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esktop\Emily\d\TVS\"/>
    </mc:Choice>
  </mc:AlternateContent>
  <xr:revisionPtr revIDLastSave="0" documentId="13_ncr:1_{32771177-8A6E-40A2-8896-A4C17C0D3D0A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HECKING" sheetId="37" r:id="rId1"/>
    <sheet name="Sheet1" sheetId="38" r:id="rId2"/>
    <sheet name="TVS order 28022026" sheetId="13" r:id="rId3"/>
    <sheet name="STANDARD COMM" sheetId="36" r:id="rId4"/>
    <sheet name="COMM ITY- ENG" sheetId="15" r:id="rId5"/>
    <sheet name="DESC ITY - ENG" sheetId="29" r:id="rId6"/>
  </sheets>
  <definedNames>
    <definedName name="_xlnm._FilterDatabase" localSheetId="5" hidden="1">'DESC ITY - ENG'!$A$1:$D$788</definedName>
    <definedName name="_xlnm._FilterDatabase" localSheetId="3" hidden="1">'STANDARD COMM'!$A$1:$D$1</definedName>
    <definedName name="_xlnm._FilterDatabase" localSheetId="2" hidden="1">'TVS order 28022026'!$A$1:$T$604</definedName>
    <definedName name="_xlnm.Print_Area" localSheetId="3">'STANDARD COMM'!$A$1:$C$79</definedName>
  </definedNames>
  <calcPr calcId="191029"/>
  <pivotCaches>
    <pivotCache cacheId="186" r:id="rId7"/>
    <pivotCache cacheId="19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7" i="13" l="1"/>
  <c r="T267" i="13" s="1"/>
  <c r="S268" i="13"/>
  <c r="T268" i="13" s="1"/>
  <c r="S269" i="13"/>
  <c r="T269" i="13" s="1"/>
  <c r="S270" i="13"/>
  <c r="T270" i="13" s="1"/>
  <c r="S271" i="13"/>
  <c r="T271" i="13" s="1"/>
  <c r="S2" i="13"/>
  <c r="T2" i="13" s="1"/>
  <c r="S3" i="13"/>
  <c r="T3" i="13" s="1"/>
  <c r="S4" i="13"/>
  <c r="T4" i="13" s="1"/>
  <c r="S5" i="13"/>
  <c r="T5" i="13" s="1"/>
  <c r="S6" i="13"/>
  <c r="T6" i="13" s="1"/>
  <c r="S7" i="13"/>
  <c r="T7" i="13" s="1"/>
  <c r="S8" i="13"/>
  <c r="T8" i="13" s="1"/>
  <c r="S9" i="13"/>
  <c r="T9" i="13" s="1"/>
  <c r="S10" i="13"/>
  <c r="T10" i="13" s="1"/>
  <c r="S11" i="13"/>
  <c r="T11" i="13" s="1"/>
  <c r="S12" i="13"/>
  <c r="T12" i="13" s="1"/>
  <c r="S13" i="13"/>
  <c r="T13" i="13" s="1"/>
  <c r="S14" i="13"/>
  <c r="T14" i="13" s="1"/>
  <c r="S15" i="13"/>
  <c r="T15" i="13" s="1"/>
  <c r="S16" i="13"/>
  <c r="T16" i="13" s="1"/>
  <c r="S17" i="13"/>
  <c r="T17" i="13" s="1"/>
  <c r="S18" i="13"/>
  <c r="T18" i="13" s="1"/>
  <c r="S19" i="13"/>
  <c r="T19" i="13" s="1"/>
  <c r="S598" i="13"/>
  <c r="T598" i="13" s="1"/>
  <c r="S599" i="13"/>
  <c r="T599" i="13" s="1"/>
  <c r="S600" i="13"/>
  <c r="T600" i="13" s="1"/>
  <c r="S601" i="13"/>
  <c r="T601" i="13" s="1"/>
  <c r="S272" i="13"/>
  <c r="T272" i="13" s="1"/>
  <c r="S273" i="13"/>
  <c r="T273" i="13" s="1"/>
  <c r="S274" i="13"/>
  <c r="T274" i="13" s="1"/>
  <c r="S275" i="13"/>
  <c r="T275" i="13" s="1"/>
  <c r="S276" i="13"/>
  <c r="T276" i="13" s="1"/>
  <c r="S277" i="13"/>
  <c r="T277" i="13" s="1"/>
  <c r="S278" i="13"/>
  <c r="T278" i="13" s="1"/>
  <c r="S249" i="13"/>
  <c r="T249" i="13" s="1"/>
  <c r="S250" i="13"/>
  <c r="T250" i="13" s="1"/>
  <c r="S251" i="13"/>
  <c r="T251" i="13" s="1"/>
  <c r="S252" i="13"/>
  <c r="T252" i="13" s="1"/>
  <c r="S253" i="13"/>
  <c r="T253" i="13" s="1"/>
  <c r="S254" i="13"/>
  <c r="T254" i="13" s="1"/>
  <c r="S255" i="13"/>
  <c r="T255" i="13" s="1"/>
  <c r="S256" i="13"/>
  <c r="T256" i="13" s="1"/>
  <c r="S20" i="13"/>
  <c r="T20" i="13" s="1"/>
  <c r="S21" i="13"/>
  <c r="T21" i="13" s="1"/>
  <c r="S22" i="13"/>
  <c r="T22" i="13" s="1"/>
  <c r="S23" i="13"/>
  <c r="T23" i="13" s="1"/>
  <c r="S24" i="13"/>
  <c r="T24" i="13" s="1"/>
  <c r="S25" i="13"/>
  <c r="T25" i="13" s="1"/>
  <c r="S26" i="13"/>
  <c r="T26" i="13" s="1"/>
  <c r="S27" i="13"/>
  <c r="T27" i="13" s="1"/>
  <c r="S28" i="13"/>
  <c r="T28" i="13" s="1"/>
  <c r="S29" i="13"/>
  <c r="T29" i="13" s="1"/>
  <c r="S30" i="13"/>
  <c r="T30" i="13" s="1"/>
  <c r="S31" i="13"/>
  <c r="T31" i="13" s="1"/>
  <c r="S279" i="13"/>
  <c r="T279" i="13" s="1"/>
  <c r="S280" i="13"/>
  <c r="T280" i="13" s="1"/>
  <c r="V58" i="13" s="1"/>
  <c r="S173" i="13"/>
  <c r="T173" i="13" s="1"/>
  <c r="V59" i="13" s="1"/>
  <c r="S174" i="13"/>
  <c r="T174" i="13" s="1"/>
  <c r="V60" i="13" s="1"/>
  <c r="S175" i="13"/>
  <c r="T175" i="13" s="1"/>
  <c r="V61" i="13" s="1"/>
  <c r="S176" i="13"/>
  <c r="T176" i="13" s="1"/>
  <c r="S177" i="13"/>
  <c r="T177" i="13" s="1"/>
  <c r="S178" i="13"/>
  <c r="T178" i="13" s="1"/>
  <c r="S179" i="13"/>
  <c r="T179" i="13" s="1"/>
  <c r="S180" i="13"/>
  <c r="T180" i="13" s="1"/>
  <c r="S181" i="13"/>
  <c r="T181" i="13" s="1"/>
  <c r="S182" i="13"/>
  <c r="T182" i="13" s="1"/>
  <c r="S183" i="13"/>
  <c r="T183" i="13" s="1"/>
  <c r="S184" i="13"/>
  <c r="T184" i="13" s="1"/>
  <c r="S185" i="13"/>
  <c r="T185" i="13" s="1"/>
  <c r="S186" i="13"/>
  <c r="T186" i="13" s="1"/>
  <c r="S187" i="13"/>
  <c r="T187" i="13" s="1"/>
  <c r="S188" i="13"/>
  <c r="T188" i="13" s="1"/>
  <c r="S189" i="13"/>
  <c r="T189" i="13" s="1"/>
  <c r="S190" i="13"/>
  <c r="T190" i="13" s="1"/>
  <c r="S191" i="13"/>
  <c r="T191" i="13" s="1"/>
  <c r="S192" i="13"/>
  <c r="T192" i="13" s="1"/>
  <c r="S193" i="13"/>
  <c r="T193" i="13" s="1"/>
  <c r="S194" i="13"/>
  <c r="T194" i="13" s="1"/>
  <c r="S195" i="13"/>
  <c r="T195" i="13" s="1"/>
  <c r="S196" i="13"/>
  <c r="T196" i="13" s="1"/>
  <c r="S197" i="13"/>
  <c r="T197" i="13" s="1"/>
  <c r="S198" i="13"/>
  <c r="T198" i="13" s="1"/>
  <c r="S199" i="13"/>
  <c r="T199" i="13" s="1"/>
  <c r="S200" i="13"/>
  <c r="T200" i="13" s="1"/>
  <c r="S201" i="13"/>
  <c r="T201" i="13" s="1"/>
  <c r="S202" i="13"/>
  <c r="T202" i="13" s="1"/>
  <c r="S203" i="13"/>
  <c r="T203" i="13" s="1"/>
  <c r="S204" i="13"/>
  <c r="T204" i="13" s="1"/>
  <c r="S205" i="13"/>
  <c r="T205" i="13" s="1"/>
  <c r="S206" i="13"/>
  <c r="T206" i="13" s="1"/>
  <c r="S281" i="13"/>
  <c r="T281" i="13" s="1"/>
  <c r="S282" i="13"/>
  <c r="T282" i="13" s="1"/>
  <c r="S283" i="13"/>
  <c r="T283" i="13" s="1"/>
  <c r="S284" i="13"/>
  <c r="T284" i="13" s="1"/>
  <c r="S285" i="13"/>
  <c r="T285" i="13" s="1"/>
  <c r="S207" i="13"/>
  <c r="T207" i="13" s="1"/>
  <c r="S286" i="13"/>
  <c r="T286" i="13" s="1"/>
  <c r="S208" i="13"/>
  <c r="T208" i="13" s="1"/>
  <c r="S209" i="13"/>
  <c r="T209" i="13" s="1"/>
  <c r="S210" i="13"/>
  <c r="T210" i="13" s="1"/>
  <c r="S602" i="13"/>
  <c r="T602" i="13" s="1"/>
  <c r="S603" i="13"/>
  <c r="T603" i="13" s="1"/>
  <c r="S604" i="13"/>
  <c r="T604" i="13" s="1"/>
  <c r="S257" i="13"/>
  <c r="T257" i="13" s="1"/>
  <c r="S258" i="13"/>
  <c r="T258" i="13" s="1"/>
  <c r="S259" i="13"/>
  <c r="T259" i="13" s="1"/>
  <c r="S211" i="13"/>
  <c r="T211" i="13" s="1"/>
  <c r="S212" i="13"/>
  <c r="S213" i="13"/>
  <c r="S214" i="13"/>
  <c r="S215" i="13"/>
  <c r="S287" i="13"/>
  <c r="T287" i="13" s="1"/>
  <c r="S288" i="13"/>
  <c r="T288" i="13" s="1"/>
  <c r="S216" i="13"/>
  <c r="T216" i="13" s="1"/>
  <c r="S217" i="13"/>
  <c r="T217" i="13" s="1"/>
  <c r="S218" i="13"/>
  <c r="T218" i="13" s="1"/>
  <c r="S219" i="13"/>
  <c r="T219" i="13" s="1"/>
  <c r="S289" i="13"/>
  <c r="T289" i="13" s="1"/>
  <c r="S290" i="13"/>
  <c r="T290" i="13" s="1"/>
  <c r="S291" i="13"/>
  <c r="T291" i="13" s="1"/>
  <c r="S220" i="13"/>
  <c r="T220" i="13" s="1"/>
  <c r="S221" i="13"/>
  <c r="T221" i="13" s="1"/>
  <c r="S222" i="13"/>
  <c r="T222" i="13" s="1"/>
  <c r="S292" i="13"/>
  <c r="T292" i="13" s="1"/>
  <c r="S293" i="13"/>
  <c r="T293" i="13" s="1"/>
  <c r="S223" i="13"/>
  <c r="T223" i="13" s="1"/>
  <c r="S224" i="13"/>
  <c r="T224" i="13" s="1"/>
  <c r="S32" i="13"/>
  <c r="T32" i="13" s="1"/>
  <c r="S33" i="13"/>
  <c r="T33" i="13" s="1"/>
  <c r="S34" i="13"/>
  <c r="T34" i="13" s="1"/>
  <c r="S35" i="13"/>
  <c r="T35" i="13" s="1"/>
  <c r="S36" i="13"/>
  <c r="T36" i="13" s="1"/>
  <c r="S37" i="13"/>
  <c r="T37" i="13" s="1"/>
  <c r="S38" i="13"/>
  <c r="T38" i="13" s="1"/>
  <c r="S39" i="13"/>
  <c r="T39" i="13" s="1"/>
  <c r="S40" i="13"/>
  <c r="T40" i="13" s="1"/>
  <c r="S41" i="13"/>
  <c r="T41" i="13" s="1"/>
  <c r="S42" i="13"/>
  <c r="T42" i="13" s="1"/>
  <c r="S43" i="13"/>
  <c r="T43" i="13" s="1"/>
  <c r="S44" i="13"/>
  <c r="T44" i="13" s="1"/>
  <c r="S45" i="13"/>
  <c r="T45" i="13" s="1"/>
  <c r="S46" i="13"/>
  <c r="T46" i="13" s="1"/>
  <c r="S47" i="13"/>
  <c r="T47" i="13" s="1"/>
  <c r="S48" i="13"/>
  <c r="T48" i="13" s="1"/>
  <c r="S49" i="13"/>
  <c r="T49" i="13" s="1"/>
  <c r="S50" i="13"/>
  <c r="T50" i="13" s="1"/>
  <c r="S294" i="13"/>
  <c r="T294" i="13" s="1"/>
  <c r="S225" i="13"/>
  <c r="T225" i="13" s="1"/>
  <c r="S295" i="13"/>
  <c r="T295" i="13" s="1"/>
  <c r="S296" i="13"/>
  <c r="T296" i="13" s="1"/>
  <c r="S297" i="13"/>
  <c r="T297" i="13" s="1"/>
  <c r="S298" i="13"/>
  <c r="T298" i="13" s="1"/>
  <c r="S299" i="13"/>
  <c r="T299" i="13" s="1"/>
  <c r="S300" i="13"/>
  <c r="T300" i="13" s="1"/>
  <c r="S51" i="13"/>
  <c r="T51" i="13" s="1"/>
  <c r="S52" i="13"/>
  <c r="T52" i="13" s="1"/>
  <c r="S53" i="13"/>
  <c r="T53" i="13" s="1"/>
  <c r="S54" i="13"/>
  <c r="T54" i="13" s="1"/>
  <c r="S55" i="13"/>
  <c r="T55" i="13" s="1"/>
  <c r="S56" i="13"/>
  <c r="T56" i="13" s="1"/>
  <c r="S57" i="13"/>
  <c r="T57" i="13" s="1"/>
  <c r="S58" i="13"/>
  <c r="T58" i="13" s="1"/>
  <c r="S59" i="13"/>
  <c r="T59" i="13" s="1"/>
  <c r="S60" i="13"/>
  <c r="T60" i="13" s="1"/>
  <c r="S61" i="13"/>
  <c r="T61" i="13" s="1"/>
  <c r="S62" i="13"/>
  <c r="T62" i="13" s="1"/>
  <c r="S63" i="13"/>
  <c r="T63" i="13" s="1"/>
  <c r="S64" i="13"/>
  <c r="T64" i="13" s="1"/>
  <c r="S65" i="13"/>
  <c r="T65" i="13" s="1"/>
  <c r="S301" i="13"/>
  <c r="T301" i="13" s="1"/>
  <c r="S302" i="13"/>
  <c r="T302" i="13" s="1"/>
  <c r="S303" i="13"/>
  <c r="T303" i="13" s="1"/>
  <c r="S304" i="13"/>
  <c r="T304" i="13" s="1"/>
  <c r="S305" i="13"/>
  <c r="T305" i="13" s="1"/>
  <c r="S306" i="13"/>
  <c r="T306" i="13" s="1"/>
  <c r="S307" i="13"/>
  <c r="T307" i="13" s="1"/>
  <c r="S308" i="13"/>
  <c r="T308" i="13" s="1"/>
  <c r="S309" i="13"/>
  <c r="T309" i="13" s="1"/>
  <c r="S310" i="13"/>
  <c r="T310" i="13" s="1"/>
  <c r="S311" i="13"/>
  <c r="T311" i="13" s="1"/>
  <c r="S312" i="13"/>
  <c r="T312" i="13" s="1"/>
  <c r="S260" i="13"/>
  <c r="T260" i="13" s="1"/>
  <c r="S261" i="13"/>
  <c r="T261" i="13" s="1"/>
  <c r="S262" i="13"/>
  <c r="T262" i="13" s="1"/>
  <c r="S313" i="13"/>
  <c r="T313" i="13" s="1"/>
  <c r="S314" i="13"/>
  <c r="T314" i="13" s="1"/>
  <c r="S315" i="13"/>
  <c r="T315" i="13" s="1"/>
  <c r="S316" i="13"/>
  <c r="T316" i="13" s="1"/>
  <c r="S317" i="13"/>
  <c r="T317" i="13" s="1"/>
  <c r="S318" i="13"/>
  <c r="T318" i="13" s="1"/>
  <c r="S319" i="13"/>
  <c r="T319" i="13" s="1"/>
  <c r="S320" i="13"/>
  <c r="T320" i="13" s="1"/>
  <c r="S321" i="13"/>
  <c r="T321" i="13" s="1"/>
  <c r="S322" i="13"/>
  <c r="T322" i="13" s="1"/>
  <c r="S323" i="13"/>
  <c r="T323" i="13" s="1"/>
  <c r="S324" i="13"/>
  <c r="T324" i="13" s="1"/>
  <c r="S325" i="13"/>
  <c r="T325" i="13" s="1"/>
  <c r="S326" i="13"/>
  <c r="T326" i="13" s="1"/>
  <c r="S327" i="13"/>
  <c r="T327" i="13" s="1"/>
  <c r="S328" i="13"/>
  <c r="T328" i="13" s="1"/>
  <c r="S329" i="13"/>
  <c r="T329" i="13" s="1"/>
  <c r="S330" i="13"/>
  <c r="T330" i="13" s="1"/>
  <c r="S331" i="13"/>
  <c r="T331" i="13" s="1"/>
  <c r="S332" i="13"/>
  <c r="T332" i="13" s="1"/>
  <c r="S333" i="13"/>
  <c r="T333" i="13" s="1"/>
  <c r="S334" i="13"/>
  <c r="T334" i="13" s="1"/>
  <c r="S335" i="13"/>
  <c r="T335" i="13" s="1"/>
  <c r="S336" i="13"/>
  <c r="T336" i="13" s="1"/>
  <c r="S337" i="13"/>
  <c r="T337" i="13" s="1"/>
  <c r="S338" i="13"/>
  <c r="T338" i="13" s="1"/>
  <c r="S339" i="13"/>
  <c r="T339" i="13" s="1"/>
  <c r="S340" i="13"/>
  <c r="T340" i="13" s="1"/>
  <c r="S341" i="13"/>
  <c r="T341" i="13" s="1"/>
  <c r="S342" i="13"/>
  <c r="T342" i="13" s="1"/>
  <c r="S343" i="13"/>
  <c r="T343" i="13" s="1"/>
  <c r="S344" i="13"/>
  <c r="T344" i="13" s="1"/>
  <c r="S345" i="13"/>
  <c r="T345" i="13" s="1"/>
  <c r="S346" i="13"/>
  <c r="T346" i="13" s="1"/>
  <c r="S347" i="13"/>
  <c r="T347" i="13" s="1"/>
  <c r="S348" i="13"/>
  <c r="T348" i="13" s="1"/>
  <c r="S349" i="13"/>
  <c r="T349" i="13" s="1"/>
  <c r="S350" i="13"/>
  <c r="T350" i="13" s="1"/>
  <c r="S351" i="13"/>
  <c r="T351" i="13" s="1"/>
  <c r="S352" i="13"/>
  <c r="T352" i="13" s="1"/>
  <c r="S353" i="13"/>
  <c r="T353" i="13" s="1"/>
  <c r="S354" i="13"/>
  <c r="T354" i="13" s="1"/>
  <c r="S355" i="13"/>
  <c r="T355" i="13" s="1"/>
  <c r="S356" i="13"/>
  <c r="T356" i="13" s="1"/>
  <c r="S357" i="13"/>
  <c r="T357" i="13" s="1"/>
  <c r="S358" i="13"/>
  <c r="T358" i="13" s="1"/>
  <c r="S359" i="13"/>
  <c r="T359" i="13" s="1"/>
  <c r="S360" i="13"/>
  <c r="T360" i="13" s="1"/>
  <c r="S361" i="13"/>
  <c r="T361" i="13" s="1"/>
  <c r="S362" i="13"/>
  <c r="T362" i="13" s="1"/>
  <c r="S363" i="13"/>
  <c r="T363" i="13" s="1"/>
  <c r="S364" i="13"/>
  <c r="T364" i="13" s="1"/>
  <c r="S365" i="13"/>
  <c r="T365" i="13" s="1"/>
  <c r="S366" i="13"/>
  <c r="T366" i="13" s="1"/>
  <c r="S367" i="13"/>
  <c r="T367" i="13" s="1"/>
  <c r="S368" i="13"/>
  <c r="T368" i="13" s="1"/>
  <c r="S369" i="13"/>
  <c r="T369" i="13" s="1"/>
  <c r="S370" i="13"/>
  <c r="T370" i="13" s="1"/>
  <c r="S371" i="13"/>
  <c r="T371" i="13" s="1"/>
  <c r="S372" i="13"/>
  <c r="T372" i="13" s="1"/>
  <c r="S373" i="13"/>
  <c r="T373" i="13" s="1"/>
  <c r="S374" i="13"/>
  <c r="T374" i="13" s="1"/>
  <c r="S375" i="13"/>
  <c r="T375" i="13" s="1"/>
  <c r="S376" i="13"/>
  <c r="T376" i="13" s="1"/>
  <c r="S377" i="13"/>
  <c r="T377" i="13" s="1"/>
  <c r="S378" i="13"/>
  <c r="T378" i="13" s="1"/>
  <c r="S379" i="13"/>
  <c r="S380" i="13"/>
  <c r="S381" i="13"/>
  <c r="T381" i="13" s="1"/>
  <c r="S382" i="13"/>
  <c r="T382" i="13" s="1"/>
  <c r="S383" i="13"/>
  <c r="T383" i="13" s="1"/>
  <c r="S384" i="13"/>
  <c r="S385" i="13"/>
  <c r="T385" i="13" s="1"/>
  <c r="S66" i="13"/>
  <c r="T66" i="13" s="1"/>
  <c r="S67" i="13"/>
  <c r="T67" i="13" s="1"/>
  <c r="S68" i="13"/>
  <c r="T68" i="13" s="1"/>
  <c r="S69" i="13"/>
  <c r="T69" i="13" s="1"/>
  <c r="S70" i="13"/>
  <c r="T70" i="13" s="1"/>
  <c r="S71" i="13"/>
  <c r="T71" i="13" s="1"/>
  <c r="S72" i="13"/>
  <c r="T72" i="13" s="1"/>
  <c r="S73" i="13"/>
  <c r="T73" i="13" s="1"/>
  <c r="S74" i="13"/>
  <c r="T74" i="13" s="1"/>
  <c r="S75" i="13"/>
  <c r="T75" i="13" s="1"/>
  <c r="S76" i="13"/>
  <c r="T76" i="13" s="1"/>
  <c r="S77" i="13"/>
  <c r="T77" i="13" s="1"/>
  <c r="S553" i="13"/>
  <c r="T553" i="13" s="1"/>
  <c r="S554" i="13"/>
  <c r="T554" i="13" s="1"/>
  <c r="S555" i="13"/>
  <c r="T555" i="13" s="1"/>
  <c r="S556" i="13"/>
  <c r="T556" i="13" s="1"/>
  <c r="S557" i="13"/>
  <c r="T557" i="13" s="1"/>
  <c r="S558" i="13"/>
  <c r="T558" i="13" s="1"/>
  <c r="S559" i="13"/>
  <c r="T559" i="13" s="1"/>
  <c r="S560" i="13"/>
  <c r="T560" i="13" s="1"/>
  <c r="S78" i="13"/>
  <c r="T78" i="13" s="1"/>
  <c r="S79" i="13"/>
  <c r="T79" i="13" s="1"/>
  <c r="S80" i="13"/>
  <c r="T80" i="13" s="1"/>
  <c r="S81" i="13"/>
  <c r="T81" i="13" s="1"/>
  <c r="S82" i="13"/>
  <c r="T82" i="13" s="1"/>
  <c r="S83" i="13"/>
  <c r="T83" i="13" s="1"/>
  <c r="S84" i="13"/>
  <c r="T84" i="13" s="1"/>
  <c r="S85" i="13"/>
  <c r="T85" i="13" s="1"/>
  <c r="S86" i="13"/>
  <c r="T86" i="13" s="1"/>
  <c r="S87" i="13"/>
  <c r="T87" i="13" s="1"/>
  <c r="S386" i="13"/>
  <c r="T386" i="13" s="1"/>
  <c r="S88" i="13"/>
  <c r="T88" i="13" s="1"/>
  <c r="S387" i="13"/>
  <c r="T387" i="13" s="1"/>
  <c r="S388" i="13"/>
  <c r="T388" i="13" s="1"/>
  <c r="S389" i="13"/>
  <c r="T389" i="13" s="1"/>
  <c r="S390" i="13"/>
  <c r="T390" i="13" s="1"/>
  <c r="S391" i="13"/>
  <c r="T391" i="13" s="1"/>
  <c r="S392" i="13"/>
  <c r="T392" i="13" s="1"/>
  <c r="S89" i="13"/>
  <c r="T89" i="13" s="1"/>
  <c r="S90" i="13"/>
  <c r="T90" i="13" s="1"/>
  <c r="S91" i="13"/>
  <c r="T91" i="13" s="1"/>
  <c r="S92" i="13"/>
  <c r="T92" i="13" s="1"/>
  <c r="S93" i="13"/>
  <c r="T93" i="13" s="1"/>
  <c r="S94" i="13"/>
  <c r="T94" i="13" s="1"/>
  <c r="S95" i="13"/>
  <c r="T95" i="13" s="1"/>
  <c r="S393" i="13"/>
  <c r="T393" i="13" s="1"/>
  <c r="S394" i="13"/>
  <c r="T394" i="13" s="1"/>
  <c r="S96" i="13"/>
  <c r="T96" i="13" s="1"/>
  <c r="S97" i="13"/>
  <c r="T97" i="13" s="1"/>
  <c r="S98" i="13"/>
  <c r="T98" i="13" s="1"/>
  <c r="S99" i="13"/>
  <c r="T99" i="13" s="1"/>
  <c r="S100" i="13"/>
  <c r="T100" i="13" s="1"/>
  <c r="S101" i="13"/>
  <c r="T101" i="13" s="1"/>
  <c r="S102" i="13"/>
  <c r="T102" i="13" s="1"/>
  <c r="S103" i="13"/>
  <c r="T103" i="13" s="1"/>
  <c r="S550" i="13"/>
  <c r="T550" i="13" s="1"/>
  <c r="S551" i="13"/>
  <c r="T551" i="13" s="1"/>
  <c r="S552" i="13"/>
  <c r="T552" i="13" s="1"/>
  <c r="S561" i="13"/>
  <c r="T561" i="13" s="1"/>
  <c r="S562" i="13"/>
  <c r="T562" i="13" s="1"/>
  <c r="S104" i="13"/>
  <c r="T104" i="13" s="1"/>
  <c r="S105" i="13"/>
  <c r="T105" i="13" s="1"/>
  <c r="S395" i="13"/>
  <c r="T395" i="13" s="1"/>
  <c r="S263" i="13"/>
  <c r="T263" i="13" s="1"/>
  <c r="S264" i="13"/>
  <c r="T264" i="13" s="1"/>
  <c r="S396" i="13"/>
  <c r="T396" i="13" s="1"/>
  <c r="S397" i="13"/>
  <c r="T397" i="13" s="1"/>
  <c r="S398" i="13"/>
  <c r="T398" i="13" s="1"/>
  <c r="S399" i="13"/>
  <c r="T399" i="13" s="1"/>
  <c r="S400" i="13"/>
  <c r="T400" i="13" s="1"/>
  <c r="S401" i="13"/>
  <c r="T401" i="13" s="1"/>
  <c r="S402" i="13"/>
  <c r="T402" i="13" s="1"/>
  <c r="S403" i="13"/>
  <c r="T403" i="13" s="1"/>
  <c r="S404" i="13"/>
  <c r="T404" i="13" s="1"/>
  <c r="S405" i="13"/>
  <c r="T405" i="13" s="1"/>
  <c r="S406" i="13"/>
  <c r="T406" i="13" s="1"/>
  <c r="S407" i="13"/>
  <c r="T407" i="13" s="1"/>
  <c r="S408" i="13"/>
  <c r="T408" i="13" s="1"/>
  <c r="S409" i="13"/>
  <c r="T409" i="13" s="1"/>
  <c r="S410" i="13"/>
  <c r="T410" i="13" s="1"/>
  <c r="S411" i="13"/>
  <c r="T411" i="13" s="1"/>
  <c r="S412" i="13"/>
  <c r="T412" i="13" s="1"/>
  <c r="S413" i="13"/>
  <c r="T413" i="13" s="1"/>
  <c r="S414" i="13"/>
  <c r="T414" i="13" s="1"/>
  <c r="S415" i="13"/>
  <c r="T415" i="13" s="1"/>
  <c r="S416" i="13"/>
  <c r="T416" i="13" s="1"/>
  <c r="S417" i="13"/>
  <c r="T417" i="13" s="1"/>
  <c r="V346" i="13" s="1"/>
  <c r="S418" i="13"/>
  <c r="T418" i="13" s="1"/>
  <c r="V347" i="13" s="1"/>
  <c r="S419" i="13"/>
  <c r="T419" i="13" s="1"/>
  <c r="V348" i="13" s="1"/>
  <c r="S420" i="13"/>
  <c r="T420" i="13" s="1"/>
  <c r="S421" i="13"/>
  <c r="T421" i="13" s="1"/>
  <c r="S422" i="13"/>
  <c r="T422" i="13" s="1"/>
  <c r="S423" i="13"/>
  <c r="T423" i="13" s="1"/>
  <c r="S424" i="13"/>
  <c r="T424" i="13" s="1"/>
  <c r="S425" i="13"/>
  <c r="T425" i="13" s="1"/>
  <c r="S426" i="13"/>
  <c r="T426" i="13" s="1"/>
  <c r="S427" i="13"/>
  <c r="T427" i="13" s="1"/>
  <c r="S428" i="13"/>
  <c r="T428" i="13" s="1"/>
  <c r="S429" i="13"/>
  <c r="T429" i="13" s="1"/>
  <c r="S430" i="13"/>
  <c r="T430" i="13" s="1"/>
  <c r="S431" i="13"/>
  <c r="T431" i="13" s="1"/>
  <c r="S432" i="13"/>
  <c r="T432" i="13" s="1"/>
  <c r="S433" i="13"/>
  <c r="T433" i="13" s="1"/>
  <c r="S434" i="13"/>
  <c r="T434" i="13" s="1"/>
  <c r="S435" i="13"/>
  <c r="T435" i="13" s="1"/>
  <c r="S436" i="13"/>
  <c r="T436" i="13" s="1"/>
  <c r="S437" i="13"/>
  <c r="T437" i="13" s="1"/>
  <c r="S438" i="13"/>
  <c r="T438" i="13" s="1"/>
  <c r="S439" i="13"/>
  <c r="T439" i="13" s="1"/>
  <c r="S440" i="13"/>
  <c r="T440" i="13" s="1"/>
  <c r="S441" i="13"/>
  <c r="T441" i="13" s="1"/>
  <c r="S442" i="13"/>
  <c r="T442" i="13" s="1"/>
  <c r="S106" i="13"/>
  <c r="T106" i="13" s="1"/>
  <c r="S107" i="13"/>
  <c r="T107" i="13" s="1"/>
  <c r="S108" i="13"/>
  <c r="T108" i="13" s="1"/>
  <c r="S109" i="13"/>
  <c r="T109" i="13" s="1"/>
  <c r="S110" i="13"/>
  <c r="T110" i="13" s="1"/>
  <c r="S111" i="13"/>
  <c r="T111" i="13" s="1"/>
  <c r="S112" i="13"/>
  <c r="T112" i="13" s="1"/>
  <c r="S113" i="13"/>
  <c r="T113" i="13" s="1"/>
  <c r="S114" i="13"/>
  <c r="T114" i="13" s="1"/>
  <c r="S115" i="13"/>
  <c r="T115" i="13" s="1"/>
  <c r="S443" i="13"/>
  <c r="T443" i="13" s="1"/>
  <c r="S444" i="13"/>
  <c r="T444" i="13" s="1"/>
  <c r="S445" i="13"/>
  <c r="T445" i="13" s="1"/>
  <c r="S226" i="13"/>
  <c r="T226" i="13" s="1"/>
  <c r="S446" i="13"/>
  <c r="T446" i="13" s="1"/>
  <c r="S447" i="13"/>
  <c r="T447" i="13" s="1"/>
  <c r="S448" i="13"/>
  <c r="T448" i="13" s="1"/>
  <c r="S449" i="13"/>
  <c r="T449" i="13" s="1"/>
  <c r="S450" i="13"/>
  <c r="T450" i="13" s="1"/>
  <c r="S451" i="13"/>
  <c r="T451" i="13" s="1"/>
  <c r="S452" i="13"/>
  <c r="T452" i="13" s="1"/>
  <c r="S453" i="13"/>
  <c r="T453" i="13" s="1"/>
  <c r="S454" i="13"/>
  <c r="T454" i="13" s="1"/>
  <c r="S455" i="13"/>
  <c r="T455" i="13" s="1"/>
  <c r="S456" i="13"/>
  <c r="T456" i="13" s="1"/>
  <c r="S227" i="13"/>
  <c r="T227" i="13" s="1"/>
  <c r="S228" i="13"/>
  <c r="T228" i="13" s="1"/>
  <c r="S229" i="13"/>
  <c r="T229" i="13" s="1"/>
  <c r="V399" i="13" s="1"/>
  <c r="S230" i="13"/>
  <c r="T230" i="13" s="1"/>
  <c r="S231" i="13"/>
  <c r="T231" i="13" s="1"/>
  <c r="S232" i="13"/>
  <c r="T232" i="13" s="1"/>
  <c r="S233" i="13"/>
  <c r="T233" i="13" s="1"/>
  <c r="S234" i="13"/>
  <c r="T234" i="13" s="1"/>
  <c r="S235" i="13"/>
  <c r="T235" i="13" s="1"/>
  <c r="S236" i="13"/>
  <c r="T236" i="13" s="1"/>
  <c r="S237" i="13"/>
  <c r="T237" i="13" s="1"/>
  <c r="S457" i="13"/>
  <c r="T457" i="13" s="1"/>
  <c r="S458" i="13"/>
  <c r="T458" i="13" s="1"/>
  <c r="S116" i="13"/>
  <c r="T116" i="13" s="1"/>
  <c r="S117" i="13"/>
  <c r="T117" i="13" s="1"/>
  <c r="S118" i="13"/>
  <c r="T118" i="13" s="1"/>
  <c r="S563" i="13"/>
  <c r="T563" i="13" s="1"/>
  <c r="S564" i="13"/>
  <c r="T564" i="13" s="1"/>
  <c r="S565" i="13"/>
  <c r="T565" i="13" s="1"/>
  <c r="S566" i="13"/>
  <c r="T566" i="13" s="1"/>
  <c r="S567" i="13"/>
  <c r="T567" i="13" s="1"/>
  <c r="S568" i="13"/>
  <c r="T568" i="13" s="1"/>
  <c r="S569" i="13"/>
  <c r="T569" i="13" s="1"/>
  <c r="S570" i="13"/>
  <c r="T570" i="13" s="1"/>
  <c r="S571" i="13"/>
  <c r="T571" i="13" s="1"/>
  <c r="S572" i="13"/>
  <c r="T572" i="13" s="1"/>
  <c r="S573" i="13"/>
  <c r="T573" i="13" s="1"/>
  <c r="S574" i="13"/>
  <c r="T574" i="13" s="1"/>
  <c r="S575" i="13"/>
  <c r="T575" i="13" s="1"/>
  <c r="S576" i="13"/>
  <c r="T576" i="13" s="1"/>
  <c r="S577" i="13"/>
  <c r="T577" i="13" s="1"/>
  <c r="S578" i="13"/>
  <c r="T578" i="13" s="1"/>
  <c r="S579" i="13"/>
  <c r="T579" i="13" s="1"/>
  <c r="S580" i="13"/>
  <c r="T580" i="13" s="1"/>
  <c r="S459" i="13"/>
  <c r="T459" i="13" s="1"/>
  <c r="S460" i="13"/>
  <c r="T460" i="13" s="1"/>
  <c r="S461" i="13"/>
  <c r="T461" i="13" s="1"/>
  <c r="S462" i="13"/>
  <c r="T462" i="13" s="1"/>
  <c r="S463" i="13"/>
  <c r="T463" i="13" s="1"/>
  <c r="S464" i="13"/>
  <c r="T464" i="13" s="1"/>
  <c r="S465" i="13"/>
  <c r="T465" i="13" s="1"/>
  <c r="S466" i="13"/>
  <c r="T466" i="13" s="1"/>
  <c r="S119" i="13"/>
  <c r="T119" i="13" s="1"/>
  <c r="S120" i="13"/>
  <c r="T120" i="13" s="1"/>
  <c r="S121" i="13"/>
  <c r="T121" i="13" s="1"/>
  <c r="S122" i="13"/>
  <c r="T122" i="13" s="1"/>
  <c r="S123" i="13"/>
  <c r="T123" i="13" s="1"/>
  <c r="V443" i="13" s="1"/>
  <c r="S124" i="13"/>
  <c r="T124" i="13" s="1"/>
  <c r="V444" i="13" s="1"/>
  <c r="S125" i="13"/>
  <c r="T125" i="13" s="1"/>
  <c r="V445" i="13" s="1"/>
  <c r="S126" i="13"/>
  <c r="T126" i="13" s="1"/>
  <c r="V446" i="13" s="1"/>
  <c r="S127" i="13"/>
  <c r="T127" i="13" s="1"/>
  <c r="S128" i="13"/>
  <c r="T128" i="13" s="1"/>
  <c r="S129" i="13"/>
  <c r="T129" i="13" s="1"/>
  <c r="S130" i="13"/>
  <c r="T130" i="13" s="1"/>
  <c r="S131" i="13"/>
  <c r="T131" i="13" s="1"/>
  <c r="S132" i="13"/>
  <c r="T132" i="13" s="1"/>
  <c r="S133" i="13"/>
  <c r="T133" i="13" s="1"/>
  <c r="S134" i="13"/>
  <c r="T134" i="13" s="1"/>
  <c r="S467" i="13"/>
  <c r="T467" i="13" s="1"/>
  <c r="S468" i="13"/>
  <c r="T468" i="13" s="1"/>
  <c r="S469" i="13"/>
  <c r="T469" i="13" s="1"/>
  <c r="S135" i="13"/>
  <c r="T135" i="13" s="1"/>
  <c r="V458" i="13" s="1"/>
  <c r="S136" i="13"/>
  <c r="T136" i="13" s="1"/>
  <c r="V459" i="13" s="1"/>
  <c r="S137" i="13"/>
  <c r="T137" i="13" s="1"/>
  <c r="S138" i="13"/>
  <c r="T138" i="13" s="1"/>
  <c r="S139" i="13"/>
  <c r="T139" i="13" s="1"/>
  <c r="S140" i="13"/>
  <c r="T140" i="13" s="1"/>
  <c r="S141" i="13"/>
  <c r="T141" i="13" s="1"/>
  <c r="S142" i="13"/>
  <c r="T142" i="13" s="1"/>
  <c r="S143" i="13"/>
  <c r="T143" i="13" s="1"/>
  <c r="S144" i="13"/>
  <c r="T144" i="13" s="1"/>
  <c r="S145" i="13"/>
  <c r="T145" i="13" s="1"/>
  <c r="S146" i="13"/>
  <c r="T146" i="13" s="1"/>
  <c r="V469" i="13" s="1"/>
  <c r="S147" i="13"/>
  <c r="T147" i="13" s="1"/>
  <c r="V470" i="13" s="1"/>
  <c r="S148" i="13"/>
  <c r="T148" i="13" s="1"/>
  <c r="V471" i="13" s="1"/>
  <c r="S149" i="13"/>
  <c r="T149" i="13" s="1"/>
  <c r="S150" i="13"/>
  <c r="T150" i="13" s="1"/>
  <c r="S151" i="13"/>
  <c r="T151" i="13" s="1"/>
  <c r="S152" i="13"/>
  <c r="T152" i="13" s="1"/>
  <c r="S238" i="13"/>
  <c r="T238" i="13" s="1"/>
  <c r="S239" i="13"/>
  <c r="T239" i="13" s="1"/>
  <c r="S470" i="13"/>
  <c r="T470" i="13" s="1"/>
  <c r="S471" i="13"/>
  <c r="T471" i="13" s="1"/>
  <c r="S265" i="13"/>
  <c r="T265" i="13" s="1"/>
  <c r="S472" i="13"/>
  <c r="T472" i="13" s="1"/>
  <c r="V481" i="13" s="1"/>
  <c r="S473" i="13"/>
  <c r="T473" i="13" s="1"/>
  <c r="V482" i="13" s="1"/>
  <c r="S474" i="13"/>
  <c r="T474" i="13" s="1"/>
  <c r="S475" i="13"/>
  <c r="T475" i="13" s="1"/>
  <c r="S476" i="13"/>
  <c r="T476" i="13" s="1"/>
  <c r="S477" i="13"/>
  <c r="T477" i="13" s="1"/>
  <c r="S478" i="13"/>
  <c r="T478" i="13" s="1"/>
  <c r="S479" i="13"/>
  <c r="T479" i="13" s="1"/>
  <c r="V488" i="13" s="1"/>
  <c r="S480" i="13"/>
  <c r="T480" i="13" s="1"/>
  <c r="S481" i="13"/>
  <c r="T481" i="13" s="1"/>
  <c r="V490" i="13" s="1"/>
  <c r="S482" i="13"/>
  <c r="T482" i="13" s="1"/>
  <c r="V491" i="13" s="1"/>
  <c r="S483" i="13"/>
  <c r="T483" i="13" s="1"/>
  <c r="V492" i="13" s="1"/>
  <c r="S484" i="13"/>
  <c r="T484" i="13" s="1"/>
  <c r="V493" i="13" s="1"/>
  <c r="S485" i="13"/>
  <c r="T485" i="13" s="1"/>
  <c r="V494" i="13" s="1"/>
  <c r="S486" i="13"/>
  <c r="T486" i="13" s="1"/>
  <c r="S487" i="13"/>
  <c r="T487" i="13" s="1"/>
  <c r="S488" i="13"/>
  <c r="T488" i="13" s="1"/>
  <c r="S489" i="13"/>
  <c r="T489" i="13" s="1"/>
  <c r="S490" i="13"/>
  <c r="T490" i="13" s="1"/>
  <c r="S491" i="13"/>
  <c r="T491" i="13" s="1"/>
  <c r="S492" i="13"/>
  <c r="T492" i="13" s="1"/>
  <c r="S493" i="13"/>
  <c r="T493" i="13" s="1"/>
  <c r="S494" i="13"/>
  <c r="T494" i="13" s="1"/>
  <c r="S495" i="13"/>
  <c r="T495" i="13" s="1"/>
  <c r="S496" i="13"/>
  <c r="T496" i="13" s="1"/>
  <c r="V505" i="13" s="1"/>
  <c r="S497" i="13"/>
  <c r="T497" i="13" s="1"/>
  <c r="V506" i="13" s="1"/>
  <c r="S498" i="13"/>
  <c r="T498" i="13" s="1"/>
  <c r="S499" i="13"/>
  <c r="T499" i="13" s="1"/>
  <c r="S500" i="13"/>
  <c r="T500" i="13" s="1"/>
  <c r="S501" i="13"/>
  <c r="T501" i="13" s="1"/>
  <c r="S502" i="13"/>
  <c r="T502" i="13" s="1"/>
  <c r="S503" i="13"/>
  <c r="T503" i="13" s="1"/>
  <c r="S504" i="13"/>
  <c r="T504" i="13" s="1"/>
  <c r="V513" i="13" s="1"/>
  <c r="S505" i="13"/>
  <c r="T505" i="13" s="1"/>
  <c r="V514" i="13" s="1"/>
  <c r="S506" i="13"/>
  <c r="T506" i="13" s="1"/>
  <c r="V515" i="13" s="1"/>
  <c r="S507" i="13"/>
  <c r="T507" i="13" s="1"/>
  <c r="S508" i="13"/>
  <c r="T508" i="13" s="1"/>
  <c r="V517" i="13" s="1"/>
  <c r="S509" i="13"/>
  <c r="T509" i="13" s="1"/>
  <c r="V518" i="13" s="1"/>
  <c r="S510" i="13"/>
  <c r="T510" i="13" s="1"/>
  <c r="S511" i="13"/>
  <c r="T511" i="13" s="1"/>
  <c r="S512" i="13"/>
  <c r="T512" i="13" s="1"/>
  <c r="S513" i="13"/>
  <c r="T513" i="13" s="1"/>
  <c r="S514" i="13"/>
  <c r="T514" i="13" s="1"/>
  <c r="S515" i="13"/>
  <c r="T515" i="13" s="1"/>
  <c r="S516" i="13"/>
  <c r="T516" i="13" s="1"/>
  <c r="S517" i="13"/>
  <c r="T517" i="13" s="1"/>
  <c r="S518" i="13"/>
  <c r="T518" i="13" s="1"/>
  <c r="S519" i="13"/>
  <c r="T519" i="13" s="1"/>
  <c r="V528" i="13" s="1"/>
  <c r="S520" i="13"/>
  <c r="T520" i="13" s="1"/>
  <c r="S521" i="13"/>
  <c r="T521" i="13" s="1"/>
  <c r="V530" i="13" s="1"/>
  <c r="S522" i="13"/>
  <c r="T522" i="13" s="1"/>
  <c r="S523" i="13"/>
  <c r="T523" i="13" s="1"/>
  <c r="S524" i="13"/>
  <c r="T524" i="13" s="1"/>
  <c r="S525" i="13"/>
  <c r="T525" i="13" s="1"/>
  <c r="S526" i="13"/>
  <c r="T526" i="13" s="1"/>
  <c r="S153" i="13"/>
  <c r="T153" i="13" s="1"/>
  <c r="V536" i="13" s="1"/>
  <c r="S154" i="13"/>
  <c r="T154" i="13" s="1"/>
  <c r="V537" i="13" s="1"/>
  <c r="S155" i="13"/>
  <c r="T155" i="13" s="1"/>
  <c r="S527" i="13"/>
  <c r="T527" i="13" s="1"/>
  <c r="S240" i="13"/>
  <c r="T240" i="13" s="1"/>
  <c r="S241" i="13"/>
  <c r="T241" i="13" s="1"/>
  <c r="V541" i="13" s="1"/>
  <c r="S242" i="13"/>
  <c r="T242" i="13" s="1"/>
  <c r="V542" i="13" s="1"/>
  <c r="S243" i="13"/>
  <c r="T243" i="13" s="1"/>
  <c r="S156" i="13"/>
  <c r="T156" i="13" s="1"/>
  <c r="S157" i="13"/>
  <c r="T157" i="13" s="1"/>
  <c r="S158" i="13"/>
  <c r="T158" i="13" s="1"/>
  <c r="S159" i="13"/>
  <c r="T159" i="13" s="1"/>
  <c r="S528" i="13"/>
  <c r="T528" i="13" s="1"/>
  <c r="S244" i="13"/>
  <c r="T244" i="13" s="1"/>
  <c r="S160" i="13"/>
  <c r="T160" i="13" s="1"/>
  <c r="S161" i="13"/>
  <c r="T161" i="13" s="1"/>
  <c r="V551" i="13" s="1"/>
  <c r="S162" i="13"/>
  <c r="T162" i="13" s="1"/>
  <c r="V552" i="13" s="1"/>
  <c r="S163" i="13"/>
  <c r="T163" i="13" s="1"/>
  <c r="V553" i="13" s="1"/>
  <c r="S245" i="13"/>
  <c r="T245" i="13" s="1"/>
  <c r="V554" i="13" s="1"/>
  <c r="S529" i="13"/>
  <c r="T529" i="13" s="1"/>
  <c r="S164" i="13"/>
  <c r="T164" i="13" s="1"/>
  <c r="S165" i="13"/>
  <c r="T165" i="13" s="1"/>
  <c r="S166" i="13"/>
  <c r="T166" i="13" s="1"/>
  <c r="S167" i="13"/>
  <c r="T167" i="13" s="1"/>
  <c r="S168" i="13"/>
  <c r="T168" i="13" s="1"/>
  <c r="S169" i="13"/>
  <c r="T169" i="13" s="1"/>
  <c r="S170" i="13"/>
  <c r="T170" i="13" s="1"/>
  <c r="S530" i="13"/>
  <c r="T530" i="13" s="1"/>
  <c r="V563" i="13" s="1"/>
  <c r="S531" i="13"/>
  <c r="T531" i="13" s="1"/>
  <c r="V564" i="13" s="1"/>
  <c r="S532" i="13"/>
  <c r="T532" i="13" s="1"/>
  <c r="V565" i="13" s="1"/>
  <c r="S533" i="13"/>
  <c r="T533" i="13" s="1"/>
  <c r="V566" i="13" s="1"/>
  <c r="S534" i="13"/>
  <c r="T534" i="13" s="1"/>
  <c r="S535" i="13"/>
  <c r="T535" i="13" s="1"/>
  <c r="S536" i="13"/>
  <c r="T536" i="13" s="1"/>
  <c r="S537" i="13"/>
  <c r="T537" i="13" s="1"/>
  <c r="S538" i="13"/>
  <c r="T538" i="13" s="1"/>
  <c r="S539" i="13"/>
  <c r="T539" i="13" s="1"/>
  <c r="S540" i="13"/>
  <c r="T540" i="13" s="1"/>
  <c r="S541" i="13"/>
  <c r="T541" i="13" s="1"/>
  <c r="S542" i="13"/>
  <c r="T542" i="13" s="1"/>
  <c r="S543" i="13"/>
  <c r="T543" i="13" s="1"/>
  <c r="S544" i="13"/>
  <c r="T544" i="13" s="1"/>
  <c r="V577" i="13" s="1"/>
  <c r="S545" i="13"/>
  <c r="T545" i="13" s="1"/>
  <c r="S546" i="13"/>
  <c r="T546" i="13" s="1"/>
  <c r="S547" i="13"/>
  <c r="T547" i="13" s="1"/>
  <c r="S548" i="13"/>
  <c r="T548" i="13" s="1"/>
  <c r="S549" i="13"/>
  <c r="T549" i="13" s="1"/>
  <c r="S246" i="13"/>
  <c r="T246" i="13" s="1"/>
  <c r="S247" i="13"/>
  <c r="T247" i="13" s="1"/>
  <c r="S248" i="13"/>
  <c r="T248" i="13" s="1"/>
  <c r="S171" i="13"/>
  <c r="T171" i="13" s="1"/>
  <c r="S172" i="13"/>
  <c r="T172" i="13" s="1"/>
  <c r="S581" i="13"/>
  <c r="T581" i="13" s="1"/>
  <c r="V588" i="13" s="1"/>
  <c r="S582" i="13"/>
  <c r="T582" i="13" s="1"/>
  <c r="V589" i="13" s="1"/>
  <c r="S583" i="13"/>
  <c r="T583" i="13" s="1"/>
  <c r="V590" i="13" s="1"/>
  <c r="S584" i="13"/>
  <c r="T584" i="13" s="1"/>
  <c r="S585" i="13"/>
  <c r="T585" i="13" s="1"/>
  <c r="S586" i="13"/>
  <c r="T586" i="13" s="1"/>
  <c r="S587" i="13"/>
  <c r="T587" i="13" s="1"/>
  <c r="S588" i="13"/>
  <c r="T588" i="13" s="1"/>
  <c r="S589" i="13"/>
  <c r="T589" i="13" s="1"/>
  <c r="S590" i="13"/>
  <c r="T590" i="13" s="1"/>
  <c r="S591" i="13"/>
  <c r="T591" i="13" s="1"/>
  <c r="S592" i="13"/>
  <c r="T592" i="13" s="1"/>
  <c r="V599" i="13" s="1"/>
  <c r="S593" i="13"/>
  <c r="T593" i="13" s="1"/>
  <c r="V600" i="13" s="1"/>
  <c r="S594" i="13"/>
  <c r="T594" i="13" s="1"/>
  <c r="V601" i="13" s="1"/>
  <c r="S595" i="13"/>
  <c r="T595" i="13" s="1"/>
  <c r="V602" i="13" s="1"/>
  <c r="S596" i="13"/>
  <c r="T596" i="13" s="1"/>
  <c r="S597" i="13"/>
  <c r="T597" i="13" s="1"/>
  <c r="S266" i="13"/>
  <c r="T266" i="13" s="1"/>
  <c r="L267" i="13"/>
  <c r="L268" i="13"/>
  <c r="L269" i="13"/>
  <c r="L270" i="13"/>
  <c r="L271" i="13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598" i="13"/>
  <c r="L599" i="13"/>
  <c r="L600" i="13"/>
  <c r="L601" i="13"/>
  <c r="L272" i="13"/>
  <c r="L273" i="13"/>
  <c r="L274" i="13"/>
  <c r="L275" i="13"/>
  <c r="L276" i="13"/>
  <c r="L277" i="13"/>
  <c r="L278" i="13"/>
  <c r="L249" i="13"/>
  <c r="L250" i="13"/>
  <c r="L251" i="13"/>
  <c r="L252" i="13"/>
  <c r="L253" i="13"/>
  <c r="L254" i="13"/>
  <c r="L255" i="13"/>
  <c r="L256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279" i="13"/>
  <c r="L280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81" i="13"/>
  <c r="L282" i="13"/>
  <c r="L283" i="13"/>
  <c r="L284" i="13"/>
  <c r="L285" i="13"/>
  <c r="L207" i="13"/>
  <c r="L286" i="13"/>
  <c r="L208" i="13"/>
  <c r="L209" i="13"/>
  <c r="L210" i="13"/>
  <c r="L602" i="13"/>
  <c r="L603" i="13"/>
  <c r="L604" i="13"/>
  <c r="L257" i="13"/>
  <c r="L258" i="13"/>
  <c r="L259" i="13"/>
  <c r="L211" i="13"/>
  <c r="L212" i="13"/>
  <c r="L213" i="13"/>
  <c r="L214" i="13"/>
  <c r="L215" i="13"/>
  <c r="L287" i="13"/>
  <c r="L288" i="13"/>
  <c r="L216" i="13"/>
  <c r="L217" i="13"/>
  <c r="L218" i="13"/>
  <c r="L219" i="13"/>
  <c r="L289" i="13"/>
  <c r="L290" i="13"/>
  <c r="L291" i="13"/>
  <c r="L220" i="13"/>
  <c r="L221" i="13"/>
  <c r="L222" i="13"/>
  <c r="L292" i="13"/>
  <c r="L293" i="13"/>
  <c r="L223" i="13"/>
  <c r="L224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294" i="13"/>
  <c r="L225" i="13"/>
  <c r="L295" i="13"/>
  <c r="L296" i="13"/>
  <c r="L297" i="13"/>
  <c r="L298" i="13"/>
  <c r="L299" i="13"/>
  <c r="L30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260" i="13"/>
  <c r="L261" i="13"/>
  <c r="L26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553" i="13"/>
  <c r="L554" i="13"/>
  <c r="L555" i="13"/>
  <c r="L556" i="13"/>
  <c r="L557" i="13"/>
  <c r="L558" i="13"/>
  <c r="L559" i="13"/>
  <c r="L560" i="13"/>
  <c r="L78" i="13"/>
  <c r="L79" i="13"/>
  <c r="L80" i="13"/>
  <c r="L81" i="13"/>
  <c r="L82" i="13"/>
  <c r="L83" i="13"/>
  <c r="L84" i="13"/>
  <c r="L85" i="13"/>
  <c r="L86" i="13"/>
  <c r="L87" i="13"/>
  <c r="L386" i="13"/>
  <c r="L88" i="13"/>
  <c r="L387" i="13"/>
  <c r="L388" i="13"/>
  <c r="L389" i="13"/>
  <c r="L390" i="13"/>
  <c r="L391" i="13"/>
  <c r="L392" i="13"/>
  <c r="L89" i="13"/>
  <c r="L90" i="13"/>
  <c r="L91" i="13"/>
  <c r="L92" i="13"/>
  <c r="L93" i="13"/>
  <c r="L94" i="13"/>
  <c r="L95" i="13"/>
  <c r="L393" i="13"/>
  <c r="L394" i="13"/>
  <c r="L96" i="13"/>
  <c r="L97" i="13"/>
  <c r="L98" i="13"/>
  <c r="L99" i="13"/>
  <c r="L100" i="13"/>
  <c r="L101" i="13"/>
  <c r="L102" i="13"/>
  <c r="L103" i="13"/>
  <c r="L550" i="13"/>
  <c r="L551" i="13"/>
  <c r="L552" i="13"/>
  <c r="L561" i="13"/>
  <c r="L562" i="13"/>
  <c r="L104" i="13"/>
  <c r="L105" i="13"/>
  <c r="L395" i="13"/>
  <c r="L263" i="13"/>
  <c r="L264" i="13"/>
  <c r="L396" i="13"/>
  <c r="L397" i="13"/>
  <c r="L398" i="13"/>
  <c r="L399" i="13"/>
  <c r="L400" i="13"/>
  <c r="L401" i="13"/>
  <c r="L402" i="13"/>
  <c r="L403" i="13"/>
  <c r="L404" i="13"/>
  <c r="L405" i="13"/>
  <c r="L406" i="13"/>
  <c r="L407" i="13"/>
  <c r="L408" i="13"/>
  <c r="L409" i="13"/>
  <c r="L410" i="13"/>
  <c r="L411" i="13"/>
  <c r="L412" i="13"/>
  <c r="L413" i="13"/>
  <c r="L414" i="13"/>
  <c r="L415" i="13"/>
  <c r="L416" i="13"/>
  <c r="L417" i="13"/>
  <c r="L418" i="13"/>
  <c r="L419" i="13"/>
  <c r="L420" i="13"/>
  <c r="L421" i="13"/>
  <c r="L422" i="13"/>
  <c r="L423" i="13"/>
  <c r="L424" i="13"/>
  <c r="L425" i="13"/>
  <c r="L426" i="13"/>
  <c r="L427" i="13"/>
  <c r="L428" i="13"/>
  <c r="L429" i="13"/>
  <c r="L430" i="13"/>
  <c r="L431" i="13"/>
  <c r="L432" i="13"/>
  <c r="L433" i="13"/>
  <c r="L434" i="13"/>
  <c r="L435" i="13"/>
  <c r="L436" i="13"/>
  <c r="L437" i="13"/>
  <c r="L438" i="13"/>
  <c r="L439" i="13"/>
  <c r="L440" i="13"/>
  <c r="L441" i="13"/>
  <c r="L442" i="13"/>
  <c r="L106" i="13"/>
  <c r="L107" i="13"/>
  <c r="L108" i="13"/>
  <c r="L109" i="13"/>
  <c r="L110" i="13"/>
  <c r="L111" i="13"/>
  <c r="L112" i="13"/>
  <c r="L113" i="13"/>
  <c r="L114" i="13"/>
  <c r="L115" i="13"/>
  <c r="L443" i="13"/>
  <c r="L444" i="13"/>
  <c r="L445" i="13"/>
  <c r="L226" i="13"/>
  <c r="L446" i="13"/>
  <c r="L447" i="13"/>
  <c r="L448" i="13"/>
  <c r="L449" i="13"/>
  <c r="L450" i="13"/>
  <c r="L451" i="13"/>
  <c r="L452" i="13"/>
  <c r="L453" i="13"/>
  <c r="L454" i="13"/>
  <c r="L455" i="13"/>
  <c r="L456" i="13"/>
  <c r="L227" i="13"/>
  <c r="L228" i="13"/>
  <c r="L229" i="13"/>
  <c r="L230" i="13"/>
  <c r="L231" i="13"/>
  <c r="L232" i="13"/>
  <c r="L233" i="13"/>
  <c r="L234" i="13"/>
  <c r="L235" i="13"/>
  <c r="L236" i="13"/>
  <c r="L237" i="13"/>
  <c r="L457" i="13"/>
  <c r="L458" i="13"/>
  <c r="L116" i="13"/>
  <c r="L117" i="13"/>
  <c r="L118" i="13"/>
  <c r="L563" i="13"/>
  <c r="L564" i="13"/>
  <c r="L565" i="13"/>
  <c r="L566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459" i="13"/>
  <c r="L460" i="13"/>
  <c r="L461" i="13"/>
  <c r="L462" i="13"/>
  <c r="L463" i="13"/>
  <c r="L464" i="13"/>
  <c r="L465" i="13"/>
  <c r="L466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467" i="13"/>
  <c r="L468" i="13"/>
  <c r="L469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238" i="13"/>
  <c r="L239" i="13"/>
  <c r="L470" i="13"/>
  <c r="L471" i="13"/>
  <c r="L265" i="13"/>
  <c r="L472" i="13"/>
  <c r="L473" i="13"/>
  <c r="L474" i="13"/>
  <c r="L475" i="13"/>
  <c r="L476" i="13"/>
  <c r="L477" i="13"/>
  <c r="L478" i="13"/>
  <c r="L479" i="13"/>
  <c r="L480" i="13"/>
  <c r="L481" i="13"/>
  <c r="L482" i="13"/>
  <c r="L483" i="13"/>
  <c r="L484" i="13"/>
  <c r="L485" i="13"/>
  <c r="L486" i="13"/>
  <c r="L487" i="13"/>
  <c r="L488" i="13"/>
  <c r="L489" i="13"/>
  <c r="L490" i="13"/>
  <c r="L491" i="13"/>
  <c r="L492" i="13"/>
  <c r="L493" i="13"/>
  <c r="L494" i="13"/>
  <c r="L495" i="13"/>
  <c r="L496" i="13"/>
  <c r="L497" i="13"/>
  <c r="L498" i="13"/>
  <c r="L499" i="13"/>
  <c r="L500" i="13"/>
  <c r="L501" i="13"/>
  <c r="L502" i="13"/>
  <c r="L503" i="13"/>
  <c r="L504" i="13"/>
  <c r="L505" i="13"/>
  <c r="L506" i="13"/>
  <c r="L507" i="13"/>
  <c r="L508" i="13"/>
  <c r="L509" i="13"/>
  <c r="L510" i="13"/>
  <c r="L511" i="13"/>
  <c r="L512" i="13"/>
  <c r="L513" i="13"/>
  <c r="L514" i="13"/>
  <c r="L515" i="13"/>
  <c r="L516" i="13"/>
  <c r="L517" i="13"/>
  <c r="L518" i="13"/>
  <c r="L519" i="13"/>
  <c r="L520" i="13"/>
  <c r="L521" i="13"/>
  <c r="L522" i="13"/>
  <c r="L523" i="13"/>
  <c r="L524" i="13"/>
  <c r="L525" i="13"/>
  <c r="L526" i="13"/>
  <c r="L153" i="13"/>
  <c r="L154" i="13"/>
  <c r="L155" i="13"/>
  <c r="L527" i="13"/>
  <c r="L240" i="13"/>
  <c r="L241" i="13"/>
  <c r="L242" i="13"/>
  <c r="L243" i="13"/>
  <c r="L156" i="13"/>
  <c r="L157" i="13"/>
  <c r="L158" i="13"/>
  <c r="L159" i="13"/>
  <c r="L528" i="13"/>
  <c r="L244" i="13"/>
  <c r="L160" i="13"/>
  <c r="L161" i="13"/>
  <c r="L162" i="13"/>
  <c r="L163" i="13"/>
  <c r="L245" i="13"/>
  <c r="L529" i="13"/>
  <c r="L164" i="13"/>
  <c r="L165" i="13"/>
  <c r="L166" i="13"/>
  <c r="L167" i="13"/>
  <c r="L168" i="13"/>
  <c r="L169" i="13"/>
  <c r="L170" i="13"/>
  <c r="L530" i="13"/>
  <c r="L531" i="13"/>
  <c r="L532" i="13"/>
  <c r="L533" i="13"/>
  <c r="L534" i="13"/>
  <c r="L535" i="13"/>
  <c r="L536" i="13"/>
  <c r="L537" i="13"/>
  <c r="L538" i="13"/>
  <c r="L539" i="13"/>
  <c r="L540" i="13"/>
  <c r="L541" i="13"/>
  <c r="L542" i="13"/>
  <c r="L543" i="13"/>
  <c r="L544" i="13"/>
  <c r="L545" i="13"/>
  <c r="L546" i="13"/>
  <c r="L547" i="13"/>
  <c r="L548" i="13"/>
  <c r="L549" i="13"/>
  <c r="L246" i="13"/>
  <c r="L247" i="13"/>
  <c r="L248" i="13"/>
  <c r="L171" i="13"/>
  <c r="L172" i="13"/>
  <c r="L581" i="13"/>
  <c r="L582" i="13"/>
  <c r="L583" i="13"/>
  <c r="L584" i="13"/>
  <c r="L585" i="13"/>
  <c r="L586" i="13"/>
  <c r="L587" i="13"/>
  <c r="L588" i="13"/>
  <c r="L589" i="13"/>
  <c r="L590" i="13"/>
  <c r="L591" i="13"/>
  <c r="L592" i="13"/>
  <c r="L593" i="13"/>
  <c r="L594" i="13"/>
  <c r="L595" i="13"/>
  <c r="L596" i="13"/>
  <c r="L597" i="13"/>
  <c r="L266" i="13"/>
  <c r="D5" i="36"/>
  <c r="D20" i="36"/>
  <c r="D44" i="36"/>
  <c r="D2" i="36"/>
  <c r="D39" i="36"/>
  <c r="D8" i="36"/>
  <c r="D32" i="36"/>
  <c r="D40" i="36"/>
  <c r="D24" i="36"/>
  <c r="D68" i="36"/>
  <c r="D69" i="36"/>
  <c r="D11" i="36"/>
  <c r="D12" i="36"/>
  <c r="D62" i="36"/>
  <c r="D14" i="36"/>
  <c r="D64" i="36"/>
  <c r="D38" i="36"/>
  <c r="D47" i="36"/>
  <c r="D28" i="36"/>
  <c r="D37" i="36"/>
  <c r="D19" i="36"/>
  <c r="D6" i="36"/>
  <c r="D18" i="36"/>
  <c r="D30" i="36"/>
  <c r="D31" i="36"/>
  <c r="D57" i="36"/>
  <c r="D33" i="36"/>
  <c r="D50" i="36"/>
  <c r="D59" i="36"/>
  <c r="D75" i="36"/>
  <c r="D60" i="36"/>
  <c r="D25" i="36"/>
  <c r="D61" i="36"/>
  <c r="D13" i="36"/>
  <c r="D46" i="36"/>
  <c r="D73" i="36"/>
  <c r="D16" i="36"/>
  <c r="D67" i="36"/>
  <c r="D70" i="36"/>
  <c r="D55" i="36"/>
  <c r="D43" i="36"/>
  <c r="D7" i="36"/>
  <c r="D48" i="36"/>
  <c r="D23" i="36"/>
  <c r="D3" i="36"/>
  <c r="D10" i="36"/>
  <c r="D34" i="36"/>
  <c r="D53" i="36"/>
  <c r="D74" i="36"/>
  <c r="D76" i="36"/>
  <c r="D77" i="36"/>
  <c r="D35" i="36"/>
  <c r="D4" i="36"/>
  <c r="D45" i="36"/>
  <c r="D27" i="36"/>
  <c r="D15" i="36"/>
  <c r="D52" i="36"/>
  <c r="D17" i="36"/>
  <c r="D54" i="36"/>
  <c r="D56" i="36"/>
  <c r="D21" i="36"/>
  <c r="D22" i="36"/>
  <c r="D36" i="36"/>
  <c r="D9" i="36"/>
  <c r="D58" i="36"/>
  <c r="D49" i="36"/>
  <c r="D51" i="36"/>
  <c r="D71" i="36"/>
  <c r="D72" i="36"/>
  <c r="D41" i="36"/>
  <c r="D26" i="36"/>
  <c r="D63" i="36"/>
  <c r="D29" i="36"/>
  <c r="D78" i="36"/>
  <c r="D65" i="36"/>
  <c r="D66" i="36"/>
  <c r="D79" i="36"/>
  <c r="D42" i="36"/>
  <c r="W5" i="13"/>
  <c r="W29" i="13"/>
  <c r="W53" i="13"/>
  <c r="W77" i="13"/>
  <c r="W101" i="13"/>
  <c r="W125" i="13"/>
  <c r="W149" i="13"/>
  <c r="W173" i="13"/>
  <c r="W197" i="13"/>
  <c r="W221" i="13"/>
  <c r="W245" i="13"/>
  <c r="W30" i="13"/>
  <c r="W78" i="13"/>
  <c r="W126" i="13"/>
  <c r="W174" i="13"/>
  <c r="W222" i="13"/>
  <c r="W263" i="13"/>
  <c r="W287" i="13"/>
  <c r="W311" i="13"/>
  <c r="W335" i="13"/>
  <c r="W40" i="13"/>
  <c r="W88" i="13"/>
  <c r="W180" i="13"/>
  <c r="W266" i="13"/>
  <c r="W314" i="13"/>
  <c r="W136" i="13"/>
  <c r="W232" i="13"/>
  <c r="W292" i="13"/>
  <c r="W340" i="13"/>
  <c r="W17" i="13"/>
  <c r="W89" i="13"/>
  <c r="W113" i="13"/>
  <c r="W185" i="13"/>
  <c r="W233" i="13"/>
  <c r="W54" i="13"/>
  <c r="W198" i="13"/>
  <c r="W7" i="13"/>
  <c r="W31" i="13"/>
  <c r="W55" i="13"/>
  <c r="W79" i="13"/>
  <c r="W103" i="13"/>
  <c r="W127" i="13"/>
  <c r="W151" i="13"/>
  <c r="W175" i="13"/>
  <c r="W199" i="13"/>
  <c r="W223" i="13"/>
  <c r="W247" i="13"/>
  <c r="W34" i="13"/>
  <c r="W82" i="13"/>
  <c r="W130" i="13"/>
  <c r="W178" i="13"/>
  <c r="W226" i="13"/>
  <c r="W265" i="13"/>
  <c r="W289" i="13"/>
  <c r="W313" i="13"/>
  <c r="W337" i="13"/>
  <c r="W44" i="13"/>
  <c r="W92" i="13"/>
  <c r="W188" i="13"/>
  <c r="W270" i="13"/>
  <c r="W318" i="13"/>
  <c r="W144" i="13"/>
  <c r="W240" i="13"/>
  <c r="W296" i="13"/>
  <c r="W2" i="13"/>
  <c r="W9" i="13"/>
  <c r="W33" i="13"/>
  <c r="W57" i="13"/>
  <c r="W81" i="13"/>
  <c r="W105" i="13"/>
  <c r="W129" i="13"/>
  <c r="W153" i="13"/>
  <c r="W177" i="13"/>
  <c r="W201" i="13"/>
  <c r="W225" i="13"/>
  <c r="W249" i="13"/>
  <c r="W38" i="13"/>
  <c r="W86" i="13"/>
  <c r="W134" i="13"/>
  <c r="W182" i="13"/>
  <c r="W230" i="13"/>
  <c r="W267" i="13"/>
  <c r="W291" i="13"/>
  <c r="W315" i="13"/>
  <c r="W339" i="13"/>
  <c r="W48" i="13"/>
  <c r="W100" i="13"/>
  <c r="W196" i="13"/>
  <c r="W274" i="13"/>
  <c r="W322" i="13"/>
  <c r="W152" i="13"/>
  <c r="W248" i="13"/>
  <c r="W300" i="13"/>
  <c r="W11" i="13"/>
  <c r="W35" i="13"/>
  <c r="W59" i="13"/>
  <c r="W83" i="13"/>
  <c r="W107" i="13"/>
  <c r="W131" i="13"/>
  <c r="W155" i="13"/>
  <c r="W179" i="13"/>
  <c r="W203" i="13"/>
  <c r="W227" i="13"/>
  <c r="W251" i="13"/>
  <c r="W42" i="13"/>
  <c r="W90" i="13"/>
  <c r="W138" i="13"/>
  <c r="W186" i="13"/>
  <c r="W234" i="13"/>
  <c r="W269" i="13"/>
  <c r="W293" i="13"/>
  <c r="W317" i="13"/>
  <c r="W4" i="13"/>
  <c r="W52" i="13"/>
  <c r="W108" i="13"/>
  <c r="W204" i="13"/>
  <c r="W278" i="13"/>
  <c r="W326" i="13"/>
  <c r="W160" i="13"/>
  <c r="W256" i="13"/>
  <c r="W304" i="13"/>
  <c r="W13" i="13"/>
  <c r="W37" i="13"/>
  <c r="W61" i="13"/>
  <c r="W85" i="13"/>
  <c r="W109" i="13"/>
  <c r="W133" i="13"/>
  <c r="W157" i="13"/>
  <c r="W181" i="13"/>
  <c r="W205" i="13"/>
  <c r="W229" i="13"/>
  <c r="W253" i="13"/>
  <c r="W46" i="13"/>
  <c r="W94" i="13"/>
  <c r="W142" i="13"/>
  <c r="W190" i="13"/>
  <c r="W238" i="13"/>
  <c r="W271" i="13"/>
  <c r="W295" i="13"/>
  <c r="W319" i="13"/>
  <c r="W8" i="13"/>
  <c r="W56" i="13"/>
  <c r="W116" i="13"/>
  <c r="W212" i="13"/>
  <c r="W282" i="13"/>
  <c r="W330" i="13"/>
  <c r="W168" i="13"/>
  <c r="W260" i="13"/>
  <c r="W308" i="13"/>
  <c r="W39" i="13"/>
  <c r="W111" i="13"/>
  <c r="W159" i="13"/>
  <c r="W231" i="13"/>
  <c r="W98" i="13"/>
  <c r="W194" i="13"/>
  <c r="W273" i="13"/>
  <c r="W12" i="13"/>
  <c r="W124" i="13"/>
  <c r="W334" i="13"/>
  <c r="W312" i="13"/>
  <c r="W65" i="13"/>
  <c r="W137" i="13"/>
  <c r="W209" i="13"/>
  <c r="W15" i="13"/>
  <c r="W63" i="13"/>
  <c r="W87" i="13"/>
  <c r="W135" i="13"/>
  <c r="W183" i="13"/>
  <c r="W207" i="13"/>
  <c r="W255" i="13"/>
  <c r="W50" i="13"/>
  <c r="W146" i="13"/>
  <c r="W242" i="13"/>
  <c r="W297" i="13"/>
  <c r="W321" i="13"/>
  <c r="W60" i="13"/>
  <c r="W220" i="13"/>
  <c r="W286" i="13"/>
  <c r="W176" i="13"/>
  <c r="W264" i="13"/>
  <c r="W41" i="13"/>
  <c r="W161" i="13"/>
  <c r="W6" i="13"/>
  <c r="W150" i="13"/>
  <c r="W165" i="13"/>
  <c r="W49" i="13"/>
  <c r="W162" i="13"/>
  <c r="W306" i="13"/>
  <c r="W261" i="13"/>
  <c r="W67" i="13"/>
  <c r="W64" i="13"/>
  <c r="W219" i="13"/>
  <c r="W164" i="13"/>
  <c r="W169" i="13"/>
  <c r="W309" i="13"/>
  <c r="W224" i="13"/>
  <c r="W171" i="13"/>
  <c r="W323" i="13"/>
  <c r="W338" i="13"/>
  <c r="W170" i="13"/>
  <c r="W3" i="13"/>
  <c r="W69" i="13"/>
  <c r="W121" i="13"/>
  <c r="W187" i="13"/>
  <c r="W239" i="13"/>
  <c r="W74" i="13"/>
  <c r="W202" i="13"/>
  <c r="W277" i="13"/>
  <c r="W325" i="13"/>
  <c r="W68" i="13"/>
  <c r="W236" i="13"/>
  <c r="W96" i="13"/>
  <c r="W272" i="13"/>
  <c r="W62" i="13"/>
  <c r="W307" i="13"/>
  <c r="W332" i="13"/>
  <c r="W235" i="13"/>
  <c r="W36" i="13"/>
  <c r="W336" i="13"/>
  <c r="W119" i="13"/>
  <c r="W275" i="13"/>
  <c r="W228" i="13"/>
  <c r="W19" i="13"/>
  <c r="W71" i="13"/>
  <c r="W123" i="13"/>
  <c r="W189" i="13"/>
  <c r="W241" i="13"/>
  <c r="W102" i="13"/>
  <c r="W206" i="13"/>
  <c r="W279" i="13"/>
  <c r="W327" i="13"/>
  <c r="W72" i="13"/>
  <c r="W244" i="13"/>
  <c r="W104" i="13"/>
  <c r="W276" i="13"/>
  <c r="W280" i="13"/>
  <c r="W23" i="13"/>
  <c r="W141" i="13"/>
  <c r="W10" i="13"/>
  <c r="W214" i="13"/>
  <c r="W331" i="13"/>
  <c r="W258" i="13"/>
  <c r="W284" i="13"/>
  <c r="W91" i="13"/>
  <c r="W195" i="13"/>
  <c r="W114" i="13"/>
  <c r="W285" i="13"/>
  <c r="W84" i="13"/>
  <c r="W128" i="13"/>
  <c r="W288" i="13"/>
  <c r="W27" i="13"/>
  <c r="W145" i="13"/>
  <c r="W18" i="13"/>
  <c r="W246" i="13"/>
  <c r="W299" i="13"/>
  <c r="W132" i="13"/>
  <c r="W184" i="13"/>
  <c r="W95" i="13"/>
  <c r="W213" i="13"/>
  <c r="W122" i="13"/>
  <c r="W301" i="13"/>
  <c r="W140" i="13"/>
  <c r="W192" i="13"/>
  <c r="W45" i="13"/>
  <c r="W163" i="13"/>
  <c r="W26" i="13"/>
  <c r="W254" i="13"/>
  <c r="W24" i="13"/>
  <c r="W148" i="13"/>
  <c r="W200" i="13"/>
  <c r="W47" i="13"/>
  <c r="W58" i="13"/>
  <c r="W257" i="13"/>
  <c r="W28" i="13"/>
  <c r="W302" i="13"/>
  <c r="W328" i="13"/>
  <c r="W167" i="13"/>
  <c r="W32" i="13"/>
  <c r="W117" i="13"/>
  <c r="W166" i="13"/>
  <c r="W310" i="13"/>
  <c r="W70" i="13"/>
  <c r="W21" i="13"/>
  <c r="W73" i="13"/>
  <c r="W139" i="13"/>
  <c r="W191" i="13"/>
  <c r="W243" i="13"/>
  <c r="W106" i="13"/>
  <c r="W210" i="13"/>
  <c r="W281" i="13"/>
  <c r="W329" i="13"/>
  <c r="W76" i="13"/>
  <c r="W252" i="13"/>
  <c r="W112" i="13"/>
  <c r="W75" i="13"/>
  <c r="W193" i="13"/>
  <c r="W110" i="13"/>
  <c r="W283" i="13"/>
  <c r="W80" i="13"/>
  <c r="W120" i="13"/>
  <c r="W25" i="13"/>
  <c r="W143" i="13"/>
  <c r="W14" i="13"/>
  <c r="W218" i="13"/>
  <c r="W333" i="13"/>
  <c r="W262" i="13"/>
  <c r="W93" i="13"/>
  <c r="W211" i="13"/>
  <c r="W118" i="13"/>
  <c r="W16" i="13"/>
  <c r="W290" i="13"/>
  <c r="W316" i="13"/>
  <c r="W43" i="13"/>
  <c r="W147" i="13"/>
  <c r="W22" i="13"/>
  <c r="W250" i="13"/>
  <c r="W20" i="13"/>
  <c r="W294" i="13"/>
  <c r="W320" i="13"/>
  <c r="W97" i="13"/>
  <c r="W215" i="13"/>
  <c r="W154" i="13"/>
  <c r="W303" i="13"/>
  <c r="W298" i="13"/>
  <c r="W324" i="13"/>
  <c r="W99" i="13"/>
  <c r="W217" i="13"/>
  <c r="W158" i="13"/>
  <c r="W305" i="13"/>
  <c r="W156" i="13"/>
  <c r="W208" i="13"/>
  <c r="W115" i="13"/>
  <c r="W259" i="13"/>
  <c r="W216" i="13"/>
  <c r="W51" i="13"/>
  <c r="W66" i="13"/>
  <c r="W172" i="13"/>
  <c r="W237" i="13"/>
  <c r="W268" i="13"/>
  <c r="C5" i="37"/>
  <c r="C17" i="37"/>
  <c r="C29" i="37"/>
  <c r="C41" i="37"/>
  <c r="C53" i="37"/>
  <c r="C65" i="37"/>
  <c r="C77" i="37"/>
  <c r="C89" i="37"/>
  <c r="C101" i="37"/>
  <c r="C113" i="37"/>
  <c r="C125" i="37"/>
  <c r="C137" i="37"/>
  <c r="C149" i="37"/>
  <c r="C161" i="37"/>
  <c r="C173" i="37"/>
  <c r="C185" i="37"/>
  <c r="C197" i="37"/>
  <c r="C209" i="37"/>
  <c r="C221" i="37"/>
  <c r="C233" i="37"/>
  <c r="C245" i="37"/>
  <c r="C257" i="37"/>
  <c r="C269" i="37"/>
  <c r="C281" i="37"/>
  <c r="C293" i="37"/>
  <c r="C305" i="37"/>
  <c r="C317" i="37"/>
  <c r="C329" i="37"/>
  <c r="C341" i="37"/>
  <c r="C353" i="37"/>
  <c r="C365" i="37"/>
  <c r="C377" i="37"/>
  <c r="C389" i="37"/>
  <c r="C401" i="37"/>
  <c r="C413" i="37"/>
  <c r="C425" i="37"/>
  <c r="C437" i="37"/>
  <c r="C449" i="37"/>
  <c r="C461" i="37"/>
  <c r="C473" i="37"/>
  <c r="C485" i="37"/>
  <c r="C497" i="37"/>
  <c r="C509" i="37"/>
  <c r="C521" i="37"/>
  <c r="C533" i="37"/>
  <c r="C545" i="37"/>
  <c r="C557" i="37"/>
  <c r="C7" i="37"/>
  <c r="C19" i="37"/>
  <c r="C31" i="37"/>
  <c r="C43" i="37"/>
  <c r="C55" i="37"/>
  <c r="C67" i="37"/>
  <c r="C79" i="37"/>
  <c r="C91" i="37"/>
  <c r="C103" i="37"/>
  <c r="C115" i="37"/>
  <c r="C139" i="37"/>
  <c r="C151" i="37"/>
  <c r="C163" i="37"/>
  <c r="C175" i="37"/>
  <c r="C187" i="37"/>
  <c r="C199" i="37"/>
  <c r="C211" i="37"/>
  <c r="C223" i="37"/>
  <c r="C235" i="37"/>
  <c r="C247" i="37"/>
  <c r="C259" i="37"/>
  <c r="C271" i="37"/>
  <c r="C283" i="37"/>
  <c r="C295" i="37"/>
  <c r="C307" i="37"/>
  <c r="C319" i="37"/>
  <c r="C331" i="37"/>
  <c r="C343" i="37"/>
  <c r="C355" i="37"/>
  <c r="C367" i="37"/>
  <c r="C379" i="37"/>
  <c r="C391" i="37"/>
  <c r="C403" i="37"/>
  <c r="C415" i="37"/>
  <c r="C427" i="37"/>
  <c r="C439" i="37"/>
  <c r="C451" i="37"/>
  <c r="C463" i="37"/>
  <c r="C475" i="37"/>
  <c r="C487" i="37"/>
  <c r="C499" i="37"/>
  <c r="C511" i="37"/>
  <c r="C523" i="37"/>
  <c r="C535" i="37"/>
  <c r="C547" i="37"/>
  <c r="C559" i="37"/>
  <c r="C8" i="37"/>
  <c r="C32" i="37"/>
  <c r="C56" i="37"/>
  <c r="C80" i="37"/>
  <c r="C104" i="37"/>
  <c r="C128" i="37"/>
  <c r="C140" i="37"/>
  <c r="C200" i="37"/>
  <c r="C260" i="37"/>
  <c r="C296" i="37"/>
  <c r="C344" i="37"/>
  <c r="C380" i="37"/>
  <c r="C404" i="37"/>
  <c r="C416" i="37"/>
  <c r="C440" i="37"/>
  <c r="C464" i="37"/>
  <c r="C488" i="37"/>
  <c r="C512" i="37"/>
  <c r="C536" i="37"/>
  <c r="C548" i="37"/>
  <c r="C560" i="37"/>
  <c r="C9" i="37"/>
  <c r="C45" i="37"/>
  <c r="C57" i="37"/>
  <c r="C69" i="37"/>
  <c r="C81" i="37"/>
  <c r="C93" i="37"/>
  <c r="C105" i="37"/>
  <c r="C117" i="37"/>
  <c r="C129" i="37"/>
  <c r="C141" i="37"/>
  <c r="C153" i="37"/>
  <c r="C165" i="37"/>
  <c r="C177" i="37"/>
  <c r="C6" i="37"/>
  <c r="C18" i="37"/>
  <c r="C30" i="37"/>
  <c r="C42" i="37"/>
  <c r="C54" i="37"/>
  <c r="C66" i="37"/>
  <c r="C78" i="37"/>
  <c r="C90" i="37"/>
  <c r="C102" i="37"/>
  <c r="C114" i="37"/>
  <c r="C126" i="37"/>
  <c r="C138" i="37"/>
  <c r="C150" i="37"/>
  <c r="C162" i="37"/>
  <c r="C174" i="37"/>
  <c r="C186" i="37"/>
  <c r="C198" i="37"/>
  <c r="C210" i="37"/>
  <c r="C222" i="37"/>
  <c r="C234" i="37"/>
  <c r="C246" i="37"/>
  <c r="C258" i="37"/>
  <c r="C270" i="37"/>
  <c r="C282" i="37"/>
  <c r="C294" i="37"/>
  <c r="C306" i="37"/>
  <c r="C318" i="37"/>
  <c r="C330" i="37"/>
  <c r="C342" i="37"/>
  <c r="C354" i="37"/>
  <c r="C366" i="37"/>
  <c r="C378" i="37"/>
  <c r="C390" i="37"/>
  <c r="C402" i="37"/>
  <c r="C414" i="37"/>
  <c r="C426" i="37"/>
  <c r="C438" i="37"/>
  <c r="C450" i="37"/>
  <c r="C462" i="37"/>
  <c r="C474" i="37"/>
  <c r="C486" i="37"/>
  <c r="C498" i="37"/>
  <c r="C510" i="37"/>
  <c r="C522" i="37"/>
  <c r="C534" i="37"/>
  <c r="C546" i="37"/>
  <c r="C558" i="37"/>
  <c r="C127" i="37"/>
  <c r="C20" i="37"/>
  <c r="C44" i="37"/>
  <c r="C68" i="37"/>
  <c r="C92" i="37"/>
  <c r="C116" i="37"/>
  <c r="C152" i="37"/>
  <c r="C164" i="37"/>
  <c r="C176" i="37"/>
  <c r="C188" i="37"/>
  <c r="C212" i="37"/>
  <c r="C236" i="37"/>
  <c r="C248" i="37"/>
  <c r="C272" i="37"/>
  <c r="C284" i="37"/>
  <c r="C308" i="37"/>
  <c r="C320" i="37"/>
  <c r="C332" i="37"/>
  <c r="C356" i="37"/>
  <c r="C368" i="37"/>
  <c r="C392" i="37"/>
  <c r="C428" i="37"/>
  <c r="C452" i="37"/>
  <c r="C476" i="37"/>
  <c r="C500" i="37"/>
  <c r="C524" i="37"/>
  <c r="C224" i="37"/>
  <c r="C10" i="37"/>
  <c r="C26" i="37"/>
  <c r="C47" i="37"/>
  <c r="C64" i="37"/>
  <c r="C86" i="37"/>
  <c r="C108" i="37"/>
  <c r="C130" i="37"/>
  <c r="C147" i="37"/>
  <c r="C169" i="37"/>
  <c r="C190" i="37"/>
  <c r="C206" i="37"/>
  <c r="C226" i="37"/>
  <c r="C242" i="37"/>
  <c r="C262" i="37"/>
  <c r="C278" i="37"/>
  <c r="C298" i="37"/>
  <c r="C314" i="37"/>
  <c r="C334" i="37"/>
  <c r="C350" i="37"/>
  <c r="C370" i="37"/>
  <c r="C386" i="37"/>
  <c r="C406" i="37"/>
  <c r="C422" i="37"/>
  <c r="C442" i="37"/>
  <c r="C458" i="37"/>
  <c r="C478" i="37"/>
  <c r="C494" i="37"/>
  <c r="C514" i="37"/>
  <c r="C530" i="37"/>
  <c r="C550" i="37"/>
  <c r="C34" i="37"/>
  <c r="C194" i="37"/>
  <c r="C338" i="37"/>
  <c r="C35" i="37"/>
  <c r="C74" i="37"/>
  <c r="C96" i="37"/>
  <c r="C118" i="37"/>
  <c r="C179" i="37"/>
  <c r="C251" i="37"/>
  <c r="C323" i="37"/>
  <c r="C375" i="37"/>
  <c r="C431" i="37"/>
  <c r="C483" i="37"/>
  <c r="C539" i="37"/>
  <c r="C36" i="37"/>
  <c r="C119" i="37"/>
  <c r="C180" i="37"/>
  <c r="C232" i="37"/>
  <c r="C288" i="37"/>
  <c r="C340" i="37"/>
  <c r="C396" i="37"/>
  <c r="C448" i="37"/>
  <c r="C504" i="37"/>
  <c r="C556" i="37"/>
  <c r="C59" i="37"/>
  <c r="C98" i="37"/>
  <c r="C159" i="37"/>
  <c r="C217" i="37"/>
  <c r="C273" i="37"/>
  <c r="C309" i="37"/>
  <c r="C345" i="37"/>
  <c r="C381" i="37"/>
  <c r="C417" i="37"/>
  <c r="C469" i="37"/>
  <c r="C561" i="37"/>
  <c r="C38" i="37"/>
  <c r="C82" i="37"/>
  <c r="C99" i="37"/>
  <c r="C121" i="37"/>
  <c r="C143" i="37"/>
  <c r="C182" i="37"/>
  <c r="C202" i="37"/>
  <c r="C254" i="37"/>
  <c r="C290" i="37"/>
  <c r="C434" i="37"/>
  <c r="C542" i="37"/>
  <c r="C23" i="37"/>
  <c r="C144" i="37"/>
  <c r="C203" i="37"/>
  <c r="C11" i="37"/>
  <c r="C27" i="37"/>
  <c r="C48" i="37"/>
  <c r="C70" i="37"/>
  <c r="C87" i="37"/>
  <c r="C109" i="37"/>
  <c r="C131" i="37"/>
  <c r="C148" i="37"/>
  <c r="C170" i="37"/>
  <c r="C191" i="37"/>
  <c r="C207" i="37"/>
  <c r="C227" i="37"/>
  <c r="C243" i="37"/>
  <c r="C263" i="37"/>
  <c r="C279" i="37"/>
  <c r="C299" i="37"/>
  <c r="C315" i="37"/>
  <c r="C335" i="37"/>
  <c r="C351" i="37"/>
  <c r="C371" i="37"/>
  <c r="C387" i="37"/>
  <c r="C407" i="37"/>
  <c r="C423" i="37"/>
  <c r="C443" i="37"/>
  <c r="C459" i="37"/>
  <c r="C479" i="37"/>
  <c r="C495" i="37"/>
  <c r="C515" i="37"/>
  <c r="C531" i="37"/>
  <c r="C551" i="37"/>
  <c r="C51" i="37"/>
  <c r="C52" i="37"/>
  <c r="C157" i="37"/>
  <c r="C215" i="37"/>
  <c r="C267" i="37"/>
  <c r="C339" i="37"/>
  <c r="C395" i="37"/>
  <c r="C447" i="37"/>
  <c r="C503" i="37"/>
  <c r="C555" i="37"/>
  <c r="C16" i="37"/>
  <c r="C75" i="37"/>
  <c r="C136" i="37"/>
  <c r="C196" i="37"/>
  <c r="C252" i="37"/>
  <c r="C324" i="37"/>
  <c r="C376" i="37"/>
  <c r="C432" i="37"/>
  <c r="C484" i="37"/>
  <c r="C540" i="37"/>
  <c r="C21" i="37"/>
  <c r="C76" i="37"/>
  <c r="C142" i="37"/>
  <c r="C181" i="37"/>
  <c r="C237" i="37"/>
  <c r="C289" i="37"/>
  <c r="C397" i="37"/>
  <c r="C453" i="37"/>
  <c r="C489" i="37"/>
  <c r="C505" i="37"/>
  <c r="C525" i="37"/>
  <c r="C22" i="37"/>
  <c r="C160" i="37"/>
  <c r="C218" i="37"/>
  <c r="C274" i="37"/>
  <c r="C346" i="37"/>
  <c r="C398" i="37"/>
  <c r="C454" i="37"/>
  <c r="C490" i="37"/>
  <c r="C526" i="37"/>
  <c r="C61" i="37"/>
  <c r="C83" i="37"/>
  <c r="C122" i="37"/>
  <c r="C219" i="37"/>
  <c r="C12" i="37"/>
  <c r="C28" i="37"/>
  <c r="C49" i="37"/>
  <c r="C71" i="37"/>
  <c r="C88" i="37"/>
  <c r="C110" i="37"/>
  <c r="C132" i="37"/>
  <c r="C154" i="37"/>
  <c r="C171" i="37"/>
  <c r="C192" i="37"/>
  <c r="C208" i="37"/>
  <c r="C228" i="37"/>
  <c r="C244" i="37"/>
  <c r="C264" i="37"/>
  <c r="C280" i="37"/>
  <c r="C300" i="37"/>
  <c r="C316" i="37"/>
  <c r="C336" i="37"/>
  <c r="C352" i="37"/>
  <c r="C372" i="37"/>
  <c r="C388" i="37"/>
  <c r="C408" i="37"/>
  <c r="C424" i="37"/>
  <c r="C444" i="37"/>
  <c r="C460" i="37"/>
  <c r="C480" i="37"/>
  <c r="C496" i="37"/>
  <c r="C516" i="37"/>
  <c r="C532" i="37"/>
  <c r="C552" i="37"/>
  <c r="C13" i="37"/>
  <c r="C33" i="37"/>
  <c r="C50" i="37"/>
  <c r="C72" i="37"/>
  <c r="C94" i="37"/>
  <c r="C111" i="37"/>
  <c r="C133" i="37"/>
  <c r="C155" i="37"/>
  <c r="C172" i="37"/>
  <c r="C193" i="37"/>
  <c r="C213" i="37"/>
  <c r="C229" i="37"/>
  <c r="C249" i="37"/>
  <c r="C265" i="37"/>
  <c r="C285" i="37"/>
  <c r="C301" i="37"/>
  <c r="C321" i="37"/>
  <c r="C337" i="37"/>
  <c r="C357" i="37"/>
  <c r="C373" i="37"/>
  <c r="C393" i="37"/>
  <c r="C409" i="37"/>
  <c r="C429" i="37"/>
  <c r="C445" i="37"/>
  <c r="C465" i="37"/>
  <c r="C481" i="37"/>
  <c r="C501" i="37"/>
  <c r="C517" i="37"/>
  <c r="C537" i="37"/>
  <c r="C553" i="37"/>
  <c r="C14" i="37"/>
  <c r="C73" i="37"/>
  <c r="C95" i="37"/>
  <c r="C112" i="37"/>
  <c r="C134" i="37"/>
  <c r="C156" i="37"/>
  <c r="C178" i="37"/>
  <c r="C214" i="37"/>
  <c r="C230" i="37"/>
  <c r="C250" i="37"/>
  <c r="C266" i="37"/>
  <c r="C286" i="37"/>
  <c r="C302" i="37"/>
  <c r="C322" i="37"/>
  <c r="C358" i="37"/>
  <c r="C374" i="37"/>
  <c r="C394" i="37"/>
  <c r="C410" i="37"/>
  <c r="C430" i="37"/>
  <c r="C446" i="37"/>
  <c r="C466" i="37"/>
  <c r="C482" i="37"/>
  <c r="C502" i="37"/>
  <c r="C518" i="37"/>
  <c r="C538" i="37"/>
  <c r="C554" i="37"/>
  <c r="C15" i="37"/>
  <c r="C135" i="37"/>
  <c r="C195" i="37"/>
  <c r="C231" i="37"/>
  <c r="C287" i="37"/>
  <c r="C303" i="37"/>
  <c r="C359" i="37"/>
  <c r="C411" i="37"/>
  <c r="C467" i="37"/>
  <c r="C519" i="37"/>
  <c r="C58" i="37"/>
  <c r="C97" i="37"/>
  <c r="C158" i="37"/>
  <c r="C216" i="37"/>
  <c r="C268" i="37"/>
  <c r="C304" i="37"/>
  <c r="C360" i="37"/>
  <c r="C412" i="37"/>
  <c r="C468" i="37"/>
  <c r="C520" i="37"/>
  <c r="C37" i="37"/>
  <c r="C120" i="37"/>
  <c r="C201" i="37"/>
  <c r="C253" i="37"/>
  <c r="C325" i="37"/>
  <c r="C361" i="37"/>
  <c r="C433" i="37"/>
  <c r="C541" i="37"/>
  <c r="C60" i="37"/>
  <c r="C238" i="37"/>
  <c r="C310" i="37"/>
  <c r="C326" i="37"/>
  <c r="C362" i="37"/>
  <c r="C382" i="37"/>
  <c r="C418" i="37"/>
  <c r="C470" i="37"/>
  <c r="C506" i="37"/>
  <c r="C39" i="37"/>
  <c r="C100" i="37"/>
  <c r="C166" i="37"/>
  <c r="C183" i="37"/>
  <c r="C24" i="37"/>
  <c r="C145" i="37"/>
  <c r="C241" i="37"/>
  <c r="C313" i="37"/>
  <c r="C385" i="37"/>
  <c r="C457" i="37"/>
  <c r="C529" i="37"/>
  <c r="C84" i="37"/>
  <c r="C421" i="37"/>
  <c r="C205" i="37"/>
  <c r="C507" i="37"/>
  <c r="C292" i="37"/>
  <c r="C436" i="37"/>
  <c r="C107" i="37"/>
  <c r="C441" i="37"/>
  <c r="C311" i="37"/>
  <c r="C383" i="37"/>
  <c r="C124" i="37"/>
  <c r="C456" i="37"/>
  <c r="C25" i="37"/>
  <c r="C146" i="37"/>
  <c r="C255" i="37"/>
  <c r="C327" i="37"/>
  <c r="C399" i="37"/>
  <c r="C471" i="37"/>
  <c r="C543" i="37"/>
  <c r="C63" i="37"/>
  <c r="C492" i="37"/>
  <c r="C277" i="37"/>
  <c r="C493" i="37"/>
  <c r="C291" i="37"/>
  <c r="C363" i="37"/>
  <c r="C106" i="37"/>
  <c r="C508" i="37"/>
  <c r="C225" i="37"/>
  <c r="C369" i="37"/>
  <c r="C513" i="37"/>
  <c r="C123" i="37"/>
  <c r="C527" i="37"/>
  <c r="C240" i="37"/>
  <c r="C384" i="37"/>
  <c r="C528" i="37"/>
  <c r="C40" i="37"/>
  <c r="C167" i="37"/>
  <c r="C256" i="37"/>
  <c r="C328" i="37"/>
  <c r="C400" i="37"/>
  <c r="C472" i="37"/>
  <c r="C544" i="37"/>
  <c r="C46" i="37"/>
  <c r="C168" i="37"/>
  <c r="C261" i="37"/>
  <c r="C333" i="37"/>
  <c r="C405" i="37"/>
  <c r="C477" i="37"/>
  <c r="C549" i="37"/>
  <c r="C62" i="37"/>
  <c r="C184" i="37"/>
  <c r="C275" i="37"/>
  <c r="C347" i="37"/>
  <c r="C419" i="37"/>
  <c r="C491" i="37"/>
  <c r="C189" i="37"/>
  <c r="C276" i="37"/>
  <c r="C348" i="37"/>
  <c r="C420" i="37"/>
  <c r="C204" i="37"/>
  <c r="C349" i="37"/>
  <c r="C85" i="37"/>
  <c r="C435" i="37"/>
  <c r="C220" i="37"/>
  <c r="C364" i="37"/>
  <c r="C297" i="37"/>
  <c r="C239" i="37"/>
  <c r="C455" i="37"/>
  <c r="C312" i="37"/>
  <c r="C4" i="37"/>
  <c r="V170" i="13" l="1"/>
  <c r="V62" i="13"/>
  <c r="V175" i="13"/>
  <c r="V398" i="13"/>
  <c r="V407" i="13"/>
  <c r="V354" i="13"/>
  <c r="V529" i="13"/>
  <c r="V409" i="13"/>
  <c r="V550" i="13"/>
  <c r="V573" i="13"/>
  <c r="V441" i="13"/>
  <c r="V344" i="13"/>
  <c r="V487" i="13"/>
  <c r="V343" i="13"/>
  <c r="V510" i="13"/>
  <c r="V486" i="13"/>
  <c r="V497" i="13"/>
  <c r="V485" i="13"/>
  <c r="V353" i="13"/>
  <c r="V410" i="13"/>
  <c r="V397" i="13"/>
  <c r="V408" i="13"/>
  <c r="V527" i="13"/>
  <c r="V442" i="13"/>
  <c r="V406" i="13"/>
  <c r="V405" i="13"/>
  <c r="V345" i="13"/>
  <c r="V472" i="13"/>
  <c r="V460" i="13"/>
  <c r="V400" i="13"/>
  <c r="V352" i="13"/>
  <c r="V171" i="13"/>
  <c r="V526" i="13"/>
  <c r="V520" i="13"/>
  <c r="V598" i="13"/>
  <c r="V562" i="13"/>
  <c r="V597" i="13"/>
  <c r="V561" i="13"/>
  <c r="V512" i="13"/>
  <c r="V583" i="13"/>
  <c r="V571" i="13"/>
  <c r="V511" i="13"/>
  <c r="V543" i="13"/>
  <c r="V507" i="13"/>
  <c r="V544" i="13"/>
  <c r="V508" i="13"/>
  <c r="V538" i="13"/>
  <c r="V478" i="13"/>
  <c r="V477" i="13"/>
  <c r="V476" i="13"/>
  <c r="V452" i="13"/>
  <c r="V475" i="13"/>
  <c r="V474" i="13"/>
  <c r="V462" i="13"/>
  <c r="V473" i="13"/>
  <c r="V461" i="13"/>
  <c r="V449" i="13"/>
  <c r="V437" i="13"/>
  <c r="V502" i="13"/>
  <c r="V466" i="13"/>
  <c r="V465" i="13"/>
  <c r="V556" i="13"/>
  <c r="V532" i="13"/>
  <c r="V448" i="13"/>
  <c r="V436" i="13"/>
  <c r="V64" i="13"/>
  <c r="V454" i="13"/>
  <c r="V453" i="13"/>
  <c r="V464" i="13"/>
  <c r="V463" i="13"/>
  <c r="V591" i="13"/>
  <c r="V555" i="13"/>
  <c r="V447" i="13"/>
  <c r="V516" i="13"/>
  <c r="V504" i="13"/>
  <c r="V480" i="13"/>
  <c r="V468" i="13"/>
  <c r="V456" i="13"/>
  <c r="V575" i="13"/>
  <c r="V539" i="13"/>
  <c r="V503" i="13"/>
  <c r="V479" i="13"/>
  <c r="V467" i="13"/>
  <c r="V68" i="13"/>
  <c r="V342" i="13"/>
  <c r="V66" i="13"/>
  <c r="V549" i="13"/>
  <c r="V525" i="13"/>
  <c r="V501" i="13"/>
  <c r="V489" i="13"/>
  <c r="V596" i="13"/>
  <c r="V560" i="13"/>
  <c r="V548" i="13"/>
  <c r="V524" i="13"/>
  <c r="V500" i="13"/>
  <c r="V440" i="13"/>
  <c r="V392" i="13"/>
  <c r="V356" i="13"/>
  <c r="V595" i="13"/>
  <c r="V559" i="13"/>
  <c r="V547" i="13"/>
  <c r="V535" i="13"/>
  <c r="V523" i="13"/>
  <c r="V499" i="13"/>
  <c r="V451" i="13"/>
  <c r="V439" i="13"/>
  <c r="V355" i="13"/>
  <c r="V594" i="13"/>
  <c r="V558" i="13"/>
  <c r="V546" i="13"/>
  <c r="V534" i="13"/>
  <c r="V522" i="13"/>
  <c r="V498" i="13"/>
  <c r="V450" i="13"/>
  <c r="V438" i="13"/>
  <c r="V2" i="13"/>
  <c r="V593" i="13"/>
  <c r="V581" i="13"/>
  <c r="V569" i="13"/>
  <c r="V557" i="13"/>
  <c r="V545" i="13"/>
  <c r="V533" i="13"/>
  <c r="V521" i="13"/>
  <c r="V509" i="13"/>
  <c r="V341" i="13"/>
  <c r="V457" i="13"/>
  <c r="V540" i="13"/>
  <c r="V592" i="13"/>
  <c r="V496" i="13"/>
  <c r="V484" i="13"/>
  <c r="V579" i="13"/>
  <c r="V567" i="13"/>
  <c r="V531" i="13"/>
  <c r="V519" i="13"/>
  <c r="V495" i="13"/>
  <c r="V483" i="13"/>
  <c r="V411" i="13"/>
  <c r="V403" i="13"/>
  <c r="V401" i="13"/>
  <c r="V395" i="13"/>
  <c r="V393" i="13"/>
  <c r="V391" i="13"/>
  <c r="V389" i="13"/>
  <c r="V387" i="13"/>
  <c r="V385" i="13"/>
  <c r="V383" i="13"/>
  <c r="V381" i="13"/>
  <c r="V379" i="13"/>
  <c r="V377" i="13"/>
  <c r="V375" i="13"/>
  <c r="V373" i="13"/>
  <c r="V371" i="13"/>
  <c r="V369" i="13"/>
  <c r="V367" i="13"/>
  <c r="V365" i="13"/>
  <c r="V363" i="13"/>
  <c r="V361" i="13"/>
  <c r="V359" i="13"/>
  <c r="V351" i="13"/>
  <c r="V349" i="13"/>
  <c r="V69" i="13"/>
  <c r="V67" i="13"/>
  <c r="V65" i="13"/>
  <c r="V63" i="13"/>
  <c r="V404" i="13"/>
  <c r="V402" i="13"/>
  <c r="V396" i="13"/>
  <c r="V394" i="13"/>
  <c r="V390" i="13"/>
  <c r="V388" i="13"/>
  <c r="V386" i="13"/>
  <c r="V384" i="13"/>
  <c r="V382" i="13"/>
  <c r="V380" i="13"/>
  <c r="V378" i="13"/>
  <c r="V376" i="13"/>
  <c r="V374" i="13"/>
  <c r="V372" i="13"/>
  <c r="V370" i="13"/>
  <c r="V368" i="13"/>
  <c r="V366" i="13"/>
  <c r="V364" i="13"/>
  <c r="V362" i="13"/>
  <c r="V360" i="13"/>
  <c r="V358" i="13"/>
  <c r="V350" i="13"/>
  <c r="V603" i="13"/>
  <c r="V587" i="13"/>
  <c r="V585" i="13"/>
  <c r="V423" i="13"/>
  <c r="V421" i="13"/>
  <c r="V419" i="13"/>
  <c r="V417" i="13"/>
  <c r="V415" i="13"/>
  <c r="V413" i="13"/>
  <c r="V83" i="13"/>
  <c r="V75" i="13"/>
  <c r="V73" i="13"/>
  <c r="V71" i="13"/>
  <c r="V604" i="13"/>
  <c r="V586" i="13"/>
  <c r="V584" i="13"/>
  <c r="V582" i="13"/>
  <c r="V580" i="13"/>
  <c r="V578" i="13"/>
  <c r="V576" i="13"/>
  <c r="V574" i="13"/>
  <c r="V572" i="13"/>
  <c r="V570" i="13"/>
  <c r="V568" i="13"/>
  <c r="V434" i="13"/>
  <c r="V253" i="13"/>
  <c r="V432" i="13"/>
  <c r="V455" i="13"/>
  <c r="V258" i="13"/>
  <c r="V435" i="13"/>
  <c r="V254" i="13"/>
  <c r="V433" i="13"/>
  <c r="V431" i="13"/>
  <c r="V429" i="13"/>
  <c r="V427" i="13"/>
  <c r="V425" i="13"/>
  <c r="V357" i="13"/>
  <c r="V430" i="13"/>
  <c r="V428" i="13"/>
  <c r="V426" i="13"/>
  <c r="V424" i="13"/>
  <c r="V422" i="13"/>
  <c r="V420" i="13"/>
  <c r="V418" i="13"/>
  <c r="V416" i="13"/>
  <c r="V414" i="13"/>
  <c r="V412" i="13"/>
  <c r="V340" i="13"/>
  <c r="V338" i="13"/>
  <c r="V336" i="13"/>
  <c r="V334" i="13"/>
  <c r="V332" i="13"/>
  <c r="V330" i="13"/>
  <c r="V328" i="13"/>
  <c r="V326" i="13"/>
  <c r="V324" i="13"/>
  <c r="V322" i="13"/>
  <c r="V320" i="13"/>
  <c r="V318" i="13"/>
  <c r="V316" i="13"/>
  <c r="V314" i="13"/>
  <c r="V312" i="13"/>
  <c r="V310" i="13"/>
  <c r="V308" i="13"/>
  <c r="V306" i="13"/>
  <c r="V304" i="13"/>
  <c r="V302" i="13"/>
  <c r="V300" i="13"/>
  <c r="V298" i="13"/>
  <c r="V296" i="13"/>
  <c r="V294" i="13"/>
  <c r="V292" i="13"/>
  <c r="V290" i="13"/>
  <c r="V288" i="13"/>
  <c r="V286" i="13"/>
  <c r="V284" i="13"/>
  <c r="V282" i="13"/>
  <c r="V280" i="13"/>
  <c r="V278" i="13"/>
  <c r="V276" i="13"/>
  <c r="V274" i="13"/>
  <c r="V272" i="13"/>
  <c r="V270" i="13"/>
  <c r="V268" i="13"/>
  <c r="V266" i="13"/>
  <c r="V264" i="13"/>
  <c r="V262" i="13"/>
  <c r="V260" i="13"/>
  <c r="V256" i="13"/>
  <c r="V250" i="13"/>
  <c r="V248" i="13"/>
  <c r="V246" i="13"/>
  <c r="V244" i="13"/>
  <c r="V242" i="13"/>
  <c r="V240" i="13"/>
  <c r="V238" i="13"/>
  <c r="V236" i="13"/>
  <c r="V234" i="13"/>
  <c r="V232" i="13"/>
  <c r="V230" i="13"/>
  <c r="V228" i="13"/>
  <c r="V226" i="13"/>
  <c r="V224" i="13"/>
  <c r="V222" i="13"/>
  <c r="V220" i="13"/>
  <c r="V218" i="13"/>
  <c r="V216" i="13"/>
  <c r="V214" i="13"/>
  <c r="V212" i="13"/>
  <c r="V210" i="13"/>
  <c r="V208" i="13"/>
  <c r="V206" i="13"/>
  <c r="V204" i="13"/>
  <c r="V202" i="13"/>
  <c r="V200" i="13"/>
  <c r="V198" i="13"/>
  <c r="V196" i="13"/>
  <c r="V113" i="13"/>
  <c r="V194" i="13"/>
  <c r="V111" i="13"/>
  <c r="V192" i="13"/>
  <c r="V190" i="13"/>
  <c r="V188" i="13"/>
  <c r="V186" i="13"/>
  <c r="V184" i="13"/>
  <c r="V339" i="13"/>
  <c r="V337" i="13"/>
  <c r="V335" i="13"/>
  <c r="V333" i="13"/>
  <c r="V331" i="13"/>
  <c r="V329" i="13"/>
  <c r="V327" i="13"/>
  <c r="V325" i="13"/>
  <c r="V323" i="13"/>
  <c r="V321" i="13"/>
  <c r="V319" i="13"/>
  <c r="V317" i="13"/>
  <c r="V315" i="13"/>
  <c r="V313" i="13"/>
  <c r="V311" i="13"/>
  <c r="V309" i="13"/>
  <c r="V307" i="13"/>
  <c r="V305" i="13"/>
  <c r="V303" i="13"/>
  <c r="V301" i="13"/>
  <c r="V299" i="13"/>
  <c r="V297" i="13"/>
  <c r="V295" i="13"/>
  <c r="V293" i="13"/>
  <c r="V291" i="13"/>
  <c r="V289" i="13"/>
  <c r="V287" i="13"/>
  <c r="V285" i="13"/>
  <c r="V283" i="13"/>
  <c r="V281" i="13"/>
  <c r="V279" i="13"/>
  <c r="V277" i="13"/>
  <c r="V275" i="13"/>
  <c r="V273" i="13"/>
  <c r="V271" i="13"/>
  <c r="V269" i="13"/>
  <c r="V267" i="13"/>
  <c r="V265" i="13"/>
  <c r="V263" i="13"/>
  <c r="V261" i="13"/>
  <c r="V259" i="13"/>
  <c r="V257" i="13"/>
  <c r="V255" i="13"/>
  <c r="V251" i="13"/>
  <c r="V249" i="13"/>
  <c r="V247" i="13"/>
  <c r="V245" i="13"/>
  <c r="V243" i="13"/>
  <c r="V241" i="13"/>
  <c r="V239" i="13"/>
  <c r="V237" i="13"/>
  <c r="V235" i="13"/>
  <c r="V233" i="13"/>
  <c r="V231" i="13"/>
  <c r="V229" i="13"/>
  <c r="V227" i="13"/>
  <c r="V225" i="13"/>
  <c r="V223" i="13"/>
  <c r="V221" i="13"/>
  <c r="V219" i="13"/>
  <c r="V217" i="13"/>
  <c r="V215" i="13"/>
  <c r="V213" i="13"/>
  <c r="V211" i="13"/>
  <c r="V209" i="13"/>
  <c r="V207" i="13"/>
  <c r="V205" i="13"/>
  <c r="V203" i="13"/>
  <c r="V201" i="13"/>
  <c r="V199" i="13"/>
  <c r="V197" i="13"/>
  <c r="V195" i="13"/>
  <c r="V112" i="13"/>
  <c r="V193" i="13"/>
  <c r="V110" i="13"/>
  <c r="V191" i="13"/>
  <c r="V189" i="13"/>
  <c r="V187" i="13"/>
  <c r="V185" i="13"/>
  <c r="V183" i="13"/>
  <c r="V181" i="13"/>
  <c r="V179" i="13"/>
  <c r="V177" i="13"/>
  <c r="V173" i="13"/>
  <c r="V169" i="13"/>
  <c r="V167" i="13"/>
  <c r="V165" i="13"/>
  <c r="V163" i="13"/>
  <c r="V161" i="13"/>
  <c r="V159" i="13"/>
  <c r="V157" i="13"/>
  <c r="V155" i="13"/>
  <c r="V153" i="13"/>
  <c r="V151" i="13"/>
  <c r="V149" i="13"/>
  <c r="V147" i="13"/>
  <c r="V145" i="13"/>
  <c r="V143" i="13"/>
  <c r="V141" i="13"/>
  <c r="V139" i="13"/>
  <c r="V137" i="13"/>
  <c r="V135" i="13"/>
  <c r="V133" i="13"/>
  <c r="V131" i="13"/>
  <c r="V129" i="13"/>
  <c r="V127" i="13"/>
  <c r="V125" i="13"/>
  <c r="V123" i="13"/>
  <c r="V121" i="13"/>
  <c r="V119" i="13"/>
  <c r="V117" i="13"/>
  <c r="V115" i="13"/>
  <c r="V109" i="13"/>
  <c r="V107" i="13"/>
  <c r="V105" i="13"/>
  <c r="V103" i="13"/>
  <c r="V101" i="13"/>
  <c r="V99" i="13"/>
  <c r="V97" i="13"/>
  <c r="V95" i="13"/>
  <c r="V93" i="13"/>
  <c r="V91" i="13"/>
  <c r="V89" i="13"/>
  <c r="V87" i="13"/>
  <c r="V85" i="13"/>
  <c r="V81" i="13"/>
  <c r="V79" i="13"/>
  <c r="V77" i="13"/>
  <c r="V57" i="13"/>
  <c r="V55" i="13"/>
  <c r="V53" i="13"/>
  <c r="V51" i="13"/>
  <c r="V49" i="13"/>
  <c r="V47" i="13"/>
  <c r="V45" i="13"/>
  <c r="V43" i="13"/>
  <c r="V41" i="13"/>
  <c r="V39" i="13"/>
  <c r="V37" i="13"/>
  <c r="V35" i="13"/>
  <c r="V33" i="13"/>
  <c r="V31" i="13"/>
  <c r="V29" i="13"/>
  <c r="V27" i="13"/>
  <c r="V25" i="13"/>
  <c r="V23" i="13"/>
  <c r="V21" i="13"/>
  <c r="V19" i="13"/>
  <c r="V17" i="13"/>
  <c r="V15" i="13"/>
  <c r="V13" i="13"/>
  <c r="V11" i="13"/>
  <c r="V9" i="13"/>
  <c r="V7" i="13"/>
  <c r="V5" i="13"/>
  <c r="V3" i="13"/>
  <c r="V182" i="13"/>
  <c r="V180" i="13"/>
  <c r="V178" i="13"/>
  <c r="V176" i="13"/>
  <c r="V174" i="13"/>
  <c r="V172" i="13"/>
  <c r="V168" i="13"/>
  <c r="V166" i="13"/>
  <c r="V164" i="13"/>
  <c r="V162" i="13"/>
  <c r="V160" i="13"/>
  <c r="V158" i="13"/>
  <c r="V156" i="13"/>
  <c r="V154" i="13"/>
  <c r="V152" i="13"/>
  <c r="V150" i="13"/>
  <c r="V148" i="13"/>
  <c r="V146" i="13"/>
  <c r="V144" i="13"/>
  <c r="V142" i="13"/>
  <c r="V140" i="13"/>
  <c r="V138" i="13"/>
  <c r="V136" i="13"/>
  <c r="V134" i="13"/>
  <c r="V132" i="13"/>
  <c r="V130" i="13"/>
  <c r="V128" i="13"/>
  <c r="V126" i="13"/>
  <c r="V124" i="13"/>
  <c r="V122" i="13"/>
  <c r="V120" i="13"/>
  <c r="V118" i="13"/>
  <c r="V116" i="13"/>
  <c r="V114" i="13"/>
  <c r="V108" i="13"/>
  <c r="V106" i="13"/>
  <c r="V104" i="13"/>
  <c r="V102" i="13"/>
  <c r="V100" i="13"/>
  <c r="V98" i="13"/>
  <c r="V96" i="13"/>
  <c r="V94" i="13"/>
  <c r="V92" i="13"/>
  <c r="V90" i="13"/>
  <c r="V88" i="13"/>
  <c r="V86" i="13"/>
  <c r="V84" i="13"/>
  <c r="V82" i="13"/>
  <c r="V80" i="13"/>
  <c r="V78" i="13"/>
  <c r="V76" i="13"/>
  <c r="V74" i="13"/>
  <c r="V72" i="13"/>
  <c r="V70" i="13"/>
  <c r="V56" i="13"/>
  <c r="V54" i="13"/>
  <c r="V52" i="13"/>
  <c r="V50" i="13"/>
  <c r="V48" i="13"/>
  <c r="V46" i="13"/>
  <c r="V44" i="13"/>
  <c r="V42" i="13"/>
  <c r="V40" i="13"/>
  <c r="V38" i="13"/>
  <c r="V36" i="13"/>
  <c r="V34" i="13"/>
  <c r="V32" i="13"/>
  <c r="V30" i="13"/>
  <c r="V28" i="13"/>
  <c r="V26" i="13"/>
  <c r="V24" i="13"/>
  <c r="V22" i="13"/>
  <c r="V20" i="13"/>
  <c r="V18" i="13"/>
  <c r="V16" i="13"/>
  <c r="V14" i="13"/>
  <c r="V12" i="13"/>
  <c r="V10" i="13"/>
  <c r="V8" i="13"/>
  <c r="V6" i="13"/>
  <c r="V4" i="13"/>
  <c r="V252" i="13"/>
  <c r="Q603" i="13"/>
  <c r="Q604" i="13"/>
  <c r="Q598" i="13"/>
  <c r="Q599" i="13"/>
  <c r="Q600" i="13"/>
  <c r="Q601" i="13"/>
  <c r="Q312" i="13"/>
  <c r="Q272" i="13"/>
  <c r="Q273" i="13"/>
  <c r="Q274" i="13"/>
  <c r="Q275" i="13"/>
  <c r="Q276" i="13"/>
  <c r="Q277" i="13"/>
  <c r="Q278" i="13"/>
  <c r="Q470" i="13"/>
  <c r="Q471" i="13"/>
  <c r="Q395" i="13"/>
  <c r="Q301" i="13"/>
  <c r="Q379" i="13"/>
  <c r="Q380" i="13"/>
  <c r="Q265" i="13"/>
  <c r="Q260" i="13"/>
  <c r="Q261" i="13"/>
  <c r="Q262" i="13"/>
  <c r="Q249" i="13"/>
  <c r="Q250" i="13"/>
  <c r="Q251" i="13"/>
  <c r="Q252" i="13"/>
  <c r="Q253" i="13"/>
  <c r="Q254" i="13"/>
  <c r="Q255" i="13"/>
  <c r="Q256" i="13"/>
  <c r="Q263" i="13"/>
  <c r="Q264" i="13"/>
  <c r="Q257" i="13"/>
  <c r="Q258" i="13"/>
  <c r="Q259" i="13"/>
  <c r="Q101" i="13"/>
  <c r="Q102" i="13"/>
  <c r="Q103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581" i="13"/>
  <c r="Q582" i="13"/>
  <c r="Q583" i="13"/>
  <c r="Q584" i="13"/>
  <c r="Q585" i="13"/>
  <c r="Q586" i="13"/>
  <c r="Q587" i="13"/>
  <c r="Q588" i="13"/>
  <c r="Q589" i="13"/>
  <c r="Q590" i="13"/>
  <c r="Q591" i="13"/>
  <c r="Q592" i="13"/>
  <c r="Q593" i="13"/>
  <c r="Q594" i="13"/>
  <c r="Q595" i="13"/>
  <c r="Q596" i="13"/>
  <c r="Q597" i="13"/>
  <c r="Q561" i="13"/>
  <c r="Q562" i="13"/>
  <c r="Q553" i="13"/>
  <c r="Q554" i="13"/>
  <c r="Q555" i="13"/>
  <c r="Q556" i="13"/>
  <c r="Q557" i="13"/>
  <c r="Q558" i="13"/>
  <c r="Q559" i="13"/>
  <c r="Q560" i="13"/>
  <c r="Q563" i="13"/>
  <c r="Q564" i="13"/>
  <c r="Q565" i="13"/>
  <c r="Q566" i="13"/>
  <c r="Q567" i="13"/>
  <c r="Q568" i="13"/>
  <c r="Q569" i="13"/>
  <c r="Q570" i="13"/>
  <c r="Q571" i="13"/>
  <c r="Q572" i="13"/>
  <c r="Q573" i="13"/>
  <c r="Q574" i="13"/>
  <c r="Q575" i="13"/>
  <c r="Q576" i="13"/>
  <c r="Q577" i="13"/>
  <c r="Q578" i="13"/>
  <c r="Q579" i="13"/>
  <c r="Q580" i="13"/>
  <c r="Q550" i="13"/>
  <c r="Q551" i="13"/>
  <c r="Q552" i="13"/>
  <c r="Q459" i="13"/>
  <c r="Q460" i="13"/>
  <c r="Q461" i="13"/>
  <c r="Q462" i="13"/>
  <c r="Q463" i="13"/>
  <c r="Q464" i="13"/>
  <c r="Q465" i="13"/>
  <c r="Q466" i="13"/>
  <c r="Q467" i="13"/>
  <c r="Q468" i="13"/>
  <c r="Q469" i="13"/>
  <c r="Q386" i="13"/>
  <c r="Q266" i="13"/>
  <c r="Q267" i="13"/>
  <c r="Q268" i="13"/>
  <c r="Q269" i="13"/>
  <c r="Q270" i="13"/>
  <c r="Q271" i="13"/>
  <c r="Q396" i="13"/>
  <c r="Q397" i="13"/>
  <c r="Q398" i="13"/>
  <c r="Q399" i="13"/>
  <c r="Q400" i="13"/>
  <c r="Q401" i="13"/>
  <c r="Q402" i="13"/>
  <c r="Q403" i="13"/>
  <c r="Q404" i="13"/>
  <c r="Q405" i="13"/>
  <c r="Q406" i="13"/>
  <c r="Q407" i="13"/>
  <c r="Q408" i="13"/>
  <c r="Q409" i="13"/>
  <c r="Q410" i="13"/>
  <c r="Q411" i="13"/>
  <c r="Q412" i="13"/>
  <c r="Q413" i="13"/>
  <c r="Q414" i="13"/>
  <c r="Q415" i="13"/>
  <c r="Q416" i="13"/>
  <c r="Q417" i="13"/>
  <c r="Q418" i="13"/>
  <c r="Q419" i="13"/>
  <c r="Q420" i="13"/>
  <c r="Q421" i="13"/>
  <c r="Q422" i="13"/>
  <c r="Q423" i="13"/>
  <c r="Q424" i="13"/>
  <c r="Q425" i="13"/>
  <c r="Q426" i="13"/>
  <c r="Q427" i="13"/>
  <c r="Q428" i="13"/>
  <c r="Q429" i="13"/>
  <c r="Q430" i="13"/>
  <c r="Q431" i="13"/>
  <c r="Q432" i="13"/>
  <c r="Q433" i="13"/>
  <c r="Q434" i="13"/>
  <c r="Q435" i="13"/>
  <c r="Q436" i="13"/>
  <c r="Q437" i="13"/>
  <c r="Q438" i="13"/>
  <c r="Q381" i="13"/>
  <c r="Q382" i="13"/>
  <c r="Q383" i="13"/>
  <c r="Q384" i="13"/>
  <c r="Q385" i="13"/>
  <c r="Q439" i="13"/>
  <c r="Q440" i="13"/>
  <c r="Q441" i="13"/>
  <c r="Q442" i="13"/>
  <c r="Q78" i="13"/>
  <c r="Q79" i="13"/>
  <c r="Q80" i="13"/>
  <c r="Q81" i="13"/>
  <c r="Q82" i="13"/>
  <c r="Q83" i="13"/>
  <c r="Q84" i="13"/>
  <c r="Q85" i="13"/>
  <c r="Q86" i="13"/>
  <c r="Q87" i="13"/>
  <c r="Q104" i="13"/>
  <c r="Q105" i="13"/>
  <c r="Q32" i="13"/>
  <c r="Q33" i="13"/>
  <c r="Q34" i="13"/>
  <c r="Q35" i="13"/>
  <c r="Q36" i="13"/>
  <c r="Q37" i="13"/>
  <c r="Q38" i="13"/>
  <c r="Q39" i="13"/>
  <c r="Q40" i="13"/>
  <c r="Q41" i="13"/>
  <c r="Q42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45" i="13"/>
  <c r="Q146" i="13"/>
  <c r="Q147" i="13"/>
  <c r="Q148" i="13"/>
  <c r="Q149" i="13"/>
  <c r="Q150" i="13"/>
  <c r="Q151" i="13"/>
  <c r="Q152" i="13"/>
  <c r="Q106" i="13"/>
  <c r="Q2" i="13"/>
  <c r="Q3" i="13"/>
  <c r="Q4" i="13"/>
  <c r="Q5" i="13"/>
  <c r="Q6" i="13"/>
  <c r="Q7" i="13"/>
  <c r="Q8" i="13"/>
  <c r="Q9" i="13"/>
  <c r="Q10" i="13"/>
  <c r="Q11" i="13"/>
  <c r="Q12" i="13"/>
  <c r="Q13" i="13"/>
  <c r="Q135" i="13"/>
  <c r="Q136" i="13"/>
  <c r="Q137" i="13"/>
  <c r="Q138" i="13"/>
  <c r="Q66" i="13"/>
  <c r="Q67" i="13"/>
  <c r="Q68" i="13"/>
  <c r="Q107" i="13"/>
  <c r="Q108" i="13"/>
  <c r="Q109" i="13"/>
  <c r="Q110" i="13"/>
  <c r="Q111" i="13"/>
  <c r="Q112" i="13"/>
  <c r="Q113" i="13"/>
  <c r="Q114" i="13"/>
  <c r="Q115" i="13"/>
  <c r="Q69" i="13"/>
  <c r="Q70" i="13"/>
  <c r="Q71" i="13"/>
  <c r="Q88" i="13"/>
  <c r="Q162" i="13"/>
  <c r="Q163" i="13"/>
  <c r="Q139" i="13"/>
  <c r="Q140" i="13"/>
  <c r="Q141" i="13"/>
  <c r="Q142" i="13"/>
  <c r="Q143" i="13"/>
  <c r="Q144" i="13"/>
  <c r="Q43" i="13"/>
  <c r="Q44" i="13"/>
  <c r="Q45" i="13"/>
  <c r="Q46" i="13"/>
  <c r="Q47" i="13"/>
  <c r="Q48" i="13"/>
  <c r="Q49" i="13"/>
  <c r="Q50" i="13"/>
  <c r="Q14" i="13"/>
  <c r="Q15" i="13"/>
  <c r="Q16" i="13"/>
  <c r="Q17" i="13"/>
  <c r="Q18" i="13"/>
  <c r="Q19" i="13"/>
  <c r="Q72" i="13"/>
  <c r="Q73" i="13"/>
  <c r="Q74" i="13"/>
  <c r="Q75" i="13"/>
  <c r="Q76" i="13"/>
  <c r="Q77" i="13"/>
  <c r="Q160" i="13"/>
  <c r="Q161" i="13"/>
  <c r="Q279" i="13"/>
  <c r="Q280" i="13"/>
  <c r="Q284" i="13"/>
  <c r="Q285" i="13"/>
  <c r="Q289" i="13"/>
  <c r="Q290" i="13"/>
  <c r="Q291" i="13"/>
  <c r="Q443" i="13"/>
  <c r="Q444" i="13"/>
  <c r="Q445" i="13"/>
  <c r="Q447" i="13"/>
  <c r="Q448" i="13"/>
  <c r="Q449" i="13"/>
  <c r="Q450" i="13"/>
  <c r="Q451" i="13"/>
  <c r="Q452" i="13"/>
  <c r="Q453" i="13"/>
  <c r="Q454" i="13"/>
  <c r="Q455" i="13"/>
  <c r="Q456" i="13"/>
  <c r="Q527" i="13"/>
  <c r="Q529" i="13"/>
  <c r="Q286" i="13"/>
  <c r="Q295" i="13"/>
  <c r="Q296" i="13"/>
  <c r="Q297" i="13"/>
  <c r="Q298" i="13"/>
  <c r="Q299" i="13"/>
  <c r="Q300" i="13"/>
  <c r="Q303" i="13"/>
  <c r="Q304" i="13"/>
  <c r="Q305" i="13"/>
  <c r="Q306" i="13"/>
  <c r="Q307" i="13"/>
  <c r="Q308" i="13"/>
  <c r="Q309" i="13"/>
  <c r="Q310" i="13"/>
  <c r="Q311" i="13"/>
  <c r="Q313" i="13"/>
  <c r="Q314" i="13"/>
  <c r="Q315" i="13"/>
  <c r="Q316" i="13"/>
  <c r="Q317" i="13"/>
  <c r="Q318" i="13"/>
  <c r="Q319" i="13"/>
  <c r="Q320" i="13"/>
  <c r="Q321" i="13"/>
  <c r="Q322" i="13"/>
  <c r="Q378" i="13"/>
  <c r="Q387" i="13"/>
  <c r="Q388" i="13"/>
  <c r="Q389" i="13"/>
  <c r="Q390" i="13"/>
  <c r="Q391" i="13"/>
  <c r="Q392" i="13"/>
  <c r="Q530" i="13"/>
  <c r="Q531" i="13"/>
  <c r="Q532" i="13"/>
  <c r="Q533" i="13"/>
  <c r="Q534" i="13"/>
  <c r="Q535" i="13"/>
  <c r="Q536" i="13"/>
  <c r="Q537" i="13"/>
  <c r="Q538" i="13"/>
  <c r="Q539" i="13"/>
  <c r="Q540" i="13"/>
  <c r="Q541" i="13"/>
  <c r="Q287" i="13"/>
  <c r="Q288" i="13"/>
  <c r="Q294" i="13"/>
  <c r="Q525" i="13"/>
  <c r="Q526" i="13"/>
  <c r="Q542" i="13"/>
  <c r="Q543" i="13"/>
  <c r="Q544" i="13"/>
  <c r="Q545" i="13"/>
  <c r="Q546" i="13"/>
  <c r="Q547" i="13"/>
  <c r="Q446" i="13"/>
  <c r="Q528" i="13"/>
  <c r="Q292" i="13"/>
  <c r="Q293" i="13"/>
  <c r="Q393" i="13"/>
  <c r="Q394" i="13"/>
  <c r="Q457" i="13"/>
  <c r="Q458" i="13"/>
  <c r="Q548" i="13"/>
  <c r="Q549" i="13"/>
  <c r="Q281" i="13"/>
  <c r="Q282" i="13"/>
  <c r="Q283" i="13"/>
  <c r="Q472" i="13"/>
  <c r="Q473" i="13"/>
  <c r="Q474" i="13"/>
  <c r="Q475" i="13"/>
  <c r="Q476" i="13"/>
  <c r="Q477" i="13"/>
  <c r="Q478" i="13"/>
  <c r="Q479" i="13"/>
  <c r="Q480" i="13"/>
  <c r="Q481" i="13"/>
  <c r="Q482" i="13"/>
  <c r="Q483" i="13"/>
  <c r="Q484" i="13"/>
  <c r="Q485" i="13"/>
  <c r="Q486" i="13"/>
  <c r="Q487" i="13"/>
  <c r="Q488" i="13"/>
  <c r="Q489" i="13"/>
  <c r="Q490" i="13"/>
  <c r="Q491" i="13"/>
  <c r="Q492" i="13"/>
  <c r="Q493" i="13"/>
  <c r="Q494" i="13"/>
  <c r="Q495" i="13"/>
  <c r="Q496" i="13"/>
  <c r="Q497" i="13"/>
  <c r="Q498" i="13"/>
  <c r="Q499" i="13"/>
  <c r="Q500" i="13"/>
  <c r="Q501" i="13"/>
  <c r="Q502" i="13"/>
  <c r="Q503" i="13"/>
  <c r="Q504" i="13"/>
  <c r="Q505" i="13"/>
  <c r="Q506" i="13"/>
  <c r="Q507" i="13"/>
  <c r="Q508" i="13"/>
  <c r="Q509" i="13"/>
  <c r="Q510" i="13"/>
  <c r="Q511" i="13"/>
  <c r="Q512" i="13"/>
  <c r="Q513" i="13"/>
  <c r="Q514" i="13"/>
  <c r="Q515" i="13"/>
  <c r="Q516" i="13"/>
  <c r="Q517" i="13"/>
  <c r="Q518" i="13"/>
  <c r="Q519" i="13"/>
  <c r="Q520" i="13"/>
  <c r="Q521" i="13"/>
  <c r="Q522" i="13"/>
  <c r="Q523" i="13"/>
  <c r="Q524" i="13"/>
  <c r="Q323" i="13"/>
  <c r="Q324" i="13"/>
  <c r="Q325" i="13"/>
  <c r="Q326" i="13"/>
  <c r="Q327" i="13"/>
  <c r="Q328" i="13"/>
  <c r="Q329" i="13"/>
  <c r="Q330" i="13"/>
  <c r="Q331" i="13"/>
  <c r="Q332" i="13"/>
  <c r="Q333" i="13"/>
  <c r="Q334" i="13"/>
  <c r="Q335" i="13"/>
  <c r="Q336" i="13"/>
  <c r="Q337" i="13"/>
  <c r="Q338" i="13"/>
  <c r="Q339" i="13"/>
  <c r="Q340" i="13"/>
  <c r="Q341" i="13"/>
  <c r="Q342" i="13"/>
  <c r="Q343" i="13"/>
  <c r="Q344" i="13"/>
  <c r="Q345" i="13"/>
  <c r="Q346" i="13"/>
  <c r="Q347" i="13"/>
  <c r="Q348" i="13"/>
  <c r="Q349" i="13"/>
  <c r="Q350" i="13"/>
  <c r="Q351" i="13"/>
  <c r="Q352" i="13"/>
  <c r="Q353" i="13"/>
  <c r="Q354" i="13"/>
  <c r="Q355" i="13"/>
  <c r="Q356" i="13"/>
  <c r="Q357" i="13"/>
  <c r="Q358" i="13"/>
  <c r="Q359" i="13"/>
  <c r="Q360" i="13"/>
  <c r="Q361" i="13"/>
  <c r="Q362" i="13"/>
  <c r="Q363" i="13"/>
  <c r="Q364" i="13"/>
  <c r="Q365" i="13"/>
  <c r="Q366" i="13"/>
  <c r="Q367" i="13"/>
  <c r="Q368" i="13"/>
  <c r="Q369" i="13"/>
  <c r="Q370" i="13"/>
  <c r="Q371" i="13"/>
  <c r="Q372" i="13"/>
  <c r="Q373" i="13"/>
  <c r="Q374" i="13"/>
  <c r="Q375" i="13"/>
  <c r="Q376" i="13"/>
  <c r="Q377" i="13"/>
  <c r="Q227" i="13"/>
  <c r="Q228" i="13"/>
  <c r="Q229" i="13"/>
  <c r="Q230" i="13"/>
  <c r="Q231" i="13"/>
  <c r="Q232" i="13"/>
  <c r="Q233" i="13"/>
  <c r="Q234" i="13"/>
  <c r="Q235" i="13"/>
  <c r="Q236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23" i="13"/>
  <c r="Q224" i="13"/>
  <c r="Q225" i="13"/>
  <c r="Q218" i="13"/>
  <c r="Q219" i="13"/>
  <c r="Q220" i="13"/>
  <c r="Q221" i="13"/>
  <c r="Q222" i="13"/>
  <c r="Q226" i="13"/>
  <c r="Q238" i="13"/>
  <c r="Q239" i="13"/>
  <c r="Q237" i="13"/>
  <c r="Q240" i="13"/>
  <c r="Q241" i="13"/>
  <c r="Q242" i="13"/>
  <c r="Q243" i="13"/>
  <c r="Q244" i="13"/>
  <c r="Q245" i="13"/>
  <c r="Q246" i="13"/>
  <c r="Q247" i="13"/>
  <c r="Q248" i="13"/>
  <c r="Q171" i="13"/>
  <c r="Q96" i="13"/>
  <c r="Q97" i="13"/>
  <c r="Q98" i="13"/>
  <c r="Q99" i="13"/>
  <c r="Q100" i="13"/>
  <c r="Q116" i="13"/>
  <c r="Q117" i="13"/>
  <c r="Q118" i="13"/>
  <c r="Q153" i="13"/>
  <c r="Q154" i="13"/>
  <c r="Q155" i="13"/>
  <c r="Q172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168" i="13"/>
  <c r="Q169" i="13"/>
  <c r="Q170" i="13"/>
  <c r="Q164" i="13"/>
  <c r="Q165" i="13"/>
  <c r="Q166" i="13"/>
  <c r="Q167" i="13"/>
  <c r="Q156" i="13"/>
  <c r="Q157" i="13"/>
  <c r="Q158" i="13"/>
  <c r="Q159" i="13"/>
  <c r="Q89" i="13"/>
  <c r="Q90" i="13"/>
  <c r="Q91" i="13"/>
  <c r="Q92" i="13"/>
  <c r="Q93" i="13"/>
  <c r="Q94" i="13"/>
  <c r="Q95" i="13"/>
  <c r="Q302" i="13"/>
  <c r="Q602" i="13"/>
  <c r="U86" i="13"/>
  <c r="U182" i="13"/>
  <c r="U278" i="13"/>
  <c r="U200" i="13"/>
  <c r="U101" i="13"/>
  <c r="U197" i="13"/>
  <c r="U293" i="13"/>
  <c r="U391" i="13"/>
  <c r="U155" i="13"/>
  <c r="U140" i="13"/>
  <c r="U167" i="13"/>
  <c r="U178" i="13"/>
  <c r="U192" i="13"/>
  <c r="U193" i="13"/>
  <c r="U387" i="13"/>
  <c r="U124" i="13"/>
  <c r="U311" i="13"/>
  <c r="U481" i="13"/>
  <c r="U577" i="13"/>
  <c r="U418" i="13"/>
  <c r="U514" i="13"/>
  <c r="U597" i="13"/>
  <c r="U58" i="13"/>
  <c r="U180" i="13"/>
  <c r="U291" i="13"/>
  <c r="U551" i="13"/>
  <c r="U488" i="13"/>
  <c r="U49" i="13"/>
  <c r="U587" i="13"/>
  <c r="U524" i="13"/>
  <c r="U38" i="13"/>
  <c r="U202" i="13"/>
  <c r="U304" i="13"/>
  <c r="U443" i="13"/>
  <c r="U369" i="13"/>
  <c r="U350" i="13"/>
  <c r="U542" i="13"/>
  <c r="U23" i="13"/>
  <c r="U397" i="13"/>
  <c r="U544" i="13"/>
  <c r="U388" i="13"/>
  <c r="U8" i="13"/>
  <c r="U363" i="13"/>
  <c r="U287" i="13"/>
  <c r="U565" i="13"/>
  <c r="U502" i="13"/>
  <c r="U46" i="13"/>
  <c r="U251" i="13"/>
  <c r="U464" i="13"/>
  <c r="U563" i="13"/>
  <c r="U44" i="13"/>
  <c r="U296" i="13"/>
  <c r="U324" i="13"/>
  <c r="U159" i="13"/>
  <c r="U562" i="13"/>
  <c r="U392" i="13"/>
  <c r="U79" i="13"/>
  <c r="U332" i="13"/>
  <c r="U328" i="13"/>
  <c r="U169" i="13"/>
  <c r="U132" i="13"/>
  <c r="U142" i="13"/>
  <c r="U87" i="13"/>
  <c r="U191" i="13"/>
  <c r="U67" i="13"/>
  <c r="U600" i="13"/>
  <c r="U143" i="13"/>
  <c r="U384" i="13"/>
  <c r="U156" i="13"/>
  <c r="U559" i="13"/>
  <c r="U322" i="13"/>
  <c r="U359" i="13"/>
  <c r="U306" i="13"/>
  <c r="U482" i="13"/>
  <c r="U487" i="13"/>
  <c r="U138" i="13"/>
  <c r="U207" i="13"/>
  <c r="U515" i="13"/>
  <c r="U438" i="13"/>
  <c r="U564" i="13"/>
  <c r="U254" i="13"/>
  <c r="U96" i="13"/>
  <c r="U394" i="13"/>
  <c r="U82" i="13"/>
  <c r="U347" i="13"/>
  <c r="U55" i="13"/>
  <c r="U111" i="13"/>
  <c r="U3" i="13"/>
  <c r="U338" i="13"/>
  <c r="U375" i="13"/>
  <c r="U355" i="13"/>
  <c r="U498" i="13"/>
  <c r="U519" i="13"/>
  <c r="U170" i="13"/>
  <c r="U54" i="13"/>
  <c r="U533" i="13"/>
  <c r="U78" i="13"/>
  <c r="U184" i="13"/>
  <c r="U160" i="13"/>
  <c r="U569" i="13"/>
  <c r="U267" i="13"/>
  <c r="U52" i="13"/>
  <c r="U589" i="13"/>
  <c r="U512" i="13"/>
  <c r="U549" i="13"/>
  <c r="U432" i="13"/>
  <c r="U94" i="13"/>
  <c r="U190" i="13"/>
  <c r="U286" i="13"/>
  <c r="U216" i="13"/>
  <c r="U109" i="13"/>
  <c r="U205" i="13"/>
  <c r="U301" i="13"/>
  <c r="U399" i="13"/>
  <c r="U195" i="13"/>
  <c r="U172" i="13"/>
  <c r="U183" i="13"/>
  <c r="U194" i="13"/>
  <c r="U224" i="13"/>
  <c r="U209" i="13"/>
  <c r="U403" i="13"/>
  <c r="U188" i="13"/>
  <c r="U327" i="13"/>
  <c r="U489" i="13"/>
  <c r="U585" i="13"/>
  <c r="U426" i="13"/>
  <c r="U522" i="13"/>
  <c r="U77" i="13"/>
  <c r="U36" i="13"/>
  <c r="U228" i="13"/>
  <c r="U315" i="13"/>
  <c r="U567" i="13"/>
  <c r="U504" i="13"/>
  <c r="U48" i="13"/>
  <c r="U348" i="13"/>
  <c r="U540" i="13"/>
  <c r="U21" i="13"/>
  <c r="U218" i="13"/>
  <c r="U89" i="13"/>
  <c r="U336" i="13"/>
  <c r="U401" i="13"/>
  <c r="U366" i="13"/>
  <c r="U558" i="13"/>
  <c r="U28" i="13"/>
  <c r="U459" i="13"/>
  <c r="U576" i="13"/>
  <c r="U420" i="13"/>
  <c r="U208" i="13"/>
  <c r="U395" i="13"/>
  <c r="U319" i="13"/>
  <c r="U581" i="13"/>
  <c r="U518" i="13"/>
  <c r="U32" i="13"/>
  <c r="U299" i="13"/>
  <c r="U496" i="13"/>
  <c r="U340" i="13"/>
  <c r="U35" i="13"/>
  <c r="U104" i="13"/>
  <c r="U439" i="13"/>
  <c r="U131" i="13"/>
  <c r="U466" i="13"/>
  <c r="U463" i="13"/>
  <c r="U12" i="13"/>
  <c r="U249" i="13"/>
  <c r="U75" i="13"/>
  <c r="U580" i="13"/>
  <c r="U406" i="13"/>
  <c r="U72" i="13"/>
  <c r="U238" i="13"/>
  <c r="U421" i="13"/>
  <c r="U537" i="13"/>
  <c r="U13" i="13"/>
  <c r="U507" i="13"/>
  <c r="U281" i="13"/>
  <c r="U123" i="13"/>
  <c r="U485" i="13"/>
  <c r="U532" i="13"/>
  <c r="U136" i="13"/>
  <c r="U455" i="13"/>
  <c r="U307" i="13"/>
  <c r="U545" i="13"/>
  <c r="U43" i="13"/>
  <c r="U603" i="13"/>
  <c r="U313" i="13"/>
  <c r="U179" i="13"/>
  <c r="U60" i="13"/>
  <c r="U80" i="13"/>
  <c r="U31" i="13"/>
  <c r="U158" i="13"/>
  <c r="U339" i="13"/>
  <c r="U586" i="13"/>
  <c r="U440" i="13"/>
  <c r="U476" i="13"/>
  <c r="U271" i="13"/>
  <c r="U448" i="13"/>
  <c r="U517" i="13"/>
  <c r="U368" i="13"/>
  <c r="U168" i="13"/>
  <c r="U308" i="13"/>
  <c r="U161" i="13"/>
  <c r="U561" i="13"/>
  <c r="U594" i="13"/>
  <c r="U456" i="13"/>
  <c r="U492" i="13"/>
  <c r="U303" i="13"/>
  <c r="U275" i="13"/>
  <c r="U175" i="13"/>
  <c r="U2" i="13"/>
  <c r="U93" i="13"/>
  <c r="U151" i="13"/>
  <c r="U473" i="13"/>
  <c r="U148" i="13"/>
  <c r="U571" i="13"/>
  <c r="U240" i="13"/>
  <c r="U40" i="13"/>
  <c r="U329" i="13"/>
  <c r="U203" i="13"/>
  <c r="U102" i="13"/>
  <c r="U198" i="13"/>
  <c r="U294" i="13"/>
  <c r="U232" i="13"/>
  <c r="U117" i="13"/>
  <c r="U213" i="13"/>
  <c r="U309" i="13"/>
  <c r="U407" i="13"/>
  <c r="U235" i="13"/>
  <c r="U204" i="13"/>
  <c r="U199" i="13"/>
  <c r="U210" i="13"/>
  <c r="U256" i="13"/>
  <c r="U225" i="13"/>
  <c r="U419" i="13"/>
  <c r="U252" i="13"/>
  <c r="U345" i="13"/>
  <c r="U497" i="13"/>
  <c r="U337" i="13"/>
  <c r="U434" i="13"/>
  <c r="U530" i="13"/>
  <c r="U85" i="13"/>
  <c r="U33" i="13"/>
  <c r="U276" i="13"/>
  <c r="U349" i="13"/>
  <c r="U583" i="13"/>
  <c r="U520" i="13"/>
  <c r="U34" i="13"/>
  <c r="U364" i="13"/>
  <c r="U556" i="13"/>
  <c r="U26" i="13"/>
  <c r="U234" i="13"/>
  <c r="U121" i="13"/>
  <c r="U259" i="13"/>
  <c r="U433" i="13"/>
  <c r="U382" i="13"/>
  <c r="U574" i="13"/>
  <c r="U17" i="13"/>
  <c r="U483" i="13"/>
  <c r="U595" i="13"/>
  <c r="U452" i="13"/>
  <c r="U272" i="13"/>
  <c r="U427" i="13"/>
  <c r="U353" i="13"/>
  <c r="U342" i="13"/>
  <c r="U534" i="13"/>
  <c r="U37" i="13"/>
  <c r="U365" i="13"/>
  <c r="U528" i="13"/>
  <c r="U372" i="13"/>
  <c r="U7" i="13"/>
  <c r="U245" i="13"/>
  <c r="U343" i="13"/>
  <c r="U263" i="13"/>
  <c r="U409" i="13"/>
  <c r="U5" i="13"/>
  <c r="U106" i="13"/>
  <c r="U25" i="13"/>
  <c r="U527" i="13"/>
  <c r="U253" i="13"/>
  <c r="U305" i="13"/>
  <c r="U474" i="13"/>
  <c r="U444" i="13"/>
  <c r="U70" i="13"/>
  <c r="U601" i="13"/>
  <c r="U165" i="13"/>
  <c r="U129" i="13"/>
  <c r="U386" i="13"/>
  <c r="U424" i="13"/>
  <c r="U112" i="13"/>
  <c r="U416" i="13"/>
  <c r="U292" i="13"/>
  <c r="U269" i="13"/>
  <c r="U119" i="13"/>
  <c r="U255" i="13"/>
  <c r="U14" i="13"/>
  <c r="U154" i="13"/>
  <c r="U547" i="13"/>
  <c r="U596" i="13"/>
  <c r="U277" i="13"/>
  <c r="U128" i="13"/>
  <c r="U402" i="13"/>
  <c r="U64" i="13"/>
  <c r="U379" i="13"/>
  <c r="U579" i="13"/>
  <c r="U400" i="13"/>
  <c r="U189" i="13"/>
  <c r="U162" i="13"/>
  <c r="U295" i="13"/>
  <c r="U50" i="13"/>
  <c r="U508" i="13"/>
  <c r="U526" i="13"/>
  <c r="U239" i="13"/>
  <c r="U61" i="13"/>
  <c r="U110" i="13"/>
  <c r="U206" i="13"/>
  <c r="U302" i="13"/>
  <c r="U248" i="13"/>
  <c r="U125" i="13"/>
  <c r="U221" i="13"/>
  <c r="U317" i="13"/>
  <c r="U415" i="13"/>
  <c r="U283" i="13"/>
  <c r="U236" i="13"/>
  <c r="U215" i="13"/>
  <c r="U226" i="13"/>
  <c r="U288" i="13"/>
  <c r="U241" i="13"/>
  <c r="U435" i="13"/>
  <c r="U316" i="13"/>
  <c r="U361" i="13"/>
  <c r="U505" i="13"/>
  <c r="U346" i="13"/>
  <c r="U442" i="13"/>
  <c r="U538" i="13"/>
  <c r="U84" i="13"/>
  <c r="U19" i="13"/>
  <c r="U320" i="13"/>
  <c r="U381" i="13"/>
  <c r="U344" i="13"/>
  <c r="U536" i="13"/>
  <c r="U39" i="13"/>
  <c r="U380" i="13"/>
  <c r="U572" i="13"/>
  <c r="U15" i="13"/>
  <c r="U250" i="13"/>
  <c r="U153" i="13"/>
  <c r="U405" i="13"/>
  <c r="U461" i="13"/>
  <c r="U398" i="13"/>
  <c r="U590" i="13"/>
  <c r="U18" i="13"/>
  <c r="U511" i="13"/>
  <c r="U74" i="13"/>
  <c r="U484" i="13"/>
  <c r="U326" i="13"/>
  <c r="U100" i="13"/>
  <c r="U385" i="13"/>
  <c r="U358" i="13"/>
  <c r="U550" i="13"/>
  <c r="U20" i="13"/>
  <c r="U429" i="13"/>
  <c r="U560" i="13"/>
  <c r="U404" i="13"/>
  <c r="U230" i="13"/>
  <c r="U274" i="13"/>
  <c r="U529" i="13"/>
  <c r="U584" i="13"/>
  <c r="U446" i="13"/>
  <c r="U469" i="13"/>
  <c r="U500" i="13"/>
  <c r="U157" i="13"/>
  <c r="U447" i="13"/>
  <c r="U98" i="13"/>
  <c r="U211" i="13"/>
  <c r="U570" i="13"/>
  <c r="U408" i="13"/>
  <c r="U122" i="13"/>
  <c r="U462" i="13"/>
  <c r="U201" i="13"/>
  <c r="U212" i="13"/>
  <c r="U246" i="13"/>
  <c r="U103" i="13"/>
  <c r="U223" i="13"/>
  <c r="U6" i="13"/>
  <c r="U460" i="13"/>
  <c r="U478" i="13"/>
  <c r="U501" i="13"/>
  <c r="U152" i="13"/>
  <c r="U196" i="13"/>
  <c r="U145" i="13"/>
  <c r="U553" i="13"/>
  <c r="U219" i="13"/>
  <c r="U539" i="13"/>
  <c r="U557" i="13"/>
  <c r="U45" i="13"/>
  <c r="U62" i="13"/>
  <c r="U166" i="13"/>
  <c r="U135" i="13"/>
  <c r="U279" i="13"/>
  <c r="U116" i="13"/>
  <c r="U555" i="13"/>
  <c r="U573" i="13"/>
  <c r="U30" i="13"/>
  <c r="U147" i="13"/>
  <c r="U270" i="13"/>
  <c r="U383" i="13"/>
  <c r="U371" i="13"/>
  <c r="U506" i="13"/>
  <c r="U472" i="13"/>
  <c r="U186" i="13"/>
  <c r="U331" i="13"/>
  <c r="U486" i="13"/>
  <c r="U118" i="13"/>
  <c r="U214" i="13"/>
  <c r="U310" i="13"/>
  <c r="U264" i="13"/>
  <c r="U133" i="13"/>
  <c r="U229" i="13"/>
  <c r="U325" i="13"/>
  <c r="U423" i="13"/>
  <c r="U323" i="13"/>
  <c r="U268" i="13"/>
  <c r="U231" i="13"/>
  <c r="U242" i="13"/>
  <c r="U318" i="13"/>
  <c r="U257" i="13"/>
  <c r="U451" i="13"/>
  <c r="U95" i="13"/>
  <c r="U377" i="13"/>
  <c r="U513" i="13"/>
  <c r="U354" i="13"/>
  <c r="U450" i="13"/>
  <c r="U546" i="13"/>
  <c r="U76" i="13"/>
  <c r="U27" i="13"/>
  <c r="U91" i="13"/>
  <c r="U413" i="13"/>
  <c r="U360" i="13"/>
  <c r="U552" i="13"/>
  <c r="U22" i="13"/>
  <c r="U396" i="13"/>
  <c r="U588" i="13"/>
  <c r="U16" i="13"/>
  <c r="U266" i="13"/>
  <c r="U185" i="13"/>
  <c r="U92" i="13"/>
  <c r="U477" i="13"/>
  <c r="U414" i="13"/>
  <c r="U593" i="13"/>
  <c r="U164" i="13"/>
  <c r="U543" i="13"/>
  <c r="U41" i="13"/>
  <c r="U516" i="13"/>
  <c r="U105" i="13"/>
  <c r="U171" i="13"/>
  <c r="U417" i="13"/>
  <c r="U374" i="13"/>
  <c r="U566" i="13"/>
  <c r="U9" i="13"/>
  <c r="U471" i="13"/>
  <c r="U592" i="13"/>
  <c r="U436" i="13"/>
  <c r="U149" i="13"/>
  <c r="U389" i="13"/>
  <c r="U289" i="13"/>
  <c r="U370" i="13"/>
  <c r="U139" i="13"/>
  <c r="U428" i="13"/>
  <c r="U509" i="13"/>
  <c r="U467" i="13"/>
  <c r="U312" i="13"/>
  <c r="U113" i="13"/>
  <c r="U378" i="13"/>
  <c r="U475" i="13"/>
  <c r="U314" i="13"/>
  <c r="U599" i="13"/>
  <c r="U57" i="13"/>
  <c r="U261" i="13"/>
  <c r="U453" i="13"/>
  <c r="U321" i="13"/>
  <c r="U578" i="13"/>
  <c r="U523" i="13"/>
  <c r="U541" i="13"/>
  <c r="U233" i="13"/>
  <c r="U173" i="13"/>
  <c r="U130" i="13"/>
  <c r="U457" i="13"/>
  <c r="U51" i="13"/>
  <c r="U69" i="13"/>
  <c r="U227" i="13"/>
  <c r="U99" i="13"/>
  <c r="U181" i="13"/>
  <c r="U146" i="13"/>
  <c r="U437" i="13"/>
  <c r="U42" i="13"/>
  <c r="U176" i="13"/>
  <c r="U480" i="13"/>
  <c r="U470" i="13"/>
  <c r="U285" i="13"/>
  <c r="U107" i="13"/>
  <c r="U177" i="13"/>
  <c r="U410" i="13"/>
  <c r="U535" i="13"/>
  <c r="U411" i="13"/>
  <c r="U29" i="13"/>
  <c r="U531" i="13"/>
  <c r="U126" i="13"/>
  <c r="U222" i="13"/>
  <c r="U88" i="13"/>
  <c r="U280" i="13"/>
  <c r="U141" i="13"/>
  <c r="U237" i="13"/>
  <c r="U333" i="13"/>
  <c r="U431" i="13"/>
  <c r="U357" i="13"/>
  <c r="U300" i="13"/>
  <c r="U247" i="13"/>
  <c r="U258" i="13"/>
  <c r="U334" i="13"/>
  <c r="U273" i="13"/>
  <c r="U260" i="13"/>
  <c r="U127" i="13"/>
  <c r="U393" i="13"/>
  <c r="U521" i="13"/>
  <c r="U362" i="13"/>
  <c r="U458" i="13"/>
  <c r="U554" i="13"/>
  <c r="U66" i="13"/>
  <c r="U24" i="13"/>
  <c r="U115" i="13"/>
  <c r="U445" i="13"/>
  <c r="U376" i="13"/>
  <c r="U568" i="13"/>
  <c r="U11" i="13"/>
  <c r="U412" i="13"/>
  <c r="U604" i="13"/>
  <c r="U90" i="13"/>
  <c r="U282" i="13"/>
  <c r="U217" i="13"/>
  <c r="U220" i="13"/>
  <c r="U493" i="13"/>
  <c r="U430" i="13"/>
  <c r="U81" i="13"/>
  <c r="U244" i="13"/>
  <c r="U575" i="13"/>
  <c r="U56" i="13"/>
  <c r="U548" i="13"/>
  <c r="U137" i="13"/>
  <c r="U341" i="13"/>
  <c r="U449" i="13"/>
  <c r="U390" i="13"/>
  <c r="U582" i="13"/>
  <c r="U10" i="13"/>
  <c r="U495" i="13"/>
  <c r="U83" i="13"/>
  <c r="U468" i="13"/>
  <c r="U134" i="13"/>
  <c r="U97" i="13"/>
  <c r="U59" i="13"/>
  <c r="U298" i="13"/>
  <c r="U352" i="13"/>
  <c r="U598" i="13"/>
  <c r="U120" i="13"/>
  <c r="U351" i="13"/>
  <c r="U290" i="13"/>
  <c r="U425" i="13"/>
  <c r="U163" i="13"/>
  <c r="U73" i="13"/>
  <c r="U525" i="13"/>
  <c r="U4" i="13"/>
  <c r="U422" i="13"/>
  <c r="U150" i="13"/>
  <c r="U114" i="13"/>
  <c r="U441" i="13"/>
  <c r="U187" i="13"/>
  <c r="U68" i="13"/>
  <c r="U71" i="13"/>
  <c r="U284" i="13"/>
  <c r="U591" i="13"/>
  <c r="U330" i="13"/>
  <c r="U367" i="13"/>
  <c r="U479" i="13"/>
  <c r="U373" i="13"/>
  <c r="U490" i="13"/>
  <c r="U503" i="13"/>
  <c r="U144" i="13"/>
  <c r="U494" i="13"/>
  <c r="U265" i="13"/>
  <c r="U454" i="13"/>
  <c r="U262" i="13"/>
  <c r="U499" i="13"/>
  <c r="U465" i="13"/>
  <c r="U243" i="13"/>
  <c r="U53" i="13"/>
  <c r="U510" i="13"/>
  <c r="U297" i="13"/>
  <c r="U63" i="13"/>
  <c r="U174" i="13"/>
  <c r="U108" i="13"/>
  <c r="U491" i="13"/>
  <c r="U602" i="13"/>
  <c r="U65" i="13"/>
  <c r="U335" i="13"/>
  <c r="U356" i="13"/>
  <c r="U47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2" xr16:uid="{00000000-0015-0000-FFFF-FFFF01000000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3" xr16:uid="{00000000-0015-0000-FFFF-FFFF02000000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4" xr16:uid="{00000000-0015-0000-FFFF-FFFF03000000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00000000-0015-0000-FFFF-FFFF0400000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6" xr16:uid="{00000000-0015-0000-FFFF-FFFF05000000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7" xr16:uid="{00000000-0015-0000-FFFF-FFFF06000000}" keepAlive="1" name="ThisWorkbookDataModel" description="Modello di dati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<sst xmlns="http://schemas.openxmlformats.org/spreadsheetml/2006/main" count="8843" uniqueCount="2216">
  <si>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</si>
  <si>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</si>
  <si>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</si>
  <si>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</si>
  <si>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</si>
  <si>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</si>
  <si>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</si>
  <si>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</si>
  <si>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</si>
  <si>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</si>
  <si>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</si>
  <si>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</si>
  <si>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</si>
  <si>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</si>
  <si>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OF0035853</t>
  </si>
  <si>
    <t>OF0036290</t>
  </si>
  <si>
    <t>OF0037001</t>
  </si>
  <si>
    <t>OF0037622</t>
  </si>
  <si>
    <t>OF0037298</t>
  </si>
  <si>
    <t>F505839</t>
  </si>
  <si>
    <t>CHEMOURS BELGIUM BVBA</t>
  </si>
  <si>
    <t>F600364</t>
  </si>
  <si>
    <t>KAVALIERGLASS A.S.</t>
  </si>
  <si>
    <t>F600361</t>
  </si>
  <si>
    <t>ARCONIC- KOFEM MILL PRODUCTS HUNGARY KFT.</t>
  </si>
  <si>
    <t>F600385</t>
  </si>
  <si>
    <t>EVONIK OPERATIONS GMBH</t>
  </si>
  <si>
    <t>F502625</t>
  </si>
  <si>
    <t>INTERNATIONAL COOKWARE S.A.S.</t>
  </si>
  <si>
    <t>F600452</t>
  </si>
  <si>
    <t>ELANTAS EUROPE GMBH</t>
  </si>
  <si>
    <t>F505532</t>
  </si>
  <si>
    <t>PEMCO BELGIUM BV</t>
  </si>
  <si>
    <t>F600113</t>
  </si>
  <si>
    <t>GUJARAT FLUOROCHEMICALS GMBH</t>
  </si>
  <si>
    <t>F600422</t>
  </si>
  <si>
    <t>ZHEJIANG LANGYUE TECHNOLOGY CO.,LTD</t>
  </si>
  <si>
    <t>F505466</t>
  </si>
  <si>
    <t>YUHUAN SUNNAR RUBBER&amp;PLASTIC PRODUCTS CO.LTD</t>
  </si>
  <si>
    <t>F504561</t>
  </si>
  <si>
    <t>KOREA FINE CERAMIC CO., LTD</t>
  </si>
  <si>
    <t>F600732</t>
  </si>
  <si>
    <t>MUTLU METAL DIS TICARET LTD.STI</t>
  </si>
  <si>
    <t>F600456</t>
  </si>
  <si>
    <t>ALMESAN ALUMINYUM SAN.VE TIC. A.S</t>
  </si>
  <si>
    <t>F505275</t>
  </si>
  <si>
    <t>TVS MED S.A.R.L.</t>
  </si>
  <si>
    <t>F600850</t>
  </si>
  <si>
    <t>TEKNIKEL MAKINA KALIP IMALAT SAN. VE TIC. LTD STI.</t>
  </si>
  <si>
    <t>F506075</t>
  </si>
  <si>
    <t>HEBEI BOZHENG GLASSWORK CO.LTD.</t>
  </si>
  <si>
    <t>F502408</t>
  </si>
  <si>
    <t>ILAG INDUSTRIELACK AG</t>
  </si>
  <si>
    <t>F600043</t>
  </si>
  <si>
    <t>MEYER MANUFACTURING COMPANY LIMITED</t>
  </si>
  <si>
    <t>F506013</t>
  </si>
  <si>
    <t>NINGBO CITY BEILUN HECHENG METAL   PRODUCTS CO.LTD</t>
  </si>
  <si>
    <t>F011074</t>
  </si>
  <si>
    <t>IPAC SPA</t>
  </si>
  <si>
    <t>F600074</t>
  </si>
  <si>
    <t>JOYWIN ASIA PACIFIC LIMITED</t>
  </si>
  <si>
    <t>F600261</t>
  </si>
  <si>
    <t>ZHEJIANG NANLONG INDUSTRY AND TRADE CO,LTD</t>
  </si>
  <si>
    <t>F600958</t>
  </si>
  <si>
    <t>EDENTECH CO.LTD.</t>
  </si>
  <si>
    <t>F600780</t>
  </si>
  <si>
    <t>GULBAK BAKALIT METAL VE TEKSTIL SAN. ve TIC. LTD. STI</t>
  </si>
  <si>
    <t>F600081</t>
  </si>
  <si>
    <t>DN CHEMICALS SRL</t>
  </si>
  <si>
    <t>F014073</t>
  </si>
  <si>
    <t>DOTT.ALESSANDRO VIVALDA SRL</t>
  </si>
  <si>
    <t>F010134</t>
  </si>
  <si>
    <t>EIGENMANN &amp; VERONELLI SPA</t>
  </si>
  <si>
    <t>F013397</t>
  </si>
  <si>
    <t>F600481</t>
  </si>
  <si>
    <t>KRAHN ITALIA SPA</t>
  </si>
  <si>
    <t>F013851</t>
  </si>
  <si>
    <t>LINK GRUPPO SPA</t>
  </si>
  <si>
    <t>F015068</t>
  </si>
  <si>
    <t>ECOPROJECT TECHNOLOGIES SRL</t>
  </si>
  <si>
    <t>F015558</t>
  </si>
  <si>
    <t>Q.S.ABRASIVI MARENGO SRL</t>
  </si>
  <si>
    <t>F015428</t>
  </si>
  <si>
    <t>WÜRTH SRL</t>
  </si>
  <si>
    <t>F600467</t>
  </si>
  <si>
    <t>IMF INDUSTRIE MARCHIGIANE FILTRI SRL</t>
  </si>
  <si>
    <t>F013930</t>
  </si>
  <si>
    <t>BONTEMPI S.R.L.</t>
  </si>
  <si>
    <t>F010233</t>
  </si>
  <si>
    <t>LA TERMOPLASTIC-F.B.M. SRL</t>
  </si>
  <si>
    <t>F012713</t>
  </si>
  <si>
    <t>WHITFORD SRL</t>
  </si>
  <si>
    <t>F015520</t>
  </si>
  <si>
    <t>EUROACCIAI SPA</t>
  </si>
  <si>
    <t>F014515</t>
  </si>
  <si>
    <t>SANMIRO SRL</t>
  </si>
  <si>
    <t>F010037</t>
  </si>
  <si>
    <t>F.LLI BERNABE'S.N.C.DI BERNABE'    MARCO,MONICA E DANIELA</t>
  </si>
  <si>
    <t>F012098</t>
  </si>
  <si>
    <t>S.I.R.I.SPA</t>
  </si>
  <si>
    <t>F012680</t>
  </si>
  <si>
    <t>PROFILGLASS SPA</t>
  </si>
  <si>
    <t>F014980</t>
  </si>
  <si>
    <t>INDUSTRIAL SERVICE Srl</t>
  </si>
  <si>
    <t>F600389</t>
  </si>
  <si>
    <t>VIBRANTZ ITALY SRL</t>
  </si>
  <si>
    <t>F010036</t>
  </si>
  <si>
    <t>BBC PLASTIK SRL</t>
  </si>
  <si>
    <t>F012539</t>
  </si>
  <si>
    <t>BRENNTAG SPA</t>
  </si>
  <si>
    <t>F600439</t>
  </si>
  <si>
    <t>CARTON SRL</t>
  </si>
  <si>
    <t>F010795</t>
  </si>
  <si>
    <t>UNITEK SRL</t>
  </si>
  <si>
    <t>F600776</t>
  </si>
  <si>
    <t>OQEMA SPA</t>
  </si>
  <si>
    <t>F010641</t>
  </si>
  <si>
    <t>UNIVAR SPA</t>
  </si>
  <si>
    <t>F012910</t>
  </si>
  <si>
    <t>SAMAPLAST SRL</t>
  </si>
  <si>
    <t>F014441</t>
  </si>
  <si>
    <t>COOPERATIVA ALBANESI SCRL</t>
  </si>
  <si>
    <t>F015859</t>
  </si>
  <si>
    <t>F.LLI GIOVANNINI SRL</t>
  </si>
  <si>
    <t>F011440</t>
  </si>
  <si>
    <t>TALLEGNO SNC</t>
  </si>
  <si>
    <t>F014557</t>
  </si>
  <si>
    <t>LINEA ERRE UFFICIO SRL</t>
  </si>
  <si>
    <t>F600882</t>
  </si>
  <si>
    <t>GENERAL ABRASIVI SRL</t>
  </si>
  <si>
    <t>F013521</t>
  </si>
  <si>
    <t>AZELIS ITALIA SRL</t>
  </si>
  <si>
    <t>F014890</t>
  </si>
  <si>
    <t>L.C.E. SRL ENGINEERING AND ROBOTIC</t>
  </si>
  <si>
    <t>F010077</t>
  </si>
  <si>
    <t>CARBOCROM SRL CON UNICO SOCIO</t>
  </si>
  <si>
    <t>F015008</t>
  </si>
  <si>
    <t>CALDER SNC DI LEGNAZZI MARCO &amp; C.</t>
  </si>
  <si>
    <t>F012619</t>
  </si>
  <si>
    <t>ESSELUNGA SPA</t>
  </si>
  <si>
    <t>003040090024</t>
  </si>
  <si>
    <t>479G-81190 PRIMER BLACK PROFES (ex 81197)</t>
  </si>
  <si>
    <t>000700006001</t>
  </si>
  <si>
    <t>COPERCHIO VETRO BOROSILICATO BASSO 24 CM</t>
  </si>
  <si>
    <t>000050265032R</t>
  </si>
  <si>
    <t>DISCO AL.L.GREEN 265/32 RIC</t>
  </si>
  <si>
    <t>000050315032R</t>
  </si>
  <si>
    <t>DISCO AL.L.GREEN 315/32 RIC</t>
  </si>
  <si>
    <t>003010503004</t>
  </si>
  <si>
    <t>459G-R0185 ROLLER PRIMER GRAY</t>
  </si>
  <si>
    <t>003010505005</t>
  </si>
  <si>
    <t>478G-R1090 ROLLER SEALER</t>
  </si>
  <si>
    <t>003130002004</t>
  </si>
  <si>
    <t>455G-R0385 ROLLER TOPCOAT PEWTER</t>
  </si>
  <si>
    <t>002430002001</t>
  </si>
  <si>
    <t>SILIKOFTAL HTL 2</t>
  </si>
  <si>
    <t>000750000003</t>
  </si>
  <si>
    <t>OVALE VET.BORO.26X18 REF.6/360</t>
  </si>
  <si>
    <t>002430002005</t>
  </si>
  <si>
    <t>Elan-CoatSP96V1-60 - tipo HTL-2</t>
  </si>
  <si>
    <t>002490189001</t>
  </si>
  <si>
    <t>FB 280 ROSSO FERRO</t>
  </si>
  <si>
    <t>002370001007</t>
  </si>
  <si>
    <t>INOFLON AD9400EX PTFE DISP. (T. TF 5135)</t>
  </si>
  <si>
    <t>002370064004</t>
  </si>
  <si>
    <t>INOFLON PFA 8900EX (T. PFA 6900GZ)</t>
  </si>
  <si>
    <t>000750000005</t>
  </si>
  <si>
    <t>TEGLIA RET.VET.BORO.39X24 REF.6/216</t>
  </si>
  <si>
    <t>000750000006</t>
  </si>
  <si>
    <t>TEGLIA RET.VET.BORO.32X20 REF.7/308</t>
  </si>
  <si>
    <t>000050235032R</t>
  </si>
  <si>
    <t>DISCO AL.L.GREEN 235/32 RIC</t>
  </si>
  <si>
    <t>000050330032R</t>
  </si>
  <si>
    <t>DISCO AL.L.GREEN 330/32 RIC</t>
  </si>
  <si>
    <t>000050225032R</t>
  </si>
  <si>
    <t>DISCO AL.L.GREEN 225/32 RIC</t>
  </si>
  <si>
    <t>000050285029R</t>
  </si>
  <si>
    <t>DISCO AL.GREEN 285/29 RIC</t>
  </si>
  <si>
    <t>000050365029R</t>
  </si>
  <si>
    <t>DISCO AL.L.GREEN 365/29 RIC</t>
  </si>
  <si>
    <t>002430018002</t>
  </si>
  <si>
    <t>SILIKOPHEN P 80 IN XILOLO</t>
  </si>
  <si>
    <t>002490292001</t>
  </si>
  <si>
    <t>FA 4292 pigmento inorganico verde</t>
  </si>
  <si>
    <t>000050265029R</t>
  </si>
  <si>
    <t>DISCO AL.L.GREEN 265/29 RIC</t>
  </si>
  <si>
    <t>000050225029R</t>
  </si>
  <si>
    <t>DISCO AL.L.GREEN 225/29 RIC</t>
  </si>
  <si>
    <t>000050305029R</t>
  </si>
  <si>
    <t>DISCO AL.L.GREEN 305/29 RIC</t>
  </si>
  <si>
    <t>000050330029R</t>
  </si>
  <si>
    <t>DISCO AL.L.GREEN 330/29 RIC</t>
  </si>
  <si>
    <t>000050220032R</t>
  </si>
  <si>
    <t>DISCO AL.L.GREEN 220/32 RIC</t>
  </si>
  <si>
    <t>000050305036R</t>
  </si>
  <si>
    <t>DISCO AL.L.GREEN 305/36 RIC</t>
  </si>
  <si>
    <t>000050265036R</t>
  </si>
  <si>
    <t>DISCO AL.L.GREEN 265/36 RIC</t>
  </si>
  <si>
    <t>000050370036R</t>
  </si>
  <si>
    <t>DISCO AL.L.GREEN 370/36 RIC</t>
  </si>
  <si>
    <t>000700008001</t>
  </si>
  <si>
    <t>COPERCHIO VETRO BOROSILICATO BASSO 28 CM</t>
  </si>
  <si>
    <t>000050335029R</t>
  </si>
  <si>
    <t>DISCO AL.L.GREEN 335/29 RIC</t>
  </si>
  <si>
    <t>000250045001</t>
  </si>
  <si>
    <t>MANICO CIGNO/2 NERO SATINATO</t>
  </si>
  <si>
    <t>000281710001</t>
  </si>
  <si>
    <t>MANICO AC.SOLE CORTO C/LOGO MC AISI 430 SABBIATO PAD.279 20</t>
  </si>
  <si>
    <t>000281710002</t>
  </si>
  <si>
    <t>MANICO AC.SOLE CORTO C/LOGO MC AISI 430 SABBIATO PAD.279 24</t>
  </si>
  <si>
    <t>000281710003</t>
  </si>
  <si>
    <t>MANICO AC.SOLE CORTO C/LOGO MC AISI 430 SABBIATO CAS.433 16</t>
  </si>
  <si>
    <t>000281710005</t>
  </si>
  <si>
    <t>MANICO AC.SOLE LUNGO C/LOGO MC AISI 430 SABBIATO PAD.279 30</t>
  </si>
  <si>
    <t>000281710006</t>
  </si>
  <si>
    <t>MANICO AC.SOLE LUNGO C/LOGO MC AISI 430 SABBIATO TEG.379 26</t>
  </si>
  <si>
    <t>000281710007</t>
  </si>
  <si>
    <t>MANIGLIA AC.SOLE C/LOGO MC AISI 430 SABBIATA CAS.480 20</t>
  </si>
  <si>
    <t>000320380001</t>
  </si>
  <si>
    <t>POMOLO AC.SOLE C/LOGO MC AISI 430 SABBIATO</t>
  </si>
  <si>
    <t>000040215036R</t>
  </si>
  <si>
    <t>DISCO AL.4006 215/36 RIC</t>
  </si>
  <si>
    <t>000040260036R</t>
  </si>
  <si>
    <t>DISCO AL.4006 260/36 RIC</t>
  </si>
  <si>
    <t>000040305036R</t>
  </si>
  <si>
    <t>DISCO AL.4006 305/36 RIC</t>
  </si>
  <si>
    <t>000040330029R</t>
  </si>
  <si>
    <t>DISCO AL.4006 330/29 RIC</t>
  </si>
  <si>
    <t>000040335032R</t>
  </si>
  <si>
    <t>DISCO AL.4006 335/32 RIC</t>
  </si>
  <si>
    <t>000040265029R</t>
  </si>
  <si>
    <t>DISCO AL.4006 265/29 RIC</t>
  </si>
  <si>
    <t>000040265032R</t>
  </si>
  <si>
    <t>DISCO AL.4006 265/32 RIC</t>
  </si>
  <si>
    <t>000040305029R</t>
  </si>
  <si>
    <t>DISCO AL.4006 305/29 RIC</t>
  </si>
  <si>
    <t>000040325036R</t>
  </si>
  <si>
    <t>DISCO AL.4006 325/36 RIC</t>
  </si>
  <si>
    <t>000040335029R</t>
  </si>
  <si>
    <t>DISCO AL.4006 335/29 RIC</t>
  </si>
  <si>
    <t>000040350029R</t>
  </si>
  <si>
    <t>DISCO AL.4006 350/29 RIC</t>
  </si>
  <si>
    <t>000040355036R</t>
  </si>
  <si>
    <t>DISCO AL.4006 355/36 RIC</t>
  </si>
  <si>
    <t>000250571001</t>
  </si>
  <si>
    <t>MANICO BIG SANO/2 NERO SATINATO</t>
  </si>
  <si>
    <t>000250588001</t>
  </si>
  <si>
    <t>MANICO ODINO/2 C/SEDE X TERM.NE.SAT</t>
  </si>
  <si>
    <t>000250027001</t>
  </si>
  <si>
    <t>MANICO L890/1 ODINO NERO SAT.</t>
  </si>
  <si>
    <t>000250028001</t>
  </si>
  <si>
    <t>MANICO L890/2 ODINO NERO SAT.</t>
  </si>
  <si>
    <t>000040235036R</t>
  </si>
  <si>
    <t>DISCO AL.4006 235/36 RIC</t>
  </si>
  <si>
    <t>000040285036R</t>
  </si>
  <si>
    <t>DISCO AL.4006 285/36 RIC</t>
  </si>
  <si>
    <t>000040310036R</t>
  </si>
  <si>
    <t>DISCO AL.4006 310/36 RIC</t>
  </si>
  <si>
    <t>000040350036R</t>
  </si>
  <si>
    <t>DISCO AL.4006 350/36 RIC</t>
  </si>
  <si>
    <t>000040370036R</t>
  </si>
  <si>
    <t>DISCO AL.4006 370/36 RIC</t>
  </si>
  <si>
    <t>000700042002</t>
  </si>
  <si>
    <t>COP.VET.20 PIAT.BOR./SF.VAP.SIL.STD</t>
  </si>
  <si>
    <t>000700044002</t>
  </si>
  <si>
    <t>COP.VET.24 PIAT.BOR./SF.VAP.SIL.STD</t>
  </si>
  <si>
    <t>000700707006</t>
  </si>
  <si>
    <t>COP.VET 24 C/BORDO AC.304 C/F.VAP.A</t>
  </si>
  <si>
    <t>000700709005</t>
  </si>
  <si>
    <t>COP.VET.28 C/BORDO AC.304.C/F.VAP.A</t>
  </si>
  <si>
    <t>000420112001</t>
  </si>
  <si>
    <t>RONDELLA ACCIAIO 6x24 C/BORDO</t>
  </si>
  <si>
    <t>000700710005</t>
  </si>
  <si>
    <t>COP.VET.30 C/BORDO AC.304.C/F.VAP.A</t>
  </si>
  <si>
    <t>003040104002</t>
  </si>
  <si>
    <t>PRIMER 1213-009 DURIT PROTECT PRO BLACK</t>
  </si>
  <si>
    <t>000040235029R</t>
  </si>
  <si>
    <t>DISCO AL.4006 235/29 RIC</t>
  </si>
  <si>
    <t>000040340036R</t>
  </si>
  <si>
    <t>DISCO AL.4006 340/36 RIC</t>
  </si>
  <si>
    <t>000040375039R</t>
  </si>
  <si>
    <t>DISCO AL.4006 375/39 RIC</t>
  </si>
  <si>
    <t>000040335024R</t>
  </si>
  <si>
    <t>DISCO AL.4006 335/24 RIC</t>
  </si>
  <si>
    <t>000040355032R</t>
  </si>
  <si>
    <t>DISCO AL.4006 355/32 RIC</t>
  </si>
  <si>
    <t>000700046002</t>
  </si>
  <si>
    <t>COP.VET.28 PIAT.BOR./SF.VAP.SIL.STD</t>
  </si>
  <si>
    <t>000700705005</t>
  </si>
  <si>
    <t>COP.VET 20 C/BORDO AC.304 C/F.VAP.A</t>
  </si>
  <si>
    <t>000040355029R</t>
  </si>
  <si>
    <t>DISCO AL.4006 355/29 RIC</t>
  </si>
  <si>
    <t>000040385036R</t>
  </si>
  <si>
    <t>DISCO AL.4006 385/36 RIC</t>
  </si>
  <si>
    <t>000040435036R</t>
  </si>
  <si>
    <t>DISCO AL.4006 435/36 RIC</t>
  </si>
  <si>
    <t>000040280036R</t>
  </si>
  <si>
    <t>DISCO AL.4006 280/36 RIC</t>
  </si>
  <si>
    <t>000700050002</t>
  </si>
  <si>
    <t>COP.VET.32 PIAT.BOR./SF.VAP.SIL.STD</t>
  </si>
  <si>
    <t>000700708005</t>
  </si>
  <si>
    <t>COP.VET 26 C/BORDO AC.304 C/F.VAP.A</t>
  </si>
  <si>
    <t>000250044001</t>
  </si>
  <si>
    <t>MANICO CIGNO/1 NERO SATINATO</t>
  </si>
  <si>
    <t>000250516001</t>
  </si>
  <si>
    <t>MANICO TITANO/1 NERO SATINATO</t>
  </si>
  <si>
    <t>000250517001</t>
  </si>
  <si>
    <t>MANICO TITANO/2 NERO SATINATO</t>
  </si>
  <si>
    <t>000250042001</t>
  </si>
  <si>
    <t>MANICO BIS/1 NERO SATINATO</t>
  </si>
  <si>
    <t>000250516105</t>
  </si>
  <si>
    <t>MANICO TITANO/1 EFFET.LEGNO V.0013</t>
  </si>
  <si>
    <t>000251618105</t>
  </si>
  <si>
    <t>MANIGLIA TITANO EFFET.LEGNO V.0013</t>
  </si>
  <si>
    <t>000320260108</t>
  </si>
  <si>
    <t>POMOLO DECO EFFET.LEGNO V.0013</t>
  </si>
  <si>
    <t>000250616150</t>
  </si>
  <si>
    <t>MANICO TEOREMA/1 VERNICIATO NERO SOFT YD-001</t>
  </si>
  <si>
    <t>000251531150</t>
  </si>
  <si>
    <t>MANIGLIA TEOREMA VERNICIATA NERO SOFT YD-001</t>
  </si>
  <si>
    <t>0002A0125TS5</t>
  </si>
  <si>
    <t>0002A0135TS5</t>
  </si>
  <si>
    <t>0002A0155TS5</t>
  </si>
  <si>
    <t>0002A0165TS5</t>
  </si>
  <si>
    <t>0002A0175TS5</t>
  </si>
  <si>
    <t>0002A0185TS5</t>
  </si>
  <si>
    <t>0002A0195TS5</t>
  </si>
  <si>
    <t>0002A0205TS5</t>
  </si>
  <si>
    <t>000700704005</t>
  </si>
  <si>
    <t>COP.VET 18 C/BORDO AC.304 C/F.VAP.A</t>
  </si>
  <si>
    <t>000661480001</t>
  </si>
  <si>
    <t>CIOTOLA WOK FERRO CM 24 H=68</t>
  </si>
  <si>
    <t>000661480002</t>
  </si>
  <si>
    <t>CIOTOLA WOK FERRO CM 28 H=70</t>
  </si>
  <si>
    <t>000282002002</t>
  </si>
  <si>
    <t>MANICO ACC.SAT.MED.ARTUSI PAD.24 WOK 28 NEW</t>
  </si>
  <si>
    <t>000250623001</t>
  </si>
  <si>
    <t>MANICO STYLE/2 NERO SATINATO</t>
  </si>
  <si>
    <t>000660217022</t>
  </si>
  <si>
    <t>CAS.OVALE FUSA 32,5X21 VERN.PTFE NERO/PTFE NERO INDUZIONE</t>
  </si>
  <si>
    <t>000030300023</t>
  </si>
  <si>
    <t>DISCO 5PLY 300/23  SS304 0,4 + Al1,4 + SS439 0,5 TOT 23/10</t>
  </si>
  <si>
    <t>000030335027</t>
  </si>
  <si>
    <t>DISCO 5PLY 335/27 SS304 0,4 + Al1,8 + SS439 0,5 TOT 27/10</t>
  </si>
  <si>
    <t>000030375023</t>
  </si>
  <si>
    <t>DISCO 5PLY 375/23  SS304 0,4 + Al1,4 + SS439 0,5 TOT 23/10</t>
  </si>
  <si>
    <t>000030470023</t>
  </si>
  <si>
    <t>DISCO 5PLY 470/23  SS304 0,4 + Al1,4 + SS439 0,5 TOT 23/10</t>
  </si>
  <si>
    <t>003091001015</t>
  </si>
  <si>
    <t>G8 BS WHITE FC-1462 A</t>
  </si>
  <si>
    <t>003091002018</t>
  </si>
  <si>
    <t>G8 BS GHOST GREY FC-20917A</t>
  </si>
  <si>
    <t>000661470001</t>
  </si>
  <si>
    <t>CIOTOLA PADELLA FERRO CM 24 H=45</t>
  </si>
  <si>
    <t>002460033001</t>
  </si>
  <si>
    <t>DILUENTE NITRO CISTERNA</t>
  </si>
  <si>
    <t>009290028001</t>
  </si>
  <si>
    <t>DILUENTE NITRO X PULIZIA LATTA</t>
  </si>
  <si>
    <t>002490143001</t>
  </si>
  <si>
    <t>OSSIDO DI CROMO VERDE GN</t>
  </si>
  <si>
    <t>002490171001</t>
  </si>
  <si>
    <t>BIOSSIDO DI TITANIO RC 833 (ex TR92)</t>
  </si>
  <si>
    <t>002490213002</t>
  </si>
  <si>
    <t>STAPA METALLUX R 214</t>
  </si>
  <si>
    <t>002340514002</t>
  </si>
  <si>
    <t>ACEMATT 3300 OPACIZ. SOFT-TOUCH LAC</t>
  </si>
  <si>
    <t>002490109001</t>
  </si>
  <si>
    <t>IRIODIN 153 / MEARLIN SPARKLE</t>
  </si>
  <si>
    <t>002490018001</t>
  </si>
  <si>
    <t>MEARLIN SPARKLE GOLD 9212P</t>
  </si>
  <si>
    <t>002490037001</t>
  </si>
  <si>
    <t>MEARLIN BRILLANT GOLD 9212G+</t>
  </si>
  <si>
    <t>009430059001</t>
  </si>
  <si>
    <t>406 ADESIVO LOCT0040630 GR.20</t>
  </si>
  <si>
    <t>009430043002</t>
  </si>
  <si>
    <t>CARBONE PROWASTE 7119/S 20KG</t>
  </si>
  <si>
    <t>009430043006</t>
  </si>
  <si>
    <t>COAGULANTE PROWASTE 9124 ECOPROJ.</t>
  </si>
  <si>
    <t>009430000001</t>
  </si>
  <si>
    <t>CORINDONE GRANA 40 DARK</t>
  </si>
  <si>
    <t>009430002001</t>
  </si>
  <si>
    <t>CORINDONE GRANA 50</t>
  </si>
  <si>
    <t>009430005001</t>
  </si>
  <si>
    <t>CORINDONE GRANA 80</t>
  </si>
  <si>
    <t>009000013001</t>
  </si>
  <si>
    <t>GUANTI NITRILE CLORINATO PZ.100 #</t>
  </si>
  <si>
    <t>009000010054</t>
  </si>
  <si>
    <t>GUANTO SPANDEXBLACK 11939 TAG. L</t>
  </si>
  <si>
    <t>009000010053</t>
  </si>
  <si>
    <t>GUANTO SPANDEXBLACK 11939 TAG. S</t>
  </si>
  <si>
    <t>0002A0127TS4</t>
  </si>
  <si>
    <t>DISCO AC.127/040 C/F 3MM+TAGLI STRETTI+FORO CENTRALE 38mm</t>
  </si>
  <si>
    <t>0002A0157TS4</t>
  </si>
  <si>
    <t>DISCO AC.157/040 C/F 3MM+TAGLI STRETTI+FORO CENTRALE 51mm</t>
  </si>
  <si>
    <t>0002A0187TS4</t>
  </si>
  <si>
    <t>DISCO AC.187/040 C/F 3MM+TAGLI STRETTI+FORO CENTRALE 51mm</t>
  </si>
  <si>
    <t>0002A0207TS4</t>
  </si>
  <si>
    <t>DISCO AC.207/040 C/F 3MM+TAGLI STRETTI+FORO CENTRALE 51mm</t>
  </si>
  <si>
    <t>000450218001</t>
  </si>
  <si>
    <t>RIBATTINO 3,5X9 AG2</t>
  </si>
  <si>
    <t>000450286001</t>
  </si>
  <si>
    <t>RIBATTINO 5X13 AG5</t>
  </si>
  <si>
    <t>000250530001</t>
  </si>
  <si>
    <t>MANICO CHICAGO/1 NERO SATINATO</t>
  </si>
  <si>
    <t>000250531001</t>
  </si>
  <si>
    <t>MANICO CHICAGO/2 NERO SATINATO</t>
  </si>
  <si>
    <t>000110534001</t>
  </si>
  <si>
    <t>GHIERA P15  15,5/28 R15/827 FR100</t>
  </si>
  <si>
    <t>000110610001</t>
  </si>
  <si>
    <t>GHIERA P15 17/20,5 B15/190 FR120</t>
  </si>
  <si>
    <t>000110611001</t>
  </si>
  <si>
    <t>GHIERA P15 15,5/33 R15/295 FR100</t>
  </si>
  <si>
    <t>003040082005</t>
  </si>
  <si>
    <t>ECLIPSE HB V6849 PRIMER BLACK DIAMOND</t>
  </si>
  <si>
    <t>003100082006</t>
  </si>
  <si>
    <t>ECLIPSE HB V6850Z BLACK MIDCOAT DIAMOND</t>
  </si>
  <si>
    <t>003160081013</t>
  </si>
  <si>
    <t>QUANT.7343/V5665Z CLEAR ALTO SPESS.</t>
  </si>
  <si>
    <t>003160081026</t>
  </si>
  <si>
    <t>Eclipse HB V7710Z silver diamond TC</t>
  </si>
  <si>
    <t>003160081031</t>
  </si>
  <si>
    <t>QUANTANIUM 7343/V9044Z clear topcoat</t>
  </si>
  <si>
    <t>0001A0150005</t>
  </si>
  <si>
    <t>DISCO AC.150/05 AISI430 LISCIO/SAT.</t>
  </si>
  <si>
    <t>0001A0175005</t>
  </si>
  <si>
    <t>DISCO AC.175/05 AISI430 LISCIO/SAT.</t>
  </si>
  <si>
    <t>0001A0195005</t>
  </si>
  <si>
    <t>DISCO AC.195/05 AISI430 LISCIO/SAT.</t>
  </si>
  <si>
    <t>0001A0205005</t>
  </si>
  <si>
    <t>DISCO AC.205/05 AISI430 LISCIO/SAT.</t>
  </si>
  <si>
    <t>0001A0210005</t>
  </si>
  <si>
    <t>DISCO AC.210/05 AISI430 LISCIO/SAT.</t>
  </si>
  <si>
    <t>000250541001</t>
  </si>
  <si>
    <t>MANICO S100/2 MIRO NERO SATINATO</t>
  </si>
  <si>
    <t>000251624001</t>
  </si>
  <si>
    <t>MANIGLIA S125 CLASS NERO SAT.</t>
  </si>
  <si>
    <t>000251627001</t>
  </si>
  <si>
    <t>MANIGLIA VANITY NERO SATINATO</t>
  </si>
  <si>
    <t>003040082006</t>
  </si>
  <si>
    <t>ECLIPSE® HB 70-750/V6871 BLACK BASECOAT</t>
  </si>
  <si>
    <t>000280477001</t>
  </si>
  <si>
    <t>MANICO CREPIERE MO210/2 PA125 F.5,8</t>
  </si>
  <si>
    <t>000210013003</t>
  </si>
  <si>
    <t>GOUJON 10X10X16 DIR.NON FIL.4,5</t>
  </si>
  <si>
    <t>000210014012</t>
  </si>
  <si>
    <t>GOUJON 10X10X13,5 DIR.NON FIL.4,5</t>
  </si>
  <si>
    <t>000210014014</t>
  </si>
  <si>
    <t>GOUJON 10X10X13,5 86° NON FIL.4,5</t>
  </si>
  <si>
    <t>000210016012</t>
  </si>
  <si>
    <t>GOUJON 10X10X18 63° NON FIL.4,5</t>
  </si>
  <si>
    <t>000210016013</t>
  </si>
  <si>
    <t>GOUJON 10X10X18 70° NON FIL.4,5</t>
  </si>
  <si>
    <t>000210016014</t>
  </si>
  <si>
    <t>GOUJON 10X10X17 80° NON FIL.4,5</t>
  </si>
  <si>
    <t>001513742000</t>
  </si>
  <si>
    <t>BOX 3742/000 CM39X38,5X15</t>
  </si>
  <si>
    <t>001514684188</t>
  </si>
  <si>
    <t>BOX 4684/188 CM59X38,5X24</t>
  </si>
  <si>
    <t>001515883506</t>
  </si>
  <si>
    <t>BOX 5883/506*CM59X38,5X15</t>
  </si>
  <si>
    <t>001515826000</t>
  </si>
  <si>
    <t>BOX 5826/000 CM39X38,5X13</t>
  </si>
  <si>
    <t>001516078000</t>
  </si>
  <si>
    <t>BOX 6078/000 CM39X38,5X24</t>
  </si>
  <si>
    <t>009000005001</t>
  </si>
  <si>
    <t>GUANTO NITRILE VERDE 492 TG.7/7½</t>
  </si>
  <si>
    <t>009100002001</t>
  </si>
  <si>
    <t>BOBINA POMERCART GR 40 (KG 4)</t>
  </si>
  <si>
    <t>002490148003</t>
  </si>
  <si>
    <t>OSSIDO BLU FK-9250 FERRO (T.FA6210)</t>
  </si>
  <si>
    <t>002490148004</t>
  </si>
  <si>
    <t>OSSIDO VERDE 21-5901 (SOST. 4045)</t>
  </si>
  <si>
    <t>002490304002</t>
  </si>
  <si>
    <t>OSSIDO VERDE FK 8497 (EX FA 6290)</t>
  </si>
  <si>
    <t>003090005004</t>
  </si>
  <si>
    <t>FUSION PRO 80-288/J4415-C CREAM BASECOAT</t>
  </si>
  <si>
    <t>003090005007</t>
  </si>
  <si>
    <t>FUSION PRO 80-288/J1535-A GENERAL BASECOAT</t>
  </si>
  <si>
    <t>003090005008</t>
  </si>
  <si>
    <t>FUSION PRO 80-288/J1536-B GENERAL BASECOAT</t>
  </si>
  <si>
    <t>003090005009</t>
  </si>
  <si>
    <t>FUSION PRO 80-288/J1522-C DARK GREY BASECOAT</t>
  </si>
  <si>
    <t>003190001011</t>
  </si>
  <si>
    <t>FUSION PRO 80-289/V11294C CLEAR TOPCOAT</t>
  </si>
  <si>
    <t>003190003002</t>
  </si>
  <si>
    <t>FUSION PRO 80-289/J3568-C GOLD MET TOPCOAT</t>
  </si>
  <si>
    <t>001110077002</t>
  </si>
  <si>
    <t>BUSTA BOCC.35X35 SU ENTRAMBI I LATI</t>
  </si>
  <si>
    <t>001110077004</t>
  </si>
  <si>
    <t>BUSTA BOCC.35X40 DOPPIA C/WARNING 35 LINGUE</t>
  </si>
  <si>
    <t>001110100002</t>
  </si>
  <si>
    <t>BUSTA BOCC.40X40 SU ENTRAMBI I LATI
VERSIONE GR55+HD</t>
  </si>
  <si>
    <t>001110106004</t>
  </si>
  <si>
    <t>BUSTA BOCC.40X55 SU ENTRAMBI I LATI SENZA MARCATURA</t>
  </si>
  <si>
    <t>001110115002</t>
  </si>
  <si>
    <t>BUSTA BOCC.45X45 SU ENTRAMBI I LATI</t>
  </si>
  <si>
    <t>001110115004</t>
  </si>
  <si>
    <t>BUSTA BOCC.45X45 DOPPIA C/WARNING 35 LINGUE</t>
  </si>
  <si>
    <t>001300202001</t>
  </si>
  <si>
    <t>BOBINA FILM ESTENS.H.50 PRESTIRO</t>
  </si>
  <si>
    <t>002010237001</t>
  </si>
  <si>
    <t>STRISCIA BOCC. 75x60 BOLLA MAXI D.25</t>
  </si>
  <si>
    <t>002019001001</t>
  </si>
  <si>
    <t>STRISCIA BOCC.120x80</t>
  </si>
  <si>
    <t>002460140001</t>
  </si>
  <si>
    <t>DOWANOL PMA ACETATO DI METOSSIPROP. CISTERNA</t>
  </si>
  <si>
    <t>002030160001</t>
  </si>
  <si>
    <t>STRISCIA CARTA BUL.52X27,5 GR90 STD FSC+LOGHI</t>
  </si>
  <si>
    <t>002030161001</t>
  </si>
  <si>
    <t>STRISCIA CARTA BUL.60X36,5 GR90 STD FSC+LOGHI</t>
  </si>
  <si>
    <t>009230008002</t>
  </si>
  <si>
    <t>UNISPRAY LWC</t>
  </si>
  <si>
    <t>009000001001</t>
  </si>
  <si>
    <t>GUANTO COT.FILO CONTINUO PZ.12 D/U 1997611736</t>
  </si>
  <si>
    <t>002741001001</t>
  </si>
  <si>
    <t>PASTA LEVANOX BIANCA R-LF</t>
  </si>
  <si>
    <t>002741004001</t>
  </si>
  <si>
    <t>PASTA LEVAN. BLACK N-LF 02</t>
  </si>
  <si>
    <t>002340020001</t>
  </si>
  <si>
    <t>TERGITOL TMN-6 (TRITON X 114)</t>
  </si>
  <si>
    <t>001110077001</t>
  </si>
  <si>
    <t>BUSTA BOCC.35X35</t>
  </si>
  <si>
    <t>001110100001</t>
  </si>
  <si>
    <t>BUSTA BOCC.40X40</t>
  </si>
  <si>
    <t>001110115001</t>
  </si>
  <si>
    <t>BUSTA BOCC.45X45</t>
  </si>
  <si>
    <t>001510346016</t>
  </si>
  <si>
    <t>BOX 0346/016*CM47X30,5X18</t>
  </si>
  <si>
    <t>001511235162</t>
  </si>
  <si>
    <t>BOX 1235/162 CM39X22,5X24</t>
  </si>
  <si>
    <t>009430060001</t>
  </si>
  <si>
    <t>770 PRIMER LOCT0016777 GR.10</t>
  </si>
  <si>
    <t>000040355039R</t>
  </si>
  <si>
    <t>DISCO AL.4006 355/39 RIC</t>
  </si>
  <si>
    <t>000040415039R</t>
  </si>
  <si>
    <t>DISCO AL.4006 415/39 RIC</t>
  </si>
  <si>
    <t>000050280032R</t>
  </si>
  <si>
    <t>DISCO AL.L.GREEN 280/32 RIC</t>
  </si>
  <si>
    <t>000070265022R</t>
  </si>
  <si>
    <t>DISCO AL.1200 265/22 RIC</t>
  </si>
  <si>
    <t>000010280014R</t>
  </si>
  <si>
    <t>DISCO AL.99,5 280/14 RIC</t>
  </si>
  <si>
    <t>000040225029R</t>
  </si>
  <si>
    <t>DISCO AL.4006 225/29 RIC</t>
  </si>
  <si>
    <t>000051684510R</t>
  </si>
  <si>
    <t>RETT.AL.GREEN 370x295x10 T/A RIC</t>
  </si>
  <si>
    <t>000051780510R</t>
  </si>
  <si>
    <t>RETT.AL.GREEN 460x360x10 T/B RIC</t>
  </si>
  <si>
    <t>001515066000</t>
  </si>
  <si>
    <t>BOX 5066/000 CM39X22,5X19</t>
  </si>
  <si>
    <t>001515826127</t>
  </si>
  <si>
    <t>BOX 5826/127 CM39X38,5X13</t>
  </si>
  <si>
    <t>001510567000</t>
  </si>
  <si>
    <t>BOX 0567/000 CM39X38,5X19</t>
  </si>
  <si>
    <t>BOX 5883/509*CM59X38,5X15</t>
  </si>
  <si>
    <t>000390111001</t>
  </si>
  <si>
    <t>VITE 5MAX16 AC TCB T9,5 C./TORX T25</t>
  </si>
  <si>
    <t>000390115002</t>
  </si>
  <si>
    <t>VITE 5MAX18 AC TCB T9,5 C./TORX T25</t>
  </si>
  <si>
    <t>000390115006</t>
  </si>
  <si>
    <t>VITE 5MAX18 AC.AUTOM.ZIG.C/TORX T25</t>
  </si>
  <si>
    <t>001510709065</t>
  </si>
  <si>
    <t>BOX 0709/065*CM45X28,5X12</t>
  </si>
  <si>
    <t>001513484000</t>
  </si>
  <si>
    <t>BOX 3484/000 CM38X22,5X15</t>
  </si>
  <si>
    <t>001513486183</t>
  </si>
  <si>
    <t>BOX 3486/183*CM47X30,5X15</t>
  </si>
  <si>
    <t>ETICHETTA FOXHOME SILVER 179 25 030662580099 P.219.90 30X20</t>
  </si>
  <si>
    <t>009000007001</t>
  </si>
  <si>
    <t>GUANTI IN LATTICE ASTM PZ.100 #</t>
  </si>
  <si>
    <t>001970076001</t>
  </si>
  <si>
    <t>PALLET SIMILEUR CM 120x80</t>
  </si>
  <si>
    <t>000801086001</t>
  </si>
  <si>
    <t>ETICHETTA ADESIVA NEUTRA 210X148
ETICHETTA ADESIVA C/509 BIANCA 100FG A4 210X148MM (2ET/FG) MARKIN</t>
  </si>
  <si>
    <t>002495000001</t>
  </si>
  <si>
    <t>POLVERE DI TITANIO X RIPORTO K614</t>
  </si>
  <si>
    <t>002490105002</t>
  </si>
  <si>
    <t>SPECIALPEARL 1600 (EX IRIODIN 100)</t>
  </si>
  <si>
    <t>002490123006</t>
  </si>
  <si>
    <t>SPECIALPEARL 1611 (EX IRIODIN 111)</t>
  </si>
  <si>
    <t>002430065001</t>
  </si>
  <si>
    <t>ACRYSOL RM 55</t>
  </si>
  <si>
    <t>000040410029R</t>
  </si>
  <si>
    <t>DISCO AL.4006 410/29 RIC</t>
  </si>
  <si>
    <t>001515883535</t>
  </si>
  <si>
    <t>BOX 5883/535 CM59X38,5X15</t>
  </si>
  <si>
    <t>001515900582</t>
  </si>
  <si>
    <t>BOX 5900/582 CM59X38,5X19</t>
  </si>
  <si>
    <t>001516078165</t>
  </si>
  <si>
    <t>BOX 6078/165 CM39X38,5X24</t>
  </si>
  <si>
    <t>001516078166</t>
  </si>
  <si>
    <t>BOX 6078/166 CM39X38,5X24</t>
  </si>
  <si>
    <t>001517043001</t>
  </si>
  <si>
    <t>BOX 7043/001 *CM51X33,5X17,5 \\</t>
  </si>
  <si>
    <t>001110033001</t>
  </si>
  <si>
    <t>BUSTA BOCC.27X30</t>
  </si>
  <si>
    <t>002490025001</t>
  </si>
  <si>
    <t>MEARLIN SUPER BRONZE 9250Z</t>
  </si>
  <si>
    <t>009430046001</t>
  </si>
  <si>
    <t>INK NERO L700 cod. 014429 LIMITRONIC (ex cod. 10081)</t>
  </si>
  <si>
    <t>001513484570</t>
  </si>
  <si>
    <t>001513484571</t>
  </si>
  <si>
    <t>BOX 3484/571* CM39X22,5X15,5</t>
  </si>
  <si>
    <t>001513742249</t>
  </si>
  <si>
    <t>BOX 3742/249* CM39X38,5X15</t>
  </si>
  <si>
    <t>001513495010</t>
  </si>
  <si>
    <t>BOX 3495/010 CM49X28,5X19 T.GIAPP.</t>
  </si>
  <si>
    <t>009290031001</t>
  </si>
  <si>
    <t>DOWANOL PMA ACETATO DI METOS.KG 195 FUSTO</t>
  </si>
  <si>
    <t>002490149001</t>
  </si>
  <si>
    <t>1008335 PS UMB EP-62 Blue Oltremare</t>
  </si>
  <si>
    <t>001515883509</t>
  </si>
  <si>
    <t>009000005002</t>
  </si>
  <si>
    <t>GUANTO NITRILE VERDE 492 TG.8/8½</t>
  </si>
  <si>
    <t>001515265013</t>
  </si>
  <si>
    <t>BOX 5265/013*CM59X25,5X30</t>
  </si>
  <si>
    <t>001970055001</t>
  </si>
  <si>
    <t>PALLET EPAL CM 120x80</t>
  </si>
  <si>
    <t>002490001001</t>
  </si>
  <si>
    <t>MONARCH 800</t>
  </si>
  <si>
    <t>000010275014R</t>
  </si>
  <si>
    <t>DISCO AL.99,5 275/14 RIC</t>
  </si>
  <si>
    <t>000040370029R</t>
  </si>
  <si>
    <t>DISCO AL.4006 370/29 RIC</t>
  </si>
  <si>
    <t>000660369001</t>
  </si>
  <si>
    <t>PALETTA CM 29 C/F+SPATOLA X RACLETT</t>
  </si>
  <si>
    <t>000051613010R</t>
  </si>
  <si>
    <t>RETT.AL.GREEN 260X260X10 RIC</t>
  </si>
  <si>
    <t>000280257002</t>
  </si>
  <si>
    <t>MANICO 290/3 NE.AT.PAD.3R</t>
  </si>
  <si>
    <t>000390111024</t>
  </si>
  <si>
    <t>VITE 5MAX16 ZN B.AUTOM.ZIG.C/TO.T25</t>
  </si>
  <si>
    <t>000030265027</t>
  </si>
  <si>
    <t>DISCO 5PLY 265/27 SS304 0,4 + Al1,8 + SS439 0,5 TOT 27/10</t>
  </si>
  <si>
    <t>000030385027</t>
  </si>
  <si>
    <t>DISCO 5PLY 385/27  SS304 0,4 + Al1,8 + SS439 0,5 TOT 27/10</t>
  </si>
  <si>
    <t>001510147027</t>
  </si>
  <si>
    <t>BOX 0147/027 CM59X25,5X26</t>
  </si>
  <si>
    <t>001513484641</t>
  </si>
  <si>
    <t>BOX 3484/641 CM39X22,5X15,5</t>
  </si>
  <si>
    <t>001513486194</t>
  </si>
  <si>
    <t>BOX 3486/194 CM47X30,5X15</t>
  </si>
  <si>
    <t>001513742298</t>
  </si>
  <si>
    <t>BOX 3742/298 CM39X38,5X15</t>
  </si>
  <si>
    <t>001514929000</t>
  </si>
  <si>
    <t>BOX 4929/000 CM48X30X42</t>
  </si>
  <si>
    <t>manigliame</t>
  </si>
  <si>
    <t>prodotti chimici</t>
  </si>
  <si>
    <t>accessori finiti</t>
  </si>
  <si>
    <t>alluminio</t>
  </si>
  <si>
    <t>mater. di confezion.</t>
  </si>
  <si>
    <t>accessori di confez.</t>
  </si>
  <si>
    <t>semilavorato</t>
  </si>
  <si>
    <t>accessori x manigl.</t>
  </si>
  <si>
    <t>prodotto finito</t>
  </si>
  <si>
    <t>acciaio</t>
  </si>
  <si>
    <t>Acciaio multistrato (5PLY)</t>
  </si>
  <si>
    <t>materiali di consumo</t>
  </si>
  <si>
    <t>cartoni e casse</t>
  </si>
  <si>
    <t>mater.aus.varie acq.</t>
  </si>
  <si>
    <t>NR</t>
  </si>
  <si>
    <t>kg</t>
  </si>
  <si>
    <t>l</t>
  </si>
  <si>
    <t>MT</t>
  </si>
  <si>
    <t>SUSONITY SRL</t>
  </si>
  <si>
    <t>F013344</t>
  </si>
  <si>
    <t>VITINOX SAS DI GUGLIELMELLI R.&amp; C.</t>
  </si>
  <si>
    <t>F600985</t>
  </si>
  <si>
    <t>EL.MA SNC</t>
  </si>
  <si>
    <t>OF0038418</t>
  </si>
  <si>
    <t>003090006005</t>
  </si>
  <si>
    <t>AP-8000 BS SEMI-TRANSLUCENT FC-30572 B+</t>
  </si>
  <si>
    <t>003091001005</t>
  </si>
  <si>
    <t>AP-8000 BS SEMI-TRANSLUCENT FC-30572 A</t>
  </si>
  <si>
    <t>003091001014</t>
  </si>
  <si>
    <t>G8 BS BLACK FC-8000 A</t>
  </si>
  <si>
    <t>003091002005</t>
  </si>
  <si>
    <t>AP-8000 BS SEMI-TRANSLUCENT FC-30572 B</t>
  </si>
  <si>
    <t>003091002014</t>
  </si>
  <si>
    <t>G8 BS BLACK FC-8000 B</t>
  </si>
  <si>
    <t>003091002019</t>
  </si>
  <si>
    <t>G8 BS GENERAL B</t>
  </si>
  <si>
    <t>003091002020</t>
  </si>
  <si>
    <t>G8 BS GENERAL B+</t>
  </si>
  <si>
    <t>003191001007</t>
  </si>
  <si>
    <t>AP-8 TC SEMI-TRANSLUCENT FC-20087M A</t>
  </si>
  <si>
    <t>003191001010</t>
  </si>
  <si>
    <t>G8 TC GHOST-GREY FC-1707M A</t>
  </si>
  <si>
    <t>003191001011</t>
  </si>
  <si>
    <t>G8 CMC GREY FC-30354M A DOT</t>
  </si>
  <si>
    <t>003191001017</t>
  </si>
  <si>
    <t>G8 TC CLEAR COMP A</t>
  </si>
  <si>
    <t>003191002010</t>
  </si>
  <si>
    <t>G8 TC GENERAL B</t>
  </si>
  <si>
    <t>003191002011</t>
  </si>
  <si>
    <t>G8 CMC GREY FC-30354M B DOT</t>
  </si>
  <si>
    <t>003191003010</t>
  </si>
  <si>
    <t>G8 TC GENERAL B+</t>
  </si>
  <si>
    <t>003191003011</t>
  </si>
  <si>
    <t>G8 CMC GREY FC-30354M B+ DOT</t>
  </si>
  <si>
    <t>003191003019</t>
  </si>
  <si>
    <t>G8 TC SILVER FC-2320M A</t>
  </si>
  <si>
    <t>000030365023</t>
  </si>
  <si>
    <t>DISCO 5PLY 365/23  SS304 0,4 + Al1,4 + SS439 0,5 TOT 23/10</t>
  </si>
  <si>
    <t>000030380023</t>
  </si>
  <si>
    <t>DISCO 5PLY 380/23  SS304 0,4 + Al1,4 + SS439 0,5 TOT 23/10</t>
  </si>
  <si>
    <t>000730415001</t>
  </si>
  <si>
    <t>REC1608AS-002 COP.AC.MADE IN 16CM ASSEMBLED W/DEY.PVD GOLD</t>
  </si>
  <si>
    <t>000730415002</t>
  </si>
  <si>
    <t>REC2008AS-002 COP.AC.MADE IN 20CM ASSEMBLED W/DEY.PVD GOLD</t>
  </si>
  <si>
    <t>000730415003</t>
  </si>
  <si>
    <t>REC2408AS-002 COP.AC.MADE IN 24CM ASSEMBLED W/DEY.PVD GOLD</t>
  </si>
  <si>
    <t>000730415004</t>
  </si>
  <si>
    <t>REC2608AS-002 COP.AC.MADE IN 26CM ASSEMBLED W/DEY.PVD GOLD</t>
  </si>
  <si>
    <t>000730416001</t>
  </si>
  <si>
    <t>REC1608AS-001 COP.AC.MADE IN 16CM ASSEMBLED W/DEY.SI LID HAN</t>
  </si>
  <si>
    <t>000730416002</t>
  </si>
  <si>
    <t>REC2008AS-001 COP.AC.MADE IN 20CM ASSEMBLED W/DEY.SI LID HAN</t>
  </si>
  <si>
    <t>000730416003</t>
  </si>
  <si>
    <t>REC2408AS-001 COP.AC.MADE IN 24CM ASSEMBLED W/DEY.SI LID HAN</t>
  </si>
  <si>
    <t>000730416004</t>
  </si>
  <si>
    <t>REC2608AS-001 COP.AC.MADE IN 26CM ASSEMBLED W/DEY.SI LID HAN</t>
  </si>
  <si>
    <t>000281901002</t>
  </si>
  <si>
    <t>MANICO AC.MICROF. ICE CORTO LUCIDO PAD.24 F24.1</t>
  </si>
  <si>
    <t>DISCO AC.125/040 C/F 2,5 MM+TAGLI STRETTI+FO.CENTRALE 36,5mm</t>
  </si>
  <si>
    <t>DISCO AC.135/040 C/F 2,5 MM+TAGLI STRETTI+FO.CENTRALE 36,5mm</t>
  </si>
  <si>
    <t>DISCO AC.155/040 C/F 2,5 MM+TAGLI STRETTI+FORO CENTRALE 50mm</t>
  </si>
  <si>
    <t>DISCO AC.165/040 C/F 2,5 MM+TAGLI STRETTI+FORO CENTRALE 50mm</t>
  </si>
  <si>
    <t>DISCO AC.185/040 C/F 2,5 MM+TAGLI STRETTI+FORO CENTRALE 50mm</t>
  </si>
  <si>
    <t>DISCO AC.195/040 C/F 2,5 MM+TAGLI STRETTI+FORO CENTRALE 50mm</t>
  </si>
  <si>
    <t>DISCO AC.175/040 C/F 2,5 MM+TAGLI STRETTI+FORO CENTRALE 50mm</t>
  </si>
  <si>
    <t>DISCO AC.205/040 C/F 2,5 MM+TAGLI STRETTI+FORO CENTRALE 50mm</t>
  </si>
  <si>
    <t>000450626001</t>
  </si>
  <si>
    <t>RIBATTINO AC.6X12 MADE IN</t>
  </si>
  <si>
    <t>001717796001</t>
  </si>
  <si>
    <t>BOX FLEXO 7796+KIT DIV.MADE IN 20 CM SKILLET SCMI 20040</t>
  </si>
  <si>
    <t>001717799001</t>
  </si>
  <si>
    <t>BOX FLEXO 7799+KIT DIV.MADE IN 26 CM SKILLET SCMI 26045</t>
  </si>
  <si>
    <t>001717802001</t>
  </si>
  <si>
    <t>BOX FLEXO 7802+KIT DIV.MADE IN 30 CM SKILLET SCMI 30050</t>
  </si>
  <si>
    <t>000320207001</t>
  </si>
  <si>
    <t>POMOLO 510 MOPLEN NERO S/PIOLO S/V</t>
  </si>
  <si>
    <t>Commodity Italian</t>
  </si>
  <si>
    <t>Commodity English</t>
  </si>
  <si>
    <t xml:space="preserve">Italian </t>
  </si>
  <si>
    <t>English</t>
  </si>
  <si>
    <t>aluminium</t>
  </si>
  <si>
    <t>chemical products</t>
  </si>
  <si>
    <t>handles</t>
  </si>
  <si>
    <t>cartons and boxes</t>
  </si>
  <si>
    <t>steel</t>
  </si>
  <si>
    <t>consumable materials</t>
  </si>
  <si>
    <t>finished accessories</t>
  </si>
  <si>
    <t>accessories for handles</t>
  </si>
  <si>
    <t>semi-finished product</t>
  </si>
  <si>
    <t>multilayer steel (5PLY)</t>
  </si>
  <si>
    <t>packaging accessories</t>
  </si>
  <si>
    <t>packaging material</t>
  </si>
  <si>
    <t>finished product</t>
  </si>
  <si>
    <t>various auxiliary materials purchased</t>
  </si>
  <si>
    <t>FLAN</t>
  </si>
  <si>
    <t>SHTS</t>
  </si>
  <si>
    <t>CBS-</t>
  </si>
  <si>
    <t>ALM-</t>
  </si>
  <si>
    <t>WHR-</t>
  </si>
  <si>
    <t>LABL</t>
  </si>
  <si>
    <t>uncl</t>
  </si>
  <si>
    <t>BOX-</t>
  </si>
  <si>
    <t>SM--</t>
  </si>
  <si>
    <t>BAG-</t>
  </si>
  <si>
    <t>HDL-</t>
  </si>
  <si>
    <t>SCR-</t>
  </si>
  <si>
    <t>STUD</t>
  </si>
  <si>
    <t>PAP-</t>
  </si>
  <si>
    <t>MISC</t>
  </si>
  <si>
    <t>T&amp;G-</t>
  </si>
  <si>
    <t>WIP-</t>
  </si>
  <si>
    <t>KNOB</t>
  </si>
  <si>
    <t>RIV-</t>
  </si>
  <si>
    <t>BODY</t>
  </si>
  <si>
    <t>BAG PACK</t>
  </si>
  <si>
    <t>PRIM</t>
  </si>
  <si>
    <t>PS--</t>
  </si>
  <si>
    <t>GLS-</t>
  </si>
  <si>
    <t>LID-</t>
  </si>
  <si>
    <t>SHDL</t>
  </si>
  <si>
    <t>BHRE</t>
  </si>
  <si>
    <t>Unified Commodity Code</t>
  </si>
  <si>
    <t>Translated Part Description (English)</t>
  </si>
  <si>
    <t>G8 BS IVORY FC-2751A</t>
  </si>
  <si>
    <t>RETTANGOLARE 25X18 IPERTEK BLACK DIAMOND</t>
  </si>
  <si>
    <t>G8 BS FC-41058 A VERDE MET.</t>
  </si>
  <si>
    <t>G8 TC MET.FC-1710M A VERDE MET.</t>
  </si>
  <si>
    <t>DISCO AC.200/038 L.410 C/F+F/C 51MM</t>
  </si>
  <si>
    <t>DIVISORIO CARTA CM103X72 IKEA FSC</t>
  </si>
  <si>
    <t>TEGO DISPERS 652 (ex 610)</t>
  </si>
  <si>
    <t>GOUJON 10X10X17 80° FIL.5MA</t>
  </si>
  <si>
    <t>ANELLO CARTONE D.100 H.45 SP.3 MM</t>
  </si>
  <si>
    <t>MANICO VICTOTY/2 NERO SATINATO</t>
  </si>
  <si>
    <t>DISCO AC.140/05 AISI430 LISCIO/SAT.</t>
  </si>
  <si>
    <t>BOX 1235/185 CM39X22,5X24</t>
  </si>
  <si>
    <t>BOX 1971/227 CM47X31X24</t>
  </si>
  <si>
    <t>BOX 3255/014 CM59X33X27</t>
  </si>
  <si>
    <t>BOX 3265/000 CM41,5X26,5X14,5</t>
  </si>
  <si>
    <t>BOX 3458/014 CM53X32X25</t>
  </si>
  <si>
    <t>BOX 3484/570* CM39X22,5X15,5</t>
  </si>
  <si>
    <t>BOX 3509/010 CM46X28,5X24</t>
  </si>
  <si>
    <t>BOX 5009/191 CM39X28,5X19</t>
  </si>
  <si>
    <t>BOX 6840/008 CM39X31X34</t>
  </si>
  <si>
    <t>GHIERA L1500 16/17 R999 F75 A 0°</t>
  </si>
  <si>
    <t>GHIERA L1500 12/26 R34 F60 A-8°</t>
  </si>
  <si>
    <t>GHIERA AR 0400 18/24 R60 F90 A 0°</t>
  </si>
  <si>
    <t>BUSTA POL.26X40 FORATA RIGENERATA 100% MADE IN</t>
  </si>
  <si>
    <t>BUSTA POL.40X60 FORATA RIGENERATA 100% MADE IN</t>
  </si>
  <si>
    <t>BUSTA POL.40X80 FORATA RIGENERATA 100% MADE IN</t>
  </si>
  <si>
    <t>BUSTA POL.26X40 FORATA RED PRINT MEYER HESTAN</t>
  </si>
  <si>
    <t>BUSTA POL.40X50 FORATA RED PRINT MEYER HESTAN</t>
  </si>
  <si>
    <t>BUSTA POL.40X60 FORATA RED PRINT MEYER HESTAN</t>
  </si>
  <si>
    <t>BUSTA POL.50X54 FORATA RED PRINT MEYER HESTAN</t>
  </si>
  <si>
    <t>BUSTA POL.50X70 FORATA RED PRINT MEYER HESTAN</t>
  </si>
  <si>
    <t>BUSTA POL.60X60 FORATA RED PRINT MEYER HESTAN</t>
  </si>
  <si>
    <t>GHIERA P3600 15/20 FR.100 C36/334</t>
  </si>
  <si>
    <t>MANICO 290/2 NE.AT.CAS.3R</t>
  </si>
  <si>
    <t>BOX LIT.6686 COCOTTE 32X21 ROCK&amp;ROSE BLACK ESSELUNGA 411571</t>
  </si>
  <si>
    <t>FASCIA LIT.TVS SEGNO INDUCTION 152 Ø24 8000807074473</t>
  </si>
  <si>
    <t>FASCIA LIT.TVS SEGNO INDUCTION 152 Ø28 8000807074480</t>
  </si>
  <si>
    <t>FASCIA LIT.SAMBONET TITAN PRO RES.2025 126Ø 24 8014808401756</t>
  </si>
  <si>
    <t>FASCIA LIT.TIMA AT HOLDING CHEF PROFI F.125Ø20 8000807079423</t>
  </si>
  <si>
    <t>FASCIA LIT.TIMA AT HOLDING CHEF PROFI F.125Ø24 8000807079430</t>
  </si>
  <si>
    <t>FASCIA LIT.TIMA AT HOLDING CHEF PROFI F.125Ø28 8000807079447</t>
  </si>
  <si>
    <t>FASCIA LIT.TIMA AT HOLDING CHEF PROFI F.379Ø24 8000807079454</t>
  </si>
  <si>
    <t>FASCIA LIT.TIMA AT HOLDING CHEF PROFI F.379Ø26 8000807079461</t>
  </si>
  <si>
    <t>FASCIA LIT.TIMA AT HOLDING CHEF PROFI F.379Ø28 8000807079478</t>
  </si>
  <si>
    <t>FASCIA LIT. VANHOPPER SHINY 379Ø24 8000807072189</t>
  </si>
  <si>
    <t>BUSTA BOCC.40X55 C/WARNING 35 LINGUE</t>
  </si>
  <si>
    <t>BUSTA POL.40X50 FORATA RIGENERATA 100% MADE IN</t>
  </si>
  <si>
    <t>BUSTA POL.50X54 FORATA RIGENERATA 100% MADE IN</t>
  </si>
  <si>
    <t>BUSTA POL.50X70 FORATA RIGENERATA 100% MADE IN</t>
  </si>
  <si>
    <t>BUSTA POL.60X60 FORATA RIGENERATA 100% MADE IN</t>
  </si>
  <si>
    <t>ETIC. MADE IN SATIN 60x24 20 CM SKILLET - COOK-8-FRY-ICC-R2</t>
  </si>
  <si>
    <t>ETIC. MADE IN SATIN 60x24 26 CM SKILLET - COOK-10-FRY-ICC-R2</t>
  </si>
  <si>
    <t>ETIC. MADE IN SATIN 60x24 30 CM SKILLET - COOK-12-FRY-ICC-R2</t>
  </si>
  <si>
    <t>ETICHETTA MEHERZER STONE TE.28 F.17</t>
  </si>
  <si>
    <t>ETICHETTA MEHERZER ST.GR.28X28 F.17</t>
  </si>
  <si>
    <t>ETICHETTA ADE. T. MEHRZER PREMIUM BLACK 502 28X28 162926 F17</t>
  </si>
  <si>
    <t>ETICHETTA ADE. TRAS. MEHRZER PREMIUM BLACK 179 25 162841 F17</t>
  </si>
  <si>
    <t>ETICHETTA ADE. TRAS. MEHRZER PREMIUM BLACK 163 24 162803 F17</t>
  </si>
  <si>
    <t>ETICHETTA ADE. TRAS. MEHRZER PREMIUM BLACK 163 28 162827 F17</t>
  </si>
  <si>
    <t>ETICHETTA ADE. TRAS. MEHRZER PREMIUM BLACK 573 24 162865 F17</t>
  </si>
  <si>
    <t>ETICHETTA ADE. TRAS. MEHRZER PREMIUM BLACK 573 28 162889 F17</t>
  </si>
  <si>
    <t>ETICHETTA KELOMAT MONTANA PLUS CM 24 (Restyling) 3522-348</t>
  </si>
  <si>
    <t>ETICHETTA KELOMAT MONTANA PLUS CM 28 (Restyling) 3524-348</t>
  </si>
  <si>
    <t>ETICHETTA FOXHOME LUMINA 641 16 EAN.032444  P.229.90 F.30X20</t>
  </si>
  <si>
    <t>ETICHETTA FOXHOME LUMINA 642 20/C E.032445  P.459.90 F.30X20</t>
  </si>
  <si>
    <t>ETICHETTA FOXHOME LUMINA 642 24/C E.032446  P.549.90 F.30X20</t>
  </si>
  <si>
    <t>ETICHETTA FOXHOME LUMINA 148 20 EAN.032440  P.229.90 F.30X20</t>
  </si>
  <si>
    <t>ETICHETTA FOXHOME LUMINA 148 28 EAN.032442  P.299.90 F.30X20</t>
  </si>
  <si>
    <t>DISCO PUBB. CUCINOSA FESTA DEL BIANCO (Avana) FORNO F.12</t>
  </si>
  <si>
    <t>DISCO PUBB. NOSTROCHEF 474 24 3801088000206 F.12</t>
  </si>
  <si>
    <t>DISCO PUBB. NOSTROCHEF 070 20 3801088000213 F.12</t>
  </si>
  <si>
    <t>DISCO PUBB. NOSTROCHEF 163 24 3801088000190 F.12</t>
  </si>
  <si>
    <t>DISCO PUBB. NOSTROCHEF 055 30 3801088000220 F.17</t>
  </si>
  <si>
    <t>DISCO PUBB. NOSTROCHEF 575 28 3801088000183 F.17</t>
  </si>
  <si>
    <t>DISCO PUBB. NOSTROCHEF 074 28 3801088000237 F.17</t>
  </si>
  <si>
    <t>PIEGH. MEHRZER PREMIUM DIA.BLACK IND.56X90 C/FILO ELASTICO</t>
  </si>
  <si>
    <t>PIEGHEVOLE MADE IN U&amp;C CERAMICLAD 127X178 MM</t>
  </si>
  <si>
    <t>DISCO PUBB.MYHOME UUNIVUOKA REST.35X27 CM 6438428536988  F19</t>
  </si>
  <si>
    <t>BOX 1819/000 CM37X26X45</t>
  </si>
  <si>
    <t>BOX 2745/000 CM26X26X11</t>
  </si>
  <si>
    <t>BOX 3458/000 CM53X32X25</t>
  </si>
  <si>
    <t>BOX 5265/000 CM59X25,5X30 T.GIAPP.</t>
  </si>
  <si>
    <t>BOX 5606/000 CM43X27X16</t>
  </si>
  <si>
    <t>BOX 5870/000 CM50X31,5X11</t>
  </si>
  <si>
    <t>BOX 5872/000 CM53X36X12</t>
  </si>
  <si>
    <t>BOX 6520/000 CM41X22X38</t>
  </si>
  <si>
    <t>BOX 6908/000 CM44X26,5X10,5</t>
  </si>
  <si>
    <t>BOX 7051/000 CM65X38,5X17</t>
  </si>
  <si>
    <t>BOX 7790/000 CM39,5X35,5X19,5</t>
  </si>
  <si>
    <t>BOX 7792/000 CM51X31X13</t>
  </si>
  <si>
    <t>BOX 7793/000 CM68,5X38,5X25,5</t>
  </si>
  <si>
    <t>DIVISORIO CART.CM116X79 T.1</t>
  </si>
  <si>
    <t>DIVISORIO CART.CM12X12 T.5</t>
  </si>
  <si>
    <t>PIEGHEVOLE HESTAN TITUM FUSION U&amp;C+LT WARR 1-8-PU588</t>
  </si>
  <si>
    <t>BOX CANETE' BIA.7780+LOGO 472Ø28+COP.AC. SKU No. 19590-I</t>
  </si>
  <si>
    <t>BOX CANETE' BIA.7781+LOGO TWIN PACK 125Ø20+24 SKU No.19586-I</t>
  </si>
  <si>
    <t>BOX CANETE' BIA.7782+LOGO TRI.PACK 125Ø20+24+30 SKU N19587-I</t>
  </si>
  <si>
    <t>BOX CANETE' BIA.7788+LOGO 432Ø28 +COP.AC.SKU N.19591-I</t>
  </si>
  <si>
    <t>BOX LIT.6512 TIMA BLACK DIAMOND PAD. 177 20 8000807079119</t>
  </si>
  <si>
    <t>BOX LIT.6513 TIMA BLACK DIAMOND PAD. 177 24 8000807079126</t>
  </si>
  <si>
    <t>BOX LIT.6514 TIMA BLACK DIAMOND PAD. 177 28 8000807079133</t>
  </si>
  <si>
    <t>BOX LIT.6519 TIMA BLACK DIAMOND WOK 789 28  8000807079157</t>
  </si>
  <si>
    <t>BOX LIT.7772 642 Ø20+COP.V. LUMINA IND.FOX ISRAEL/CANADA</t>
  </si>
  <si>
    <t>BOX LIT.7773 642 Ø24+COP.V. LUMINA IND.FOX ISRAEL/CANADA</t>
  </si>
  <si>
    <t>BOX LIT.7774 542 Ø28+COP.V. LUMINA IND.FOX ISRAEL/CANADA</t>
  </si>
  <si>
    <t>BOX LIT. 7794 NOSTROCHEF 8 PCS E. 3801088000176</t>
  </si>
  <si>
    <t>BOX CANETE' BIA.7778+LOGO 471Ø20+COP.AC. SKU No. 19589-I</t>
  </si>
  <si>
    <t>BOX CANETE' BIA.7779+LOGO 473Ø18+COP.AC. SKU No. 19588-I</t>
  </si>
  <si>
    <t>BOX CANETE' BIA.7783+LOGO 125Ø20 SKU N.19592-I</t>
  </si>
  <si>
    <t>BOX CANETE' BIA.7784+LOGO 125Ø24 SKU N.19593-I</t>
  </si>
  <si>
    <t>BOX CANETE' BIA.7785+LOGO 125Ø28 SKU N.19594-I</t>
  </si>
  <si>
    <t>BOX CANETE' BIA.7785+LOGO 125Ø28+COP.AC. SKU N.19595-I</t>
  </si>
  <si>
    <t>BOX CANETE' BIA.7787+LOGO 125Ø30 SKU N.19596-I</t>
  </si>
  <si>
    <t>BOX CANETE' BIA.7789+LOGO SET 10 PCS SKU N.19585-I</t>
  </si>
  <si>
    <t>CARTONET 6557 CAS. 641 Ø16 LUMINA IND.FOX ISRAEL/CANADA</t>
  </si>
  <si>
    <t>CARTONET 6940 PAD.148 Ø20 LUMINA IND.FOX ISRAEL/CANADA</t>
  </si>
  <si>
    <t>CARTONET 6941 PAD.148 Ø24 LUMINA IND.FOX ISRAEL/CANADA</t>
  </si>
  <si>
    <t>CARTONET 6942 PAD.148 Ø28 LUMINA IND.FOX ISRAEL/CANADA</t>
  </si>
  <si>
    <t>FASCIA LIT.MONTAGNE DELUXE 279 24 8721381150413</t>
  </si>
  <si>
    <t>FASCIA LIT.MONTAGNE DELUXE 279 28 8721381150420</t>
  </si>
  <si>
    <t>FASCIA LIT.PRIMECOOK SMERALDA PAD.F.163 Ø24 E.8058697169014</t>
  </si>
  <si>
    <t>FASCIA LIT.PRIMECOOK SMERALDA TEG.2M F.574 Ø28 8058697169069</t>
  </si>
  <si>
    <t>FASCIA LIT.PRIMECOOK SMERALDA BOLL. F703 Ø14 8058697169632</t>
  </si>
  <si>
    <t>FASCIA LIT.UGNAR 472 Ø20+COP.V.PIATTO EAN 5904422225520</t>
  </si>
  <si>
    <t>FASCIA LIT.UGNAR 472 Ø24+COP.V.PIATTO EAN 5904422225551</t>
  </si>
  <si>
    <t>FASCIA LIT.UGNAR FRYPAN 125 Ø28  EAN 5904422225506</t>
  </si>
  <si>
    <t>FASCIA LIT.UGNAR FRYPAN 126 Ø26  EAN 5904422225513</t>
  </si>
  <si>
    <t>FASCIA LIT.SAMBONET ROCK'N'ROSE PAD.BLACK 20 128349</t>
  </si>
  <si>
    <t>FASCIA LIT.SAMBONET ROCK'N'ROSE PAD.BLACK 24 128356</t>
  </si>
  <si>
    <t>FASCIA LIT.CERAMICO RES.IN.CA.1M 641 16 L1.3 E 3256225058419</t>
  </si>
  <si>
    <t>FASCIA LIT.CERAMICO REST.IND.CREP.179 25 E.3256225058471</t>
  </si>
  <si>
    <t>FASCIA LIT.CERAMICO REST. IND.PAD.148 24 E.3256225058273</t>
  </si>
  <si>
    <t>FASCIA LIT.CERAMICO REST.IND.PAD.148 28 E.3256225058297</t>
  </si>
  <si>
    <t>DIVISORIO FUST.UNICO SEDE SEP.CAS.471Ø20+COP.AC.BOX CAN.7778</t>
  </si>
  <si>
    <t>DIVISORIO FUST.UNICO SEDE SEP.CAS.473Ø18+COP.AC BOX CAN.7779</t>
  </si>
  <si>
    <t>DIVISORIO FUST.UNICO SEDE SEP.CAS.472Ø28+COP.AC BOX CAN.7780</t>
  </si>
  <si>
    <t>DIVISORIO FUST.UNICO SEDE SEP.125Ø 20+24 BOX CAN.7781</t>
  </si>
  <si>
    <t>DIVISORIO FUST.UNICO SEDE SEP. A TRIPLE 125Ø 30 BOX CAN.7782</t>
  </si>
  <si>
    <t>DIVISORIO FUST.UNICO SEDE SEP. B TRI. 125Ø20+24 BOX CAN.7782</t>
  </si>
  <si>
    <t>DIVISORIO FUST.UNICO SEDE SEP. PAD.125Ø20 BOX CAN.7783</t>
  </si>
  <si>
    <t>DIVISORIO FUST.UNICO SEDE SEP. PAD.125Ø24 BOX CAN.7784</t>
  </si>
  <si>
    <t>DIVISORIO FUST.UNICO SEDE SEP.125Ø28/125Ø28+C.BOX CAN.7785</t>
  </si>
  <si>
    <t>DIVISORIO FUST.UNICO SEDE SEP. PAD.125Ø30 BOX CAN.7787</t>
  </si>
  <si>
    <t>DIVISORIO FUST.UNICO SEDE SEP.CAS.432Ø28+COP.AC.BOX CAN.7788</t>
  </si>
  <si>
    <t>DIVISORIO FUST.UNICO SEDE SEP. A PAD.125Ø24- 30 BOX CAN.7789</t>
  </si>
  <si>
    <t>DIVISORIO FUST.UNICO SEDE SEP.B.CA.432Ø28+C.471Ø20 B.CA.7789</t>
  </si>
  <si>
    <t>DIVISORIO FUST.UNICO SEDE SEP.B CA.472Ø28+C.473Ø18 B.CA.7789</t>
  </si>
  <si>
    <t>DIVISORIO FUST.UNICO SEDE SEP.D NR.2 COP.AC.Ø28 BOX CAN.7789</t>
  </si>
  <si>
    <t>DIVISORIO FUST.UNICO CONCHIGLIA X COP.AC Ø18Ø20 BOX CAN.7789</t>
  </si>
  <si>
    <t>STRISCIA FUST.COP.V.24 NOSTROCHEF 3801088000244</t>
  </si>
  <si>
    <t>STRISCIA FUST.COP.V.28 NOSTROCHEF 3801088000251</t>
  </si>
  <si>
    <t>DIVISORIO FUST.SEDE MNC PAD.20 DECO</t>
  </si>
  <si>
    <t>DIVISORIO FUST.SEDE MNC PAD.24 DECO</t>
  </si>
  <si>
    <t>DIVISORIO FUST.SEDE MNC PAD.28 DECO</t>
  </si>
  <si>
    <t>DIVISORIO FUST.SEDE MNC WOK.28 DECO</t>
  </si>
  <si>
    <t>STRISCIA FUS.GLAS L.Ø28 MEHRZER PRE.DIAM.BLACK 3858893162902</t>
  </si>
  <si>
    <t>BOX LIT.6518 TIMA BLACK DIAMOND TEG.578 28 C/C.8000807079140</t>
  </si>
  <si>
    <t>FASCIA LIT.MONTAGNE BASIC 651 28 8721381150406</t>
  </si>
  <si>
    <t>FASCIA LIT.MONTAGNE BASIC 793 28 8711381150383</t>
  </si>
  <si>
    <t>FASCIA LIT.MIGROS PRO CER.I.2025 641Ø20 2,5 L 7038.396-66317</t>
  </si>
  <si>
    <t>FASCIA LIT.CERAMICO RES.IN.C.1M 641 20 L 2.5 E 3256225058426</t>
  </si>
  <si>
    <t>FASCIA LIT.CERAMICO RES.IND.TEG.1M 541 26+C.V.L 2.6 E 058488</t>
  </si>
  <si>
    <t>STRISCIA FUS.COP.V. B.SI.20  038970</t>
  </si>
  <si>
    <t>DIVISORIO FUST.SEP.TEG.H28/COP. X TIMA FORO Ø 45 mm</t>
  </si>
  <si>
    <t>EDELSTEIN Sunstone Champagne</t>
  </si>
  <si>
    <t>MANICO VICTORY/2 NERO SATINATO</t>
  </si>
  <si>
    <t>FUSION X 48-881/V8489-A BLACK MATT</t>
  </si>
  <si>
    <t>FUSION X 48-881/V8489-B BLACK MATT</t>
  </si>
  <si>
    <t>FUSION X 48-881/V8489-C BLACK MATT</t>
  </si>
  <si>
    <t>MANICO AC.OV.25X1,25 270MM 3F P.100 Ø32 H=55 FORI 4,5 LUCIDO</t>
  </si>
  <si>
    <t>DISCO AL.99,5 315/14 RIC</t>
  </si>
  <si>
    <t>DISCO AL.99,5 390/14 RIC</t>
  </si>
  <si>
    <t>DISCO AL.99,5 390/17 RIC</t>
  </si>
  <si>
    <t>SAGOMATO AL.99,5 324x324x26 RIC</t>
  </si>
  <si>
    <t>DISCO AL.4006 300/29 RIC</t>
  </si>
  <si>
    <t>RETT.AL.GREEN 450x335x19 TAGL.T/B RIC</t>
  </si>
  <si>
    <t>DISCO AL.1200 410/22 RIC</t>
  </si>
  <si>
    <t>BOX FLEXO 7804 FONDO MADE IN 7 PCS SET SCMI7PCSFONDO</t>
  </si>
  <si>
    <t>003091001003</t>
  </si>
  <si>
    <t>S70625103007M</t>
  </si>
  <si>
    <t>S70625103008M</t>
  </si>
  <si>
    <t>003091001018</t>
  </si>
  <si>
    <t>003191003016</t>
  </si>
  <si>
    <t>0002A0200138</t>
  </si>
  <si>
    <t>001880103072</t>
  </si>
  <si>
    <t>002340035001</t>
  </si>
  <si>
    <t>000210016004</t>
  </si>
  <si>
    <t>002043100045</t>
  </si>
  <si>
    <t>000250003001</t>
  </si>
  <si>
    <t>0001A0140005</t>
  </si>
  <si>
    <t>001511235185</t>
  </si>
  <si>
    <t>001511971227</t>
  </si>
  <si>
    <t>001513255014</t>
  </si>
  <si>
    <t>001513265000</t>
  </si>
  <si>
    <t>001513458014</t>
  </si>
  <si>
    <t>001513509010</t>
  </si>
  <si>
    <t>001515009191</t>
  </si>
  <si>
    <t>001516840008</t>
  </si>
  <si>
    <t>000110575001</t>
  </si>
  <si>
    <t>000110849001</t>
  </si>
  <si>
    <t>000111354001</t>
  </si>
  <si>
    <t>001150300001</t>
  </si>
  <si>
    <t>001150300003</t>
  </si>
  <si>
    <t>001150300004</t>
  </si>
  <si>
    <t>001150300020</t>
  </si>
  <si>
    <t>001150300021</t>
  </si>
  <si>
    <t>001150300022</t>
  </si>
  <si>
    <t>001150300024</t>
  </si>
  <si>
    <t>001150300025</t>
  </si>
  <si>
    <t>001150300026</t>
  </si>
  <si>
    <t>000110452001</t>
  </si>
  <si>
    <t>000280256002</t>
  </si>
  <si>
    <t>001716686008</t>
  </si>
  <si>
    <t>001761052030</t>
  </si>
  <si>
    <t>001761052031</t>
  </si>
  <si>
    <t>001761155033</t>
  </si>
  <si>
    <t>001765409920</t>
  </si>
  <si>
    <t>001765409921</t>
  </si>
  <si>
    <t>001765409922</t>
  </si>
  <si>
    <t>001765409923</t>
  </si>
  <si>
    <t>001765409924</t>
  </si>
  <si>
    <t>001765409925</t>
  </si>
  <si>
    <t>001765500092</t>
  </si>
  <si>
    <t>001110106003</t>
  </si>
  <si>
    <t>001150300002</t>
  </si>
  <si>
    <t>001150300005</t>
  </si>
  <si>
    <t>001150300006</t>
  </si>
  <si>
    <t>001150300007</t>
  </si>
  <si>
    <t>000800017068</t>
  </si>
  <si>
    <t>000800017072</t>
  </si>
  <si>
    <t>000800017074</t>
  </si>
  <si>
    <t>000800284006</t>
  </si>
  <si>
    <t>000800284007</t>
  </si>
  <si>
    <t>000800284070</t>
  </si>
  <si>
    <t>000800284071</t>
  </si>
  <si>
    <t>000800284072</t>
  </si>
  <si>
    <t>000800284073</t>
  </si>
  <si>
    <t>000800284074</t>
  </si>
  <si>
    <t>000800284075</t>
  </si>
  <si>
    <t>000801065310</t>
  </si>
  <si>
    <t>000801065311</t>
  </si>
  <si>
    <t>000809000454</t>
  </si>
  <si>
    <t>000809000455</t>
  </si>
  <si>
    <t>000809000456</t>
  </si>
  <si>
    <t>000809000457</t>
  </si>
  <si>
    <t>000809000459</t>
  </si>
  <si>
    <t>000809000477</t>
  </si>
  <si>
    <t>000841310002</t>
  </si>
  <si>
    <t>000841310102</t>
  </si>
  <si>
    <t>000841310105</t>
  </si>
  <si>
    <t>000841310106</t>
  </si>
  <si>
    <t>000841310107</t>
  </si>
  <si>
    <t>000841310108</t>
  </si>
  <si>
    <t>000841310109</t>
  </si>
  <si>
    <t>000844142046</t>
  </si>
  <si>
    <t>000844147220</t>
  </si>
  <si>
    <t>000849000715</t>
  </si>
  <si>
    <t>001511819000</t>
  </si>
  <si>
    <t>001512745000</t>
  </si>
  <si>
    <t>001513458000</t>
  </si>
  <si>
    <t>001515265000</t>
  </si>
  <si>
    <t>001515606000</t>
  </si>
  <si>
    <t>001515870000</t>
  </si>
  <si>
    <t>001515872000</t>
  </si>
  <si>
    <t>001516520000</t>
  </si>
  <si>
    <t>001516908000</t>
  </si>
  <si>
    <t>001517051000</t>
  </si>
  <si>
    <t>001517790000</t>
  </si>
  <si>
    <t>001517792000</t>
  </si>
  <si>
    <t>001517793000</t>
  </si>
  <si>
    <t>001810116079</t>
  </si>
  <si>
    <t>001880012012</t>
  </si>
  <si>
    <t>000844005001</t>
  </si>
  <si>
    <t>001727780001</t>
  </si>
  <si>
    <t>001727781001</t>
  </si>
  <si>
    <t>001727782001</t>
  </si>
  <si>
    <t>001727788001</t>
  </si>
  <si>
    <t>001716512002</t>
  </si>
  <si>
    <t>001716513002</t>
  </si>
  <si>
    <t>001716514002</t>
  </si>
  <si>
    <t>001716519002</t>
  </si>
  <si>
    <t>001717772001</t>
  </si>
  <si>
    <t>001717773001</t>
  </si>
  <si>
    <t>001717774001</t>
  </si>
  <si>
    <t>001717794001</t>
  </si>
  <si>
    <t>001727778001</t>
  </si>
  <si>
    <t>001727779001</t>
  </si>
  <si>
    <t>001727783001</t>
  </si>
  <si>
    <t>001727784001</t>
  </si>
  <si>
    <t>001727785001</t>
  </si>
  <si>
    <t>001727785002</t>
  </si>
  <si>
    <t>001727787001</t>
  </si>
  <si>
    <t>001727789001</t>
  </si>
  <si>
    <t>001736557002</t>
  </si>
  <si>
    <t>001736940003</t>
  </si>
  <si>
    <t>001736941003</t>
  </si>
  <si>
    <t>001736942003</t>
  </si>
  <si>
    <t>001760000320</t>
  </si>
  <si>
    <t>001760000321</t>
  </si>
  <si>
    <t>001761038302</t>
  </si>
  <si>
    <t>001761038308</t>
  </si>
  <si>
    <t>001761038334</t>
  </si>
  <si>
    <t>001761150350</t>
  </si>
  <si>
    <t>001761150351</t>
  </si>
  <si>
    <t>001761150352</t>
  </si>
  <si>
    <t>001761150353</t>
  </si>
  <si>
    <t>001761155011</t>
  </si>
  <si>
    <t>001761155012</t>
  </si>
  <si>
    <t>001761857321</t>
  </si>
  <si>
    <t>001761857324</t>
  </si>
  <si>
    <t>001761857326</t>
  </si>
  <si>
    <t>001761857327</t>
  </si>
  <si>
    <t>002300002001</t>
  </si>
  <si>
    <t>002300002002</t>
  </si>
  <si>
    <t>002300002003</t>
  </si>
  <si>
    <t>002300002004</t>
  </si>
  <si>
    <t>002300002005</t>
  </si>
  <si>
    <t>002300002006</t>
  </si>
  <si>
    <t>002300002007</t>
  </si>
  <si>
    <t>002300002008</t>
  </si>
  <si>
    <t>002300002009</t>
  </si>
  <si>
    <t>002300002011</t>
  </si>
  <si>
    <t>002300002012</t>
  </si>
  <si>
    <t>002300002013</t>
  </si>
  <si>
    <t>002300002014</t>
  </si>
  <si>
    <t>002300002015</t>
  </si>
  <si>
    <t>002300002016</t>
  </si>
  <si>
    <t>002300002018</t>
  </si>
  <si>
    <t>002300049200</t>
  </si>
  <si>
    <t>002300049210</t>
  </si>
  <si>
    <t>002309020162</t>
  </si>
  <si>
    <t>002309020163</t>
  </si>
  <si>
    <t>002309020164</t>
  </si>
  <si>
    <t>002309020165</t>
  </si>
  <si>
    <t>002300049194</t>
  </si>
  <si>
    <t>001716518002</t>
  </si>
  <si>
    <t>001760000322</t>
  </si>
  <si>
    <t>001760000323</t>
  </si>
  <si>
    <t>001761029244</t>
  </si>
  <si>
    <t>001761857322</t>
  </si>
  <si>
    <t>001761857329</t>
  </si>
  <si>
    <t>002300049112</t>
  </si>
  <si>
    <t>002309020219</t>
  </si>
  <si>
    <t>002490123019</t>
  </si>
  <si>
    <t>003090004007</t>
  </si>
  <si>
    <t>003090004008</t>
  </si>
  <si>
    <t>003090004009</t>
  </si>
  <si>
    <t>000281690004</t>
  </si>
  <si>
    <t>000010315014R</t>
  </si>
  <si>
    <t>000010390014R</t>
  </si>
  <si>
    <t>000010390017R</t>
  </si>
  <si>
    <t>000011655026R</t>
  </si>
  <si>
    <t>000040300029R</t>
  </si>
  <si>
    <t>000051637519R</t>
  </si>
  <si>
    <t>000070410022R</t>
  </si>
  <si>
    <t>001717804001</t>
  </si>
  <si>
    <t>OF0038923</t>
  </si>
  <si>
    <t>OF0038753</t>
  </si>
  <si>
    <t>OF0038912</t>
  </si>
  <si>
    <t>OF0039195</t>
  </si>
  <si>
    <t>OF0038964</t>
  </si>
  <si>
    <t>OF0039064</t>
  </si>
  <si>
    <t>OF0038908</t>
  </si>
  <si>
    <t>OF0039190</t>
  </si>
  <si>
    <t>OF0039224</t>
  </si>
  <si>
    <t>OF0039206</t>
  </si>
  <si>
    <t>OF0039287</t>
  </si>
  <si>
    <t>OF0039472</t>
  </si>
  <si>
    <t>OF0039405</t>
  </si>
  <si>
    <t>OF0039395</t>
  </si>
  <si>
    <t>OF0039502</t>
  </si>
  <si>
    <t>001510696035</t>
  </si>
  <si>
    <t>001513120000</t>
  </si>
  <si>
    <t>001513484650</t>
  </si>
  <si>
    <t>001513484652</t>
  </si>
  <si>
    <t>001540195007</t>
  </si>
  <si>
    <t>001541235188</t>
  </si>
  <si>
    <t>001543826005</t>
  </si>
  <si>
    <t>001300410052</t>
  </si>
  <si>
    <t>001761048022</t>
  </si>
  <si>
    <t>001761048027</t>
  </si>
  <si>
    <t>001761048028</t>
  </si>
  <si>
    <t>001761048032</t>
  </si>
  <si>
    <t>001761114018</t>
  </si>
  <si>
    <t>002490123013</t>
  </si>
  <si>
    <t>BOX 0696/035*CM39X22,5X11</t>
  </si>
  <si>
    <t>BOX 3120/000 CM65,0X44,0X28,5</t>
  </si>
  <si>
    <t>BOX 3484/650 CM39X22,5X15,5</t>
  </si>
  <si>
    <t>BOX 3484/652 CM39X22,5X15,5</t>
  </si>
  <si>
    <t>BOX 0195/007 CM48X32,5X27</t>
  </si>
  <si>
    <t>BOX 1235/188 CM39X22,5X24</t>
  </si>
  <si>
    <t>BOX 3826/005 CM44X27X25</t>
  </si>
  <si>
    <t>BOBINA PLT1 POLI TERMO STESO MM800X750 MT 35 MY NO LOGO</t>
  </si>
  <si>
    <t>FASCIA LIT.TVS CERAMICA D'AUTORE NEW.P 480 Ø20 8000807071946</t>
  </si>
  <si>
    <t>FASCIA LIT.TVS CERAMICA D'AUTORE NEW.P 380 Ø28 8000807071991</t>
  </si>
  <si>
    <t>FASCIA LIT.TVS CERAMICA D'AUTORE NEW.P 793 Ø28 8000807072004</t>
  </si>
  <si>
    <t>FASCIA LIT.TVS CERAMICA D'AUTORE NEW.P 793 Ø20 8000807079508</t>
  </si>
  <si>
    <t>FASCIA LIT.MINERALIA IND.REST.2025 474 28 8000807079348</t>
  </si>
  <si>
    <t>IRIDESIUM 064 HOT PINK</t>
  </si>
  <si>
    <t>Purchase Order Number</t>
    <phoneticPr fontId="2" type="noConversion"/>
  </si>
  <si>
    <t>Translated Part Description (English)</t>
    <phoneticPr fontId="8" type="noConversion"/>
  </si>
  <si>
    <t>001150300002</t>
    <phoneticPr fontId="8" type="noConversion"/>
  </si>
  <si>
    <t>OF0039508</t>
  </si>
  <si>
    <t>OF0039689</t>
  </si>
  <si>
    <t>OF0039671</t>
  </si>
  <si>
    <t>OF0039829</t>
  </si>
  <si>
    <t>OF0040034</t>
  </si>
  <si>
    <t>OF0039834</t>
  </si>
  <si>
    <t>OF0039832</t>
  </si>
  <si>
    <t>OF0040017</t>
  </si>
  <si>
    <t>OF0040241</t>
  </si>
  <si>
    <t>OF0039842</t>
  </si>
  <si>
    <t>OF0039955</t>
  </si>
  <si>
    <t>OF0040276</t>
  </si>
  <si>
    <t>OF0039830</t>
  </si>
  <si>
    <t>OF0040508</t>
  </si>
  <si>
    <t>OF0040100</t>
  </si>
  <si>
    <t>OF0040263</t>
  </si>
  <si>
    <t>OF0038738</t>
  </si>
  <si>
    <t>OF0038893</t>
  </si>
  <si>
    <t>OF0038512</t>
  </si>
  <si>
    <t>OF0038448</t>
  </si>
  <si>
    <t>OF0038505</t>
  </si>
  <si>
    <t>OF0038806</t>
  </si>
  <si>
    <t>OF0038443</t>
  </si>
  <si>
    <t>OF0038905</t>
  </si>
  <si>
    <t>OF0038444</t>
  </si>
  <si>
    <t>OF0039874</t>
  </si>
  <si>
    <t>OF0039828</t>
  </si>
  <si>
    <t>OF0039910</t>
  </si>
  <si>
    <t>OF0039209</t>
  </si>
  <si>
    <t>OF0038758</t>
  </si>
  <si>
    <t>OF0039469</t>
  </si>
  <si>
    <t>OF0039924</t>
  </si>
  <si>
    <t>OF0039114</t>
  </si>
  <si>
    <t>OF0038649</t>
  </si>
  <si>
    <t>OF0038651</t>
  </si>
  <si>
    <t>OF0039276</t>
  </si>
  <si>
    <t>OF0040528</t>
  </si>
  <si>
    <t>OF0040028</t>
  </si>
  <si>
    <t>OF0039875</t>
  </si>
  <si>
    <t>OF0040356</t>
  </si>
  <si>
    <t>OF0040239</t>
  </si>
  <si>
    <t>OF0040285</t>
  </si>
  <si>
    <t>OF0040251</t>
  </si>
  <si>
    <t>OF0040154</t>
  </si>
  <si>
    <t>OF0038802</t>
  </si>
  <si>
    <t>OF0040247</t>
  </si>
  <si>
    <t>OF0040184</t>
  </si>
  <si>
    <t>OF0040014</t>
  </si>
  <si>
    <t>OF0039824</t>
  </si>
  <si>
    <t>OF0039827</t>
  </si>
  <si>
    <t>OF0039835</t>
  </si>
  <si>
    <t>OF0039840</t>
  </si>
  <si>
    <t>OF0040006</t>
  </si>
  <si>
    <t>OF0039908</t>
  </si>
  <si>
    <t>OF0039942</t>
  </si>
  <si>
    <t>OF0039440</t>
  </si>
  <si>
    <t>OF0039821</t>
  </si>
  <si>
    <t>OF0039883</t>
  </si>
  <si>
    <t>OF0039471</t>
  </si>
  <si>
    <t>OF0040104</t>
  </si>
  <si>
    <t>OF0040259</t>
  </si>
  <si>
    <t>OF0039868</t>
  </si>
  <si>
    <t>OF0040199</t>
  </si>
  <si>
    <t>OF0040018</t>
  </si>
  <si>
    <t>OF0039774</t>
  </si>
  <si>
    <t>OF0040035</t>
  </si>
  <si>
    <t>OF0039886</t>
  </si>
  <si>
    <t>OF0039888</t>
  </si>
  <si>
    <t>OF0039831</t>
  </si>
  <si>
    <t>OF0039823</t>
  </si>
  <si>
    <t>OF0040160</t>
  </si>
  <si>
    <t>OF0039825</t>
  </si>
  <si>
    <t>OF0039504</t>
  </si>
  <si>
    <t>OF0039826</t>
  </si>
  <si>
    <t>OF0039885</t>
  </si>
  <si>
    <t>OF0040177</t>
  </si>
  <si>
    <t>OF0040161</t>
  </si>
  <si>
    <t>OF0040171</t>
  </si>
  <si>
    <t>OF0040162</t>
  </si>
  <si>
    <t>OF0039867</t>
  </si>
  <si>
    <t>OF0039711</t>
  </si>
  <si>
    <t>OF0039809</t>
  </si>
  <si>
    <t>OF0039801</t>
  </si>
  <si>
    <t>OF0040103</t>
  </si>
  <si>
    <t>OF0039720</t>
  </si>
  <si>
    <t>OF0039806</t>
  </si>
  <si>
    <t>OF0039810</t>
  </si>
  <si>
    <t>OF0039805</t>
  </si>
  <si>
    <t>OF0039889</t>
  </si>
  <si>
    <t>OF0039493</t>
  </si>
  <si>
    <t>OF0040248</t>
  </si>
  <si>
    <t>OF0039712</t>
  </si>
  <si>
    <t>OF0039690</t>
  </si>
  <si>
    <t>OF0039811</t>
  </si>
  <si>
    <t>OF0039543</t>
  </si>
  <si>
    <t>OF0039721</t>
  </si>
  <si>
    <t>OF0040319</t>
  </si>
  <si>
    <t>OF0040250</t>
  </si>
  <si>
    <t>OF0039492</t>
  </si>
  <si>
    <t>OF0039714</t>
  </si>
  <si>
    <t>OF0039768</t>
  </si>
  <si>
    <t>OF0039943</t>
  </si>
  <si>
    <t>OF0039702</t>
  </si>
  <si>
    <t>OF0039593</t>
  </si>
  <si>
    <t>OF0039461</t>
  </si>
  <si>
    <t>OF0039909</t>
  </si>
  <si>
    <t>OF0040152</t>
  </si>
  <si>
    <t>OF0040186</t>
  </si>
  <si>
    <t>OF0040188</t>
  </si>
  <si>
    <t>OF0039818</t>
  </si>
  <si>
    <t>OF0040264</t>
  </si>
  <si>
    <t>OF0039928</t>
  </si>
  <si>
    <t>OF0040138</t>
  </si>
  <si>
    <t>OF0039764</t>
  </si>
  <si>
    <t>OF0040325</t>
  </si>
  <si>
    <t>OF0040130</t>
  </si>
  <si>
    <t>OF0040236</t>
  </si>
  <si>
    <t>OF0039822</t>
  </si>
  <si>
    <t>OF0039884</t>
  </si>
  <si>
    <t>OF0039882</t>
  </si>
  <si>
    <t>OF0039767</t>
  </si>
  <si>
    <t>OF0040240</t>
  </si>
  <si>
    <t>OF0040341</t>
  </si>
  <si>
    <t>OF0040235</t>
  </si>
  <si>
    <t>OF0040372</t>
  </si>
  <si>
    <t>OF0040015</t>
  </si>
  <si>
    <t>OF0040373</t>
  </si>
  <si>
    <t>OF0040243</t>
  </si>
  <si>
    <t>OF0040244</t>
  </si>
  <si>
    <t>OF0040202</t>
  </si>
  <si>
    <t>OF0038469</t>
  </si>
  <si>
    <t>OF0039945</t>
  </si>
  <si>
    <t>OF0038659</t>
  </si>
  <si>
    <t>OF0040066</t>
  </si>
  <si>
    <t>OF0040176</t>
  </si>
  <si>
    <t>OF0040543</t>
  </si>
  <si>
    <t>OF0040417</t>
  </si>
  <si>
    <t>OF0040418</t>
  </si>
  <si>
    <t>OF0040544</t>
  </si>
  <si>
    <t>OF0040340</t>
  </si>
  <si>
    <t>OF0040338</t>
  </si>
  <si>
    <t>OF0040548</t>
  </si>
  <si>
    <t>OF0040656</t>
  </si>
  <si>
    <t>OF0039933</t>
  </si>
  <si>
    <t>OF0039918</t>
  </si>
  <si>
    <t>OF0039833</t>
  </si>
  <si>
    <t>OF0039954</t>
  </si>
  <si>
    <t>OF0040153</t>
  </si>
  <si>
    <t>OF0040185</t>
  </si>
  <si>
    <t>OF0040357</t>
  </si>
  <si>
    <t>26AFC000001</t>
  </si>
  <si>
    <t>26AFC000002</t>
  </si>
  <si>
    <t>26AFC000006</t>
  </si>
  <si>
    <t>26AFC000007</t>
  </si>
  <si>
    <t>26AFC000008</t>
  </si>
  <si>
    <t>26AFC000009</t>
  </si>
  <si>
    <t>26AFC000010</t>
  </si>
  <si>
    <t>26AFC000011</t>
  </si>
  <si>
    <t>26AFC000020</t>
  </si>
  <si>
    <t>26AFC000021</t>
  </si>
  <si>
    <t>26AFC000022</t>
  </si>
  <si>
    <t>26AFC000023</t>
  </si>
  <si>
    <t>26AFC000024</t>
  </si>
  <si>
    <t>26AFC000025</t>
  </si>
  <si>
    <t>26AFC000026</t>
  </si>
  <si>
    <t>26AFC000027</t>
  </si>
  <si>
    <t>26AFC000028</t>
  </si>
  <si>
    <t>26AFC000029</t>
  </si>
  <si>
    <t>26AFC000033</t>
  </si>
  <si>
    <t>26AFC000035</t>
  </si>
  <si>
    <t>26AFC000036</t>
  </si>
  <si>
    <t>26AFF000001</t>
  </si>
  <si>
    <t>26AFF000002</t>
  </si>
  <si>
    <t>26AFF000003</t>
  </si>
  <si>
    <t>26AFF000004</t>
  </si>
  <si>
    <t>26AFF000005</t>
  </si>
  <si>
    <t>26AFF000006</t>
  </si>
  <si>
    <t>26AFF000007</t>
  </si>
  <si>
    <t>26AFF000008</t>
  </si>
  <si>
    <t>26AFF000009</t>
  </si>
  <si>
    <t>26AFF000010</t>
  </si>
  <si>
    <t>26AFF000011</t>
  </si>
  <si>
    <t>26AFF000012</t>
  </si>
  <si>
    <t>26AFF000013</t>
  </si>
  <si>
    <t>26AFF000014</t>
  </si>
  <si>
    <t>26AFF000015</t>
  </si>
  <si>
    <t>26AFF000016</t>
  </si>
  <si>
    <t>26AFF000036</t>
  </si>
  <si>
    <t>26AFF000037</t>
  </si>
  <si>
    <t>26AFF000038</t>
  </si>
  <si>
    <t>26AFF000039</t>
  </si>
  <si>
    <t>26AFF000040</t>
  </si>
  <si>
    <t>26AFF000041</t>
  </si>
  <si>
    <t>26AFF000042</t>
  </si>
  <si>
    <t>26AFF000043</t>
  </si>
  <si>
    <t>26AFF000044</t>
  </si>
  <si>
    <t>26AFF000045</t>
  </si>
  <si>
    <t>26AFF000046</t>
  </si>
  <si>
    <t>26AFF000047</t>
  </si>
  <si>
    <t>26AFF000048</t>
  </si>
  <si>
    <t>26AFF000049</t>
  </si>
  <si>
    <t>26AFF000050</t>
  </si>
  <si>
    <t>26AFF000051</t>
  </si>
  <si>
    <t>26AFF000052</t>
  </si>
  <si>
    <t>26AFF000053</t>
  </si>
  <si>
    <t>26AFF000054</t>
  </si>
  <si>
    <t>26AFF000055</t>
  </si>
  <si>
    <t>26AFF000056</t>
  </si>
  <si>
    <t>26AFF000057</t>
  </si>
  <si>
    <t>26AFI000079</t>
  </si>
  <si>
    <t>26AFI000080</t>
  </si>
  <si>
    <t>26AFI000081</t>
  </si>
  <si>
    <t>26AFI000082</t>
  </si>
  <si>
    <t>26AFI000083</t>
  </si>
  <si>
    <t>26AFI000084</t>
  </si>
  <si>
    <t>26AFI000085</t>
  </si>
  <si>
    <t>26AFI000086</t>
  </si>
  <si>
    <t>26AFI000090</t>
  </si>
  <si>
    <t>26AFI000091</t>
  </si>
  <si>
    <t>26AFI000092</t>
  </si>
  <si>
    <t>26AFI000093</t>
  </si>
  <si>
    <t>26AFI000094</t>
  </si>
  <si>
    <t>26AFI000095</t>
  </si>
  <si>
    <t>26AFI000096</t>
  </si>
  <si>
    <t>26AFI000097</t>
  </si>
  <si>
    <t>26AFI000112</t>
  </si>
  <si>
    <t>26AFI000113</t>
  </si>
  <si>
    <t>26AFI000115</t>
  </si>
  <si>
    <t>26AFI000117</t>
  </si>
  <si>
    <t>26AFI000118</t>
  </si>
  <si>
    <t>26AFI000122</t>
  </si>
  <si>
    <t>26AFI000139</t>
  </si>
  <si>
    <t>26AFI000161</t>
  </si>
  <si>
    <t>26AFI000180</t>
  </si>
  <si>
    <t>26AFI000183</t>
  </si>
  <si>
    <t>26AFI000184</t>
  </si>
  <si>
    <t>26AFI000205</t>
  </si>
  <si>
    <t>26AFI000206</t>
  </si>
  <si>
    <t>26AFI000247</t>
  </si>
  <si>
    <t>26AFI000256</t>
  </si>
  <si>
    <t>26AFI000257</t>
  </si>
  <si>
    <t>26AFI000260</t>
  </si>
  <si>
    <t>26AFI000263</t>
  </si>
  <si>
    <t>26AFI000265</t>
  </si>
  <si>
    <t>26AFI000266</t>
  </si>
  <si>
    <t>26AFI000267</t>
  </si>
  <si>
    <t>26AFI000268</t>
  </si>
  <si>
    <t>26AFI000269</t>
  </si>
  <si>
    <t>26AFI000309</t>
  </si>
  <si>
    <t>26AFI000312</t>
  </si>
  <si>
    <t>26AFI000327</t>
  </si>
  <si>
    <t>26AFI000328</t>
  </si>
  <si>
    <t>26AFI000332</t>
  </si>
  <si>
    <t>26AFI000336</t>
  </si>
  <si>
    <t>26AFI000338</t>
  </si>
  <si>
    <t>26AFI000342</t>
  </si>
  <si>
    <t>26AFI000349</t>
  </si>
  <si>
    <t>26AFI000362</t>
  </si>
  <si>
    <t>26AFI000368</t>
  </si>
  <si>
    <t>26AFI000378</t>
  </si>
  <si>
    <t>26AFI000429</t>
  </si>
  <si>
    <t>26AFI000443</t>
  </si>
  <si>
    <t>26AFI000444</t>
  </si>
  <si>
    <t>26AFI000454</t>
  </si>
  <si>
    <t>26AFI000465</t>
  </si>
  <si>
    <t>26AFI000487</t>
  </si>
  <si>
    <t>26AFI000488</t>
  </si>
  <si>
    <t>26AFI000491</t>
  </si>
  <si>
    <t>26AFI000495</t>
  </si>
  <si>
    <t>26AFI000496</t>
  </si>
  <si>
    <t>26ARI000003</t>
  </si>
  <si>
    <t>002340033001</t>
  </si>
  <si>
    <t>TEGO FOAMEX 1435 x PTFE</t>
  </si>
  <si>
    <t>000250517107</t>
  </si>
  <si>
    <t>MANICO TITANO/2 EFFET.LEGNO V.0013</t>
  </si>
  <si>
    <t>000660202007</t>
  </si>
  <si>
    <t>BISTECCHIERA PRE.C/MA.V.CERA.GREBLON BLACK PU.BI.ES/IN.26X17</t>
  </si>
  <si>
    <t>000660202008</t>
  </si>
  <si>
    <t>BISTECCHIERA PRE.C/MA.V.CERA.GREBLON BLACK PU.BI.ES/IN.42X27</t>
  </si>
  <si>
    <t>000660202009</t>
  </si>
  <si>
    <t>BIST.PRE.C/MA.V.C/ALLOGG.CER.GREBLON BLACK PU.BI.ES/IN.35X22</t>
  </si>
  <si>
    <t>000320471001</t>
  </si>
  <si>
    <t>POMOLO  ACCIAIO MICROFUSO ICE LUCIDO</t>
  </si>
  <si>
    <t>000288000051</t>
  </si>
  <si>
    <t>1-5-HSI103CAY SI HANDLE PVD GOLD 16CM SAUCEPAN (6.5mm hole)</t>
  </si>
  <si>
    <t>000288000052</t>
  </si>
  <si>
    <t>1-5-HSI105CAY SI HANDLE PVD GOLD 20CM SAUCEPAN (6.5mm hole)</t>
  </si>
  <si>
    <t>000288000053</t>
  </si>
  <si>
    <t>1-5-HSI107CAY SI HANDLE PVD GOLD 24CM SAUCIER (6.5mm hole)</t>
  </si>
  <si>
    <t>000288000054</t>
  </si>
  <si>
    <t>1-5-HSI108CAY SI HANDLE PVD GOLD 26CM SAUTE' (6.5mm hole)</t>
  </si>
  <si>
    <t>000288000055</t>
  </si>
  <si>
    <t>1-5-HSI203CAY SI HANDLE PVD GOLD 20CM SKILLET (6.5mm hole)</t>
  </si>
  <si>
    <t>000288000056</t>
  </si>
  <si>
    <t>1-5-HSI206CAY SI HANDLE PVD GOLD 26CM SKILLET (6.5mm hole)</t>
  </si>
  <si>
    <t>000288000057</t>
  </si>
  <si>
    <t>1-5-HSI208CAY SI HANDLE PVD GOLD 30CM SKILLET (6.5mm hole)</t>
  </si>
  <si>
    <t>000288100051</t>
  </si>
  <si>
    <t>1-5-HSI103C-Y SI HANDLE 16CM SAUCEPAN (6.5mm hole)</t>
  </si>
  <si>
    <t>000288100052</t>
  </si>
  <si>
    <t>1-5-HSI105C-Y SI HANDLE 20CM SAUCEPAN (6.5mm hole)</t>
  </si>
  <si>
    <t>000288100053</t>
  </si>
  <si>
    <t>1-5-HSI107C-Y SI HANDLE 24CM SAUCIER (6.5mm hole)</t>
  </si>
  <si>
    <t>000288100054</t>
  </si>
  <si>
    <t>1-5-HSI108C-Y SI HANDLE 26CM SAUTE' (6.5mm hole)</t>
  </si>
  <si>
    <t>000288100055</t>
  </si>
  <si>
    <t>1-5-HSI203C-Y SI HANDLE 20CM SKILLET (6.5mm hole)</t>
  </si>
  <si>
    <t>000288100056</t>
  </si>
  <si>
    <t>1-5-HSI206C-Y SI HANDLE 26CM SKILLET (6.5mm hole)</t>
  </si>
  <si>
    <t>000288100057</t>
  </si>
  <si>
    <t>1-5-HSI208C-Y SI HANDLE 30CM SKILLET (6.5mm hole)</t>
  </si>
  <si>
    <t>000289000051</t>
  </si>
  <si>
    <t>1-5-SSI105CAY SI SIDE IHANDLE PVD GOLD 20CM SAUCE.(6.5mm ho)</t>
  </si>
  <si>
    <t>000289000052</t>
  </si>
  <si>
    <t>1-5-SSI108CAY SI SIDE IHANDLE PVD GOLD 26CM STOCK.(6.5mm ho)</t>
  </si>
  <si>
    <t>000289100050</t>
  </si>
  <si>
    <t>1-5-SSI108C-Y SI SIDE HANDLE 26CM STOCKPOT (6.5mm hole)</t>
  </si>
  <si>
    <t>000289100051</t>
  </si>
  <si>
    <t>1-5-SSI105C-Y SI SIDE HANDLE 20CM SAUCEPAN (6.5mm hole)</t>
  </si>
  <si>
    <t>000283409001</t>
  </si>
  <si>
    <t>MANIGLIA AC.MICROF. ICE LUCIDA  CASS.24/SKILL.574.24 C24.1</t>
  </si>
  <si>
    <t>003090005031</t>
  </si>
  <si>
    <t>G8 BS GRIGIO GRAFITE FC-30949A</t>
  </si>
  <si>
    <t>003091001008</t>
  </si>
  <si>
    <t>G8 BS DARK GREY FC-30159A</t>
  </si>
  <si>
    <t>003091001017</t>
  </si>
  <si>
    <t>G8 BS GREEN FC-40322 A</t>
  </si>
  <si>
    <t>003190001023</t>
  </si>
  <si>
    <t>G8 TC MET.FC-30950M A GRAFITE</t>
  </si>
  <si>
    <t>001717797001</t>
  </si>
  <si>
    <t>BOX FLEXO 7797+KIT DIV.MADE IN 20 CM SAUCE SCMI 20125</t>
  </si>
  <si>
    <t>001717798001</t>
  </si>
  <si>
    <t>BOX FLEXO 7798+KIT DIV.MADE IN 24 CM SAUTE SCMI 24088</t>
  </si>
  <si>
    <t>001717800001</t>
  </si>
  <si>
    <t>BOX FLEXO 7800+KIT DIV.MADE IN 26 CM SAUTE SCMI 26066</t>
  </si>
  <si>
    <t>001717803001</t>
  </si>
  <si>
    <t>BOX FLEXO 7783+KIT DIV.MADE IN 3 PCS SKILLET SCMI 3PCSSKN</t>
  </si>
  <si>
    <t>001717805001</t>
  </si>
  <si>
    <t>BOX FLEXO 7805 COP. MADE IN 7 PCS SET SCMI 7PCSCOPERCHIO</t>
  </si>
  <si>
    <t>003040082015</t>
  </si>
  <si>
    <t>ECLIPSE V11309 PRIMER BLACK (TIPO V6849)</t>
  </si>
  <si>
    <t>003160081006</t>
  </si>
  <si>
    <t>ECLIPSE HB 73-753/V10313Z PEWTER TOP COAT</t>
  </si>
  <si>
    <t>009230008004</t>
  </si>
  <si>
    <t>ECOSPRAY 870 (detersivo)</t>
  </si>
  <si>
    <t>000450442001</t>
  </si>
  <si>
    <t>RIBATTINO 4X11 AG5</t>
  </si>
  <si>
    <t>001515883528</t>
  </si>
  <si>
    <t>BOX 5883/528 CM59X38,5X15 MICRO EB</t>
  </si>
  <si>
    <t>000390103024</t>
  </si>
  <si>
    <t>VITE 5MAX14 AC.AUTOM.ZIG.C/TORX T25</t>
  </si>
  <si>
    <t>002340514003</t>
  </si>
  <si>
    <t>ACEMATT OK-390 opacizzante</t>
  </si>
  <si>
    <t>001717795001</t>
  </si>
  <si>
    <t>BOX FLEXO 7795+KIT DIV.MADE IN 16 CM SAUCE SCMI 16095</t>
  </si>
  <si>
    <t>002300004001</t>
  </si>
  <si>
    <t>DIV.FUST. BOX FLEXO 7804-7805 MADE IN 7 PCS SET SCMI7PCSINT</t>
  </si>
  <si>
    <t>Tego Foamex 1435 x PTFE (Anti-foam agent)</t>
  </si>
  <si>
    <t>BISTECCHIERA PRE.C/MA.V.CERA.GREBLON...</t>
  </si>
  <si>
    <t>BIST.PRE.C/MA.V.C/ALLOGG.CER.GREBLON...</t>
  </si>
  <si>
    <t>POMOLO ACCIAIO MICROFUSO ICE LUCIDO</t>
  </si>
  <si>
    <t>Investment Cast Steel Knob - Polished Ice</t>
  </si>
  <si>
    <t>1-5 SI Handle PVD Gold 16cm Saucepan (6.5mm hole)</t>
  </si>
  <si>
    <t>1-5 SI Handle PVD Gold 20cm Saucepan (6.5mm hole)</t>
  </si>
  <si>
    <t>1-5 SI Handle PVD Gold 24cm Saucier (6.5mm hole)</t>
  </si>
  <si>
    <t>1-5 SI Handle PVD Gold 26cm Saute (6.5mm hole)</t>
  </si>
  <si>
    <t>1-5 SI Handle PVD Gold 20cm Skillet (6.5mm hole)</t>
  </si>
  <si>
    <t>1-5 SI Handle PVD Gold 26cm Skillet (6.5mm hole)</t>
  </si>
  <si>
    <t>1-5 SI Handle PVD Gold 30cm Skillet (6.5mm hole)</t>
  </si>
  <si>
    <t>1-5 SI Handle 16cm Saucepan (6.5mm hole)</t>
  </si>
  <si>
    <t>1-5 SI Handle 20cm Saucepan (6.5mm hole)</t>
  </si>
  <si>
    <t>1-5 SI Handle 24cm Saucier (6.5mm hole)</t>
  </si>
  <si>
    <t>1-5 SI Handle 26cm Saute (6.5mm hole)</t>
  </si>
  <si>
    <t>1-5 SI Handle 20cm Skillet (6.5mm hole)</t>
  </si>
  <si>
    <t>1-5 SI Handle 26cm Skillet (6.5mm hole)</t>
  </si>
  <si>
    <t>1-5 SI Handle 30cm Skillet (6.5mm hole)</t>
  </si>
  <si>
    <t>1-5 SI Side Handle PVD Gold 20cm Sauce (6.5mm hole)</t>
  </si>
  <si>
    <t>1-5 SI Side Handle PVD Gold 26cm Stock (6.5mm hole)</t>
  </si>
  <si>
    <t>1-5 SI Side Handle 26cm Stockpot (6.5mm hole)</t>
  </si>
  <si>
    <t>1-5 SI Side Handle 20cm Saucepan (6.5mm hole)</t>
  </si>
  <si>
    <t>G8 BS Graphite Grey FC-30949A</t>
  </si>
  <si>
    <t>G8 BS Dark Grey FC-30159A</t>
  </si>
  <si>
    <t>G8 BS Green FC-40322 A</t>
  </si>
  <si>
    <t>G8 TC Metallic Graphite FC-30950M</t>
  </si>
  <si>
    <t>Eclipse V11309 Black Primer (Type V6849)</t>
  </si>
  <si>
    <t>Eclipse HB Pewter Top Coat</t>
  </si>
  <si>
    <t>Ecospray 870 (Detergent)</t>
  </si>
  <si>
    <t>Rivet 4x11 AG5</t>
  </si>
  <si>
    <t>5x14 Auto Steel Knurled Screw w/ Torx T25</t>
  </si>
  <si>
    <t>Acematt OK-390 Matting Agent</t>
  </si>
  <si>
    <t>Titano/2 Handle Wood Effect V.0013</t>
  </si>
  <si>
    <t>Die-cast Grill Pan w/ Wood Handle Greblon Black 26x17</t>
  </si>
  <si>
    <t>Die-cast Grill Pan w/ Wood Handle Greblon Black 42x27</t>
  </si>
  <si>
    <t>Die-cast Grill Pan w/ Wood Handle &amp; Ceramic Seat 35x22</t>
  </si>
  <si>
    <t>1-5-HSI103CAY SI HANDLE PVD GOLD 16CM...</t>
  </si>
  <si>
    <t>1-5-HSI105CAY SI HANDLE PVD GOLD 20CM...</t>
  </si>
  <si>
    <t>1-5-HSI107CAY SI HANDLE PVD GOLD 24CM...</t>
  </si>
  <si>
    <t>1-5-HSI108CAY SI HANDLE PVD GOLD 26CM...</t>
  </si>
  <si>
    <t>1-5-HSI203CAY SI HANDLE PVD GOLD 20CM...</t>
  </si>
  <si>
    <t>1-5-HSI206CAY SI HANDLE PVD GOLD 26CM...</t>
  </si>
  <si>
    <t>1-5-HSI208CAY SI HANDLE PVD GOLD 30CM...</t>
  </si>
  <si>
    <t>1-5-HSI103C-Y SI HANDLE 16CM SAUCEPAN...</t>
  </si>
  <si>
    <t>1-5-HSI105C-Y SI HANDLE 20CM SAUCEPAN...</t>
  </si>
  <si>
    <t>1-5-HSI107C-Y SI HANDLE 24CM SAUCIER...</t>
  </si>
  <si>
    <t>1-5-HSI108C-Y SI HANDLE 26CM SAUTE'...</t>
  </si>
  <si>
    <t>1-5-HSI203C-Y SI HANDLE 20CM SKILLET...</t>
  </si>
  <si>
    <t>1-5-HSI206C-Y SI HANDLE 26CM SKILLET...</t>
  </si>
  <si>
    <t>1-5-HSI208C-Y SI HANDLE 30CM SKILLET...</t>
  </si>
  <si>
    <t>1-5-SSI105CAY SI SIDE IHANDLE PVD GOLD...</t>
  </si>
  <si>
    <t>1-5-SSI108CAY SI SIDE IHANDLE PVD GOLD...</t>
  </si>
  <si>
    <t>1-5-SSI108C-Y SI SIDE HANDLE 26CM STOCK...</t>
  </si>
  <si>
    <t>1-5-SSI105C-Y SI SIDE HANDLE 20CM SAUCE...</t>
  </si>
  <si>
    <t>MANIGLIA AC.MICROF. ICE LUCIDA CASS...</t>
  </si>
  <si>
    <t>Cast Steel Handle Polished Ice Casserole/Skillet</t>
  </si>
  <si>
    <t>BOX FLEXO 7797+KIT DIV.MADE IN 20 CM...</t>
  </si>
  <si>
    <t>Flexo Box 7797 + Divider Kit Made In 20cm Sauce</t>
  </si>
  <si>
    <t>BOX FLEXO 7798+KIT DIV.MADE IN 24 CM...</t>
  </si>
  <si>
    <t>Flexo Box 7798 + Divider Kit Made In 24cm Saute</t>
  </si>
  <si>
    <t>BOX FLEXO 7800+KIT DIV.MADE IN 26 CM...</t>
  </si>
  <si>
    <t>Flexo Box 7800 + Divider Kit Made In 26cm Saute</t>
  </si>
  <si>
    <t>BOX FLEXO 7783+KIT DIV.MADE IN 3 PCS...</t>
  </si>
  <si>
    <t>Flexo Box 7783 + Divider Kit Made In 3pc Skillet</t>
  </si>
  <si>
    <t>BOX FLEXO 7805 COP. MADE IN 7 PCS SET...</t>
  </si>
  <si>
    <t>Flexo Box 7805 Lid Made In 7pc Set Lid Cover</t>
  </si>
  <si>
    <t>BOX FLEXO 7795+KIT DIV.MADE IN 16 CM...</t>
  </si>
  <si>
    <t>Flexo Box 7795 + Divider Kit Made In 16cm Sauce</t>
  </si>
  <si>
    <t>DIV.FUST. BOX FLEXO 7804-7805 MADE IN...</t>
  </si>
  <si>
    <t>Die-cut Divider for Flexo Box 7804-7805 7pc Set</t>
  </si>
  <si>
    <t>G8 BS FC-41058 A GREEN MET.</t>
  </si>
  <si>
    <t>G8 TC MET.FC-1710M A GREEN MET.</t>
  </si>
  <si>
    <t>BOX FLEXO 7804 BOTTOM MADE IN 7 PCS SET SCMI7PCSFONDO</t>
  </si>
  <si>
    <t>KOREA FINE CERAMIC CO., LTD</t>
    <phoneticPr fontId="2" type="noConversion"/>
  </si>
  <si>
    <t>Commodity Code</t>
  </si>
  <si>
    <t>Commodity Description</t>
  </si>
  <si>
    <t>Commodity Group (MIL)</t>
  </si>
  <si>
    <t>ALUM MATERIAL</t>
  </si>
  <si>
    <t>Metal</t>
  </si>
  <si>
    <t>Plastic</t>
  </si>
  <si>
    <t>BAKT</t>
  </si>
  <si>
    <t>BASKET</t>
  </si>
  <si>
    <t>Kitchen Tools</t>
  </si>
  <si>
    <t>BFIT</t>
  </si>
  <si>
    <t>ELE BULK FITG</t>
  </si>
  <si>
    <t>Electric Material</t>
  </si>
  <si>
    <t>BROCHURE / LEAFLET / RECIPE</t>
  </si>
  <si>
    <t>Paper Material</t>
  </si>
  <si>
    <t>BOX / CARTON</t>
  </si>
  <si>
    <t>BRKT</t>
  </si>
  <si>
    <t>BRACKET</t>
  </si>
  <si>
    <t>Fastener</t>
  </si>
  <si>
    <t>CAPS</t>
  </si>
  <si>
    <t>END CAP SS</t>
  </si>
  <si>
    <t>CARD BOARD INSERT</t>
  </si>
  <si>
    <t>CDM-</t>
  </si>
  <si>
    <t>CLAD MATERIAL</t>
  </si>
  <si>
    <t>CORD</t>
  </si>
  <si>
    <t>POWER CORD</t>
  </si>
  <si>
    <t>CUM-</t>
  </si>
  <si>
    <t>COPPER MATERIAL</t>
  </si>
  <si>
    <t>EDCP</t>
  </si>
  <si>
    <t>END CAP</t>
  </si>
  <si>
    <t>ELCO</t>
  </si>
  <si>
    <t>ELE COMPONENT</t>
  </si>
  <si>
    <t>err-</t>
  </si>
  <si>
    <t>Error</t>
  </si>
  <si>
    <t>EXM-</t>
  </si>
  <si>
    <t>EXTR TREAT MATERIAL</t>
  </si>
  <si>
    <t>Coating</t>
  </si>
  <si>
    <t>FG--</t>
  </si>
  <si>
    <t>FLAMEGUARD</t>
  </si>
  <si>
    <t>FILM</t>
  </si>
  <si>
    <t>FILM PRINT MATTER</t>
  </si>
  <si>
    <t>Misc</t>
  </si>
  <si>
    <t>FLANGE OF HANDLE</t>
  </si>
  <si>
    <t>Fittings</t>
  </si>
  <si>
    <t>GLID</t>
  </si>
  <si>
    <t>GLASS LID</t>
  </si>
  <si>
    <t>Lid</t>
  </si>
  <si>
    <t>GLASS</t>
  </si>
  <si>
    <t>Glass Material</t>
  </si>
  <si>
    <t>GSKT</t>
  </si>
  <si>
    <t>GASKET</t>
  </si>
  <si>
    <t>HANDLE</t>
  </si>
  <si>
    <t>HS--</t>
  </si>
  <si>
    <t>HEAT SHIELD</t>
  </si>
  <si>
    <t>HTEL</t>
  </si>
  <si>
    <t>HEAT ELEMENT</t>
  </si>
  <si>
    <t>INM-</t>
  </si>
  <si>
    <t>INTR TREAT MATERIAL</t>
  </si>
  <si>
    <t>INS-</t>
  </si>
  <si>
    <t>BOX INST</t>
  </si>
  <si>
    <t>LABEL / DISPLAY CARD</t>
  </si>
  <si>
    <t>LAMP</t>
  </si>
  <si>
    <t>LAMP (LED/NEON)</t>
  </si>
  <si>
    <t>LHDL</t>
  </si>
  <si>
    <t>LID HANDLE</t>
  </si>
  <si>
    <t>LID</t>
  </si>
  <si>
    <t>MARK</t>
  </si>
  <si>
    <t>MARK PATTERN</t>
  </si>
  <si>
    <t>MI--</t>
  </si>
  <si>
    <t>METAL INSERT</t>
  </si>
  <si>
    <t>MISCELLANEOUS</t>
  </si>
  <si>
    <t>NUT-</t>
  </si>
  <si>
    <t>NUT</t>
  </si>
  <si>
    <t>P---</t>
  </si>
  <si>
    <t>PHANTOM</t>
  </si>
  <si>
    <t>PAN-</t>
  </si>
  <si>
    <t>Pan</t>
  </si>
  <si>
    <t>PAPER FOR BOX</t>
  </si>
  <si>
    <t>PFAM</t>
  </si>
  <si>
    <t>PRODUCT FAMILY</t>
  </si>
  <si>
    <t>POFM</t>
  </si>
  <si>
    <t>POLYFOAM</t>
  </si>
  <si>
    <t>POLM</t>
  </si>
  <si>
    <t>POLISH MATERIAL</t>
  </si>
  <si>
    <t>Polishing Material</t>
  </si>
  <si>
    <t>POLW</t>
  </si>
  <si>
    <t>POLISH WHEEL</t>
  </si>
  <si>
    <t>PPDR</t>
  </si>
  <si>
    <t>PHENOLIC POWDER</t>
  </si>
  <si>
    <t>Phen Powder</t>
  </si>
  <si>
    <t>PRCO</t>
  </si>
  <si>
    <t>PROTECTIVE COVER</t>
  </si>
  <si>
    <t>PRES</t>
  </si>
  <si>
    <t>PRESSURE COOKER</t>
  </si>
  <si>
    <t>Pressure Cooker</t>
  </si>
  <si>
    <t>PRINT MATTER PACK</t>
  </si>
  <si>
    <t>PROB</t>
  </si>
  <si>
    <t>PROBE MATERIAL</t>
  </si>
  <si>
    <t>PLASTIC SEALER</t>
  </si>
  <si>
    <t>RACK</t>
  </si>
  <si>
    <t>Rack</t>
  </si>
  <si>
    <t>RIVET</t>
  </si>
  <si>
    <t>RUCO</t>
  </si>
  <si>
    <t>RUBBER COMPONENTS</t>
  </si>
  <si>
    <t>SCREW</t>
  </si>
  <si>
    <t>SIDE HANDLE</t>
  </si>
  <si>
    <t>SHT-</t>
  </si>
  <si>
    <t>COLOR SHEET</t>
  </si>
  <si>
    <t>SHTC</t>
  </si>
  <si>
    <t>COLOR SHEET BOX</t>
  </si>
  <si>
    <t>COLOR SHEET SLEEVE</t>
  </si>
  <si>
    <t>SILK</t>
  </si>
  <si>
    <t>SILK SCREEN MATERIAL</t>
  </si>
  <si>
    <t>SIRM</t>
  </si>
  <si>
    <t>SILICONE RUBBER MATL</t>
  </si>
  <si>
    <t>SIRP</t>
  </si>
  <si>
    <t>SILICONE RUBBER PARTS</t>
  </si>
  <si>
    <t>SKU-</t>
  </si>
  <si>
    <t>STOCK KEEP UNIT</t>
  </si>
  <si>
    <t>Finish Good</t>
  </si>
  <si>
    <t>STEEL MATERIAL</t>
  </si>
  <si>
    <t>SSM-</t>
  </si>
  <si>
    <t>STAINLESS STEEL MATERIAL</t>
  </si>
  <si>
    <t>STKR</t>
  </si>
  <si>
    <t>STICKER</t>
  </si>
  <si>
    <t>STM-</t>
  </si>
  <si>
    <t>STEAMER / STEAMER/BOILER INSERT</t>
  </si>
  <si>
    <t>Steamer</t>
  </si>
  <si>
    <t>SWF-</t>
  </si>
  <si>
    <t>SHRINKWRAP</t>
  </si>
  <si>
    <t>TOOLS &amp; GADGETS / UTENSIL / BOWL</t>
  </si>
  <si>
    <t>TAG-</t>
  </si>
  <si>
    <t>TAG / HANG TAG</t>
  </si>
  <si>
    <t>THAT</t>
  </si>
  <si>
    <t>THERMOSTAT</t>
  </si>
  <si>
    <t>THFU</t>
  </si>
  <si>
    <t>THERMOFUSE</t>
  </si>
  <si>
    <t>TITM</t>
  </si>
  <si>
    <t>TITANIUM MATERIAL</t>
  </si>
  <si>
    <t>U&amp;C-</t>
  </si>
  <si>
    <t>USE &amp; CARE / ASSY DIAGRAM</t>
  </si>
  <si>
    <t>Un-Classify</t>
  </si>
  <si>
    <t>WACD</t>
  </si>
  <si>
    <t>WARR/GUAR/F&amp;B CARD</t>
  </si>
  <si>
    <t>WASHER</t>
  </si>
  <si>
    <t>WORK IN PROGRESS</t>
  </si>
  <si>
    <t>Work In Progress</t>
  </si>
  <si>
    <t>WIRE</t>
  </si>
  <si>
    <t>LEAD WIRE</t>
  </si>
  <si>
    <t>Showing 1 to 78 of 78 entries</t>
  </si>
  <si>
    <t>Previous</t>
  </si>
  <si>
    <t>Next</t>
  </si>
  <si>
    <t>Copyright © 2026 Meyer Manufacturing Company Ltd. All rights reserved.</t>
  </si>
  <si>
    <t>ALMESAN ALUMINYUM SAN.VE TIC. A.S</t>
    <phoneticPr fontId="2" type="noConversion"/>
  </si>
  <si>
    <t>000040235036R</t>
    <phoneticPr fontId="2" type="noConversion"/>
  </si>
  <si>
    <t>FERRULE P3600 15/20 FR.100 C36/334</t>
  </si>
  <si>
    <t>FERRULE L1500 16/17 R999 F75 A 0°</t>
  </si>
  <si>
    <t>FERRULE L1500 12/26 R34 F60 A-8°</t>
  </si>
  <si>
    <t>FERRULE AR 0400 18/24 R60 F90 A 0°</t>
  </si>
  <si>
    <t>STUD 10X10X17 80° THREAD 5MA</t>
  </si>
  <si>
    <t>HANDLE VICTOTY/2 BLACK SATIN</t>
  </si>
  <si>
    <t>HANDLE VICTORY/2 BLACK SATIN</t>
  </si>
  <si>
    <t>HANDLE 290/2 NE.AT.CASSEROLE 3R</t>
  </si>
  <si>
    <t>STEEL OVAL HANDLE 25X1.25 270MM 3F P.100 Ø32 H=55 HOLES 4.5 POLISHED</t>
  </si>
  <si>
    <t>LABEL MADE IN SATIN 60x24 20 CM SKILLET - COOK-8-FRY-ICC-R2</t>
  </si>
  <si>
    <t>LABEL MADE IN SATIN 60x24 26 CM SKILLET - COOK-10-FRY-ICC-R2</t>
  </si>
  <si>
    <t>LABEL MADE IN SATIN 60x24 30 CM SKILLET - COOK-12-FRY-ICC-R2</t>
  </si>
  <si>
    <t>LABEL MEHERZER STONE TE.28 F.17</t>
  </si>
  <si>
    <t>LABEL MEHERZER ST.GR.28X28 F.17</t>
  </si>
  <si>
    <t>LABEL ADHESIVE T. MEHRZER PREMIUM BLACK 502 28X28 162926 F17</t>
  </si>
  <si>
    <t>LABEL ADHESIVE TRANSPARENT MEHRZER PREMIUM BLACK 179 25 162841 F17</t>
  </si>
  <si>
    <t>LABEL ADHESIVE TRANSPARENT MEHRZER PREMIUM BLACK 163 24 162803 F17</t>
  </si>
  <si>
    <t>LABEL ADHESIVE TRANSPARENT MEHRZER PREMIUM BLACK 163 28 162827 F17</t>
  </si>
  <si>
    <t>LABEL ADHESIVE TRANSPARENT MEHRZER PREMIUM BLACK 573 24 162865 F17</t>
  </si>
  <si>
    <t>LABEL ADHESIVE TRANSPARENT MEHRZER PREMIUM BLACK 573 28 162889 F17</t>
  </si>
  <si>
    <t>LABEL KELOMAT MONTANA PLUS CM 24 (Restyling) 3522-348</t>
  </si>
  <si>
    <t>LABEL KELOMAT MONTANA PLUS CM 28 (Restyling) 3524-348</t>
  </si>
  <si>
    <t>LABEL FOXHOME LUMINA 641 16 EAN.032444 P.229.90 F.30X20</t>
  </si>
  <si>
    <t>LABEL FOXHOME LUMINA 642 20/C E.032445 P.459.90 F.30X20</t>
  </si>
  <si>
    <t>LABEL FOXHOME LUMINA 642 24/C E.032446 P.549.90 F.30X20</t>
  </si>
  <si>
    <t>LABEL FOXHOME LUMINA 148 20 EAN.032440 P.229.90 F.30X20</t>
  </si>
  <si>
    <t>LABEL FOXHOME LUMINA 148 28 EAN.032442 P.299.90 F.30X20</t>
  </si>
  <si>
    <t>LABEL FOXHOME SILVER 179 25 030662580099 P.219.90 30X20</t>
  </si>
  <si>
    <t>DISC ADVERTISING CUCINOSA FESTA DEL WHITE (HAVANA) OVEN F.12</t>
  </si>
  <si>
    <t>DISC ADVERTISING NOSTROCHEF 474 24 3801088000206 F.12</t>
  </si>
  <si>
    <t>DISC ADVERTISING NOSTROCHEF 070 20 3801088000213 F.12</t>
  </si>
  <si>
    <t>DISC ADVERTISING NOSTROCHEF 163 24 3801088000190 F.12</t>
  </si>
  <si>
    <t>DISC ADVERTISING NOSTROCHEF 055 30 3801088000220 F.17</t>
  </si>
  <si>
    <t>DISC ADVERTISING NOSTROCHEF 575 28 3801088000183 F.17</t>
  </si>
  <si>
    <t>DISC ADVERTISING NOSTROCHEF 074 28 3801088000237 F.17</t>
  </si>
  <si>
    <t>LEAFLET HESTAN TITUM FUSION U&amp;C+LT WARR 1-8-PU588</t>
  </si>
  <si>
    <t>LEAFLET MEHRZER PREMIUM DIA.BLACK IND.56X90 W/WIRE ELASTIC</t>
  </si>
  <si>
    <t>LEAFLET MADE IN U&amp;C CERAMICLAD 127X178 MM</t>
  </si>
  <si>
    <t>DISC ADVERTISING MYHOME UUNIVUOKA REST.35X27 CM 6438428536988 F19</t>
  </si>
  <si>
    <t>BAG TYPE 40X55 C/WARNING 35 LINGUE</t>
  </si>
  <si>
    <t>POLY BAG 26X40 PERFORATED REGENERATED 100% MADE IN</t>
  </si>
  <si>
    <t>POLY BAG 40X50 PERFORATED REGENERATED 100% MADE IN</t>
  </si>
  <si>
    <t>POLY BAG 40X60 PERFORATED REGENERATED 100% MADE IN</t>
  </si>
  <si>
    <t>POLY BAG 40X80 PERFORATED REGENERATED 100% MADE IN</t>
  </si>
  <si>
    <t>POLY BAG 50X54 PERFORATED REGENERATED 100% MADE IN</t>
  </si>
  <si>
    <t>POLY BAG 50X70 PERFORATED REGENERATED 100% MADE IN</t>
  </si>
  <si>
    <t>POLY BAG 60X60 PERFORATED REGENERATED 100% MADE IN</t>
  </si>
  <si>
    <t>POLY BAG 26X40 PERFORATED RED PRINT MEYER HESTAN</t>
  </si>
  <si>
    <t>POLY BAG 40X50 PERFORATED RED PRINT MEYER HESTAN</t>
  </si>
  <si>
    <t>POLY BAG 40X60 PERFORATED RED PRINT MEYER HESTAN</t>
  </si>
  <si>
    <t>POLY BAG 50X54 PERFORATED RED PRINT MEYER HESTAN</t>
  </si>
  <si>
    <t>POLY BAG 50X70 PERFORATED RED PRINT MEYER HESTAN</t>
  </si>
  <si>
    <t>POLY BAG 60X60 PERFORATED RED PRINT MEYER HESTAN</t>
  </si>
  <si>
    <t>REEL PLT1 POLY THERMO FLAT MM800X750 MT 35 MY NO LOGO</t>
  </si>
  <si>
    <t>LITHO BOX 6512 TIMA BLACK DIAMOND FRYPAN 177 20 8000807079119</t>
  </si>
  <si>
    <t>LITHO BOX 6513 TIMA BLACK DIAMOND FRYPAN 177 24 8000807079126</t>
  </si>
  <si>
    <t>LITHO BOX 6514 TIMA BLACK DIAMOND FRYPAN 177 28 8000807079133</t>
  </si>
  <si>
    <t>LITHO BOX 6518 TIMA BLACK DIAMOND PAN 578 28 C/C.8000807079140</t>
  </si>
  <si>
    <t>LITHO BOX 6519 TIMA BLACK DIAMOND WOK 789 28 8000807079157</t>
  </si>
  <si>
    <t>LITHO BOX 6686 COCOTTE 32X21 ROCK&amp;ROSE BLACK ESSELUNGA 411571</t>
  </si>
  <si>
    <t>LITHO BOX 7772 642 Ø20+GLASS LID LUMINA IND.FOX ISRAEL/CANADA</t>
  </si>
  <si>
    <t>LITHO BOX 7773 642 Ø24+GLASS LID LUMINA IND.FOX ISRAEL/CANADA</t>
  </si>
  <si>
    <t>LITHO BOX 7774 542 Ø28+GLASS LID LUMINA IND.FOX ISRAEL/CANADA</t>
  </si>
  <si>
    <t>LITHO BOX 7794 NOSTROCHEF 8 PCS E. 3801088000176</t>
  </si>
  <si>
    <t>CORRUGATED BOX WHITE7778+LOGO 471Ø20+STEEL LID SKU No. 19589-I</t>
  </si>
  <si>
    <t>CORRUGATED BOX WHITE7779+LOGO 473Ø18+STEEL LID SKU No. 19588-I</t>
  </si>
  <si>
    <t>CORRUGATED BOX WHITE7780+LOGO 472Ø28+STEEL LID SKU No. 19590-I</t>
  </si>
  <si>
    <t>CORRUGATED BOX WHITE7781+LOGO TWIN PACK 125Ø20+24 SKU No.19586-I</t>
  </si>
  <si>
    <t>CORRUGATED BOX WHITE7782+LOGO TRI.PACK 125Ø20+24+30 SKU N19587-I</t>
  </si>
  <si>
    <t>CORRUGATED BOX WHITE7783+LOGO 125Ø20 SKU N.19592-I</t>
  </si>
  <si>
    <t>CORRUGATED BOX WHITE7784+LOGO 125Ø24 SKU N.19593-I</t>
  </si>
  <si>
    <t>CORRUGATED BOX WHITE7785+LOGO 125Ø28 SKU N.19594-I</t>
  </si>
  <si>
    <t>CORRUGATED BOX WHITE7785+LOGO 125Ø28+STEEL LID SKU N.19595-I</t>
  </si>
  <si>
    <t>CORRUGATED BOX WHITE7787+LOGO 125Ø30 SKU N.19596-I</t>
  </si>
  <si>
    <t>CORRUGATED BOX WHITE7788+LOGO 432Ø28 +STEEL LID SKU N.19591-I</t>
  </si>
  <si>
    <t>CORRUGATED BOX WHITE7789+LOGO SET 10 PCS SKU N.19585-I</t>
  </si>
  <si>
    <t>CARTON 6557 CASSEROLE 641 Ø16 LUMINA IND.FOX ISRAEL/CANADA</t>
  </si>
  <si>
    <t>CARTON 6940 FRYPAN 148 Ø20 LUMINA IND.FOX ISRAEL/CANADA</t>
  </si>
  <si>
    <t>CARTON 6941 FRYPAN 148 Ø24 LUMINA IND.FOX ISRAEL/CANADA</t>
  </si>
  <si>
    <t>CARTON 6942 FRYPAN 148 Ø28 LUMINA IND.FOX ISRAEL/CANADA</t>
  </si>
  <si>
    <t>LITHO SLEEVE MONTAGNE DELUXE 279 24 8721381150413</t>
  </si>
  <si>
    <t>LITHO SLEEVE MONTAGNE DELUXE 279 28 8721381150420</t>
  </si>
  <si>
    <t>LITHO SLEEVE MONTAGNE BASIC 651 28 8721381150406</t>
  </si>
  <si>
    <t>LITHO SLEEVE MONTAGNE BASIC 793 28 8711381150383</t>
  </si>
  <si>
    <t>LITHO SLEEVE MIGROS PRO CER.I.2025 641Ø20 2.5 L 7038.396-66317</t>
  </si>
  <si>
    <t>LITHO SLEEVE PRIMECOOK SMERALDA FRYPAN F.163 Ø24 E.8058697169014</t>
  </si>
  <si>
    <t>LITHO SLEEVE PRIMECOOK SMERALDA PAN 2M F.574 Ø28 8058697169069</t>
  </si>
  <si>
    <t>LITHO SLEEVE PRIMECOOK SMERALDA MILK POT F703 Ø14 8058697169632</t>
  </si>
  <si>
    <t>LITHO SLEEVE TVS CERAMICA D'AUTORE NEW.P 480 Ø20 8000807071946</t>
  </si>
  <si>
    <t>LITHO SLEEVE TVS CERAMICA D'AUTORE NEW.P 380 Ø28 8000807071991</t>
  </si>
  <si>
    <t>LITHO SLEEVE TVS CERAMICA D'AUTORE NEW.P 793 Ø28 8000807072004</t>
  </si>
  <si>
    <t>LITHO SLEEVE TVS CERAMICA D'AUTORE NEW.P 793 Ø20 8000807079508</t>
  </si>
  <si>
    <t>LITHO SLEEVE TVS SEGNO INDUCTION 152 Ø24 8000807074473</t>
  </si>
  <si>
    <t>LITHO SLEEVE TVS SEGNO INDUCTION 152 Ø28 8000807074480</t>
  </si>
  <si>
    <t>LITHO SLEEVE MINERALIA IND.REST.2025 474 28 8000807079348</t>
  </si>
  <si>
    <t>LITHO SLEEVE UGNAR 472 Ø20+GLASS LID PIATTO EAN 5904422225520</t>
  </si>
  <si>
    <t>LITHO SLEEVE UGNAR 472 Ø24+GLASS LID PIATTO EAN 5904422225551</t>
  </si>
  <si>
    <t>LITHO SLEEVE UGNAR FRYPAN 125 Ø28 EAN 5904422225506</t>
  </si>
  <si>
    <t>LITHO SLEEVE UGNAR FRYPAN 126 Ø26 EAN 5904422225513</t>
  </si>
  <si>
    <t>LITHO SLEEVE SAMBONET ROCK'N'ROSE FRYPAN BLACK 20 128349</t>
  </si>
  <si>
    <t>LITHO SLEEVE SAMBONET ROCK'N'ROSE FRYPAN BLACK 24 128356</t>
  </si>
  <si>
    <t>LITHO SLEEVE SAMBONET TITAN PRO RES.2025 126Ø 24 8014808401756</t>
  </si>
  <si>
    <t>LITHO SLEEVE CERAMICO RES.IN.CA.1M 641 16 L1.3 E 3256225058419</t>
  </si>
  <si>
    <t>LITHO SLEEVE CERAMICO RES.IN.C.1M 641 20 L 2.5 E 3256225058426</t>
  </si>
  <si>
    <t>LITHO SLEEVE CERAMICO REST.IND.CREPE PAN 179 25 E.3256225058471</t>
  </si>
  <si>
    <t>LITHO SLEEVE CERAMICO REST. IND.FRYPAN 148 24 E.3256225058273</t>
  </si>
  <si>
    <t>LITHO SLEEVE CERAMICO REST.IND.FRYPAN 148 28 E.3256225058297</t>
  </si>
  <si>
    <t>LITHO SLEEVE CERAMICO RES.IND.PAN 1M 541 26+C.V.L 2.6 E 058488</t>
  </si>
  <si>
    <t>LITHO SLEEVE TIMA AT HOLDING CHEF PROFI F.125Ø20 8000807079423</t>
  </si>
  <si>
    <t>LITHO SLEEVE TIMA AT HOLDING CHEF PROFI F.125Ø24 8000807079430</t>
  </si>
  <si>
    <t>LITHO SLEEVE TIMA AT HOLDING CHEF PROFI F.125Ø28 8000807079447</t>
  </si>
  <si>
    <t>LITHO SLEEVE TIMA AT HOLDING CHEF PROFI F.379Ø24 8000807079454</t>
  </si>
  <si>
    <t>LITHO SLEEVE TIMA AT HOLDING CHEF PROFI F.379Ø26 8000807079461</t>
  </si>
  <si>
    <t>LITHO SLEEVE TIMA AT HOLDING CHEF PROFI F.379Ø28 8000807079478</t>
  </si>
  <si>
    <t>LITHO SLEEVE VANHOPPER SHINY 379Ø24 8000807072189</t>
  </si>
  <si>
    <t>DIVIDER CARDBOARDCM116X79 T.1</t>
  </si>
  <si>
    <t>DIVIDER CARDBOARDCM12X12 T.5</t>
  </si>
  <si>
    <t>PAPER DIVIDER CM103X72 IKEA FSC</t>
  </si>
  <si>
    <t>CARDBOARD RING D.100 H.45 TH. 3 MM</t>
  </si>
  <si>
    <t>DIVIDER DIE-CUT SINGLE HOUSING SEPARATOR CASSEROLE 471Ø20+STEEL LID BOX CAN.7778</t>
  </si>
  <si>
    <t>DIVIDER DIE-CUT SINGLE HOUSING SEPARATOR CASSEROLE 473Ø18+LID AC BOX CAN.7779</t>
  </si>
  <si>
    <t>DIVIDER DIE-CUT SINGLE HOUSING SEPARATOR CASSEROLE 472Ø28+LID AC BOX CAN.7780</t>
  </si>
  <si>
    <t>DIVIDER DIE-CUT SINGLE HOUSING SEPARATOR 125Ø 20+24 BOX CAN.7781</t>
  </si>
  <si>
    <t>DIVIDER DIE-CUT SINGLE HOUSING SEPARATOR A TRIPLE 125Ø 30 BOX CAN.7782</t>
  </si>
  <si>
    <t>DIVIDER DIE-CUT SINGLE HOUSING SEPARATOR B TRI. 125Ø20+24 BOX CAN.7782</t>
  </si>
  <si>
    <t>DIVIDER DIE-CUT SINGLE HOUSING SEPARATOR FRYPAN 125Ø20 BOX CAN.7783</t>
  </si>
  <si>
    <t>DIVIDER DIE-CUT SINGLE HOUSING SEPARATOR FRYPAN 125Ø24 BOX CAN.7784</t>
  </si>
  <si>
    <t>DIVIDER DIE-CUT SINGLE HOUSING SEPARATOR 125Ø28/125Ø28+C.BOX CAN.7785</t>
  </si>
  <si>
    <t>DIVIDER DIE-CUT SINGLE HOUSING SEPARATOR FRYPAN 125Ø30 BOX CAN.7787</t>
  </si>
  <si>
    <t>DIVIDER DIE-CUT SINGLE HOUSING SEPARATOR CASSEROLE 432Ø28+STEEL LID BOX CAN.7788</t>
  </si>
  <si>
    <t>DIVIDER DIE-CUT SINGLE HOUSING SEPARATOR A FRYPAN 125Ø24- 30 BOX CAN.7789</t>
  </si>
  <si>
    <t>DIVIDER DIE-CUT SINGLE HOUSING SEPARATOR B.CA.432Ø28+C.471Ø20 B.CA.7789</t>
  </si>
  <si>
    <t>DIVIDER DIE-CUT SINGLE HOUSING SEPARATOR B CA.472Ø28+C.473Ø18 B.CA.7789</t>
  </si>
  <si>
    <t>DIVIDER DIE-CUT SINGLE HOUSING SEPARATOR D NR.2 STEEL LID Ø28 BOX CAN.7789</t>
  </si>
  <si>
    <t>DIVIDER DIE-CUT SINGLE CLAMSHELL X LID AC Ø18Ø20 BOX CAN.7789</t>
  </si>
  <si>
    <t>STRIP FUS.GLASS LID B.SI.20 038970</t>
  </si>
  <si>
    <t>STRIP FUS.GLAS L.Ø28 MEHRZER PRE.DIAM.BLACK 3858893162902</t>
  </si>
  <si>
    <t>STRIP DIE-CUT GLASS LID 24 NOSTROCHEF 3801088000244</t>
  </si>
  <si>
    <t>STRIP DIE-CUT GLASS LID 28 NOSTROCHEF 3801088000251</t>
  </si>
  <si>
    <t>DIVIDER DIE-CUT HOUSING MNC FRYPAN 20 DECO</t>
  </si>
  <si>
    <t>DIVIDER DIE-CUT HOUSING MNC FRYPAN 24 DECO</t>
  </si>
  <si>
    <t>DIVIDER DIE-CUT HOUSING MNC FRYPAN 28 DECO</t>
  </si>
  <si>
    <t>DIVIDER DIE-CUT HOUSING MNC WOK.28 DECO</t>
  </si>
  <si>
    <t>DIVIDER DIE-CUT SEP.PAN H28/LID X TIMA HOLE Ø 45 mm</t>
  </si>
  <si>
    <t>SHAPED AL. 99.5 324x324x26 ANNEALED</t>
  </si>
  <si>
    <t>RECTANGULAR AL. GREEN 450x335x19 TAGL.T/B ANNEALED</t>
  </si>
  <si>
    <t>RECTANGULAR 25X18 IPERTEK BLACK DIAMOND</t>
  </si>
  <si>
    <t>5-Ply Disc SS304/AL/SS439 265mm x 2.7mm Total Thickness 2.7mm [cite: 1]</t>
  </si>
  <si>
    <t>5-Ply Disc SS304/AL/SS439 300mm x 2.3mm Total Thickness 2.3mm [cite: 1]</t>
  </si>
  <si>
    <t>5-Ply Disc SS304/AL/SS439 335mm x 2.7mm Total Thickness 2.7mm [cite: 1]</t>
  </si>
  <si>
    <t>5-Ply Disc SS304/AL/SS439 365mm x 2.3mm Total Thickness 2.3mm [cite: 1]</t>
  </si>
  <si>
    <t>5-Ply Disc SS304/AL/SS439 375mm x 2.3mm Total Thickness 2.3mm [cite: 1]</t>
  </si>
  <si>
    <t>5-Ply Disc SS304/AL/SS439 380mm x 2.3mm Total Thickness 2.3mm [cite: 1]</t>
  </si>
  <si>
    <t>5-Ply Disc SS304/AL/SS439 385mm x 2.7mm Total Thickness 2.7mm [cite: 1]</t>
  </si>
  <si>
    <t>5-Ply Disc SS304/AL/SS439 470mm x 2.3mm Total Thickness 2.3mm [cite: 1]</t>
  </si>
  <si>
    <t>5 MM+TAGLI STRETTI+FO.CENTRALE 365mmSteel Disc AC.125/040 2.5mm Narrow Slots + 36.5mm Center Hole [cite: 1]</t>
  </si>
  <si>
    <t>Steel Disc AC.127/040 3.0mm Narrow Slots + 38mm Center Hole [cite: 1]</t>
  </si>
  <si>
    <t>5 MM+TAGLI STRETTI+FO.CENTRALE 365mmSteel Disc AC.135/040 2.5mm Narrow Slots + 36.5mm Center Hole [cite: 1]</t>
  </si>
  <si>
    <t>Steel Disc AISI 430 0.5mm Smooth/Satin Finish [cite: 1]</t>
  </si>
  <si>
    <t>5 MM+TAGLI STRETTI+FORO CENTRALE 50mmSteel Disc AC.155/040 2.5mm Narrow Slots + 50mm Center Hole [cite: 1]</t>
  </si>
  <si>
    <t>Steel Disc AC.157/040 3.0mm Narrow Slots + 51mm Center Hole [cite: 1]</t>
  </si>
  <si>
    <t>Steel Disc AC.165/040 2.5mm Narrow Slots + 50mm Center Hole [cite: 1]</t>
  </si>
  <si>
    <t>5 MM+TAGLI STRETTI+FORO CENTRALE 50mmSteel Disc AC.175/040 2.5mm Narrow Slots + 50mm Center Hole [cite: 1]</t>
  </si>
  <si>
    <t>5 MM+TAGLI STRETTI+FORO CENTRALE 50mmSteel Disc AC.185/040 2.5mm Narrow Slots + 50mm Center Hole [cite: 1]</t>
  </si>
  <si>
    <t>Steel Disc AC.187/040 3.0mm Narrow Slots + 51mm Center Hole [cite: 1]</t>
  </si>
  <si>
    <t>5 MM+TAGLI STRETTI+FORO CENTRALE 50mmSteel Disc AC.195/040 2.5mm Narrow Slots + 50mm Center Hole [cite: 1]</t>
  </si>
  <si>
    <t>Steel Disc AC.200/038 L. 410 With Holes + 51mm Center Hole [cite: 1]</t>
  </si>
  <si>
    <t>Steel Disc AC.205/040 2.5mm Narrow Slots + 50mm Center Hole [cite: 1]</t>
  </si>
  <si>
    <t>Steel Disc AC.207/040 3.0mm Narrow Slots + 51mm Center Hole [cite: 1]</t>
  </si>
  <si>
    <t>Aluminum Disc Alloy 1200 410mm x 2.2mm Replacement Part [cite: 1]</t>
  </si>
  <si>
    <t>Aluminum Disc Alloy 4006 215mm x 3.6mm Replacement Part [cite: 1 2]</t>
  </si>
  <si>
    <t>Aluminum Disc Alloy 4006 225mm x 2.9mm Replacement Part [cite: 1]</t>
  </si>
  <si>
    <t>Aluminum Disc Alloy 4006 235mm x 2.9mm Replacement Part [cite: 1]</t>
  </si>
  <si>
    <t>Aluminum Disc Alloy 4006 235mm x 3.6mm Replacement Part [cite: 2]</t>
  </si>
  <si>
    <t>Aluminum Disc Alloy 4006 260mm x 3.6mm Replacement Part [cite: 2]</t>
  </si>
  <si>
    <t>Aluminum Disc Alloy 4006 265mm x 2.9mm Replacement Part [cite: 2]</t>
  </si>
  <si>
    <t>Aluminum Disc Alloy 4006 265mm x 3.2mm Replacement Part [cite: 2]</t>
  </si>
  <si>
    <t>Aluminum Disc Alloy 4006 280mm x 3.6mm Replacement Part [cite: 2]</t>
  </si>
  <si>
    <t>Aluminum Disc Alloy 4006 285mm x 3.6mm Replacement Part [cite: 2]</t>
  </si>
  <si>
    <t>Aluminum Disc Alloy 4006 300mm x 2.9mm Replacement Part [cite: 2]</t>
  </si>
  <si>
    <t>Aluminum Disc Alloy 4006 305mm x 2.9mm Replacement Part [cite: 2]</t>
  </si>
  <si>
    <t>Aluminum Disc Alloy 4006 305mm x 3.6mm Replacement Part [cite: 2]</t>
  </si>
  <si>
    <t>Aluminum Disc Alloy 4006 310mm x 3.6mm Replacement Part [cite: 2]</t>
  </si>
  <si>
    <t>Aluminum Disc Alloy 4006 325mm x 3.6mm Replacement Part [cite: 2]</t>
  </si>
  <si>
    <t>Aluminum Disc Alloy 4006 330mm x 2.9mm Replacement Part [cite: 2]</t>
  </si>
  <si>
    <t>Aluminum Disc Alloy 4006 335mm x 2.4mm Replacement Part [cite: 2]</t>
  </si>
  <si>
    <t>Aluminum Disc Alloy 4006 335mm x 2.9mm Replacement Part [cite: 2]</t>
  </si>
  <si>
    <t>Aluminum Disc Alloy 4006 335mm x 3.2mm Replacement Part [cite: 2]</t>
  </si>
  <si>
    <t>Aluminum Disc Alloy 4006 340mm x 3.6mm Replacement Part [cite: 2]</t>
  </si>
  <si>
    <t>Aluminum Disc Alloy 4006 350mm x 2.9mm Replacement Part [cite: 2]</t>
  </si>
  <si>
    <t>Aluminum Disc Alloy 4006 350mm x 3.6mm Replacement Part [cite: 2]</t>
  </si>
  <si>
    <t>Aluminum Disc Alloy 4006 355mm x 2.9mm Replacement Part [cite: 2]</t>
  </si>
  <si>
    <t>Aluminum Disc Alloy 4006 355mm x 3.2mm Replacement Part [cite: 2]</t>
  </si>
  <si>
    <t>Aluminum Disc Alloy 4006 355mm x 3.6mm Replacement Part [cite: 2]</t>
  </si>
  <si>
    <t>Aluminum Disc Alloy 4006 355mm x 3.9mm Replacement Part [cite: 2]</t>
  </si>
  <si>
    <t>Aluminum Disc Alloy 4006 370mm x 2.9mm Replacement Part [cite: 2]</t>
  </si>
  <si>
    <t>Aluminum Disc Alloy 4006 370mm x 3.6mm Replacement Part [cite: 2]</t>
  </si>
  <si>
    <t>Aluminum Disc Alloy 4006 375mm x 3.9mm Replacement Part [cite: 2]</t>
  </si>
  <si>
    <t>Aluminum Disc Alloy 4006 385mm x 3.6mm Replacement Part [cite: 2]</t>
  </si>
  <si>
    <t>Aluminum Disc Alloy 4006 410mm x 2.9mm Replacement Part [cite: 2]</t>
  </si>
  <si>
    <t>Aluminum Disc Alloy 4006 415mm x 3.9mm Replacement Part [cite: 2]</t>
  </si>
  <si>
    <t>Aluminum Disc Alloy 4006 435mm x 3.6mm Replacement Part [cite: 2]</t>
  </si>
  <si>
    <t>5 275/14 RICAluminum Disc Alloy 99.5 275mm x 1.4mm Replacement Part [cite: 2]</t>
  </si>
  <si>
    <t>5 280/14 RICAluminum Disc Alloy 99.5 280mm x 1.4mm Replacement Part [cite: 2]</t>
  </si>
  <si>
    <t>5 315/14 RICAluminum Disc Alloy 99.5 315mm x 1.4mm Replacement Part [cite: 2]</t>
  </si>
  <si>
    <t>5 390/14 RICAluminum Disc Alloy 99.5 390mm x 1.4mm Replacement Part [cite: 2]</t>
  </si>
  <si>
    <t>Aluminum Disc Alloy 99.5 390mm x 1.7mm Replacement Part [cite: 2]</t>
  </si>
  <si>
    <t>Aluminum Disc Green Series 285mm x 2.9mm Replacement Part [cite: 3]</t>
  </si>
  <si>
    <t>Aluminum Disc L. Green Series 220mm x 3.2mm Replacement Part [cite: 3]</t>
  </si>
  <si>
    <t>Aluminum Disc L. Green Series 225mm x 2.9mm Replacement Part [cite: 3]</t>
  </si>
  <si>
    <t>Aluminum Disc L. Green Series 225mm x 3.2mm Replacement Part [cite: 3]</t>
  </si>
  <si>
    <t>Aluminum Disc L. Green Series 235mm x 3.2mm Replacement Part [cite: 3]</t>
  </si>
  <si>
    <t>Aluminum Disc L. Green Series 265mm x 2.9mm Replacement Part [cite: 3]</t>
  </si>
  <si>
    <t>Aluminum Disc L. Green Series 265mm x 3.2mm Replacement Part [cite: 3]</t>
  </si>
  <si>
    <t>Aluminum Disc L. Green Series 265mm x 3.6mm Replacement Part [cite: 3]</t>
  </si>
  <si>
    <t>Aluminum Disc L. Green Series 280mm x 3.2mm Replacement Part [cite: 3]</t>
  </si>
  <si>
    <t>Aluminum Disc L. Green Series 305mm x 2.9mm Replacement Part [cite: 3]</t>
  </si>
  <si>
    <t>Aluminum Disc L. Green Series 305mm x 3.6mm Replacement Part [cite: 3]</t>
  </si>
  <si>
    <t>Aluminum Disc L. Green Series 315mm x 3.2mm Replacement Part [cite: 3]</t>
  </si>
  <si>
    <t>Aluminum Disc L. Green Series 330mm x 2.9mm Replacement Part [cite: 3]</t>
  </si>
  <si>
    <t>Aluminum Disc L. Green Series 330mm x 3.2mm Replacement Part [cite: 3]</t>
  </si>
  <si>
    <t>Aluminum Disc L. Green Series 335mm x 2.9mm Replacement Part [cite: 3]</t>
  </si>
  <si>
    <t>Aluminum Disc L. Green Series 370mm x 3.6mm Replacement Part [cite: 3]</t>
  </si>
  <si>
    <t>Steel Handle AC.SOLE Long w/Logo MC AISI 430 Pan 279-30 Sandblasted [cite: 4]</t>
  </si>
  <si>
    <t>Steel Handle Artusi Medium Pan 24/Wok 28 Satin Finish [cite: 4]</t>
  </si>
  <si>
    <t>Steel Handle AC.SOLE Short w/Logo MC AISI 430 Casserole 433-16 Sandblasted [cite: 4]</t>
  </si>
  <si>
    <t>Steel Handle AC.SOLE Short w/Logo MC AISI 430 Pan 279-20 Sandblasted [cite: 4]</t>
  </si>
  <si>
    <t>Steel Handle AC.SOLE Short w/Logo MC AISI 430 Pan 279-24 Sandblasted [cite: 4]</t>
  </si>
  <si>
    <t>Steel Handle AC.SOLE Long w/Logo MC AISI 430 Skillet 379-26 Sandblasted [cite: 4 5]</t>
  </si>
  <si>
    <t>Casting Steel Handle ICE Short Pan 24 Polished Finish [cite: 4]</t>
  </si>
  <si>
    <t>Handle Chicago/1 Black Satin Finish [cite: 4]</t>
  </si>
  <si>
    <t>Handle Chicago/2 Black Satin Finish [cite: 4]</t>
  </si>
  <si>
    <t>Handle 290/3 Matte Black Pan 3R [cite: 4]</t>
  </si>
  <si>
    <t>Knob 510 Moplen Black No Pin/No Screw [cite: 4]</t>
  </si>
  <si>
    <t>Handle Titano/1 Black Satin Finish [cite: 4]</t>
  </si>
  <si>
    <t>Handle Titano/2 Black Satin Finish [cite: 4]</t>
  </si>
  <si>
    <t>Steel Knob AC.SOLE w/Logo MC AISI 430 Sandblasted [cite: 5]</t>
  </si>
  <si>
    <t>Steel Side Handle AC.SOLE w/Logo MC AISI 430 Casserole 480-20 Sandblasted [cite: 5]</t>
  </si>
  <si>
    <t>Handle S100/2 Miro Black Satin Finish [cite: 5]</t>
  </si>
  <si>
    <t>Side Handle S125 Class Black Satin Finish [cite: 5]</t>
  </si>
  <si>
    <t>Side Handle Vanity Black Satin Finish [cite: 5]</t>
  </si>
  <si>
    <t>Handle Big Sano/2 Black Satin Finish [cite: 5]</t>
  </si>
  <si>
    <t>Handle Odino/2 w/Thermometer Housing Black Satin Finish [cite: 5]</t>
  </si>
  <si>
    <t>Handle Cigno/1 Black Satin Finish [cite: 5]</t>
  </si>
  <si>
    <t>Handle Titano/1 Wood Effect V.0013 [cite: 5]</t>
  </si>
  <si>
    <t>Handle Teorema/1 Painted Soft Black YD-001 [cite: 5]</t>
  </si>
  <si>
    <t>Side Handle Teorema Painted Soft Black YD-001 [cite: 5]</t>
  </si>
  <si>
    <t>Knob Deco Wood Effect V.0013 [cite: 5]</t>
  </si>
  <si>
    <t>Handle Crepe Pan MO210/2 PA125 Hole 5.8mm [cite: 4]</t>
  </si>
  <si>
    <t>Ring Nut P15 15.5/28mm R15/827 FR100 [cite: 4]</t>
  </si>
  <si>
    <t>5 B15/190 FR120Ring Nut P15 17/20.5mm B15/190 FR120 [cite: 4]</t>
  </si>
  <si>
    <t>5/33 R15/295 FR100Ring Nut P15 15.5/33mm R15/295 FR100 [cite: 4]</t>
  </si>
  <si>
    <t>Handle 1890/1 Odino Black Satin Finish [cite: 5]</t>
  </si>
  <si>
    <t>Handle 1890/2 Odino Black Satin Finish [cite: 5]</t>
  </si>
  <si>
    <t>Handle Bis/1 Black Satin Finish [cite: 5]</t>
  </si>
  <si>
    <t>Handle Cigno/2 Black Satin Finish [cite: 5]</t>
  </si>
  <si>
    <t>Side Handle Titano Wood Effect V.0013 [cite: 5]</t>
  </si>
  <si>
    <t>Style/2, Black Satin Finish [cite: 5]</t>
  </si>
  <si>
    <t>Coating G8 Base System Black FC-8000 Grade A</t>
  </si>
  <si>
    <t>Coating G8 Base System Black FC-8000 Grade B</t>
  </si>
  <si>
    <t>Coating G8 Base System General Grade B</t>
  </si>
  <si>
    <t>Coating G8 Base System General Grade B+</t>
  </si>
  <si>
    <t>Coating G8 Base System Ghost Grey FC-20917A</t>
  </si>
  <si>
    <t>Coating G8 Base System White FC-1462 Grade A</t>
  </si>
  <si>
    <t>Coating G8 CMC Grey FC-30354M Grade A Dot</t>
  </si>
  <si>
    <t>Coating G8 CMC Grey FC-30354M Grade B Dot</t>
  </si>
  <si>
    <t>Coating G8 CMC Grey FC-30354M Grade B+ Dot</t>
  </si>
  <si>
    <t>Coating G8 Top Coat Clear Component Grade A</t>
  </si>
  <si>
    <t>Coating G8 Top Coat General Grade B</t>
  </si>
  <si>
    <t>Coating G8 Top Coat General Grade B+</t>
  </si>
  <si>
    <t>Coating G8 Top Coat Ghost-Grey FC-1707M Grade A</t>
  </si>
  <si>
    <t>Coating G8 Top Coat Silver FC-2320M Grade A</t>
  </si>
  <si>
    <t>5 86° NON FIL.45Stud 10x10x13.5mm 86°</t>
  </si>
  <si>
    <t>5 DIR.NON FIL.45Stud 10x10x13.5mm Straight</t>
  </si>
  <si>
    <t>5Stud 10x10x16mm Straight Unthreaded 4.5mm</t>
  </si>
  <si>
    <t>5Stud 10x10x17mm 80° Unthreaded 4.5mm</t>
  </si>
  <si>
    <t>5Stud 10x10x18mm 63° Unthreaded 4.5mm</t>
  </si>
  <si>
    <t>5Stud 10x10x18mm 70° Unthreaded 4.5mm</t>
  </si>
  <si>
    <t>Latex Gloves ASTM Standard 100 pcs</t>
  </si>
  <si>
    <t>Chlorinated Nitrile Gloves 100 pcs</t>
  </si>
  <si>
    <t>Cotton Gloves Continuous Filament 12 pcs Unisex</t>
  </si>
  <si>
    <t>Green Nitrile Gloves Style 492 Size 7-7.5</t>
  </si>
  <si>
    <t>Green Nitrile Gloves Style 492 Size 8-8.5</t>
  </si>
  <si>
    <t>Spandex Black Gloves Style 11939 Size Large</t>
  </si>
  <si>
    <t>Spandex Black Gloves Style 11939 Size Small</t>
  </si>
  <si>
    <t>Coating Eclipse HB V6849 Primer Black Diamond</t>
  </si>
  <si>
    <t>Coating Eclipse HB V6850Z Black Midcoat Diamond</t>
  </si>
  <si>
    <t>Coating Eclipse HB V7710Z Silver Diamond Topcoat</t>
  </si>
  <si>
    <t>Coating Eclipse HB 70-750/V6871 Black Basecoat</t>
  </si>
  <si>
    <t>Coating Elan-Coat SP96V1-60 HTL-2 Type</t>
  </si>
  <si>
    <t>Adhesive Label C/509 White 100 A4 Sheets 210x148mm (2 Labels/Sheet)</t>
  </si>
  <si>
    <t>Pigment FA 4292 Inorganic Green</t>
  </si>
  <si>
    <t>Pigment FB 280 Iron Red</t>
  </si>
  <si>
    <t>Coating Fusion Pro 80-288/J1522-C Dark Grey Basecoat</t>
  </si>
  <si>
    <t>Coating Fusion Pro 80-288/J1535-A General Basecoat</t>
  </si>
  <si>
    <t>Coating Fusion Pro 80-288/J1536-B General Basecoat</t>
  </si>
  <si>
    <t>Coating Fusion Pro 80-288/J4415-C Cream Basecoat</t>
  </si>
  <si>
    <t>Coating Fusion Pro 80-289/J3568-C Gold Metallic Topcoat</t>
  </si>
  <si>
    <t>Coating Fusion Pro 80-289/V11294C Clear Topcoat</t>
  </si>
  <si>
    <t>Titanium Dioxide RC 833 (formerly TR92)</t>
  </si>
  <si>
    <t>Stretch Film Roll Height 50cm Pre-stretched</t>
  </si>
  <si>
    <t>Paper Roll Pomercart 40g 4kg</t>
  </si>
  <si>
    <t>Flexo Box 7796 + Divider Kit for 20cm Skillet SCMI 20040</t>
  </si>
  <si>
    <t>Flexo Box 7799 + Divider Kit for 26cm Skillet SCMI 26045</t>
  </si>
  <si>
    <t>Flexo Box 7802 + Divider Kit for 30cm Skillet SCMI 30050</t>
  </si>
  <si>
    <t>Punched Bag 27x30 cm</t>
  </si>
  <si>
    <t>Punched Bag 35x35 cm</t>
  </si>
  <si>
    <t>Punched Bag 35x35 cm Punched on Both Sides</t>
  </si>
  <si>
    <t>Punched Bag 35x40 cm Double Layer with 35-Language Warning</t>
  </si>
  <si>
    <t>Punched Bag 40x40 cm</t>
  </si>
  <si>
    <t>Punched Bag 40x40 cm Punched on Both Sides Version GR55+HD</t>
  </si>
  <si>
    <t>Punched Bag 40x55 cm Punched on Both Sides No Marking</t>
  </si>
  <si>
    <t>Punched Bag 45x45 cm</t>
  </si>
  <si>
    <t>Punched Bag 45x45 cm Double Layer with 35-Language Warning</t>
  </si>
  <si>
    <t>Punched Bag 45x45 cm Punched on Both Sides</t>
  </si>
  <si>
    <t>Carbon Prowaste 7119/S 20kg BagCarbon</t>
  </si>
  <si>
    <t>Cast Oval Casserole 32.5x21cm Black PTFE/Black PTFE Induction Ready</t>
  </si>
  <si>
    <t>Iron Pan Body 24cm Diameter Height 45mmIron Pan Body</t>
  </si>
  <si>
    <t>Iron Wok Body 24cm Diameter Height 68mmIron Wok Body</t>
  </si>
  <si>
    <t>Iron Wok Body 28cm Diameter Height 70mmIron Wok Body</t>
  </si>
  <si>
    <t>Coagulant Prowaste 9124 EcoprojCoagulant</t>
  </si>
  <si>
    <t>Glass Lid 18cm SS304 Rim with Steam Vent Type AGlass Lid</t>
  </si>
  <si>
    <t>Glass Lid 20cm SS304 Rim with Steam Vent Type AGlass Lid</t>
  </si>
  <si>
    <t>Glass Lid 24cm SS304 Rim with Steam Vent Type AGlass Lid</t>
  </si>
  <si>
    <t>Glass Lid 26cm SS304 Rim with Steam Vent Type AGlass Lid</t>
  </si>
  <si>
    <t>Glass Lid 20cm Flat Rim Silicone Steam Vent StandardGlass Lid</t>
  </si>
  <si>
    <t>Glass Lid 24cm Flat Rim Silicone Steam Vent StandardGlass Lid</t>
  </si>
  <si>
    <t>Glass Lid 28cm SS304 Rim with Steam Vent Type AGlass Lid</t>
  </si>
  <si>
    <t>Glass Lid 28cm Flat Rim Silicone Steam Vent StandardGlass Lid</t>
  </si>
  <si>
    <t>Glass Lid 30cm SS304 Rim with Steam Vent Type AGlass Lid</t>
  </si>
  <si>
    <t>Glass Lid 32cm Flat Rim Silicone Steam Vent StandardGlass Lid</t>
  </si>
  <si>
    <t>Glass Lid Borosilicate Low Profile 24cmGlass Lid</t>
  </si>
  <si>
    <t>Glass Lid Borosilicate Low Profile 28cmGlass Lid</t>
  </si>
  <si>
    <t>Corundum Abrasive 40 Grit DarkCorundum Abrasive</t>
  </si>
  <si>
    <t>Corundum Abrasive 50 GritCorundum Abrasive</t>
  </si>
  <si>
    <t>Corundum Abrasive 80 GritCorundum Abrasive</t>
  </si>
  <si>
    <t>Nitro Thinner Bulk TankNitro Thinner</t>
  </si>
  <si>
    <t>Nitro Thinner for Cleaning Tin CanNitro Thinner for Cleaning</t>
  </si>
  <si>
    <t>Dowanol PMA (Methoxypropyl Acetate) 195kg DrumDowanol PMA (Methoxypropyl Acetate)</t>
  </si>
  <si>
    <t>Dowanol PMA (Methoxypropyl Acetate) Bulk TankDowanol PMA (Methoxypropyl Acetate)</t>
  </si>
  <si>
    <t>Adhesive Loctite 406 28cm SS304 Rim with Steam Vent Type AGlass Lid</t>
  </si>
  <si>
    <t>Pigment PS UMB EP-62 Ultramarine Blue 24cm Flat Rim Silicone Steam Vent StandardGlass Lid</t>
  </si>
  <si>
    <t>Screw 5x16 mm Steel Cylindrical Button Head Torx T25</t>
  </si>
  <si>
    <t>Screw 5x16 mm Zinc Plated Self-Locking Knurled Torx T25</t>
  </si>
  <si>
    <t>Screw 5x18 mm Steel Self-Locking Knurled Torx T25</t>
  </si>
  <si>
    <t>Surfactant Tergitol TMN-6 (equiv. Triton X 114)</t>
  </si>
  <si>
    <t>Lubricant/Release Agent Unispray LWC</t>
  </si>
  <si>
    <t>Rectangular Baking Dish Borosilicate Glass 32x20 cm</t>
  </si>
  <si>
    <t>Rectangular Baking Dish Borosilicate Glass 39x24 cm</t>
  </si>
  <si>
    <t>Punched Strip 120x80 cm</t>
  </si>
  <si>
    <t>5 GR90 STD FSC+LOGHIPaper Strip 52x27.5 cm 90g Standard FSC with Logos</t>
  </si>
  <si>
    <t>5 GR90 STD FSC+LOGHIPaper Strip 61X36.5 cm 90g Standard FSC with Logos</t>
  </si>
  <si>
    <t>Pigment Specialpearl 1600 (formerly Iriodin 100)</t>
  </si>
  <si>
    <t>Pigment Specialpearl 1611 (formerly Iriodin 111)</t>
  </si>
  <si>
    <t>Coating Silikophen P 80 in Xylene</t>
  </si>
  <si>
    <t>Coating Silikoftal HTL 2 Resin</t>
  </si>
  <si>
    <t>Steel Washer 6x24 mm with Rim</t>
  </si>
  <si>
    <t>Steel Rivet 6x12 mm</t>
  </si>
  <si>
    <t>Rivet 5x13 mm AG5 Aluminum</t>
  </si>
  <si>
    <t>Rivet 3.5x9 mm AG2 Aluminum</t>
  </si>
  <si>
    <t>Aluminum Rectangle Green Series 260x260x10 mm Replacement</t>
  </si>
  <si>
    <t>Aluminum Rectangle Green Series 370x295x10 mm Type A Replacement</t>
  </si>
  <si>
    <t>Aluminum Rectangle Green Series 460x360x10 mm Type B Replacement</t>
  </si>
  <si>
    <t>SS Lid 20cm Assembled with DEY.SI Handle</t>
  </si>
  <si>
    <t>SS Lid 20cm Assembled with DEY.PVD Gold Handle</t>
  </si>
  <si>
    <t>SS Lid 26cm Assembled with DEY.SI Handle</t>
  </si>
  <si>
    <t>SS Lid 26cm Assembled with DEY.PVD Gold Handle</t>
  </si>
  <si>
    <t>SS Lid 24cm Assembled with DEY.SI Handle</t>
  </si>
  <si>
    <t>SS Lid 24cm Assembled with DEY.PVD Gold Handle</t>
  </si>
  <si>
    <t>SS Lid 16cm Assembled with DEY.SI Handle</t>
  </si>
  <si>
    <t>SS Lid 16cm Assembled with DEY.PVD Gold Handle</t>
  </si>
  <si>
    <t>Coating Quantanium 7343/V9044Z Clear Topcoat</t>
  </si>
  <si>
    <t>Coating Quantanium 7343/V5665Z High-Build Clear</t>
  </si>
  <si>
    <t>Coating Durit Protect Pro Black Primer 1213-009</t>
  </si>
  <si>
    <t>Titanium Powder for Hardfacing/Overlay K614</t>
  </si>
  <si>
    <t>White Levanox Paste R-LF</t>
  </si>
  <si>
    <t>Black Levanox Paste N-LF 02</t>
  </si>
  <si>
    <t>Pallet EUR-type 120x80 cm</t>
  </si>
  <si>
    <t>Pallet EPAL Standard 120x80 cm</t>
  </si>
  <si>
    <t>Turner/Spatula 29 cm with Holes + Raclette Scraper</t>
  </si>
  <si>
    <t>Oval Baking Dish Borosilicate Glass 26x18 cm</t>
  </si>
  <si>
    <t>Green Oxide FK 8497 (formerly FA 6290)</t>
  </si>
  <si>
    <t>Green Oxide 21-5901 (substitute for 4045)</t>
  </si>
  <si>
    <t>Chromium Oxide Green GN</t>
  </si>
  <si>
    <t>Carbon Black Monarch 800</t>
  </si>
  <si>
    <t>Pigment Mearlin Super Bronze 9250Z</t>
  </si>
  <si>
    <t>Pigment Mearlin Sparkle Gold 9212P</t>
  </si>
  <si>
    <t>Black Ink L700 Limitronic 014429 (formerly 10081)</t>
  </si>
  <si>
    <t>PTFE Dispersion Inoflon AD9400EX (equiv. TF 5135)</t>
  </si>
  <si>
    <t>PFA Coating Inoflon 8900EX (equiv. PFA 6900GZ)</t>
  </si>
  <si>
    <t>Pigment Iriodin 153 / Mearlin Sparkle</t>
  </si>
  <si>
    <t>Pigment Mearlin Brilliant Gold 9212G+</t>
  </si>
  <si>
    <t>Blue Iron Oxide FK-9250 (equiv. FA6210)</t>
  </si>
  <si>
    <t>Aluminum Disc L. Green Series 365mm x 2.9mm Replacement Part [cite: 3]</t>
    <phoneticPr fontId="2" type="noConversion"/>
  </si>
  <si>
    <t>Aluminum Disc Alloy 1200 265mm x 2.2mm Replacement Part [cite: 1]</t>
    <phoneticPr fontId="2" type="noConversion"/>
  </si>
  <si>
    <t>CDM- [cite: 6]</t>
  </si>
  <si>
    <t>SCW-</t>
  </si>
  <si>
    <t>HDL-</t>
    <phoneticPr fontId="2" type="noConversion"/>
  </si>
  <si>
    <t>HDL-</t>
    <phoneticPr fontId="2" type="noConversion"/>
  </si>
  <si>
    <t>Invoice Date</t>
    <phoneticPr fontId="2" type="noConversion"/>
  </si>
  <si>
    <t>Grand Total</t>
  </si>
  <si>
    <t>Aluminum Disc Alloy 1200 265mm x 2.2mm Replacement Part [cite: 1]</t>
  </si>
  <si>
    <t>Aluminum Disc L. Green Series 365mm x 2.9mm Replacement Part [cite: 3]</t>
  </si>
  <si>
    <t>ALM- Total</t>
  </si>
  <si>
    <t>BAG- Total</t>
  </si>
  <si>
    <t>BHRE Total</t>
  </si>
  <si>
    <t>BOX- Total</t>
  </si>
  <si>
    <t>CBS- Total</t>
  </si>
  <si>
    <t>CDM- Total</t>
  </si>
  <si>
    <t>FILM Total</t>
  </si>
  <si>
    <t>FLAN Total</t>
  </si>
  <si>
    <t>GLID Total</t>
  </si>
  <si>
    <t>HDL- Total</t>
  </si>
  <si>
    <t>INM- Total</t>
  </si>
  <si>
    <t>KNOB Total</t>
  </si>
  <si>
    <t>LABL Total</t>
  </si>
  <si>
    <t>LID- Total</t>
  </si>
  <si>
    <t>MISC Total</t>
  </si>
  <si>
    <t>NUT- Total</t>
  </si>
  <si>
    <t>PAN- Total</t>
  </si>
  <si>
    <t>PAP- Total</t>
  </si>
  <si>
    <t>POLM Total</t>
  </si>
  <si>
    <t>RIV- Total</t>
  </si>
  <si>
    <t>SCR- Total</t>
  </si>
  <si>
    <t>SCW- Total</t>
  </si>
  <si>
    <t>SHDL Total</t>
  </si>
  <si>
    <t>SHTS Total</t>
  </si>
  <si>
    <t>SM-- Total</t>
  </si>
  <si>
    <t>SSM- Total</t>
  </si>
  <si>
    <t>STUD Total</t>
  </si>
  <si>
    <t>T&amp;G- Total</t>
  </si>
  <si>
    <t>U&amp;C- Total</t>
  </si>
  <si>
    <t>WHR- Total</t>
  </si>
  <si>
    <t>StandardCommodityCode</t>
  </si>
  <si>
    <t>Row Labels</t>
  </si>
  <si>
    <t>Sum of Quantity</t>
  </si>
  <si>
    <t>Jan</t>
  </si>
  <si>
    <t>Feb</t>
  </si>
  <si>
    <t>Count of Quantity2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</si>
</sst>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.0_-;\-* #,##0.0_-;_-* &quot;-&quot;??_-;_-@_-"/>
    <numFmt numFmtId="166" formatCode="&quot;€&quot;\ #,##0"/>
    <numFmt numFmtId="167" formatCode="yyyy\-mm\-dd;@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9"/>
      <name val="Calibri"/>
      <family val="2"/>
      <charset val="136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left"/>
    </xf>
    <xf numFmtId="0" fontId="0" fillId="4" borderId="0" xfId="0" applyFill="1"/>
    <xf numFmtId="0" fontId="5" fillId="6" borderId="1" xfId="0" applyFont="1" applyFill="1" applyBorder="1"/>
    <xf numFmtId="0" fontId="5" fillId="6" borderId="2" xfId="0" applyFont="1" applyFill="1" applyBorder="1"/>
    <xf numFmtId="0" fontId="6" fillId="3" borderId="2" xfId="6" applyFont="1" applyBorder="1"/>
    <xf numFmtId="0" fontId="5" fillId="4" borderId="3" xfId="0" applyFont="1" applyFill="1" applyBorder="1"/>
    <xf numFmtId="0" fontId="0" fillId="5" borderId="1" xfId="0" applyFill="1" applyBorder="1"/>
    <xf numFmtId="14" fontId="0" fillId="5" borderId="2" xfId="0" applyNumberFormat="1" applyFill="1" applyBorder="1"/>
    <xf numFmtId="0" fontId="0" fillId="5" borderId="2" xfId="0" applyFill="1" applyBorder="1"/>
    <xf numFmtId="165" fontId="0" fillId="5" borderId="2" xfId="4" applyNumberFormat="1" applyFont="1" applyFill="1" applyBorder="1"/>
    <xf numFmtId="166" fontId="0" fillId="5" borderId="2" xfId="0" applyNumberFormat="1" applyFill="1" applyBorder="1"/>
    <xf numFmtId="0" fontId="0" fillId="4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165" fontId="0" fillId="0" borderId="2" xfId="4" applyNumberFormat="1" applyFont="1" applyBorder="1"/>
    <xf numFmtId="166" fontId="0" fillId="0" borderId="2" xfId="0" applyNumberFormat="1" applyBorder="1"/>
    <xf numFmtId="167" fontId="7" fillId="2" borderId="2" xfId="5" applyNumberFormat="1" applyFont="1" applyBorder="1"/>
    <xf numFmtId="167" fontId="0" fillId="5" borderId="2" xfId="0" applyNumberFormat="1" applyFill="1" applyBorder="1"/>
    <xf numFmtId="167" fontId="0" fillId="0" borderId="2" xfId="0" applyNumberFormat="1" applyBorder="1"/>
    <xf numFmtId="167" fontId="0" fillId="0" borderId="0" xfId="0" applyNumberFormat="1"/>
    <xf numFmtId="0" fontId="5" fillId="7" borderId="2" xfId="0" applyFont="1" applyFill="1" applyBorder="1"/>
    <xf numFmtId="0" fontId="0" fillId="7" borderId="2" xfId="0" applyFill="1" applyBorder="1"/>
    <xf numFmtId="0" fontId="0" fillId="7" borderId="0" xfId="0" applyFill="1"/>
    <xf numFmtId="0" fontId="11" fillId="0" borderId="0" xfId="0" applyFont="1" applyAlignment="1">
      <alignment horizontal="left" vertical="center" indent="1"/>
    </xf>
    <xf numFmtId="0" fontId="10" fillId="0" borderId="0" xfId="7" applyAlignment="1">
      <alignment horizontal="right" vertical="center" indent="2"/>
    </xf>
    <xf numFmtId="0" fontId="14" fillId="0" borderId="0" xfId="0" applyFont="1"/>
    <xf numFmtId="0" fontId="15" fillId="6" borderId="2" xfId="0" applyFont="1" applyFill="1" applyBorder="1"/>
    <xf numFmtId="0" fontId="14" fillId="5" borderId="2" xfId="0" applyFont="1" applyFill="1" applyBorder="1"/>
    <xf numFmtId="0" fontId="0" fillId="0" borderId="0" xfId="0" applyAlignment="1">
      <alignment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4" xfId="0" applyBorder="1" applyAlignment="1">
      <alignment vertical="center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vertical="center"/>
    </xf>
    <xf numFmtId="0" fontId="12" fillId="0" borderId="5" xfId="0" applyFont="1" applyBorder="1" applyAlignment="1">
      <alignment horizontal="left" wrapText="1"/>
    </xf>
    <xf numFmtId="0" fontId="13" fillId="8" borderId="5" xfId="0" applyFont="1" applyFill="1" applyBorder="1" applyAlignment="1">
      <alignment vertical="top" wrapText="1"/>
    </xf>
    <xf numFmtId="0" fontId="13" fillId="9" borderId="5" xfId="0" applyFont="1" applyFill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0" fillId="7" borderId="4" xfId="0" applyFill="1" applyBorder="1" applyAlignment="1">
      <alignment vertical="center"/>
    </xf>
    <xf numFmtId="0" fontId="0" fillId="0" borderId="0" xfId="0" pivotButton="1"/>
    <xf numFmtId="0" fontId="0" fillId="0" borderId="0" xfId="0" applyNumberFormat="1"/>
  </cellXfs>
  <cellStyles count="8">
    <cellStyle name="Bad" xfId="6" builtinId="27"/>
    <cellStyle name="Comma" xfId="4" builtinId="3"/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Good" xfId="5" builtinId="26"/>
    <cellStyle name="Hyperlink" xfId="7" builtinId="8"/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104775</xdr:rowOff>
    </xdr:to>
    <xdr:sp macro="" textlink="">
      <xdr:nvSpPr>
        <xdr:cNvPr id="8193" name="AutoShape 1" descr="User Image">
          <a:extLst>
            <a:ext uri="{FF2B5EF4-FFF2-40B4-BE49-F238E27FC236}">
              <a16:creationId xmlns:a16="http://schemas.microsoft.com/office/drawing/2014/main" id="{0D53F6AB-0655-60F9-E1AE-6EDF8FE568FE}"/>
            </a:ext>
          </a:extLst>
        </xdr:cNvPr>
        <xdr:cNvSpPr>
          <a:spLocks noChangeAspect="1" noChangeArrowheads="1"/>
        </xdr:cNvSpPr>
      </xdr:nvSpPr>
      <xdr:spPr bwMode="auto">
        <a:xfrm>
          <a:off x="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A Finance" refreshedDate="46112.394539351852" createdVersion="8" refreshedVersion="8" minRefreshableVersion="3" recordCount="787" xr:uid="{953F558F-85E0-4C94-9736-4B2A5A172AB2}">
  <cacheSource type="worksheet">
    <worksheetSource ref="A1:D788" sheet="DESC ITY - ENG"/>
  </cacheSource>
  <cacheFields count="4">
    <cacheField name="Item Code" numFmtId="0">
      <sharedItems/>
    </cacheField>
    <cacheField name="Part Description" numFmtId="0">
      <sharedItems/>
    </cacheField>
    <cacheField name="Translated Part Description (English)" numFmtId="0">
      <sharedItems count="518">
        <s v="1-5 SI Handle 16cm Saucepan (6.5mm hole)"/>
        <s v="1-5 SI Handle 20cm Saucepan (6.5mm hole)"/>
        <s v="1-5 SI Handle 20cm Skillet (6.5mm hole)"/>
        <s v="1-5 SI Handle 24cm Saucier (6.5mm hole)"/>
        <s v="1-5 SI Handle 26cm Saute (6.5mm hole)"/>
        <s v="1-5 SI Handle 26cm Skillet (6.5mm hole)"/>
        <s v="1-5 SI Handle 30cm Skillet (6.5mm hole)"/>
        <s v="1-5 SI Handle PVD Gold 16cm Saucepan (6.5mm hole)"/>
        <s v="1-5 SI Handle PVD Gold 20cm Saucepan (6.5mm hole)"/>
        <s v="1-5 SI Handle PVD Gold 20cm Skillet (6.5mm hole)"/>
        <s v="1-5 SI Handle PVD Gold 24cm Saucier (6.5mm hole)"/>
        <s v="1-5 SI Handle PVD Gold 26cm Saute (6.5mm hole)"/>
        <s v="1-5 SI Handle PVD Gold 26cm Skillet (6.5mm hole)"/>
        <s v="1-5 SI Handle PVD Gold 30cm Skillet (6.5mm hole)"/>
        <s v="1-5 SI Side Handle 20cm Saucepan (6.5mm hole)"/>
        <s v="1-5 SI Side Handle 26cm Stockpot (6.5mm hole)"/>
        <s v="1-5 SI Side Handle PVD Gold 20cm Sauce (6.5mm hole)"/>
        <s v="1-5 SI Side Handle PVD Gold 26cm Stock (6.5mm hole)"/>
        <s v="5 275/14 RICAluminum Disc Alloy 99.5 275mm x 1.4mm Replacement Part [cite: 2]"/>
        <s v="5 280/14 RICAluminum Disc Alloy 99.5 280mm x 1.4mm Replacement Part [cite: 2]"/>
        <s v="5 315/14 RICAluminum Disc Alloy 99.5 315mm x 1.4mm Replacement Part [cite: 2]"/>
        <s v="5 390/14 RICAluminum Disc Alloy 99.5 390mm x 1.4mm Replacement Part [cite: 2]"/>
        <s v="5 B15/190 FR120Ring Nut P15 17/20.5mm B15/190 FR120 [cite: 4]"/>
        <s v="5 MM+TAGLI STRETTI+FO.CENTRALE 365mmSteel Disc AC.125/040 2.5mm Narrow Slots + 36.5mm Center Hole [cite: 1]"/>
        <s v="5 MM+TAGLI STRETTI+FO.CENTRALE 365mmSteel Disc AC.135/040 2.5mm Narrow Slots + 36.5mm Center Hole [cite: 1]"/>
        <s v="5 MM+TAGLI STRETTI+FORO CENTRALE 50mmSteel Disc AC.155/040 2.5mm Narrow Slots + 50mm Center Hole [cite: 1]"/>
        <s v="5 MM+TAGLI STRETTI+FORO CENTRALE 50mmSteel Disc AC.175/040 2.5mm Narrow Slots + 50mm Center Hole [cite: 1]"/>
        <s v="5 MM+TAGLI STRETTI+FORO CENTRALE 50mmSteel Disc AC.185/040 2.5mm Narrow Slots + 50mm Center Hole [cite: 1]"/>
        <s v="5 MM+TAGLI STRETTI+FORO CENTRALE 50mmSteel Disc AC.195/040 2.5mm Narrow Slots + 50mm Center Hole [cite: 1]"/>
        <s v="5/33 R15/295 FR100Ring Nut P15 15.5/33mm R15/295 FR100 [cite: 4]"/>
        <s v="5-Ply Disc SS304/AL/SS439 265mm x 2.7mm Total Thickness 2.7mm [cite: 1]"/>
        <s v="5-Ply Disc SS304/AL/SS439 300mm x 2.3mm Total Thickness 2.3mm [cite: 1]"/>
        <s v="5-Ply Disc SS304/AL/SS439 335mm x 2.7mm Total Thickness 2.7mm [cite: 1]"/>
        <s v="5-Ply Disc SS304/AL/SS439 365mm x 2.3mm Total Thickness 2.3mm [cite: 1]"/>
        <s v="5-Ply Disc SS304/AL/SS439 375mm x 2.3mm Total Thickness 2.3mm [cite: 1]"/>
        <s v="5-Ply Disc SS304/AL/SS439 380mm x 2.3mm Total Thickness 2.3mm [cite: 1]"/>
        <s v="5-Ply Disc SS304/AL/SS439 385mm x 2.7mm Total Thickness 2.7mm [cite: 1]"/>
        <s v="5-Ply Disc SS304/AL/SS439 470mm x 2.3mm Total Thickness 2.3mm [cite: 1]"/>
        <s v="5x14 Auto Steel Knurled Screw w/ Torx T25"/>
        <s v="Acematt OK-390 Matting Agent"/>
        <s v="Aluminum Disc Alloy 1200 265mm x 2.2mm Replacement Part [cite: 1]"/>
        <s v="Aluminum Disc Alloy 1200 410mm x 2.2mm Replacement Part [cite: 1]"/>
        <s v="Aluminum Disc Alloy 4006 215mm x 3.6mm Replacement Part [cite: 1 2]"/>
        <s v="Aluminum Disc Alloy 4006 225mm x 2.9mm Replacement Part [cite: 1]"/>
        <s v="Aluminum Disc Alloy 4006 235mm x 2.9mm Replacement Part [cite: 1]"/>
        <s v="Aluminum Disc Alloy 4006 235mm x 3.6mm Replacement Part [cite: 2]"/>
        <s v="Aluminum Disc Alloy 4006 260mm x 3.6mm Replacement Part [cite: 2]"/>
        <s v="Aluminum Disc Alloy 4006 265mm x 2.9mm Replacement Part [cite: 2]"/>
        <s v="Aluminum Disc Alloy 4006 265mm x 3.2mm Replacement Part [cite: 2]"/>
        <s v="Aluminum Disc Alloy 4006 280mm x 3.6mm Replacement Part [cite: 2]"/>
        <s v="Aluminum Disc Alloy 4006 285mm x 3.6mm Replacement Part [cite: 2]"/>
        <s v="Aluminum Disc Alloy 4006 300mm x 2.9mm Replacement Part [cite: 2]"/>
        <s v="Aluminum Disc Alloy 4006 305mm x 2.9mm Replacement Part [cite: 2]"/>
        <s v="Aluminum Disc Alloy 4006 305mm x 3.6mm Replacement Part [cite: 2]"/>
        <s v="Aluminum Disc Alloy 4006 310mm x 3.6mm Replacement Part [cite: 2]"/>
        <s v="Aluminum Disc Alloy 4006 325mm x 3.6mm Replacement Part [cite: 2]"/>
        <s v="Aluminum Disc Alloy 4006 330mm x 2.9mm Replacement Part [cite: 2]"/>
        <s v="Aluminum Disc Alloy 4006 335mm x 2.4mm Replacement Part [cite: 2]"/>
        <s v="Aluminum Disc Alloy 4006 335mm x 2.9mm Replacement Part [cite: 2]"/>
        <s v="Aluminum Disc Alloy 4006 335mm x 3.2mm Replacement Part [cite: 2]"/>
        <s v="Aluminum Disc Alloy 4006 340mm x 3.6mm Replacement Part [cite: 2]"/>
        <s v="Aluminum Disc Alloy 4006 350mm x 2.9mm Replacement Part [cite: 2]"/>
        <s v="Aluminum Disc Alloy 4006 350mm x 3.6mm Replacement Part [cite: 2]"/>
        <s v="Aluminum Disc Alloy 4006 355mm x 2.9mm Replacement Part [cite: 2]"/>
        <s v="Aluminum Disc Alloy 4006 355mm x 3.2mm Replacement Part [cite: 2]"/>
        <s v="Aluminum Disc Alloy 4006 355mm x 3.6mm Replacement Part [cite: 2]"/>
        <s v="Aluminum Disc Alloy 4006 355mm x 3.9mm Replacement Part [cite: 2]"/>
        <s v="Aluminum Disc Alloy 4006 370mm x 2.9mm Replacement Part [cite: 2]"/>
        <s v="Aluminum Disc Alloy 4006 370mm x 3.6mm Replacement Part [cite: 2]"/>
        <s v="Aluminum Disc Alloy 4006 375mm x 3.9mm Replacement Part [cite: 2]"/>
        <s v="Aluminum Disc Alloy 4006 385mm x 3.6mm Replacement Part [cite: 2]"/>
        <s v="Aluminum Disc Alloy 4006 410mm x 2.9mm Replacement Part [cite: 2]"/>
        <s v="Aluminum Disc Alloy 4006 415mm x 3.9mm Replacement Part [cite: 2]"/>
        <s v="Aluminum Disc Alloy 4006 435mm x 3.6mm Replacement Part [cite: 2]"/>
        <s v="Aluminum Disc Alloy 99.5 390mm x 1.7mm Replacement Part [cite: 2]"/>
        <s v="Aluminum Disc Green Series 285mm x 2.9mm Replacement Part [cite: 3]"/>
        <s v="Aluminum Disc L. Green Series 220mm x 3.2mm Replacement Part [cite: 3]"/>
        <s v="Aluminum Disc L. Green Series 225mm x 2.9mm Replacement Part [cite: 3]"/>
        <s v="Aluminum Disc L. Green Series 225mm x 3.2mm Replacement Part [cite: 3]"/>
        <s v="Aluminum Disc L. Green Series 235mm x 3.2mm Replacement Part [cite: 3]"/>
        <s v="Aluminum Disc L. Green Series 265mm x 2.9mm Replacement Part [cite: 3]"/>
        <s v="Aluminum Disc L. Green Series 265mm x 3.2mm Replacement Part [cite: 3]"/>
        <s v="Aluminum Disc L. Green Series 265mm x 3.6mm Replacement Part [cite: 3]"/>
        <s v="Aluminum Disc L. Green Series 280mm x 3.2mm Replacement Part [cite: 3]"/>
        <s v="Aluminum Disc L. Green Series 305mm x 2.9mm Replacement Part [cite: 3]"/>
        <s v="Aluminum Disc L. Green Series 305mm x 3.6mm Replacement Part [cite: 3]"/>
        <s v="Aluminum Disc L. Green Series 315mm x 3.2mm Replacement Part [cite: 3]"/>
        <s v="Aluminum Disc L. Green Series 330mm x 2.9mm Replacement Part [cite: 3]"/>
        <s v="Aluminum Disc L. Green Series 330mm x 3.2mm Replacement Part [cite: 3]"/>
        <s v="Aluminum Disc L. Green Series 335mm x 2.9mm Replacement Part [cite: 3]"/>
        <s v="Aluminum Disc L. Green Series 365mm x 2.9mm Replacement Part [cite: 3]"/>
        <s v="Aluminum Disc L. Green Series 370mm x 3.6mm Replacement Part [cite: 3]"/>
        <s v="BAG TYPE 40X55 C/WARNING 35 LINGUE"/>
        <s v="BOX 0147/027 CM59X25,5X26"/>
        <s v="BOX 0195/007 CM48X32,5X27"/>
        <s v="BOX 0346/016*CM47X30,5X18"/>
        <s v="BOX 0567/000 CM39X38,5X19"/>
        <s v="BOX 0696/035*CM39X22,5X11"/>
        <s v="BOX 0709/065*CM45X28,5X12"/>
        <s v="BOX 1235/162 CM39X22,5X24"/>
        <s v="BOX 1235/185 CM39X22,5X24"/>
        <s v="BOX 1235/188 CM39X22,5X24"/>
        <s v="BOX 1819/000 CM37X26X45"/>
        <s v="BOX 1971/227 CM47X31X24"/>
        <s v="BOX 2745/000 CM26X26X11"/>
        <s v="BOX 3120/000 CM65,0X44,0X28,5"/>
        <s v="BOX 3255/014 CM59X33X27"/>
        <s v="BOX 3265/000 CM41,5X26,5X14,5"/>
        <s v="BOX 3458/000 CM53X32X25"/>
        <s v="BOX 3458/014 CM53X32X25"/>
        <s v="BOX 3484/000 CM38X22,5X15"/>
        <s v="BOX 3484/570* CM39X22,5X15,5"/>
        <s v="BOX 3484/571* CM39X22,5X15,5"/>
        <s v="BOX 3484/641 CM39X22,5X15,5"/>
        <s v="BOX 3484/650 CM39X22,5X15,5"/>
        <s v="BOX 3484/652 CM39X22,5X15,5"/>
        <s v="BOX 3486/183*CM47X30,5X15"/>
        <s v="BOX 3486/194 CM47X30,5X15"/>
        <s v="BOX 3495/010 CM49X28,5X19 T.GIAPP."/>
        <s v="BOX 3509/010 CM46X28,5X24"/>
        <s v="BOX 3742/000 CM39X38,5X15"/>
        <s v="BOX 3742/249* CM39X38,5X15"/>
        <s v="BOX 3742/298 CM39X38,5X15"/>
        <s v="BOX 3826/005 CM44X27X25"/>
        <s v="BOX 4684/188 CM59X38,5X24"/>
        <s v="BOX 4929/000 CM48X30X42"/>
        <s v="BOX 5009/191 CM39X28,5X19"/>
        <s v="BOX 5066/000 CM39X22,5X19"/>
        <s v="BOX 5265/000 CM59X25,5X30 T.GIAPP."/>
        <s v="BOX 5265/013*CM59X25,5X30"/>
        <s v="BOX 5606/000 CM43X27X16"/>
        <s v="BOX 5826/000 CM39X38,5X13"/>
        <s v="BOX 5826/127 CM39X38,5X13"/>
        <s v="BOX 5870/000 CM50X31,5X11"/>
        <s v="BOX 5872/000 CM53X36X12"/>
        <s v="BOX 5883/506*CM59X38,5X15"/>
        <s v="BOX 5883/509*CM59X38,5X15"/>
        <s v="BOX 5883/528 CM59X38,5X15 MICRO EB"/>
        <s v="BOX 5883/535 CM59X38,5X15"/>
        <s v="BOX 5900/582 CM59X38,5X19"/>
        <s v="BOX 6078/000 CM39X38,5X24"/>
        <s v="BOX 6078/165 CM39X38,5X24"/>
        <s v="BOX 6078/166 CM39X38,5X24"/>
        <s v="BOX 6520/000 CM41X22X38"/>
        <s v="BOX 6840/008 CM39X31X34"/>
        <s v="BOX 6908/000 CM44X26,5X10,5"/>
        <s v="BOX 7043/001 *CM51X33,5X17,5 \\"/>
        <s v="BOX 7051/000 CM65X38,5X17"/>
        <s v="BOX 7790/000 CM39,5X35,5X19,5"/>
        <s v="BOX 7792/000 CM51X31X13"/>
        <s v="BOX 7793/000 CM68,5X38,5X25,5"/>
        <s v="BOX FLEXO 7804 BOTTOM MADE IN 7 PCS SET SCMI7PCSFONDO"/>
        <s v="CARDBOARD RING D.100 H.45 TH. 3 MM"/>
        <s v="CARTON 6557 CASSEROLE 641 Ø16 LUMINA IND.FOX ISRAEL/CANADA"/>
        <s v="CARTON 6940 FRYPAN 148 Ø20 LUMINA IND.FOX ISRAEL/CANADA"/>
        <s v="CARTON 6941 FRYPAN 148 Ø24 LUMINA IND.FOX ISRAEL/CANADA"/>
        <s v="CARTON 6942 FRYPAN 148 Ø28 LUMINA IND.FOX ISRAEL/CANADA"/>
        <s v="Cast Steel Handle Polished Ice Casserole/Skillet"/>
        <s v="Casting Steel Handle ICE Short Pan 24 Polished Finish [cite: 4]"/>
        <s v="CORRUGATED BOX WHITE7778+LOGO 471Ø20+STEEL LID SKU No. 19589-I"/>
        <s v="CORRUGATED BOX WHITE7779+LOGO 473Ø18+STEEL LID SKU No. 19588-I"/>
        <s v="CORRUGATED BOX WHITE7780+LOGO 472Ø28+STEEL LID SKU No. 19590-I"/>
        <s v="CORRUGATED BOX WHITE7781+LOGO TWIN PACK 125Ø20+24 SKU No.19586-I"/>
        <s v="CORRUGATED BOX WHITE7782+LOGO TRI.PACK 125Ø20+24+30 SKU N19587-I"/>
        <s v="CORRUGATED BOX WHITE7783+LOGO 125Ø20 SKU N.19592-I"/>
        <s v="CORRUGATED BOX WHITE7784+LOGO 125Ø24 SKU N.19593-I"/>
        <s v="CORRUGATED BOX WHITE7785+LOGO 125Ø28 SKU N.19594-I"/>
        <s v="CORRUGATED BOX WHITE7785+LOGO 125Ø28+STEEL LID SKU N.19595-I"/>
        <s v="CORRUGATED BOX WHITE7787+LOGO 125Ø30 SKU N.19596-I"/>
        <s v="CORRUGATED BOX WHITE7788+LOGO 432Ø28 +STEEL LID SKU N.19591-I"/>
        <s v="CORRUGATED BOX WHITE7789+LOGO SET 10 PCS SKU N.19585-I"/>
        <s v="Die-cast Grill Pan w/ Wood Handle &amp; Ceramic Seat 35x22"/>
        <s v="Die-cast Grill Pan w/ Wood Handle Greblon Black 26x17"/>
        <s v="Die-cast Grill Pan w/ Wood Handle Greblon Black 42x27"/>
        <s v="Die-cut Divider for Flexo Box 7804-7805 7pc Set"/>
        <s v="DISC ADVERTISING CUCINOSA FESTA DEL WHITE (HAVANA) OVEN F.12"/>
        <s v="DISC ADVERTISING MYHOME UUNIVUOKA REST.35X27 CM 6438428536988 F19"/>
        <s v="DISC ADVERTISING NOSTROCHEF 055 30 3801088000220 F.17"/>
        <s v="DISC ADVERTISING NOSTROCHEF 070 20 3801088000213 F.12"/>
        <s v="DISC ADVERTISING NOSTROCHEF 074 28 3801088000237 F.17"/>
        <s v="DISC ADVERTISING NOSTROCHEF 163 24 3801088000190 F.12"/>
        <s v="DISC ADVERTISING NOSTROCHEF 474 24 3801088000206 F.12"/>
        <s v="DISC ADVERTISING NOSTROCHEF 575 28 3801088000183 F.17"/>
        <s v="DIVIDER CARDBOARDCM116X79 T.1"/>
        <s v="DIVIDER CARDBOARDCM12X12 T.5"/>
        <s v="DIVIDER DIE-CUT HOUSING MNC FRYPAN 20 DECO"/>
        <s v="DIVIDER DIE-CUT HOUSING MNC FRYPAN 24 DECO"/>
        <s v="DIVIDER DIE-CUT HOUSING MNC FRYPAN 28 DECO"/>
        <s v="DIVIDER DIE-CUT HOUSING MNC WOK.28 DECO"/>
        <s v="DIVIDER DIE-CUT SEP.PAN H28/LID X TIMA HOLE Ø 45 mm"/>
        <s v="DIVIDER DIE-CUT SINGLE CLAMSHELL X LID AC Ø18Ø20 BOX CAN.7789"/>
        <s v="DIVIDER DIE-CUT SINGLE HOUSING SEPARATOR 125Ø 20+24 BOX CAN.7781"/>
        <s v="DIVIDER DIE-CUT SINGLE HOUSING SEPARATOR 125Ø28/125Ø28+C.BOX CAN.7785"/>
        <s v="DIVIDER DIE-CUT SINGLE HOUSING SEPARATOR A FRYPAN 125Ø24- 30 BOX CAN.7789"/>
        <s v="DIVIDER DIE-CUT SINGLE HOUSING SEPARATOR A TRIPLE 125Ø 30 BOX CAN.7782"/>
        <s v="DIVIDER DIE-CUT SINGLE HOUSING SEPARATOR B CA.472Ø28+C.473Ø18 B.CA.7789"/>
        <s v="DIVIDER DIE-CUT SINGLE HOUSING SEPARATOR B TRI. 125Ø20+24 BOX CAN.7782"/>
        <s v="DIVIDER DIE-CUT SINGLE HOUSING SEPARATOR B.CA.432Ø28+C.471Ø20 B.CA.7789"/>
        <s v="DIVIDER DIE-CUT SINGLE HOUSING SEPARATOR CASSEROLE 432Ø28+STEEL LID BOX CAN.7788"/>
        <s v="DIVIDER DIE-CUT SINGLE HOUSING SEPARATOR CASSEROLE 471Ø20+STEEL LID BOX CAN.7778"/>
        <s v="DIVIDER DIE-CUT SINGLE HOUSING SEPARATOR CASSEROLE 472Ø28+LID AC BOX CAN.7780"/>
        <s v="DIVIDER DIE-CUT SINGLE HOUSING SEPARATOR CASSEROLE 473Ø18+LID AC BOX CAN.7779"/>
        <s v="DIVIDER DIE-CUT SINGLE HOUSING SEPARATOR D NR.2 STEEL LID Ø28 BOX CAN.7789"/>
        <s v="DIVIDER DIE-CUT SINGLE HOUSING SEPARATOR FRYPAN 125Ø20 BOX CAN.7783"/>
        <s v="DIVIDER DIE-CUT SINGLE HOUSING SEPARATOR FRYPAN 125Ø24 BOX CAN.7784"/>
        <s v="DIVIDER DIE-CUT SINGLE HOUSING SEPARATOR FRYPAN 125Ø30 BOX CAN.7787"/>
        <s v="Eclipse HB Pewter Top Coat"/>
        <s v="Eclipse V11309 Black Primer (Type V6849)"/>
        <s v="Ecospray 870 (Detergent)"/>
        <s v="EDELSTEIN Sunstone Champagne"/>
        <s v="FERRULE AR 0400 18/24 R60 F90 A 0°"/>
        <s v="FERRULE L1500 12/26 R34 F60 A-8°"/>
        <s v="FERRULE L1500 16/17 R999 F75 A 0°"/>
        <s v="FERRULE P3600 15/20 FR.100 C36/334"/>
        <s v="Flexo Box 7783 + Divider Kit Made In 3pc Skillet"/>
        <s v="Flexo Box 7795 + Divider Kit Made In 16cm Sauce"/>
        <s v="Flexo Box 7797 + Divider Kit Made In 20cm Sauce"/>
        <s v="Flexo Box 7798 + Divider Kit Made In 24cm Saute"/>
        <s v="Flexo Box 7800 + Divider Kit Made In 26cm Saute"/>
        <s v="Flexo Box 7805 Lid Made In 7pc Set Lid Cover"/>
        <s v="FUSION X 48-881/V8489-A BLACK MATT"/>
        <s v="FUSION X 48-881/V8489-B BLACK MATT"/>
        <s v="FUSION X 48-881/V8489-C BLACK MATT"/>
        <s v="G8 BS Dark Grey FC-30159A"/>
        <s v="G8 BS FC-41058 A GREEN MET."/>
        <s v="G8 BS Graphite Grey FC-30949A"/>
        <s v="G8 BS Green FC-40322 A"/>
        <s v="G8 BS IVORY FC-2751A"/>
        <s v="G8 TC MET.FC-1710M A GREEN MET."/>
        <s v="G8 TC Metallic Graphite FC-30950M"/>
        <s v="Handle 1890/1 Odino Black Satin Finish [cite: 5]"/>
        <s v="Handle 1890/2 Odino Black Satin Finish [cite: 5]"/>
        <s v="HANDLE 290/2 NE.AT.CASSEROLE 3R"/>
        <s v="Handle 290/3 Matte Black Pan 3R [cite: 4]"/>
        <s v="Handle Big Sano/2 Black Satin Finish [cite: 5]"/>
        <s v="Handle Bis/1 Black Satin Finish [cite: 5]"/>
        <s v="Handle Chicago/1 Black Satin Finish [cite: 4]"/>
        <s v="Handle Chicago/2 Black Satin Finish [cite: 4]"/>
        <s v="Handle Cigno/1 Black Satin Finish [cite: 5]"/>
        <s v="Handle Cigno/2 Black Satin Finish [cite: 5]"/>
        <s v="Handle Crepe Pan MO210/2 PA125 Hole 5.8mm [cite: 4]"/>
        <s v="Handle Odino/2 w/Thermometer Housing Black Satin Finish [cite: 5]"/>
        <s v="Handle S100/2 Miro Black Satin Finish [cite: 5]"/>
        <s v="Handle Teorema/1 Painted Soft Black YD-001 [cite: 5]"/>
        <s v="Handle Titano/1 Black Satin Finish [cite: 4]"/>
        <s v="Handle Titano/1 Wood Effect V.0013 [cite: 5]"/>
        <s v="Handle Titano/2 Black Satin Finish [cite: 4]"/>
        <s v="HANDLE VICTORY/2 BLACK SATIN"/>
        <s v="HANDLE VICTOTY/2 BLACK SATIN"/>
        <s v="Investment Cast Steel Knob - Polished Ice"/>
        <s v="IRIDESIUM 064 HOT PINK"/>
        <s v="Knob 510 Moplen Black No Pin/No Screw [cite: 4]"/>
        <s v="Knob Deco Wood Effect V.0013 [cite: 5]"/>
        <s v="LABEL ADHESIVE T. MEHRZER PREMIUM BLACK 502 28X28 162926 F17"/>
        <s v="LABEL ADHESIVE TRANSPARENT MEHRZER PREMIUM BLACK 163 24 162803 F17"/>
        <s v="LABEL ADHESIVE TRANSPARENT MEHRZER PREMIUM BLACK 163 28 162827 F17"/>
        <s v="LABEL ADHESIVE TRANSPARENT MEHRZER PREMIUM BLACK 179 25 162841 F17"/>
        <s v="LABEL ADHESIVE TRANSPARENT MEHRZER PREMIUM BLACK 573 24 162865 F17"/>
        <s v="LABEL ADHESIVE TRANSPARENT MEHRZER PREMIUM BLACK 573 28 162889 F17"/>
        <s v="LABEL FOXHOME LUMINA 148 20 EAN.032440 P.229.90 F.30X20"/>
        <s v="LABEL FOXHOME LUMINA 148 28 EAN.032442 P.299.90 F.30X20"/>
        <s v="LABEL FOXHOME LUMINA 641 16 EAN.032444 P.229.90 F.30X20"/>
        <s v="LABEL FOXHOME LUMINA 642 20/C E.032445 P.459.90 F.30X20"/>
        <s v="LABEL FOXHOME LUMINA 642 24/C E.032446 P.549.90 F.30X20"/>
        <s v="LABEL FOXHOME SILVER 179 25 030662580099 P.219.90 30X20"/>
        <s v="LABEL KELOMAT MONTANA PLUS CM 24 (Restyling) 3522-348"/>
        <s v="LABEL KELOMAT MONTANA PLUS CM 28 (Restyling) 3524-348"/>
        <s v="LABEL MADE IN SATIN 60x24 20 CM SKILLET - COOK-8-FRY-ICC-R2"/>
        <s v="LABEL MADE IN SATIN 60x24 26 CM SKILLET - COOK-10-FRY-ICC-R2"/>
        <s v="LABEL MADE IN SATIN 60x24 30 CM SKILLET - COOK-12-FRY-ICC-R2"/>
        <s v="LABEL MEHERZER ST.GR.28X28 F.17"/>
        <s v="LABEL MEHERZER STONE TE.28 F.17"/>
        <s v="LEAFLET HESTAN TITUM FUSION U&amp;C+LT WARR 1-8-PU588"/>
        <s v="LEAFLET MADE IN U&amp;C CERAMICLAD 127X178 MM"/>
        <s v="LEAFLET MEHRZER PREMIUM DIA.BLACK IND.56X90 W/WIRE ELASTIC"/>
        <s v="LITHO BOX 6512 TIMA BLACK DIAMOND FRYPAN 177 20 8000807079119"/>
        <s v="LITHO BOX 6513 TIMA BLACK DIAMOND FRYPAN 177 24 8000807079126"/>
        <s v="LITHO BOX 6514 TIMA BLACK DIAMOND FRYPAN 177 28 8000807079133"/>
        <s v="LITHO BOX 6518 TIMA BLACK DIAMOND PAN 578 28 C/C.8000807079140"/>
        <s v="LITHO BOX 6519 TIMA BLACK DIAMOND WOK 789 28 8000807079157"/>
        <s v="LITHO BOX 6686 COCOTTE 32X21 ROCK&amp;ROSE BLACK ESSELUNGA 411571"/>
        <s v="LITHO BOX 7772 642 Ø20+GLASS LID LUMINA IND.FOX ISRAEL/CANADA"/>
        <s v="LITHO BOX 7773 642 Ø24+GLASS LID LUMINA IND.FOX ISRAEL/CANADA"/>
        <s v="LITHO BOX 7774 542 Ø28+GLASS LID LUMINA IND.FOX ISRAEL/CANADA"/>
        <s v="LITHO BOX 7794 NOSTROCHEF 8 PCS E. 3801088000176"/>
        <s v="LITHO SLEEVE CERAMICO RES.IN.C.1M 641 20 L 2.5 E 3256225058426"/>
        <s v="LITHO SLEEVE CERAMICO RES.IN.CA.1M 641 16 L1.3 E 3256225058419"/>
        <s v="LITHO SLEEVE CERAMICO RES.IND.PAN 1M 541 26+C.V.L 2.6 E 058488"/>
        <s v="LITHO SLEEVE CERAMICO REST. IND.FRYPAN 148 24 E.3256225058273"/>
        <s v="LITHO SLEEVE CERAMICO REST.IND.CREPE PAN 179 25 E.3256225058471"/>
        <s v="LITHO SLEEVE CERAMICO REST.IND.FRYPAN 148 28 E.3256225058297"/>
        <s v="LITHO SLEEVE MIGROS PRO CER.I.2025 641Ø20 2.5 L 7038.396-66317"/>
        <s v="LITHO SLEEVE MINERALIA IND.REST.2025 474 28 8000807079348"/>
        <s v="LITHO SLEEVE MONTAGNE BASIC 651 28 8721381150406"/>
        <s v="LITHO SLEEVE MONTAGNE BASIC 793 28 8711381150383"/>
        <s v="LITHO SLEEVE MONTAGNE DELUXE 279 24 8721381150413"/>
        <s v="LITHO SLEEVE MONTAGNE DELUXE 279 28 8721381150420"/>
        <s v="LITHO SLEEVE PRIMECOOK SMERALDA FRYPAN F.163 Ø24 E.8058697169014"/>
        <s v="LITHO SLEEVE PRIMECOOK SMERALDA MILK POT F703 Ø14 8058697169632"/>
        <s v="LITHO SLEEVE PRIMECOOK SMERALDA PAN 2M F.574 Ø28 8058697169069"/>
        <s v="LITHO SLEEVE SAMBONET ROCK'N'ROSE FRYPAN BLACK 20 128349"/>
        <s v="LITHO SLEEVE SAMBONET ROCK'N'ROSE FRYPAN BLACK 24 128356"/>
        <s v="LITHO SLEEVE SAMBONET TITAN PRO RES.2025 126Ø 24 8014808401756"/>
        <s v="LITHO SLEEVE TIMA AT HOLDING CHEF PROFI F.125Ø20 8000807079423"/>
        <s v="LITHO SLEEVE TIMA AT HOLDING CHEF PROFI F.125Ø24 8000807079430"/>
        <s v="LITHO SLEEVE TIMA AT HOLDING CHEF PROFI F.125Ø28 8000807079447"/>
        <s v="LITHO SLEEVE TIMA AT HOLDING CHEF PROFI F.379Ø24 8000807079454"/>
        <s v="LITHO SLEEVE TIMA AT HOLDING CHEF PROFI F.379Ø26 8000807079461"/>
        <s v="LITHO SLEEVE TIMA AT HOLDING CHEF PROFI F.379Ø28 8000807079478"/>
        <s v="LITHO SLEEVE TVS CERAMICA D'AUTORE NEW.P 380 Ø28 8000807071991"/>
        <s v="LITHO SLEEVE TVS CERAMICA D'AUTORE NEW.P 480 Ø20 8000807071946"/>
        <s v="LITHO SLEEVE TVS CERAMICA D'AUTORE NEW.P 793 Ø20 8000807079508"/>
        <s v="LITHO SLEEVE TVS CERAMICA D'AUTORE NEW.P 793 Ø28 8000807072004"/>
        <s v="LITHO SLEEVE TVS SEGNO INDUCTION 152 Ø24 8000807074473"/>
        <s v="LITHO SLEEVE TVS SEGNO INDUCTION 152 Ø28 8000807074480"/>
        <s v="LITHO SLEEVE UGNAR 472 Ø20+GLASS LID PIATTO EAN 5904422225520"/>
        <s v="LITHO SLEEVE UGNAR 472 Ø24+GLASS LID PIATTO EAN 5904422225551"/>
        <s v="LITHO SLEEVE UGNAR FRYPAN 125 Ø28 EAN 5904422225506"/>
        <s v="LITHO SLEEVE UGNAR FRYPAN 126 Ø26 EAN 5904422225513"/>
        <s v="LITHO SLEEVE VANHOPPER SHINY 379Ø24 8000807072189"/>
        <s v="PAPER DIVIDER CM103X72 IKEA FSC"/>
        <s v="POLY BAG 26X40 PERFORATED RED PRINT MEYER HESTAN"/>
        <s v="POLY BAG 26X40 PERFORATED REGENERATED 100% MADE IN"/>
        <s v="POLY BAG 40X50 PERFORATED RED PRINT MEYER HESTAN"/>
        <s v="POLY BAG 40X50 PERFORATED REGENERATED 100% MADE IN"/>
        <s v="POLY BAG 40X60 PERFORATED RED PRINT MEYER HESTAN"/>
        <s v="POLY BAG 40X60 PERFORATED REGENERATED 100% MADE IN"/>
        <s v="POLY BAG 40X80 PERFORATED REGENERATED 100% MADE IN"/>
        <s v="POLY BAG 50X54 PERFORATED RED PRINT MEYER HESTAN"/>
        <s v="POLY BAG 50X54 PERFORATED REGENERATED 100% MADE IN"/>
        <s v="POLY BAG 50X70 PERFORATED RED PRINT MEYER HESTAN"/>
        <s v="POLY BAG 50X70 PERFORATED REGENERATED 100% MADE IN"/>
        <s v="POLY BAG 60X60 PERFORATED RED PRINT MEYER HESTAN"/>
        <s v="POLY BAG 60X60 PERFORATED REGENERATED 100% MADE IN"/>
        <s v="RECTANGULAR 25X18 IPERTEK BLACK DIAMOND"/>
        <s v="RECTANGULAR AL. GREEN 450x335x19 TAGL.T/B ANNEALED"/>
        <s v="REEL PLT1 POLY THERMO FLAT MM800X750 MT 35 MY NO LOGO"/>
        <s v="Ring Nut P15 15.5/28mm R15/827 FR100 [cite: 4]"/>
        <s v="Rivet 4x11 AG5"/>
        <s v="SHAPED AL. 99.5 324x324x26 ANNEALED"/>
        <s v="Side Handle S125 Class Black Satin Finish [cite: 5]"/>
        <s v="Side Handle Teorema Painted Soft Black YD-001 [cite: 5]"/>
        <s v="Side Handle Titano Wood Effect V.0013 [cite: 5]"/>
        <s v="Side Handle Vanity Black Satin Finish [cite: 5]"/>
        <s v="Steel Disc AC.127/040 3.0mm Narrow Slots + 38mm Center Hole [cite: 1]"/>
        <s v="Steel Disc AC.157/040 3.0mm Narrow Slots + 51mm Center Hole [cite: 1]"/>
        <s v="Steel Disc AC.165/040 2.5mm Narrow Slots + 50mm Center Hole [cite: 1]"/>
        <s v="Steel Disc AC.187/040 3.0mm Narrow Slots + 51mm Center Hole [cite: 1]"/>
        <s v="Steel Disc AC.200/038 L. 410 With Holes + 51mm Center Hole [cite: 1]"/>
        <s v="Steel Disc AC.205/040 2.5mm Narrow Slots + 50mm Center Hole [cite: 1]"/>
        <s v="Steel Disc AC.207/040 3.0mm Narrow Slots + 51mm Center Hole [cite: 1]"/>
        <s v="Steel Disc AISI 430 0.5mm Smooth/Satin Finish [cite: 1]"/>
        <s v="Steel Handle AC.SOLE Long w/Logo MC AISI 430 Pan 279-30 Sandblasted [cite: 4]"/>
        <s v="Steel Handle AC.SOLE Long w/Logo MC AISI 430 Skillet 379-26 Sandblasted [cite: 4 5]"/>
        <s v="Steel Handle AC.SOLE Short w/Logo MC AISI 430 Casserole 433-16 Sandblasted [cite: 4]"/>
        <s v="Steel Handle AC.SOLE Short w/Logo MC AISI 430 Pan 279-20 Sandblasted [cite: 4]"/>
        <s v="Steel Handle AC.SOLE Short w/Logo MC AISI 430 Pan 279-24 Sandblasted [cite: 4]"/>
        <s v="Steel Handle Artusi Medium Pan 24/Wok 28 Satin Finish [cite: 4]"/>
        <s v="Steel Knob AC.SOLE w/Logo MC AISI 430 Sandblasted [cite: 5]"/>
        <s v="STEEL OVAL HANDLE 25X1.25 270MM 3F P.100 Ø32 H=55 HOLES 4.5 POLISHED"/>
        <s v="Steel Side Handle AC.SOLE w/Logo MC AISI 430 Casserole 480-20 Sandblasted [cite: 5]"/>
        <s v="STRIP DIE-CUT GLASS LID 24 NOSTROCHEF 3801088000244"/>
        <s v="STRIP DIE-CUT GLASS LID 28 NOSTROCHEF 3801088000251"/>
        <s v="STRIP FUS.GLAS L.Ø28 MEHRZER PRE.DIAM.BLACK 3858893162902"/>
        <s v="STRIP FUS.GLASS LID B.SI.20 038970"/>
        <s v="STUD 10X10X17 80° THREAD 5MA"/>
        <s v="Style/2, Black Satin Finish [cite: 5]"/>
        <s v="TEGO DISPERS 652 (ex 610)"/>
        <s v="Tego Foamex 1435 x PTFE (Anti-foam agent)"/>
        <s v="Titano/2 Handle Wood Effect V.0013"/>
        <s v="Pigment PS UMB EP-62 Ultramarine Blue 24cm Flat Rim Silicone Steam Vent StandardGlass Lid"/>
        <s v="Adhesive Loctite 406 28cm SS304 Rim with Steam Vent Type AGlass Lid"/>
        <s v="455G-R0385 ROLLER TOPCOAT PEWTER"/>
        <s v="459G-R0185 ROLLER PRIMER GRAY"/>
        <s v="478G-R1090 ROLLER SEALER"/>
        <s v="479G-81190 PRIMER BLACK PROFES (ex 81197)"/>
        <s v="770 PRIMER LOCT0016777 GR.10"/>
        <s v="ACEMATT 3300 OPACIZ. SOFT-TOUCH LAC"/>
        <s v="ACRYSOL RM 55"/>
        <s v="AP-8 TC SEMI-TRANSLUCENT FC-20087M A"/>
        <s v="AP-8000 BS SEMI-TRANSLUCENT FC-30572 A"/>
        <s v="AP-8000 BS SEMI-TRANSLUCENT FC-30572 B"/>
        <s v="AP-8000 BS SEMI-TRANSLUCENT FC-30572 B+"/>
        <s v="Titanium Dioxide RC 833 (formerly TR92)"/>
        <s v="Stretch Film Roll Height 50cm Pre-stretched"/>
        <s v="Paper Roll Pomercart 40g 4kg"/>
        <s v="Flexo Box 7796 + Divider Kit for 20cm Skillet SCMI 20040"/>
        <s v="Flexo Box 7799 + Divider Kit for 26cm Skillet SCMI 26045"/>
        <s v="Flexo Box 7802 + Divider Kit for 30cm Skillet SCMI 30050"/>
        <s v="Punched Bag 27x30 cm"/>
        <s v="Punched Bag 35x35 cm"/>
        <s v="Punched Bag 35x35 cm Punched on Both Sides"/>
        <s v="Punched Bag 35x40 cm Double Layer with 35-Language Warning"/>
        <s v="Punched Bag 40x40 cm"/>
        <s v="Punched Bag 40x40 cm Punched on Both Sides Version GR55+HD"/>
        <s v="Punched Bag 40x55 cm Punched on Both Sides No Marking"/>
        <s v="Punched Bag 45x45 cm"/>
        <s v="Punched Bag 45x45 cm Double Layer with 35-Language Warning"/>
        <s v="Punched Bag 45x45 cm Punched on Both Sides"/>
        <s v="Carbon Prowaste 7119/S 20kg BagCarbon"/>
        <s v="Cast Oval Casserole 32.5x21cm Black PTFE/Black PTFE Induction Ready"/>
        <s v="Iron Pan Body 24cm Diameter Height 45mmIron Pan Body"/>
        <s v="Iron Wok Body 24cm Diameter Height 68mmIron Wok Body"/>
        <s v="Iron Wok Body 28cm Diameter Height 70mmIron Wok Body"/>
        <s v="Coagulant Prowaste 9124 EcoprojCoagulant"/>
        <s v="Glass Lid 18cm SS304 Rim with Steam Vent Type AGlass Lid"/>
        <s v="Glass Lid 20cm SS304 Rim with Steam Vent Type AGlass Lid"/>
        <s v="Glass Lid 24cm SS304 Rim with Steam Vent Type AGlass Lid"/>
        <s v="Glass Lid 26cm SS304 Rim with Steam Vent Type AGlass Lid"/>
        <s v="Glass Lid 20cm Flat Rim Silicone Steam Vent StandardGlass Lid"/>
        <s v="Glass Lid 24cm Flat Rim Silicone Steam Vent StandardGlass Lid"/>
        <s v="Glass Lid 28cm SS304 Rim with Steam Vent Type AGlass Lid"/>
        <s v="Glass Lid 28cm Flat Rim Silicone Steam Vent StandardGlass Lid"/>
        <s v="Glass Lid 30cm SS304 Rim with Steam Vent Type AGlass Lid"/>
        <s v="Glass Lid 32cm Flat Rim Silicone Steam Vent StandardGlass Lid"/>
        <s v="Glass Lid Borosilicate Low Profile 24cmGlass Lid"/>
        <s v="Glass Lid Borosilicate Low Profile 28cmGlass Lid"/>
        <s v="Corundum Abrasive 40 Grit DarkCorundum Abrasive"/>
        <s v="Corundum Abrasive 50 GritCorundum Abrasive"/>
        <s v="Corundum Abrasive 80 GritCorundum Abrasive"/>
        <s v="Nitro Thinner Bulk TankNitro Thinner"/>
        <s v="Nitro Thinner for Cleaning Tin CanNitro Thinner for Cleaning"/>
        <s v="Dowanol PMA (Methoxypropyl Acetate) 195kg DrumDowanol PMA (Methoxypropyl Acetate)"/>
        <s v="Dowanol PMA (Methoxypropyl Acetate) Bulk TankDowanol PMA (Methoxypropyl Acetate)"/>
        <s v="Coating Eclipse HB V6849 Primer Black Diamond"/>
        <s v="Coating Eclipse HB V6850Z Black Midcoat Diamond"/>
        <s v="Coating Eclipse HB V7710Z Silver Diamond Topcoat"/>
        <s v="Coating Eclipse HB 70-750/V6871 Black Basecoat"/>
        <s v="Coating Elan-Coat SP96V1-60 HTL-2 Type"/>
        <s v="Adhesive Label C/509 White 100 A4 Sheets 210x148mm (2 Labels/Sheet)"/>
        <s v="Pigment FA 4292 Inorganic Green"/>
        <s v="Pigment FB 280 Iron Red"/>
        <s v="Coating Fusion Pro 80-288/J1522-C Dark Grey Basecoat"/>
        <s v="Coating Fusion Pro 80-288/J1535-A General Basecoat"/>
        <s v="Coating Fusion Pro 80-288/J1536-B General Basecoat"/>
        <s v="Coating Fusion Pro 80-288/J4415-C Cream Basecoat"/>
        <s v="Coating Fusion Pro 80-289/J3568-C Gold Metallic Topcoat"/>
        <s v="Coating Fusion Pro 80-289/V11294C Clear Topcoat"/>
        <s v="Coating G8 Base System Black FC-8000 Grade A"/>
        <s v="Coating G8 Base System Black FC-8000 Grade B"/>
        <s v="Coating G8 Base System General Grade B"/>
        <s v="Coating G8 Base System General Grade B+"/>
        <s v="Coating G8 Base System Ghost Grey FC-20917A"/>
        <s v="Coating G8 Base System White FC-1462 Grade A"/>
        <s v="Coating G8 CMC Grey FC-30354M Grade A Dot"/>
        <s v="Coating G8 CMC Grey FC-30354M Grade B Dot"/>
        <s v="Coating G8 CMC Grey FC-30354M Grade B+ Dot"/>
        <s v="Coating G8 Top Coat Clear Component Grade A"/>
        <s v="Coating G8 Top Coat General Grade B"/>
        <s v="Coating G8 Top Coat General Grade B+"/>
        <s v="Coating G8 Top Coat Ghost-Grey FC-1707M Grade A"/>
        <s v="Coating G8 Top Coat Silver FC-2320M Grade A"/>
        <s v="5 86° NON FIL.45Stud 10x10x13.5mm 86°"/>
        <s v="5 DIR.NON FIL.45Stud 10x10x13.5mm Straight"/>
        <s v="5Stud 10x10x16mm Straight Unthreaded 4.5mm"/>
        <s v="5Stud 10x10x17mm 80° Unthreaded 4.5mm"/>
        <s v="5Stud 10x10x18mm 63° Unthreaded 4.5mm"/>
        <s v="5Stud 10x10x18mm 70° Unthreaded 4.5mm"/>
        <s v="Latex Gloves ASTM Standard 100 pcs"/>
        <s v="Chlorinated Nitrile Gloves 100 pcs"/>
        <s v="Cotton Gloves Continuous Filament 12 pcs Unisex"/>
        <s v="Green Nitrile Gloves Style 492 Size 7-7.5"/>
        <s v="Green Nitrile Gloves Style 492 Size 8-8.5"/>
        <s v="Spandex Black Gloves Style 11939 Size Large"/>
        <s v="Spandex Black Gloves Style 11939 Size Small"/>
        <s v="Black Ink L700 Limitronic 014429 (formerly 10081)"/>
        <s v="PTFE Dispersion Inoflon AD9400EX (equiv. TF 5135)"/>
        <s v="PFA Coating Inoflon 8900EX (equiv. PFA 6900GZ)"/>
        <s v="Pigment Iriodin 153 / Mearlin Sparkle"/>
        <s v="Pigment Mearlin Brilliant Gold 9212G+"/>
        <s v="Pigment Mearlin Sparkle Gold 9212P"/>
        <s v="Pigment Mearlin Super Bronze 9250Z"/>
        <s v="Carbon Black Monarch 800"/>
        <s v="Blue Iron Oxide FK-9250 (equiv. FA6210)"/>
        <s v="Chromium Oxide Green GN"/>
        <s v="Green Oxide 21-5901 (substitute for 4045)"/>
        <s v="Green Oxide FK 8497 (formerly FA 6290)"/>
        <s v="Oval Baking Dish Borosilicate Glass 26x18 cm"/>
        <s v="Turner/Spatula 29 cm with Holes + Raclette Scraper"/>
        <s v="Pallet EPAL Standard 120x80 cm"/>
        <s v="Pallet EUR-type 120x80 cm"/>
        <s v="Black Levanox Paste N-LF 02"/>
        <s v="White Levanox Paste R-LF"/>
        <s v="Titanium Powder for Hardfacing/Overlay K614"/>
        <s v="Coating Durit Protect Pro Black Primer 1213-009"/>
        <s v="Coating Quantanium 7343/V5665Z High-Build Clear"/>
        <s v="Coating Quantanium 7343/V9044Z Clear Topcoat"/>
        <s v="SS Lid 16cm Assembled with DEY.SI Handle"/>
        <s v="SS Lid 16cm Assembled with DEY.PVD Gold Handle"/>
        <s v="SS Lid 20cm Assembled with DEY.SI Handle"/>
        <s v="SS Lid 20cm Assembled with DEY.PVD Gold Handle"/>
        <s v="SS Lid 24cm Assembled with DEY.SI Handle"/>
        <s v="SS Lid 24cm Assembled with DEY.PVD Gold Handle"/>
        <s v="SS Lid 26cm Assembled with DEY.SI Handle"/>
        <s v="SS Lid 26cm Assembled with DEY.PVD Gold Handle"/>
        <s v="Aluminum Rectangle Green Series 260x260x10 mm Replacement"/>
        <s v="Aluminum Rectangle Green Series 370x295x10 mm Type A Replacement"/>
        <s v="Aluminum Rectangle Green Series 460x360x10 mm Type B Replacement"/>
        <s v="Rivet 3.5x9 mm AG2 Aluminum"/>
        <s v="Rivet 5x13 mm AG5 Aluminum"/>
        <s v="Steel Rivet 6x12 mm"/>
        <s v="Steel Washer 6x24 mm with Rim"/>
        <s v="Coating Silikoftal HTL 2 Resin"/>
        <s v="Coating Silikophen P 80 in Xylene"/>
        <s v="Pigment Specialpearl 1600 (formerly Iriodin 100)"/>
        <s v="Pigment Specialpearl 1611 (formerly Iriodin 111)"/>
        <s v="STAPA METALLUX R 214"/>
        <s v="STRISCIA BOCC. 75x60 BOLLA MAXI D.25"/>
        <s v="Punched Strip 120x80 cm"/>
        <s v="5 GR90 STD FSC+LOGHIPaper Strip 52x27.5 cm 90g Standard FSC with Logos"/>
        <s v="5 GR90 STD FSC+LOGHIPaper Strip 61X36.5 cm 90g Standard FSC with Logos"/>
        <s v="Rectangular Baking Dish Borosilicate Glass 32x20 cm"/>
        <s v="Rectangular Baking Dish Borosilicate Glass 39x24 cm"/>
        <s v="Surfactant Tergitol TMN-6 (equiv. Triton X 114)"/>
        <s v="Lubricant/Release Agent Unispray LWC"/>
        <s v="Screw 5x16 mm Steel Cylindrical Button Head Torx T25"/>
        <s v="Screw 5x16 mm Zinc Plated Self-Locking Knurled Torx T25"/>
        <s v="Screw 5x18 mm Steel Self-Locking Knurled Torx T25"/>
      </sharedItems>
    </cacheField>
    <cacheField name="StandardCommodityCode" numFmtId="0">
      <sharedItems count="30">
        <s v="HDL-"/>
        <s v="SHDL"/>
        <s v="ALM-"/>
        <s v="NUT-"/>
        <s v="SSM-"/>
        <s v="CDM-"/>
        <s v="SCR-"/>
        <s v="INM-"/>
        <s v="BAG-"/>
        <s v="BOX-"/>
        <s v="CBS-"/>
        <s v="LABL"/>
        <s v="PAN-"/>
        <s v="MISC"/>
        <s v="FLAN"/>
        <s v="KNOB"/>
        <s v="U&amp;C-"/>
        <s v="BHRE"/>
        <s v="SHTS"/>
        <s v="FILM"/>
        <s v="RIV-"/>
        <s v="SM--"/>
        <s v="STUD"/>
        <s v="PAP-"/>
        <s v="GLID"/>
        <s v="POLM"/>
        <s v="T&amp;G-"/>
        <s v="LID-"/>
        <s v="WHR-"/>
        <s v="SCW-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A Finance" refreshedDate="46114.402726851855" createdVersion="8" refreshedVersion="8" minRefreshableVersion="3" recordCount="603" xr:uid="{3B48F1F0-D796-4A02-AD7B-A4FC634BB3E4}">
  <cacheSource type="worksheet">
    <worksheetSource ref="A1:T604" sheet="TVS order 28022026"/>
  </cacheSource>
  <cacheFields count="25">
    <cacheField name="Purchase Order Number" numFmtId="0">
      <sharedItems containsBlank="1"/>
    </cacheField>
    <cacheField name="Purchase Order Date " numFmtId="14">
      <sharedItems containsNonDate="0" containsDate="1" containsString="0" containsBlank="1" minDate="2024-05-30T12:34:27" maxDate="2025-02-26T16:20:15" count="161">
        <d v="2024-12-09T16:48:32"/>
        <d v="2025-01-13T09:56:34"/>
        <d v="2024-12-16T17:03:18"/>
        <d v="2024-12-03T15:48:00"/>
        <d v="2024-11-11T10:00:26"/>
        <d v="2024-11-28T16:14:50"/>
        <d v="2024-12-19T15:39:57"/>
        <d v="2025-01-10T14:39:16"/>
        <d v="2024-10-17T12:38:50"/>
        <d v="2024-11-14T15:06:34"/>
        <d v="2024-11-15T11:34:49"/>
        <d v="2025-01-09T14:20:59"/>
        <d v="2024-12-05T21:52:31"/>
        <d v="2024-11-08T15:24:35"/>
        <d v="2024-12-06T16:44:45"/>
        <d v="2024-12-13T14:57:57"/>
        <d v="2024-12-09T13:23:10"/>
        <d v="2024-12-09T13:36:13"/>
        <d v="2025-02-19T09:52:35"/>
        <d v="2025-01-31T16:15:20"/>
        <d v="2025-01-10T16:37:25"/>
        <d v="2025-01-31T13:42:59"/>
        <d v="2025-01-20T09:53:17"/>
        <d v="2025-01-31T15:10:10"/>
        <d v="2025-01-31T14:40:29"/>
        <d v="2025-01-23T15:20:46"/>
        <d v="2024-09-25T10:43:05"/>
        <d v="2024-11-07T14:02:07"/>
        <d v="2025-01-13T09:17:13"/>
        <d v="2024-10-28T16:28:40"/>
        <d v="2024-12-10T11:15:30"/>
        <d v="2024-12-09T13:23:07"/>
        <d v="2025-01-09T15:57:49"/>
        <d v="2025-01-17T11:36:23"/>
        <d v="2024-10-18T15:55:06"/>
        <d v="2025-01-09T11:59:46"/>
        <d v="2025-01-20T09:54:48"/>
        <d v="2025-01-17T15:42:16"/>
        <d v="2024-11-27T09:59:24"/>
        <d v="2024-12-16T11:42:52"/>
        <d v="2024-12-06T16:44:44"/>
        <d v="2024-10-15T15:25:48"/>
        <d v="2024-12-19T16:26:56"/>
        <d v="2024-12-12T16:48:13"/>
        <d v="2025-01-10T15:25:18"/>
        <d v="2025-01-09T14:20:51"/>
        <d v="2024-12-04T10:54:18"/>
        <d v="2024-11-22T11:13:13"/>
        <d v="2024-11-05T11:03:51"/>
        <d v="2024-10-24T09:16:40"/>
        <d v="2025-01-09T11:02:12"/>
        <d v="2024-11-28T16:14:49"/>
        <d v="2025-02-19T09:40:21"/>
        <d v="2025-01-31T16:02:31"/>
        <d v="2024-11-14T21:25:29"/>
        <d v="2024-12-13T14:57:59"/>
        <d v="2025-01-09T08:30:58"/>
        <d v="2024-12-13T14:58:00"/>
        <d v="2025-01-31T15:20:27"/>
        <d v="2024-10-31T16:29:02"/>
        <d v="2025-02-26T16:20:15"/>
        <d v="2025-01-14T10:39:27"/>
        <d v="2024-12-20T14:19:47"/>
        <d v="2025-01-28T12:56:37"/>
        <d v="2025-01-09T10:25:07"/>
        <d v="2025-01-23T13:41:10"/>
        <m/>
        <d v="2024-11-11T11:27:58"/>
        <d v="2024-10-02T10:23:45"/>
        <d v="2025-01-08T08:14:28"/>
        <d v="2024-10-30T10:46:50"/>
        <d v="2024-10-01T14:36:14"/>
        <d v="2024-07-30T09:11:22"/>
        <d v="2024-09-24T08:42:33"/>
        <d v="2024-11-26T16:45:07"/>
        <d v="2024-12-04T10:34:12"/>
        <d v="2024-11-12T16:59:55"/>
        <d v="2024-11-05T13:14:38"/>
        <d v="2024-11-27T09:59:26"/>
        <d v="2024-12-10T10:20:57"/>
        <d v="2024-12-03T16:09:01"/>
        <d v="2024-12-06T16:00:02"/>
        <d v="2024-11-25T10:55:52"/>
        <d v="2024-12-09T14:04:29"/>
        <d v="2024-10-31T09:21:17"/>
        <d v="2024-11-18T21:48:19"/>
        <d v="2025-01-09T09:31:41"/>
        <d v="2025-01-20T11:06:27"/>
        <d v="2024-09-26T08:40:19"/>
        <d v="2024-10-22T13:48:03"/>
        <d v="2024-11-05T11:03:52"/>
        <d v="2024-12-13T14:57:58"/>
        <d v="2024-11-22T11:13:14"/>
        <d v="2024-12-04T10:36:13"/>
        <d v="2025-01-09T09:48:56"/>
        <d v="2024-12-19T13:45:57"/>
        <d v="2024-12-20T10:08:50"/>
        <d v="2024-12-20T10:09:17"/>
        <d v="2024-12-17T14:34:32"/>
        <d v="2024-09-11T15:42:18"/>
        <d v="2024-12-02T16:37:15"/>
        <d v="2024-12-19T14:05:12"/>
        <d v="2024-12-12T08:31:02"/>
        <d v="2024-12-04T09:58:19"/>
        <d v="2024-12-04T10:18:45"/>
        <d v="2025-01-09T09:27:42"/>
        <d v="2024-12-04T09:59:33"/>
        <d v="2024-11-14T21:34:48"/>
        <d v="2025-01-09T09:10:08"/>
        <d v="2025-01-09T08:08:03"/>
        <d v="2025-01-09T09:14:06"/>
        <d v="2025-01-09T09:24:04"/>
        <d v="2024-12-04T10:21:28"/>
        <d v="2025-01-10T16:56:30"/>
        <d v="2024-12-19T14:55:17"/>
        <d v="2025-01-24T14:39:33"/>
        <d v="2024-12-19T14:33:00"/>
        <d v="2025-01-27T08:37:45"/>
        <d v="2024-12-13T15:43:33"/>
        <d v="2024-11-26T16:53:17"/>
        <d v="2024-12-03T17:06:46"/>
        <d v="2024-11-25T10:11:44"/>
        <d v="2024-09-11T10:10:06"/>
        <d v="2024-12-10T08:30:25"/>
        <d v="2024-11-22T08:26:25"/>
        <d v="2024-09-23T15:44:39"/>
        <d v="2024-12-17T10:18:46"/>
        <d v="2024-12-05T09:20:51"/>
        <d v="2024-11-29T11:03:37"/>
        <d v="2024-11-06T08:18:23"/>
        <d v="2024-12-19T15:13:23"/>
        <d v="2024-11-04T08:53:55"/>
        <d v="2025-01-23T09:56:26"/>
        <d v="2024-12-13T16:11:04"/>
        <d v="2024-11-04T08:27:39"/>
        <d v="2024-11-22T16:37:21"/>
        <d v="2024-10-07T09:47:26"/>
        <d v="2025-01-09T08:34:09"/>
        <d v="2025-01-20T10:38:44"/>
        <d v="2025-01-20T10:47:53"/>
        <d v="2025-01-09T08:28:52"/>
        <d v="2025-01-31T08:10:38"/>
        <d v="2025-02-10T10:29:57"/>
        <d v="2024-10-07T14:29:12"/>
        <d v="2025-01-21T11:47:20"/>
        <d v="2025-01-23T16:55:20"/>
        <d v="2025-01-10T16:43:13"/>
        <d v="2024-12-19T14:44:03"/>
        <d v="2025-01-17T11:42:19"/>
        <d v="2024-12-03T13:46:48"/>
        <d v="2024-11-26T14:09:46"/>
        <d v="2024-12-06T15:15:37"/>
        <d v="2024-12-02T14:00:58"/>
        <d v="2024-12-09T13:38:35"/>
        <d v="2024-11-29T13:52:59"/>
        <d v="2024-11-15T12:57:36"/>
        <d v="2024-12-10T14:18:36"/>
        <d v="2024-11-29T13:48:07"/>
        <d v="2024-05-30T12:34:27"/>
        <d v="2024-10-15T07:24:08"/>
        <d v="2024-11-04T09:24:45"/>
      </sharedItems>
      <fieldGroup par="22"/>
    </cacheField>
    <cacheField name="Purchase order issue date" numFmtId="0">
      <sharedItems containsNonDate="0" containsString="0" containsBlank="1"/>
    </cacheField>
    <cacheField name="Vendor ID" numFmtId="0">
      <sharedItems/>
    </cacheField>
    <cacheField name="VendorName" numFmtId="0">
      <sharedItems/>
    </cacheField>
    <cacheField name="Vendor_Invoice_No" numFmtId="0">
      <sharedItems/>
    </cacheField>
    <cacheField name="Invoice Date" numFmtId="167">
      <sharedItems containsSemiMixedTypes="0" containsNonDate="0" containsDate="1" containsString="0" minDate="2026-01-15T00:00:00" maxDate="2026-03-01T00:00:00" count="7">
        <d v="2026-02-28T00:00:00"/>
        <d v="2026-02-18T00:00:00"/>
        <d v="2026-02-16T00:00:00"/>
        <d v="2026-01-31T00:00:00"/>
        <d v="2026-01-30T00:00:00"/>
        <d v="2026-01-27T00:00:00"/>
        <d v="2026-01-15T00:00:00"/>
      </sharedItems>
      <fieldGroup par="24"/>
    </cacheField>
    <cacheField name="REF_NO" numFmtId="0">
      <sharedItems containsNonDate="0" containsString="0" containsBlank="1"/>
    </cacheField>
    <cacheField name="Item Code" numFmtId="0">
      <sharedItems/>
    </cacheField>
    <cacheField name="Part Description" numFmtId="0">
      <sharedItems/>
    </cacheField>
    <cacheField name="Commodity Italian" numFmtId="0">
      <sharedItems/>
    </cacheField>
    <cacheField name="Commodity English" numFmtId="0">
      <sharedItems/>
    </cacheField>
    <cacheField name="Division" numFmtId="0">
      <sharedItems containsNonDate="0" containsString="0" containsBlank="1"/>
    </cacheField>
    <cacheField name="Quantity" numFmtId="0">
      <sharedItems containsSemiMixedTypes="0" containsString="0" containsNumber="1" minValue="0.15" maxValue="201084"/>
    </cacheField>
    <cacheField name="Unit" numFmtId="0">
      <sharedItems/>
    </cacheField>
    <cacheField name="PO_Price_PO CUR" numFmtId="0">
      <sharedItems containsNonDate="0" containsString="0" containsBlank="1"/>
    </cacheField>
    <cacheField name="PO UNIT PRICE PO_CUR" numFmtId="0">
      <sharedItems containsSemiMixedTypes="0" containsString="0" containsNumber="1" minValue="0" maxValue="207"/>
    </cacheField>
    <cacheField name="Total_PO_Price_PO CUR" numFmtId="166">
      <sharedItems containsSemiMixedTypes="0" containsString="0" containsNumber="1" minValue="0" maxValue="97410"/>
    </cacheField>
    <cacheField name="Translated Part Description (English)" numFmtId="0">
      <sharedItems/>
    </cacheField>
    <cacheField name="Unified Commodity Code" numFmtId="0">
      <sharedItems/>
    </cacheField>
    <cacheField name="Months (Purchase Order Date )" numFmtId="0" databaseField="0">
      <fieldGroup base="1">
        <rangePr groupBy="months" startDate="2024-05-30T12:34:27" endDate="2025-02-26T16:20:15"/>
        <groupItems count="14">
          <s v="&lt;5/30/2024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/26/2025"/>
        </groupItems>
      </fieldGroup>
    </cacheField>
    <cacheField name="Quarters (Purchase Order Date )" numFmtId="0" databaseField="0">
      <fieldGroup base="1">
        <rangePr groupBy="quarters" startDate="2024-05-30T12:34:27" endDate="2025-02-26T16:20:15"/>
        <groupItems count="6">
          <s v="&lt;5/30/2024"/>
          <s v="Qtr1"/>
          <s v="Qtr2"/>
          <s v="Qtr3"/>
          <s v="Qtr4"/>
          <s v="&gt;2/26/2025"/>
        </groupItems>
      </fieldGroup>
    </cacheField>
    <cacheField name="Years (Purchase Order Date )" numFmtId="0" databaseField="0">
      <fieldGroup base="1">
        <rangePr groupBy="years" startDate="2024-05-30T12:34:27" endDate="2025-02-26T16:20:15"/>
        <groupItems count="4">
          <s v="&lt;5/30/2024"/>
          <s v="2024"/>
          <s v="2025"/>
          <s v="&gt;2/26/2025"/>
        </groupItems>
      </fieldGroup>
    </cacheField>
    <cacheField name="Days (Invoice Date)" numFmtId="0" databaseField="0">
      <fieldGroup base="6">
        <rangePr groupBy="days" startDate="2026-01-15T00:00:00" endDate="2026-03-01T00:00:00"/>
        <groupItems count="368">
          <s v="&lt;1/1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1/2026"/>
        </groupItems>
      </fieldGroup>
    </cacheField>
    <cacheField name="Months (Invoice Date)" numFmtId="0" databaseField="0">
      <fieldGroup base="6">
        <rangePr groupBy="months" startDate="2026-01-15T00:00:00" endDate="2026-03-01T00:00:00"/>
        <groupItems count="14">
          <s v="&lt;1/15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3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7">
  <r>
    <s v="000288100051"/>
    <s v="1-5-HSI103C-Y SI HANDLE 16CM SAUCEPAN..."/>
    <x v="0"/>
    <x v="0"/>
  </r>
  <r>
    <s v="000288100051"/>
    <s v="1-5-HSI103C-Y SI HANDLE 16CM SAUCEPAN..."/>
    <x v="0"/>
    <x v="0"/>
  </r>
  <r>
    <s v="000288100052"/>
    <s v="1-5-HSI105C-Y SI HANDLE 20CM SAUCEPAN..."/>
    <x v="1"/>
    <x v="0"/>
  </r>
  <r>
    <s v="000288100052"/>
    <s v="1-5-HSI105C-Y SI HANDLE 20CM SAUCEPAN..."/>
    <x v="1"/>
    <x v="0"/>
  </r>
  <r>
    <s v="000288100055"/>
    <s v="1-5-HSI203C-Y SI HANDLE 20CM SKILLET..."/>
    <x v="2"/>
    <x v="0"/>
  </r>
  <r>
    <s v="000288100055"/>
    <s v="1-5-HSI203C-Y SI HANDLE 20CM SKILLET..."/>
    <x v="2"/>
    <x v="0"/>
  </r>
  <r>
    <s v="000288100053"/>
    <s v="1-5-HSI107C-Y SI HANDLE 24CM SAUCIER..."/>
    <x v="3"/>
    <x v="0"/>
  </r>
  <r>
    <s v="000288100053"/>
    <s v="1-5-HSI107C-Y SI HANDLE 24CM SAUCIER..."/>
    <x v="3"/>
    <x v="0"/>
  </r>
  <r>
    <s v="000288100054"/>
    <s v="1-5-HSI108C-Y SI HANDLE 26CM SAUTE'..."/>
    <x v="4"/>
    <x v="0"/>
  </r>
  <r>
    <s v="000288100054"/>
    <s v="1-5-HSI108C-Y SI HANDLE 26CM SAUTE'..."/>
    <x v="4"/>
    <x v="0"/>
  </r>
  <r>
    <s v="000288100056"/>
    <s v="1-5-HSI206C-Y SI HANDLE 26CM SKILLET..."/>
    <x v="5"/>
    <x v="0"/>
  </r>
  <r>
    <s v="000288100056"/>
    <s v="1-5-HSI206C-Y SI HANDLE 26CM SKILLET..."/>
    <x v="5"/>
    <x v="0"/>
  </r>
  <r>
    <s v="000288100057"/>
    <s v="1-5-HSI208C-Y SI HANDLE 30CM SKILLET..."/>
    <x v="6"/>
    <x v="0"/>
  </r>
  <r>
    <s v="000288100057"/>
    <s v="1-5-HSI208C-Y SI HANDLE 30CM SKILLET..."/>
    <x v="6"/>
    <x v="0"/>
  </r>
  <r>
    <s v="000288000051"/>
    <s v="1-5-HSI103CAY SI HANDLE PVD GOLD 16CM..."/>
    <x v="7"/>
    <x v="0"/>
  </r>
  <r>
    <s v="000288000051"/>
    <s v="1-5-HSI103CAY SI HANDLE PVD GOLD 16CM..."/>
    <x v="7"/>
    <x v="0"/>
  </r>
  <r>
    <s v="000288000052"/>
    <s v="1-5-HSI105CAY SI HANDLE PVD GOLD 20CM..."/>
    <x v="8"/>
    <x v="0"/>
  </r>
  <r>
    <s v="000288000052"/>
    <s v="1-5-HSI105CAY SI HANDLE PVD GOLD 20CM..."/>
    <x v="8"/>
    <x v="0"/>
  </r>
  <r>
    <s v="000288000055"/>
    <s v="1-5-HSI203CAY SI HANDLE PVD GOLD 20CM..."/>
    <x v="9"/>
    <x v="0"/>
  </r>
  <r>
    <s v="000288000055"/>
    <s v="1-5-HSI203CAY SI HANDLE PVD GOLD 20CM..."/>
    <x v="9"/>
    <x v="0"/>
  </r>
  <r>
    <s v="000288000053"/>
    <s v="1-5-HSI107CAY SI HANDLE PVD GOLD 24CM..."/>
    <x v="10"/>
    <x v="0"/>
  </r>
  <r>
    <s v="000288000053"/>
    <s v="1-5-HSI107CAY SI HANDLE PVD GOLD 24CM..."/>
    <x v="10"/>
    <x v="0"/>
  </r>
  <r>
    <s v="000288000054"/>
    <s v="1-5-HSI108CAY SI HANDLE PVD GOLD 26CM..."/>
    <x v="11"/>
    <x v="0"/>
  </r>
  <r>
    <s v="000288000054"/>
    <s v="1-5-HSI108CAY SI HANDLE PVD GOLD 26CM..."/>
    <x v="11"/>
    <x v="0"/>
  </r>
  <r>
    <s v="000288000056"/>
    <s v="1-5-HSI206CAY SI HANDLE PVD GOLD 26CM..."/>
    <x v="12"/>
    <x v="0"/>
  </r>
  <r>
    <s v="000288000056"/>
    <s v="1-5-HSI206CAY SI HANDLE PVD GOLD 26CM..."/>
    <x v="12"/>
    <x v="0"/>
  </r>
  <r>
    <s v="000288000057"/>
    <s v="1-5-HSI208CAY SI HANDLE PVD GOLD 30CM..."/>
    <x v="13"/>
    <x v="0"/>
  </r>
  <r>
    <s v="000288000057"/>
    <s v="1-5-HSI208CAY SI HANDLE PVD GOLD 30CM..."/>
    <x v="13"/>
    <x v="0"/>
  </r>
  <r>
    <s v="000289100051"/>
    <s v="1-5-SSI105C-Y SI SIDE HANDLE 20CM SAUCE..."/>
    <x v="14"/>
    <x v="1"/>
  </r>
  <r>
    <s v="000289100050"/>
    <s v="1-5-SSI108C-Y SI SIDE HANDLE 26CM STOCK..."/>
    <x v="15"/>
    <x v="1"/>
  </r>
  <r>
    <s v="000289000051"/>
    <s v="1-5-SSI105CAY SI SIDE IHANDLE PVD GOLD..."/>
    <x v="16"/>
    <x v="1"/>
  </r>
  <r>
    <s v="000289000051"/>
    <s v="1-5-SSI105CAY SI SIDE IHANDLE PVD GOLD..."/>
    <x v="16"/>
    <x v="1"/>
  </r>
  <r>
    <s v="000289000052"/>
    <s v="1-5-SSI108CAY SI SIDE IHANDLE PVD GOLD..."/>
    <x v="17"/>
    <x v="1"/>
  </r>
  <r>
    <s v="000289000052"/>
    <s v="1-5-SSI108CAY SI SIDE IHANDLE PVD GOLD..."/>
    <x v="17"/>
    <x v="1"/>
  </r>
  <r>
    <s v="000010275014R"/>
    <s v="DISCO AL.99,5 275/14 RIC"/>
    <x v="18"/>
    <x v="2"/>
  </r>
  <r>
    <s v="000010280014R"/>
    <s v="DISCO AL.99,5 280/14 RIC"/>
    <x v="19"/>
    <x v="2"/>
  </r>
  <r>
    <s v="000010315014R"/>
    <s v="DISCO AL.99,5 315/14 RIC"/>
    <x v="20"/>
    <x v="2"/>
  </r>
  <r>
    <s v="000010390014R"/>
    <s v="DISCO AL.99,5 390/14 RIC"/>
    <x v="21"/>
    <x v="2"/>
  </r>
  <r>
    <s v="000110610001"/>
    <s v="GHIERA P15 17/20,5 B15/190 FR120"/>
    <x v="22"/>
    <x v="3"/>
  </r>
  <r>
    <s v="0002A0125TS5"/>
    <s v="DISCO AC.125/040 C/F 2,5 MM+TAGLI STRETTI+FO.CENTRALE 36,5mm"/>
    <x v="23"/>
    <x v="4"/>
  </r>
  <r>
    <s v="0002A0135TS5"/>
    <s v="DISCO AC.135/040 C/F 2,5 MM+TAGLI STRETTI+FO.CENTRALE 36,5mm"/>
    <x v="24"/>
    <x v="4"/>
  </r>
  <r>
    <s v="0002A0155TS5"/>
    <s v="DISCO AC.155/040 C/F 2,5 MM+TAGLI STRETTI+FORO CENTRALE 50mm"/>
    <x v="25"/>
    <x v="4"/>
  </r>
  <r>
    <s v="0002A0175TS5"/>
    <s v="DISCO AC.175/040 C/F 2,5 MM+TAGLI STRETTI+FORO CENTRALE 50mm"/>
    <x v="26"/>
    <x v="4"/>
  </r>
  <r>
    <s v="0002A0185TS5"/>
    <s v="DISCO AC.185/040 C/F 2,5 MM+TAGLI STRETTI+FORO CENTRALE 50mm"/>
    <x v="27"/>
    <x v="4"/>
  </r>
  <r>
    <s v="0002A0195TS5"/>
    <s v="DISCO AC.195/040 C/F 2,5 MM+TAGLI STRETTI+FORO CENTRALE 50mm"/>
    <x v="28"/>
    <x v="4"/>
  </r>
  <r>
    <s v="000110534001"/>
    <s v="GHIERA P15  15,5/28 R15/827 FR100"/>
    <x v="29"/>
    <x v="3"/>
  </r>
  <r>
    <s v="000030265027"/>
    <s v="DISCO 5PLY 265/27 SS304 0,4 + Al1,8 + SS439 0,5 TOT 27/10"/>
    <x v="30"/>
    <x v="5"/>
  </r>
  <r>
    <s v="000030265027"/>
    <s v="DISCO 5PLY 265/27 SS304 0,4 + Al1,8 + SS439 0,5 TOT 27/10"/>
    <x v="30"/>
    <x v="5"/>
  </r>
  <r>
    <s v="000030300023"/>
    <s v="DISCO 5PLY 300/23  SS304 0,4 + Al1,4 + SS439 0,5 TOT 23/10"/>
    <x v="31"/>
    <x v="5"/>
  </r>
  <r>
    <s v="000030300023"/>
    <s v="DISCO 5PLY 300/23  SS304 0,4 + Al1,4 + SS439 0,5 TOT 23/10"/>
    <x v="31"/>
    <x v="5"/>
  </r>
  <r>
    <s v="000030335027"/>
    <s v="DISCO 5PLY 335/27 SS304 0,4 + Al1,8 + SS439 0,5 TOT 27/10"/>
    <x v="32"/>
    <x v="5"/>
  </r>
  <r>
    <s v="000030335027"/>
    <s v="DISCO 5PLY 335/27 SS304 0,4 + Al1,8 + SS439 0,5 TOT 27/10"/>
    <x v="32"/>
    <x v="5"/>
  </r>
  <r>
    <s v="000030335027"/>
    <s v="DISCO 5PLY 335/27 SS304 0,4 + Al1,8 + SS439 0,5 TOT 27/10"/>
    <x v="32"/>
    <x v="5"/>
  </r>
  <r>
    <s v="000030365023"/>
    <s v="DISCO 5PLY 365/23  SS304 0,4 + Al1,4 + SS439 0,5 TOT 23/10"/>
    <x v="33"/>
    <x v="5"/>
  </r>
  <r>
    <s v="000030365023"/>
    <s v="DISCO 5PLY 365/23  SS304 0,4 + Al1,4 + SS439 0,5 TOT 23/10"/>
    <x v="33"/>
    <x v="5"/>
  </r>
  <r>
    <s v="000030375023"/>
    <s v="DISCO 5PLY 375/23  SS304 0,4 + Al1,4 + SS439 0,5 TOT 23/10"/>
    <x v="34"/>
    <x v="5"/>
  </r>
  <r>
    <s v="000030375023"/>
    <s v="DISCO 5PLY 375/23  SS304 0,4 + Al1,4 + SS439 0,5 TOT 23/10"/>
    <x v="34"/>
    <x v="5"/>
  </r>
  <r>
    <s v="000030380023"/>
    <s v="DISCO 5PLY 380/23  SS304 0,4 + Al1,4 + SS439 0,5 TOT 23/10"/>
    <x v="35"/>
    <x v="5"/>
  </r>
  <r>
    <s v="000030380023"/>
    <s v="DISCO 5PLY 380/23  SS304 0,4 + Al1,4 + SS439 0,5 TOT 23/10"/>
    <x v="35"/>
    <x v="5"/>
  </r>
  <r>
    <s v="000030385027"/>
    <s v="DISCO 5PLY 385/27  SS304 0,4 + Al1,8 + SS439 0,5 TOT 27/10"/>
    <x v="36"/>
    <x v="5"/>
  </r>
  <r>
    <s v="000030385027"/>
    <s v="DISCO 5PLY 385/27  SS304 0,4 + Al1,8 + SS439 0,5 TOT 27/10"/>
    <x v="36"/>
    <x v="5"/>
  </r>
  <r>
    <s v="000030385027"/>
    <s v="DISCO 5PLY 385/27  SS304 0,4 + Al1,8 + SS439 0,5 TOT 27/10"/>
    <x v="36"/>
    <x v="5"/>
  </r>
  <r>
    <s v="000030470023"/>
    <s v="DISCO 5PLY 470/23  SS304 0,4 + Al1,4 + SS439 0,5 TOT 23/10"/>
    <x v="37"/>
    <x v="5"/>
  </r>
  <r>
    <s v="000030470023"/>
    <s v="DISCO 5PLY 470/23  SS304 0,4 + Al1,4 + SS439 0,5 TOT 23/10"/>
    <x v="37"/>
    <x v="5"/>
  </r>
  <r>
    <s v="000030470023"/>
    <s v="DISCO 5PLY 470/23  SS304 0,4 + Al1,4 + SS439 0,5 TOT 23/10"/>
    <x v="37"/>
    <x v="5"/>
  </r>
  <r>
    <s v="000390103024"/>
    <s v="VITE 5MAX14 AC.AUTOM.ZIG.C/TORX T25"/>
    <x v="38"/>
    <x v="6"/>
  </r>
  <r>
    <s v="002340514003"/>
    <s v="ACEMATT OK-390 opacizzante"/>
    <x v="39"/>
    <x v="7"/>
  </r>
  <r>
    <s v="000070265022R"/>
    <s v="DISCO AL.1200 265/22 RIC"/>
    <x v="40"/>
    <x v="2"/>
  </r>
  <r>
    <s v="000070410022R"/>
    <s v="DISCO AL.1200 410/22 RIC"/>
    <x v="41"/>
    <x v="2"/>
  </r>
  <r>
    <s v="000040215036R"/>
    <s v="DISCO AL.4006 215/36 RIC"/>
    <x v="42"/>
    <x v="2"/>
  </r>
  <r>
    <s v="000040215036R"/>
    <s v="DISCO AL.4006 215/36 RIC"/>
    <x v="42"/>
    <x v="2"/>
  </r>
  <r>
    <s v="000040225029R"/>
    <s v="DISCO AL.4006 225/29 RIC"/>
    <x v="43"/>
    <x v="2"/>
  </r>
  <r>
    <s v="000040235029R"/>
    <s v="DISCO AL.4006 235/29 RIC"/>
    <x v="44"/>
    <x v="2"/>
  </r>
  <r>
    <s v="000040235036R"/>
    <s v="DISCO AL.4006 235/36 RIC"/>
    <x v="45"/>
    <x v="2"/>
  </r>
  <r>
    <s v="000040235036R"/>
    <s v="DISCO AL.4006 235/36 RIC"/>
    <x v="45"/>
    <x v="2"/>
  </r>
  <r>
    <s v="000040235036R"/>
    <s v="DISCO AL.4006 235/36 RIC"/>
    <x v="45"/>
    <x v="2"/>
  </r>
  <r>
    <s v="000040235036R"/>
    <s v="DISCO AL.4006 235/36 RIC"/>
    <x v="45"/>
    <x v="2"/>
  </r>
  <r>
    <s v="000040260036R"/>
    <s v="DISCO AL.4006 260/36 RIC"/>
    <x v="46"/>
    <x v="2"/>
  </r>
  <r>
    <s v="000040260036R"/>
    <s v="DISCO AL.4006 260/36 RIC"/>
    <x v="46"/>
    <x v="2"/>
  </r>
  <r>
    <s v="000040265029R"/>
    <s v="DISCO AL.4006 265/29 RIC"/>
    <x v="47"/>
    <x v="2"/>
  </r>
  <r>
    <s v="000040265029R"/>
    <s v="DISCO AL.4006 265/29 RIC"/>
    <x v="47"/>
    <x v="2"/>
  </r>
  <r>
    <s v="000040265032R"/>
    <s v="DISCO AL.4006 265/32 RIC"/>
    <x v="48"/>
    <x v="2"/>
  </r>
  <r>
    <s v="000040280036R"/>
    <s v="DISCO AL.4006 280/36 RIC"/>
    <x v="49"/>
    <x v="2"/>
  </r>
  <r>
    <s v="000040280036R"/>
    <s v="DISCO AL.4006 280/36 RIC"/>
    <x v="49"/>
    <x v="2"/>
  </r>
  <r>
    <s v="000040285036R"/>
    <s v="DISCO AL.4006 285/36 RIC"/>
    <x v="50"/>
    <x v="2"/>
  </r>
  <r>
    <s v="000040285036R"/>
    <s v="DISCO AL.4006 285/36 RIC"/>
    <x v="50"/>
    <x v="2"/>
  </r>
  <r>
    <s v="000040285036R"/>
    <s v="DISCO AL.4006 285/36 RIC"/>
    <x v="50"/>
    <x v="2"/>
  </r>
  <r>
    <s v="000040285036R"/>
    <s v="DISCO AL.4006 285/36 RIC"/>
    <x v="50"/>
    <x v="2"/>
  </r>
  <r>
    <s v="000040300029R"/>
    <s v="DISCO AL.4006 300/29 RIC"/>
    <x v="51"/>
    <x v="2"/>
  </r>
  <r>
    <s v="000040300029R"/>
    <s v="DISCO AL.4006 300/29 RIC"/>
    <x v="51"/>
    <x v="2"/>
  </r>
  <r>
    <s v="000040305029R"/>
    <s v="DISCO AL.4006 305/29 RIC"/>
    <x v="52"/>
    <x v="2"/>
  </r>
  <r>
    <s v="000040305036R"/>
    <s v="DISCO AL.4006 305/36 RIC"/>
    <x v="53"/>
    <x v="2"/>
  </r>
  <r>
    <s v="000040310036R"/>
    <s v="DISCO AL.4006 310/36 RIC"/>
    <x v="54"/>
    <x v="2"/>
  </r>
  <r>
    <s v="000040310036R"/>
    <s v="DISCO AL.4006 310/36 RIC"/>
    <x v="54"/>
    <x v="2"/>
  </r>
  <r>
    <s v="000040310036R"/>
    <s v="DISCO AL.4006 310/36 RIC"/>
    <x v="54"/>
    <x v="2"/>
  </r>
  <r>
    <s v="000040310036R"/>
    <s v="DISCO AL.4006 310/36 RIC"/>
    <x v="54"/>
    <x v="2"/>
  </r>
  <r>
    <s v="000040325036R"/>
    <s v="DISCO AL.4006 325/36 RIC"/>
    <x v="55"/>
    <x v="2"/>
  </r>
  <r>
    <s v="000040325036R"/>
    <s v="DISCO AL.4006 325/36 RIC"/>
    <x v="55"/>
    <x v="2"/>
  </r>
  <r>
    <s v="000040325036R"/>
    <s v="DISCO AL.4006 325/36 RIC"/>
    <x v="55"/>
    <x v="2"/>
  </r>
  <r>
    <s v="000040325036R"/>
    <s v="DISCO AL.4006 325/36 RIC"/>
    <x v="55"/>
    <x v="2"/>
  </r>
  <r>
    <s v="000040330029R"/>
    <s v="DISCO AL.4006 330/29 RIC"/>
    <x v="56"/>
    <x v="2"/>
  </r>
  <r>
    <s v="000040335024R"/>
    <s v="DISCO AL.4006 335/24 RIC"/>
    <x v="57"/>
    <x v="2"/>
  </r>
  <r>
    <s v="000040335029R"/>
    <s v="DISCO AL.4006 335/29 RIC"/>
    <x v="58"/>
    <x v="2"/>
  </r>
  <r>
    <s v="000040335032R"/>
    <s v="DISCO AL.4006 335/32 RIC"/>
    <x v="59"/>
    <x v="2"/>
  </r>
  <r>
    <s v="000040340036R"/>
    <s v="DISCO AL.4006 340/36 RIC"/>
    <x v="60"/>
    <x v="2"/>
  </r>
  <r>
    <s v="000040340036R"/>
    <s v="DISCO AL.4006 340/36 RIC"/>
    <x v="60"/>
    <x v="2"/>
  </r>
  <r>
    <s v="000040350029R"/>
    <s v="DISCO AL.4006 350/29 RIC"/>
    <x v="61"/>
    <x v="2"/>
  </r>
  <r>
    <s v="000040350036R"/>
    <s v="DISCO AL.4006 350/36 RIC"/>
    <x v="62"/>
    <x v="2"/>
  </r>
  <r>
    <s v="000040350036R"/>
    <s v="DISCO AL.4006 350/36 RIC"/>
    <x v="62"/>
    <x v="2"/>
  </r>
  <r>
    <s v="000040350036R"/>
    <s v="DISCO AL.4006 350/36 RIC"/>
    <x v="62"/>
    <x v="2"/>
  </r>
  <r>
    <s v="000040355029R"/>
    <s v="DISCO AL.4006 355/29 RIC"/>
    <x v="63"/>
    <x v="2"/>
  </r>
  <r>
    <s v="000040355032R"/>
    <s v="DISCO AL.4006 355/32 RIC"/>
    <x v="64"/>
    <x v="2"/>
  </r>
  <r>
    <s v="000040355036R"/>
    <s v="DISCO AL.4006 355/36 RIC"/>
    <x v="65"/>
    <x v="2"/>
  </r>
  <r>
    <s v="000040355036R"/>
    <s v="DISCO AL.4006 355/36 RIC"/>
    <x v="65"/>
    <x v="2"/>
  </r>
  <r>
    <s v="000040355036R"/>
    <s v="DISCO AL.4006 355/36 RIC"/>
    <x v="65"/>
    <x v="2"/>
  </r>
  <r>
    <s v="000040355036R"/>
    <s v="DISCO AL.4006 355/36 RIC"/>
    <x v="65"/>
    <x v="2"/>
  </r>
  <r>
    <s v="000040355036R"/>
    <s v="DISCO AL.4006 355/36 RIC"/>
    <x v="65"/>
    <x v="2"/>
  </r>
  <r>
    <s v="000040355036R"/>
    <s v="DISCO AL.4006 355/36 RIC"/>
    <x v="65"/>
    <x v="2"/>
  </r>
  <r>
    <s v="000040355039R"/>
    <s v="DISCO AL.4006 355/39 RIC"/>
    <x v="66"/>
    <x v="2"/>
  </r>
  <r>
    <s v="000040370029R"/>
    <s v="DISCO AL.4006 370/29 RIC"/>
    <x v="67"/>
    <x v="2"/>
  </r>
  <r>
    <s v="000040370036R"/>
    <s v="DISCO AL.4006 370/36 RIC"/>
    <x v="68"/>
    <x v="2"/>
  </r>
  <r>
    <s v="000040375039R"/>
    <s v="DISCO AL.4006 375/39 RIC"/>
    <x v="69"/>
    <x v="2"/>
  </r>
  <r>
    <s v="000040385036R"/>
    <s v="DISCO AL.4006 385/36 RIC"/>
    <x v="70"/>
    <x v="2"/>
  </r>
  <r>
    <s v="000040410029R"/>
    <s v="DISCO AL.4006 410/29 RIC"/>
    <x v="71"/>
    <x v="2"/>
  </r>
  <r>
    <s v="000040415039R"/>
    <s v="DISCO AL.4006 415/39 RIC"/>
    <x v="72"/>
    <x v="2"/>
  </r>
  <r>
    <s v="000040435036R"/>
    <s v="DISCO AL.4006 435/36 RIC"/>
    <x v="73"/>
    <x v="2"/>
  </r>
  <r>
    <s v="000010390017R"/>
    <s v="DISCO AL.99,5 390/17 RIC"/>
    <x v="74"/>
    <x v="2"/>
  </r>
  <r>
    <s v="000050285029R"/>
    <s v="DISCO AL.GREEN 285/29 RIC"/>
    <x v="75"/>
    <x v="2"/>
  </r>
  <r>
    <s v="000050220032R"/>
    <s v="DISCO AL.L.GREEN 220/32 RIC"/>
    <x v="76"/>
    <x v="2"/>
  </r>
  <r>
    <s v="000050225029R"/>
    <s v="DISCO AL.L.GREEN 225/29 RIC"/>
    <x v="77"/>
    <x v="2"/>
  </r>
  <r>
    <s v="000050225032R"/>
    <s v="DISCO AL.L.GREEN 225/32 RIC"/>
    <x v="78"/>
    <x v="2"/>
  </r>
  <r>
    <s v="000050225032R"/>
    <s v="DISCO AL.L.GREEN 225/32 RIC"/>
    <x v="78"/>
    <x v="2"/>
  </r>
  <r>
    <s v="000050225032R"/>
    <s v="DISCO AL.L.GREEN 225/32 RIC"/>
    <x v="78"/>
    <x v="2"/>
  </r>
  <r>
    <s v="000050225032R"/>
    <s v="DISCO AL.L.GREEN 225/32 RIC"/>
    <x v="78"/>
    <x v="2"/>
  </r>
  <r>
    <s v="000050225032R"/>
    <s v="DISCO AL.L.GREEN 225/32 RIC"/>
    <x v="78"/>
    <x v="2"/>
  </r>
  <r>
    <s v="000050235032R"/>
    <s v="DISCO AL.L.GREEN 235/32 RIC"/>
    <x v="79"/>
    <x v="2"/>
  </r>
  <r>
    <s v="000050235032R"/>
    <s v="DISCO AL.L.GREEN 235/32 RIC"/>
    <x v="79"/>
    <x v="2"/>
  </r>
  <r>
    <s v="000050235032R"/>
    <s v="DISCO AL.L.GREEN 235/32 RIC"/>
    <x v="79"/>
    <x v="2"/>
  </r>
  <r>
    <s v="000050235032R"/>
    <s v="DISCO AL.L.GREEN 235/32 RIC"/>
    <x v="79"/>
    <x v="2"/>
  </r>
  <r>
    <s v="000050265029R"/>
    <s v="DISCO AL.L.GREEN 265/29 RIC"/>
    <x v="80"/>
    <x v="2"/>
  </r>
  <r>
    <s v="000050265032R"/>
    <s v="DISCO AL.L.GREEN 265/32 RIC"/>
    <x v="81"/>
    <x v="2"/>
  </r>
  <r>
    <s v="000050265032R"/>
    <s v="DISCO AL.L.GREEN 265/32 RIC"/>
    <x v="81"/>
    <x v="2"/>
  </r>
  <r>
    <s v="000050265032R"/>
    <s v="DISCO AL.L.GREEN 265/32 RIC"/>
    <x v="81"/>
    <x v="2"/>
  </r>
  <r>
    <s v="000050265032R"/>
    <s v="DISCO AL.L.GREEN 265/32 RIC"/>
    <x v="81"/>
    <x v="2"/>
  </r>
  <r>
    <s v="000050265032R"/>
    <s v="DISCO AL.L.GREEN 265/32 RIC"/>
    <x v="81"/>
    <x v="2"/>
  </r>
  <r>
    <s v="000050265036R"/>
    <s v="DISCO AL.L.GREEN 265/36 RIC"/>
    <x v="82"/>
    <x v="2"/>
  </r>
  <r>
    <s v="000050280032R"/>
    <s v="DISCO AL.L.GREEN 280/32 RIC"/>
    <x v="83"/>
    <x v="2"/>
  </r>
  <r>
    <s v="000050305029R"/>
    <s v="DISCO AL.L.GREEN 305/29 RIC"/>
    <x v="84"/>
    <x v="2"/>
  </r>
  <r>
    <s v="000050305029R"/>
    <s v="DISCO AL.L.GREEN 305/29 RIC"/>
    <x v="84"/>
    <x v="2"/>
  </r>
  <r>
    <s v="000050305036R"/>
    <s v="DISCO AL.L.GREEN 305/36 RIC"/>
    <x v="85"/>
    <x v="2"/>
  </r>
  <r>
    <s v="000050315032R"/>
    <s v="DISCO AL.L.GREEN 315/32 RIC"/>
    <x v="86"/>
    <x v="2"/>
  </r>
  <r>
    <s v="000050315032R"/>
    <s v="DISCO AL.L.GREEN 315/32 RIC"/>
    <x v="86"/>
    <x v="2"/>
  </r>
  <r>
    <s v="000050315032R"/>
    <s v="DISCO AL.L.GREEN 315/32 RIC"/>
    <x v="86"/>
    <x v="2"/>
  </r>
  <r>
    <s v="000050315032R"/>
    <s v="DISCO AL.L.GREEN 315/32 RIC"/>
    <x v="86"/>
    <x v="2"/>
  </r>
  <r>
    <s v="000050315032R"/>
    <s v="DISCO AL.L.GREEN 315/32 RIC"/>
    <x v="86"/>
    <x v="2"/>
  </r>
  <r>
    <s v="000050315032R"/>
    <s v="DISCO AL.L.GREEN 315/32 RIC"/>
    <x v="86"/>
    <x v="2"/>
  </r>
  <r>
    <s v="000050315032R"/>
    <s v="DISCO AL.L.GREEN 315/32 RIC"/>
    <x v="86"/>
    <x v="2"/>
  </r>
  <r>
    <s v="000050330029R"/>
    <s v="DISCO AL.L.GREEN 330/29 RIC"/>
    <x v="87"/>
    <x v="2"/>
  </r>
  <r>
    <s v="000050330032R"/>
    <s v="DISCO AL.L.GREEN 330/32 RIC"/>
    <x v="88"/>
    <x v="2"/>
  </r>
  <r>
    <s v="000050330032R"/>
    <s v="DISCO AL.L.GREEN 330/32 RIC"/>
    <x v="88"/>
    <x v="2"/>
  </r>
  <r>
    <s v="000050330032R"/>
    <s v="DISCO AL.L.GREEN 330/32 RIC"/>
    <x v="88"/>
    <x v="2"/>
  </r>
  <r>
    <s v="000050330032R"/>
    <s v="DISCO AL.L.GREEN 330/32 RIC"/>
    <x v="88"/>
    <x v="2"/>
  </r>
  <r>
    <s v="000050330032R"/>
    <s v="DISCO AL.L.GREEN 330/32 RIC"/>
    <x v="88"/>
    <x v="2"/>
  </r>
  <r>
    <s v="000050330032R"/>
    <s v="DISCO AL.L.GREEN 330/32 RIC"/>
    <x v="88"/>
    <x v="2"/>
  </r>
  <r>
    <s v="000050330032R"/>
    <s v="DISCO AL.L.GREEN 330/32 RIC"/>
    <x v="88"/>
    <x v="2"/>
  </r>
  <r>
    <s v="000050330032R"/>
    <s v="DISCO AL.L.GREEN 330/32 RIC"/>
    <x v="88"/>
    <x v="2"/>
  </r>
  <r>
    <s v="000050330032R"/>
    <s v="DISCO AL.L.GREEN 330/32 RIC"/>
    <x v="88"/>
    <x v="2"/>
  </r>
  <r>
    <s v="000050335029R"/>
    <s v="DISCO AL.L.GREEN 335/29 RIC"/>
    <x v="89"/>
    <x v="2"/>
  </r>
  <r>
    <s v="000050335029R"/>
    <s v="DISCO AL.L.GREEN 335/29 RIC"/>
    <x v="89"/>
    <x v="2"/>
  </r>
  <r>
    <s v="000050365029R"/>
    <s v="DISCO AL.L.GREEN 365/29 RIC"/>
    <x v="90"/>
    <x v="2"/>
  </r>
  <r>
    <s v="000050370036R"/>
    <s v="DISCO AL.L.GREEN 370/36 RIC"/>
    <x v="91"/>
    <x v="2"/>
  </r>
  <r>
    <s v="001110106003"/>
    <s v="BUSTA BOCC.40X55 C/WARNING 35 LINGUE"/>
    <x v="92"/>
    <x v="8"/>
  </r>
  <r>
    <s v="001510147027"/>
    <s v="BOX 0147/027 CM59X25,5X26"/>
    <x v="93"/>
    <x v="9"/>
  </r>
  <r>
    <s v="001540195007"/>
    <s v="BOX 0195/007 CM48X32,5X27"/>
    <x v="94"/>
    <x v="9"/>
  </r>
  <r>
    <s v="001540195007"/>
    <s v="BOX 0195/007 CM48X32,5X27"/>
    <x v="94"/>
    <x v="9"/>
  </r>
  <r>
    <s v="001510346016"/>
    <s v="BOX 0346/016*CM47X30,5X18"/>
    <x v="95"/>
    <x v="9"/>
  </r>
  <r>
    <s v="001510346016"/>
    <s v="BOX 0346/016*CM47X30,5X18"/>
    <x v="95"/>
    <x v="9"/>
  </r>
  <r>
    <s v="001510346016"/>
    <s v="BOX 0346/016*CM47X30,5X18"/>
    <x v="95"/>
    <x v="9"/>
  </r>
  <r>
    <s v="001510567000"/>
    <s v="BOX 0567/000 CM39X38,5X19"/>
    <x v="96"/>
    <x v="9"/>
  </r>
  <r>
    <s v="001510567000"/>
    <s v="BOX 0567/000 CM39X38,5X19"/>
    <x v="96"/>
    <x v="9"/>
  </r>
  <r>
    <s v="001510567000"/>
    <s v="BOX 0567/000 CM39X38,5X19"/>
    <x v="96"/>
    <x v="9"/>
  </r>
  <r>
    <s v="001510696035"/>
    <s v="BOX 0696/035*CM39X22,5X11"/>
    <x v="97"/>
    <x v="9"/>
  </r>
  <r>
    <s v="001510709065"/>
    <s v="BOX 0709/065*CM45X28,5X12"/>
    <x v="98"/>
    <x v="9"/>
  </r>
  <r>
    <s v="001510709065"/>
    <s v="BOX 0709/065*CM45X28,5X12"/>
    <x v="98"/>
    <x v="9"/>
  </r>
  <r>
    <s v="001511235162"/>
    <s v="BOX 1235/162 CM39X22,5X24"/>
    <x v="99"/>
    <x v="9"/>
  </r>
  <r>
    <s v="001511235162"/>
    <s v="BOX 1235/162 CM39X22,5X24"/>
    <x v="99"/>
    <x v="9"/>
  </r>
  <r>
    <s v="001511235185"/>
    <s v="BOX 1235/185 CM39X22,5X24"/>
    <x v="100"/>
    <x v="9"/>
  </r>
  <r>
    <s v="001541235188"/>
    <s v="BOX 1235/188 CM39X22,5X24"/>
    <x v="101"/>
    <x v="9"/>
  </r>
  <r>
    <s v="001541235188"/>
    <s v="BOX 1235/188 CM39X22,5X24"/>
    <x v="101"/>
    <x v="9"/>
  </r>
  <r>
    <s v="001511819000"/>
    <s v="BOX 1819/000 CM37X26X45"/>
    <x v="102"/>
    <x v="9"/>
  </r>
  <r>
    <s v="001511971227"/>
    <s v="BOX 1971/227 CM47X31X24"/>
    <x v="103"/>
    <x v="9"/>
  </r>
  <r>
    <s v="001512745000"/>
    <s v="BOX 2745/000 CM26X26X11"/>
    <x v="104"/>
    <x v="9"/>
  </r>
  <r>
    <s v="001513120000"/>
    <s v="BOX 3120/000 CM65,0X44,0X28,5"/>
    <x v="105"/>
    <x v="9"/>
  </r>
  <r>
    <s v="001513255014"/>
    <s v="BOX 3255/014 CM59X33X27"/>
    <x v="106"/>
    <x v="9"/>
  </r>
  <r>
    <s v="001513265000"/>
    <s v="BOX 3265/000 CM41,5X26,5X14,5"/>
    <x v="107"/>
    <x v="9"/>
  </r>
  <r>
    <s v="001513458000"/>
    <s v="BOX 3458/000 CM53X32X25"/>
    <x v="108"/>
    <x v="9"/>
  </r>
  <r>
    <s v="001513458014"/>
    <s v="BOX 3458/014 CM53X32X25"/>
    <x v="109"/>
    <x v="9"/>
  </r>
  <r>
    <s v="001513484000"/>
    <s v="BOX 3484/000 CM38X22,5X15"/>
    <x v="110"/>
    <x v="9"/>
  </r>
  <r>
    <s v="001513484000"/>
    <s v="BOX 3484/000 CM38X22,5X15"/>
    <x v="110"/>
    <x v="9"/>
  </r>
  <r>
    <s v="001513484000"/>
    <s v="BOX 3484/000 CM38X22,5X15"/>
    <x v="110"/>
    <x v="9"/>
  </r>
  <r>
    <s v="001513484570"/>
    <s v="BOX 3484/570* CM39X22,5X15,5"/>
    <x v="111"/>
    <x v="9"/>
  </r>
  <r>
    <s v="001513484570"/>
    <s v="BOX 3484/570* CM39X22,5X15,5"/>
    <x v="111"/>
    <x v="9"/>
  </r>
  <r>
    <s v="001513484571"/>
    <s v="BOX 3484/571* CM39X22,5X15,5"/>
    <x v="112"/>
    <x v="9"/>
  </r>
  <r>
    <s v="001513484571"/>
    <s v="BOX 3484/571* CM39X22,5X15,5"/>
    <x v="112"/>
    <x v="9"/>
  </r>
  <r>
    <s v="001513484641"/>
    <s v="BOX 3484/641 CM39X22,5X15,5"/>
    <x v="113"/>
    <x v="9"/>
  </r>
  <r>
    <s v="001513484650"/>
    <s v="BOX 3484/650 CM39X22,5X15,5"/>
    <x v="114"/>
    <x v="9"/>
  </r>
  <r>
    <s v="001513484652"/>
    <s v="BOX 3484/652 CM39X22,5X15,5"/>
    <x v="115"/>
    <x v="9"/>
  </r>
  <r>
    <s v="001513486183"/>
    <s v="BOX 3486/183*CM47X30,5X15"/>
    <x v="116"/>
    <x v="9"/>
  </r>
  <r>
    <s v="001513486194"/>
    <s v="BOX 3486/194 CM47X30,5X15"/>
    <x v="117"/>
    <x v="9"/>
  </r>
  <r>
    <s v="001513486194"/>
    <s v="BOX 3486/194 CM47X30,5X15"/>
    <x v="117"/>
    <x v="9"/>
  </r>
  <r>
    <s v="001513495010"/>
    <s v="BOX 3495/010 CM49X28,5X19 T.GIAPP."/>
    <x v="118"/>
    <x v="9"/>
  </r>
  <r>
    <s v="001513509010"/>
    <s v="BOX 3509/010 CM46X28,5X24"/>
    <x v="119"/>
    <x v="9"/>
  </r>
  <r>
    <s v="001513742000"/>
    <s v="BOX 3742/000 CM39X38,5X15"/>
    <x v="120"/>
    <x v="9"/>
  </r>
  <r>
    <s v="001513742000"/>
    <s v="BOX 3742/000 CM39X38,5X15"/>
    <x v="120"/>
    <x v="9"/>
  </r>
  <r>
    <s v="001513742000"/>
    <s v="BOX 3742/000 CM39X38,5X15"/>
    <x v="120"/>
    <x v="9"/>
  </r>
  <r>
    <s v="001513742249"/>
    <s v="BOX 3742/249* CM39X38,5X15"/>
    <x v="121"/>
    <x v="9"/>
  </r>
  <r>
    <s v="001513742249"/>
    <s v="BOX 3742/249* CM39X38,5X15"/>
    <x v="121"/>
    <x v="9"/>
  </r>
  <r>
    <s v="001513742298"/>
    <s v="BOX 3742/298 CM39X38,5X15"/>
    <x v="122"/>
    <x v="9"/>
  </r>
  <r>
    <s v="001543826005"/>
    <s v="BOX 3826/005 CM44X27X25"/>
    <x v="123"/>
    <x v="9"/>
  </r>
  <r>
    <s v="001514684188"/>
    <s v="BOX 4684/188 CM59X38,5X24"/>
    <x v="124"/>
    <x v="9"/>
  </r>
  <r>
    <s v="001514929000"/>
    <s v="BOX 4929/000 CM48X30X42"/>
    <x v="125"/>
    <x v="9"/>
  </r>
  <r>
    <s v="001515009191"/>
    <s v="BOX 5009/191 CM39X28,5X19"/>
    <x v="126"/>
    <x v="9"/>
  </r>
  <r>
    <s v="001515066000"/>
    <s v="BOX 5066/000 CM39X22,5X19"/>
    <x v="127"/>
    <x v="9"/>
  </r>
  <r>
    <s v="001515066000"/>
    <s v="BOX 5066/000 CM39X22,5X19"/>
    <x v="127"/>
    <x v="9"/>
  </r>
  <r>
    <s v="001515265000"/>
    <s v="BOX 5265/000 CM59X25,5X30 T.GIAPP."/>
    <x v="128"/>
    <x v="9"/>
  </r>
  <r>
    <s v="001515265013"/>
    <s v="BOX 5265/013*CM59X25,5X30"/>
    <x v="129"/>
    <x v="9"/>
  </r>
  <r>
    <s v="001515606000"/>
    <s v="BOX 5606/000 CM43X27X16"/>
    <x v="130"/>
    <x v="9"/>
  </r>
  <r>
    <s v="001515826000"/>
    <s v="BOX 5826/000 CM39X38,5X13"/>
    <x v="131"/>
    <x v="9"/>
  </r>
  <r>
    <s v="001515826000"/>
    <s v="BOX 5826/000 CM39X38,5X13"/>
    <x v="131"/>
    <x v="9"/>
  </r>
  <r>
    <s v="001515826000"/>
    <s v="BOX 5826/000 CM39X38,5X13"/>
    <x v="131"/>
    <x v="9"/>
  </r>
  <r>
    <s v="001515826127"/>
    <s v="BOX 5826/127 CM39X38,5X13"/>
    <x v="132"/>
    <x v="9"/>
  </r>
  <r>
    <s v="001515826127"/>
    <s v="BOX 5826/127 CM39X38,5X13"/>
    <x v="132"/>
    <x v="9"/>
  </r>
  <r>
    <s v="001515870000"/>
    <s v="BOX 5870/000 CM50X31,5X11"/>
    <x v="133"/>
    <x v="9"/>
  </r>
  <r>
    <s v="001515872000"/>
    <s v="BOX 5872/000 CM53X36X12"/>
    <x v="134"/>
    <x v="9"/>
  </r>
  <r>
    <s v="001515883506"/>
    <s v="BOX 5883/506*CM59X38,5X15"/>
    <x v="135"/>
    <x v="9"/>
  </r>
  <r>
    <s v="001515883506"/>
    <s v="BOX 5883/506*CM59X38,5X15"/>
    <x v="135"/>
    <x v="9"/>
  </r>
  <r>
    <s v="001515883509"/>
    <s v="BOX 5883/509*CM59X38,5X15"/>
    <x v="136"/>
    <x v="9"/>
  </r>
  <r>
    <s v="001515883509"/>
    <s v="BOX 5883/509*CM59X38,5X15"/>
    <x v="136"/>
    <x v="9"/>
  </r>
  <r>
    <s v="001515883528"/>
    <s v="BOX 5883/528 CM59X38,5X15 MICRO EB"/>
    <x v="137"/>
    <x v="9"/>
  </r>
  <r>
    <s v="001515883535"/>
    <s v="BOX 5883/535 CM59X38,5X15"/>
    <x v="138"/>
    <x v="9"/>
  </r>
  <r>
    <s v="001515900582"/>
    <s v="BOX 5900/582 CM59X38,5X19"/>
    <x v="139"/>
    <x v="9"/>
  </r>
  <r>
    <s v="001516078000"/>
    <s v="BOX 6078/000 CM39X38,5X24"/>
    <x v="140"/>
    <x v="9"/>
  </r>
  <r>
    <s v="001516078000"/>
    <s v="BOX 6078/000 CM39X38,5X24"/>
    <x v="140"/>
    <x v="9"/>
  </r>
  <r>
    <s v="001516078165"/>
    <s v="BOX 6078/165 CM39X38,5X24"/>
    <x v="141"/>
    <x v="9"/>
  </r>
  <r>
    <s v="001516078165"/>
    <s v="BOX 6078/165 CM39X38,5X24"/>
    <x v="141"/>
    <x v="9"/>
  </r>
  <r>
    <s v="001516078166"/>
    <s v="BOX 6078/166 CM39X38,5X24"/>
    <x v="142"/>
    <x v="9"/>
  </r>
  <r>
    <s v="001516520000"/>
    <s v="BOX 6520/000 CM41X22X38"/>
    <x v="143"/>
    <x v="9"/>
  </r>
  <r>
    <s v="001516840008"/>
    <s v="BOX 6840/008 CM39X31X34"/>
    <x v="144"/>
    <x v="9"/>
  </r>
  <r>
    <s v="001516908000"/>
    <s v="BOX 6908/000 CM44X26,5X10,5"/>
    <x v="145"/>
    <x v="9"/>
  </r>
  <r>
    <s v="001517043001"/>
    <s v="BOX 7043/001 *CM51X33,5X17,5 \\"/>
    <x v="146"/>
    <x v="9"/>
  </r>
  <r>
    <s v="001517051000"/>
    <s v="BOX 7051/000 CM65X38,5X17"/>
    <x v="147"/>
    <x v="9"/>
  </r>
  <r>
    <s v="001517790000"/>
    <s v="BOX 7790/000 CM39,5X35,5X19,5"/>
    <x v="148"/>
    <x v="9"/>
  </r>
  <r>
    <s v="001517792000"/>
    <s v="BOX 7792/000 CM51X31X13"/>
    <x v="149"/>
    <x v="9"/>
  </r>
  <r>
    <s v="001517793000"/>
    <s v="BOX 7793/000 CM68,5X38,5X25,5"/>
    <x v="150"/>
    <x v="9"/>
  </r>
  <r>
    <s v="001717804001"/>
    <s v="BOX FLEXO 7804 FONDO MADE IN 7 PCS SET SCMI7PCSFONDO"/>
    <x v="151"/>
    <x v="9"/>
  </r>
  <r>
    <s v="002043100045"/>
    <s v="ANELLO CARTONE D.100 H.45 SP.3 MM"/>
    <x v="152"/>
    <x v="10"/>
  </r>
  <r>
    <s v="001736557002"/>
    <s v="CARTONET 6557 CAS. 641 Ø16 LUMINA IND.FOX ISRAEL/CANADA"/>
    <x v="153"/>
    <x v="11"/>
  </r>
  <r>
    <s v="001736940003"/>
    <s v="CARTONET 6940 PAD.148 Ø20 LUMINA IND.FOX ISRAEL/CANADA"/>
    <x v="154"/>
    <x v="11"/>
  </r>
  <r>
    <s v="001736941003"/>
    <s v="CARTONET 6941 PAD.148 Ø24 LUMINA IND.FOX ISRAEL/CANADA"/>
    <x v="155"/>
    <x v="11"/>
  </r>
  <r>
    <s v="001736942003"/>
    <s v="CARTONET 6942 PAD.148 Ø28 LUMINA IND.FOX ISRAEL/CANADA"/>
    <x v="156"/>
    <x v="11"/>
  </r>
  <r>
    <s v="000283409001"/>
    <s v="MANIGLIA AC.MICROF. ICE LUCIDA CASS..."/>
    <x v="157"/>
    <x v="0"/>
  </r>
  <r>
    <s v="000281901002"/>
    <s v="MANICO AC.MICROF. ICE CORTO LUCIDO PAD.24 F24.1"/>
    <x v="158"/>
    <x v="0"/>
  </r>
  <r>
    <s v="001727778001"/>
    <s v="BOX CANETE' BIA.7778+LOGO 471Ø20+COP.AC. SKU No. 19589-I"/>
    <x v="159"/>
    <x v="9"/>
  </r>
  <r>
    <s v="001727779001"/>
    <s v="BOX CANETE' BIA.7779+LOGO 473Ø18+COP.AC. SKU No. 19588-I"/>
    <x v="160"/>
    <x v="9"/>
  </r>
  <r>
    <s v="001727780001"/>
    <s v="BOX CANETE' BIA.7780+LOGO 472Ø28+COP.AC. SKU No. 19590-I"/>
    <x v="161"/>
    <x v="9"/>
  </r>
  <r>
    <s v="001727781001"/>
    <s v="BOX CANETE' BIA.7781+LOGO TWIN PACK 125Ø20+24 SKU No.19586-I"/>
    <x v="162"/>
    <x v="9"/>
  </r>
  <r>
    <s v="001727782001"/>
    <s v="BOX CANETE' BIA.7782+LOGO TRI.PACK 125Ø20+24+30 SKU N19587-I"/>
    <x v="163"/>
    <x v="9"/>
  </r>
  <r>
    <s v="001727783001"/>
    <s v="BOX CANETE' BIA.7783+LOGO 125Ø20 SKU N.19592-I"/>
    <x v="164"/>
    <x v="9"/>
  </r>
  <r>
    <s v="001727784001"/>
    <s v="BOX CANETE' BIA.7784+LOGO 125Ø24 SKU N.19593-I"/>
    <x v="165"/>
    <x v="9"/>
  </r>
  <r>
    <s v="001727785001"/>
    <s v="BOX CANETE' BIA.7785+LOGO 125Ø28 SKU N.19594-I"/>
    <x v="166"/>
    <x v="9"/>
  </r>
  <r>
    <s v="001727785002"/>
    <s v="BOX CANETE' BIA.7785+LOGO 125Ø28+COP.AC. SKU N.19595-I"/>
    <x v="167"/>
    <x v="9"/>
  </r>
  <r>
    <s v="001727787001"/>
    <s v="BOX CANETE' BIA.7787+LOGO 125Ø30 SKU N.19596-I"/>
    <x v="168"/>
    <x v="9"/>
  </r>
  <r>
    <s v="001727788001"/>
    <s v="BOX CANETE' BIA.7788+LOGO 432Ø28 +COP.AC.SKU N.19591-I"/>
    <x v="169"/>
    <x v="9"/>
  </r>
  <r>
    <s v="001727789001"/>
    <s v="BOX CANETE' BIA.7789+LOGO SET 10 PCS SKU N.19585-I"/>
    <x v="170"/>
    <x v="9"/>
  </r>
  <r>
    <s v="000660202009"/>
    <s v="BIST.PRE.C/MA.V.C/ALLOGG.CER.GREBLON..."/>
    <x v="171"/>
    <x v="12"/>
  </r>
  <r>
    <s v="000660202009"/>
    <s v="BIST.PRE.C/MA.V.C/ALLOGG.CER.GREBLON..."/>
    <x v="171"/>
    <x v="12"/>
  </r>
  <r>
    <s v="000660202007"/>
    <s v="BISTECCHIERA PRE.C/MA.V.CERA.GREBLON..."/>
    <x v="172"/>
    <x v="12"/>
  </r>
  <r>
    <s v="000660202007"/>
    <s v="BISTECCHIERA PRE.C/MA.V.CERA.GREBLON..."/>
    <x v="172"/>
    <x v="12"/>
  </r>
  <r>
    <s v="000660202008"/>
    <s v="BISTECCHIERA PRE.C/MA.V.CERA.GREBLON..."/>
    <x v="173"/>
    <x v="12"/>
  </r>
  <r>
    <s v="000660202008"/>
    <s v="BISTECCHIERA PRE.C/MA.V.CERA.GREBLON..."/>
    <x v="173"/>
    <x v="12"/>
  </r>
  <r>
    <s v="002300004001"/>
    <s v="DIV.FUST. BOX FLEXO 7804-7805 MADE IN..."/>
    <x v="174"/>
    <x v="10"/>
  </r>
  <r>
    <s v="002300004001"/>
    <s v="DIV.FUST. BOX FLEXO 7804-7805 MADE IN..."/>
    <x v="174"/>
    <x v="10"/>
  </r>
  <r>
    <s v="000841310002"/>
    <s v="DISCO PUBB. CUCINOSA FESTA DEL BIANCO (Avana) FORNO F.12"/>
    <x v="175"/>
    <x v="11"/>
  </r>
  <r>
    <s v="000849000715"/>
    <s v="DISCO PUBB.MYHOME UUNIVUOKA REST.35X27 CM 6438428536988  F19"/>
    <x v="176"/>
    <x v="11"/>
  </r>
  <r>
    <s v="000841310107"/>
    <s v="DISCO PUBB. NOSTROCHEF 055 30 3801088000220 F.17"/>
    <x v="177"/>
    <x v="11"/>
  </r>
  <r>
    <s v="000841310105"/>
    <s v="DISCO PUBB. NOSTROCHEF 070 20 3801088000213 F.12"/>
    <x v="178"/>
    <x v="11"/>
  </r>
  <r>
    <s v="000841310109"/>
    <s v="DISCO PUBB. NOSTROCHEF 074 28 3801088000237 F.17"/>
    <x v="179"/>
    <x v="11"/>
  </r>
  <r>
    <s v="000841310106"/>
    <s v="DISCO PUBB. NOSTROCHEF 163 24 3801088000190 F.12"/>
    <x v="180"/>
    <x v="11"/>
  </r>
  <r>
    <s v="000841310102"/>
    <s v="DISCO PUBB. NOSTROCHEF 474 24 3801088000206 F.12"/>
    <x v="181"/>
    <x v="11"/>
  </r>
  <r>
    <s v="000841310108"/>
    <s v="DISCO PUBB. NOSTROCHEF 575 28 3801088000183 F.17"/>
    <x v="182"/>
    <x v="11"/>
  </r>
  <r>
    <s v="001810116079"/>
    <s v="DIVISORIO CART.CM116X79 T.1"/>
    <x v="183"/>
    <x v="10"/>
  </r>
  <r>
    <s v="001880012012"/>
    <s v="DIVISORIO CART.CM12X12 T.5"/>
    <x v="184"/>
    <x v="10"/>
  </r>
  <r>
    <s v="002309020162"/>
    <s v="DIVISORIO FUST.SEDE MNC PAD.20 DECO"/>
    <x v="185"/>
    <x v="10"/>
  </r>
  <r>
    <s v="002309020163"/>
    <s v="DIVISORIO FUST.SEDE MNC PAD.24 DECO"/>
    <x v="186"/>
    <x v="10"/>
  </r>
  <r>
    <s v="002309020164"/>
    <s v="DIVISORIO FUST.SEDE MNC PAD.28 DECO"/>
    <x v="187"/>
    <x v="10"/>
  </r>
  <r>
    <s v="002309020165"/>
    <s v="DIVISORIO FUST.SEDE MNC WOK.28 DECO"/>
    <x v="188"/>
    <x v="10"/>
  </r>
  <r>
    <s v="002309020219"/>
    <s v="DIVISORIO FUST.SEP.TEG.H28/COP. X TIMA FORO Ø 45 mm"/>
    <x v="189"/>
    <x v="10"/>
  </r>
  <r>
    <s v="002300002018"/>
    <s v="DIVISORIO FUST.UNICO CONCHIGLIA X COP.AC Ø18Ø20 BOX CAN.7789"/>
    <x v="190"/>
    <x v="10"/>
  </r>
  <r>
    <s v="002300002004"/>
    <s v="DIVISORIO FUST.UNICO SEDE SEP.125Ø 20+24 BOX CAN.7781"/>
    <x v="191"/>
    <x v="10"/>
  </r>
  <r>
    <s v="002300002009"/>
    <s v="DIVISORIO FUST.UNICO SEDE SEP.125Ø28/125Ø28+C.BOX CAN.7785"/>
    <x v="192"/>
    <x v="10"/>
  </r>
  <r>
    <s v="002300002013"/>
    <s v="DIVISORIO FUST.UNICO SEDE SEP. A PAD.125Ø24- 30 BOX CAN.7789"/>
    <x v="193"/>
    <x v="10"/>
  </r>
  <r>
    <s v="002300002005"/>
    <s v="DIVISORIO FUST.UNICO SEDE SEP. A TRIPLE 125Ø 30 BOX CAN.7782"/>
    <x v="194"/>
    <x v="10"/>
  </r>
  <r>
    <s v="002300002015"/>
    <s v="DIVISORIO FUST.UNICO SEDE SEP.B CA.472Ø28+C.473Ø18 B.CA.7789"/>
    <x v="195"/>
    <x v="10"/>
  </r>
  <r>
    <s v="002300002006"/>
    <s v="DIVISORIO FUST.UNICO SEDE SEP. B TRI. 125Ø20+24 BOX CAN.7782"/>
    <x v="196"/>
    <x v="10"/>
  </r>
  <r>
    <s v="002300002014"/>
    <s v="DIVISORIO FUST.UNICO SEDE SEP.B.CA.432Ø28+C.471Ø20 B.CA.7789"/>
    <x v="197"/>
    <x v="10"/>
  </r>
  <r>
    <s v="002300002012"/>
    <s v="DIVISORIO FUST.UNICO SEDE SEP.CAS.432Ø28+COP.AC.BOX CAN.7788"/>
    <x v="198"/>
    <x v="10"/>
  </r>
  <r>
    <s v="002300002001"/>
    <s v="DIVISORIO FUST.UNICO SEDE SEP.CAS.471Ø20+COP.AC.BOX CAN.7778"/>
    <x v="199"/>
    <x v="10"/>
  </r>
  <r>
    <s v="002300002003"/>
    <s v="DIVISORIO FUST.UNICO SEDE SEP.CAS.472Ø28+COP.AC BOX CAN.7780"/>
    <x v="200"/>
    <x v="10"/>
  </r>
  <r>
    <s v="002300002002"/>
    <s v="DIVISORIO FUST.UNICO SEDE SEP.CAS.473Ø18+COP.AC BOX CAN.7779"/>
    <x v="201"/>
    <x v="10"/>
  </r>
  <r>
    <s v="002300002016"/>
    <s v="DIVISORIO FUST.UNICO SEDE SEP.D NR.2 COP.AC.Ø28 BOX CAN.7789"/>
    <x v="202"/>
    <x v="10"/>
  </r>
  <r>
    <s v="002300002007"/>
    <s v="DIVISORIO FUST.UNICO SEDE SEP. PAD.125Ø20 BOX CAN.7783"/>
    <x v="203"/>
    <x v="10"/>
  </r>
  <r>
    <s v="002300002008"/>
    <s v="DIVISORIO FUST.UNICO SEDE SEP. PAD.125Ø24 BOX CAN.7784"/>
    <x v="204"/>
    <x v="10"/>
  </r>
  <r>
    <s v="002300002011"/>
    <s v="DIVISORIO FUST.UNICO SEDE SEP. PAD.125Ø30 BOX CAN.7787"/>
    <x v="205"/>
    <x v="10"/>
  </r>
  <r>
    <s v="003160081006"/>
    <s v="ECLIPSE HB 73-753/V10313Z PEWTER TOP COAT"/>
    <x v="206"/>
    <x v="7"/>
  </r>
  <r>
    <s v="003040082015"/>
    <s v="ECLIPSE V11309 PRIMER BLACK (TIPO V6849)"/>
    <x v="207"/>
    <x v="7"/>
  </r>
  <r>
    <s v="009230008004"/>
    <s v="ECOSPRAY 870 (detersivo)"/>
    <x v="208"/>
    <x v="13"/>
  </r>
  <r>
    <s v="002490123019"/>
    <s v="EDELSTEIN Sunstone Champagne"/>
    <x v="209"/>
    <x v="7"/>
  </r>
  <r>
    <s v="000111354001"/>
    <s v="GHIERA AR 0400 18/24 R60 F90 A 0°"/>
    <x v="210"/>
    <x v="14"/>
  </r>
  <r>
    <s v="000110849001"/>
    <s v="GHIERA L1500 12/26 R34 F60 A-8°"/>
    <x v="211"/>
    <x v="14"/>
  </r>
  <r>
    <s v="000110575001"/>
    <s v="GHIERA L1500 16/17 R999 F75 A 0°"/>
    <x v="212"/>
    <x v="14"/>
  </r>
  <r>
    <s v="000110452001"/>
    <s v="GHIERA P3600 15/20 FR.100 C36/334"/>
    <x v="213"/>
    <x v="14"/>
  </r>
  <r>
    <s v="001717803001"/>
    <s v="BOX FLEXO 7783+KIT DIV.MADE IN 3 PCS..."/>
    <x v="214"/>
    <x v="9"/>
  </r>
  <r>
    <s v="001717803001"/>
    <s v="BOX FLEXO 7783+KIT DIV.MADE IN 3 PCS..."/>
    <x v="214"/>
    <x v="9"/>
  </r>
  <r>
    <s v="001717795001"/>
    <s v="BOX FLEXO 7795+KIT DIV.MADE IN 16 CM..."/>
    <x v="215"/>
    <x v="9"/>
  </r>
  <r>
    <s v="001717795001"/>
    <s v="BOX FLEXO 7795+KIT DIV.MADE IN 16 CM..."/>
    <x v="215"/>
    <x v="9"/>
  </r>
  <r>
    <s v="001717797001"/>
    <s v="BOX FLEXO 7797+KIT DIV.MADE IN 20 CM..."/>
    <x v="216"/>
    <x v="9"/>
  </r>
  <r>
    <s v="001717798001"/>
    <s v="BOX FLEXO 7798+KIT DIV.MADE IN 24 CM..."/>
    <x v="217"/>
    <x v="9"/>
  </r>
  <r>
    <s v="001717800001"/>
    <s v="BOX FLEXO 7800+KIT DIV.MADE IN 26 CM..."/>
    <x v="218"/>
    <x v="9"/>
  </r>
  <r>
    <s v="001717800001"/>
    <s v="BOX FLEXO 7800+KIT DIV.MADE IN 26 CM..."/>
    <x v="218"/>
    <x v="9"/>
  </r>
  <r>
    <s v="001717805001"/>
    <s v="BOX FLEXO 7805 COP. MADE IN 7 PCS SET..."/>
    <x v="219"/>
    <x v="9"/>
  </r>
  <r>
    <s v="001717805001"/>
    <s v="BOX FLEXO 7805 COP. MADE IN 7 PCS SET..."/>
    <x v="219"/>
    <x v="9"/>
  </r>
  <r>
    <s v="003090004007"/>
    <s v="FUSION X 48-881/V8489-A BLACK MATT"/>
    <x v="220"/>
    <x v="7"/>
  </r>
  <r>
    <s v="003090004008"/>
    <s v="FUSION X 48-881/V8489-B BLACK MATT"/>
    <x v="221"/>
    <x v="7"/>
  </r>
  <r>
    <s v="003090004009"/>
    <s v="FUSION X 48-881/V8489-C BLACK MATT"/>
    <x v="222"/>
    <x v="7"/>
  </r>
  <r>
    <s v="003091001008"/>
    <s v="G8 BS DARK GREY FC-30159A"/>
    <x v="223"/>
    <x v="7"/>
  </r>
  <r>
    <s v="003091001018"/>
    <s v="G8 BS FC-41058 A VERDE MET."/>
    <x v="224"/>
    <x v="7"/>
  </r>
  <r>
    <s v="003090005031"/>
    <s v="G8 BS GRIGIO GRAFITE FC-30949A"/>
    <x v="225"/>
    <x v="7"/>
  </r>
  <r>
    <s v="003091001017"/>
    <s v="G8 BS GREEN FC-40322 A"/>
    <x v="226"/>
    <x v="7"/>
  </r>
  <r>
    <s v="003091001003"/>
    <s v="G8 BS IVORY FC-2751A"/>
    <x v="227"/>
    <x v="7"/>
  </r>
  <r>
    <s v="003191003016"/>
    <s v="G8 TC MET.FC-1710M A VERDE MET."/>
    <x v="228"/>
    <x v="7"/>
  </r>
  <r>
    <s v="003190001023"/>
    <s v="G8 TC MET.FC-30950M A GRAFITE"/>
    <x v="229"/>
    <x v="7"/>
  </r>
  <r>
    <s v="000250027001"/>
    <s v="MANICO L890/1 ODINO NERO SAT."/>
    <x v="230"/>
    <x v="0"/>
  </r>
  <r>
    <s v="000250028001"/>
    <s v="MANICO L890/2 ODINO NERO SAT."/>
    <x v="231"/>
    <x v="0"/>
  </r>
  <r>
    <s v="000280256002"/>
    <s v="MANICO 290/2 NE.AT.CAS.3R"/>
    <x v="232"/>
    <x v="0"/>
  </r>
  <r>
    <s v="000280257002"/>
    <s v="MANICO 290/3 NE.AT.PAD.3R"/>
    <x v="233"/>
    <x v="0"/>
  </r>
  <r>
    <s v="000250571001"/>
    <s v="MANICO BIG SANO/2 NERO SATINATO"/>
    <x v="234"/>
    <x v="0"/>
  </r>
  <r>
    <s v="000250042001"/>
    <s v="MANICO BIS/1 NERO SATINATO"/>
    <x v="235"/>
    <x v="0"/>
  </r>
  <r>
    <s v="000250530001"/>
    <s v="MANICO CHICAGO/1 NERO SATINATO"/>
    <x v="236"/>
    <x v="0"/>
  </r>
  <r>
    <s v="000250530001"/>
    <s v="MANICO CHICAGO/1 NERO SATINATO"/>
    <x v="236"/>
    <x v="0"/>
  </r>
  <r>
    <s v="000250531001"/>
    <s v="MANICO CHICAGO/2 NERO SATINATO"/>
    <x v="237"/>
    <x v="0"/>
  </r>
  <r>
    <s v="000250531001"/>
    <s v="MANICO CHICAGO/2 NERO SATINATO"/>
    <x v="237"/>
    <x v="0"/>
  </r>
  <r>
    <s v="000250531001"/>
    <s v="MANICO CHICAGO/2 NERO SATINATO"/>
    <x v="237"/>
    <x v="0"/>
  </r>
  <r>
    <s v="000250044001"/>
    <s v="MANICO CIGNO/1 NERO SATINATO"/>
    <x v="238"/>
    <x v="0"/>
  </r>
  <r>
    <s v="000250045001"/>
    <s v="MANICO CIGNO/2 NERO SATINATO"/>
    <x v="239"/>
    <x v="0"/>
  </r>
  <r>
    <s v="000280477001"/>
    <s v="MANICO CREPIERE MO210/2 PA125 F.5,8"/>
    <x v="240"/>
    <x v="0"/>
  </r>
  <r>
    <s v="000280477001"/>
    <s v="MANICO CREPIERE MO210/2 PA125 F.5,8"/>
    <x v="240"/>
    <x v="0"/>
  </r>
  <r>
    <s v="000280477001"/>
    <s v="MANICO CREPIERE MO210/2 PA125 F.5,8"/>
    <x v="240"/>
    <x v="0"/>
  </r>
  <r>
    <s v="000280477001"/>
    <s v="MANICO CREPIERE MO210/2 PA125 F.5,8"/>
    <x v="240"/>
    <x v="0"/>
  </r>
  <r>
    <s v="000250588001"/>
    <s v="MANICO ODINO/2 C/SEDE X TERM.NE.SAT"/>
    <x v="241"/>
    <x v="0"/>
  </r>
  <r>
    <s v="000250541001"/>
    <s v="MANICO S100/2 MIRO NERO SATINATO"/>
    <x v="242"/>
    <x v="0"/>
  </r>
  <r>
    <s v="000250616150"/>
    <s v="MANICO TEOREMA/1 VERNICIATO NERO SOFT YD-001"/>
    <x v="243"/>
    <x v="0"/>
  </r>
  <r>
    <s v="000250516001"/>
    <s v="MANICO TITANO/1 NERO SATINATO"/>
    <x v="244"/>
    <x v="0"/>
  </r>
  <r>
    <s v="000250516001"/>
    <s v="MANICO TITANO/1 NERO SATINATO"/>
    <x v="244"/>
    <x v="0"/>
  </r>
  <r>
    <s v="000250516001"/>
    <s v="MANICO TITANO/1 NERO SATINATO"/>
    <x v="244"/>
    <x v="0"/>
  </r>
  <r>
    <s v="000250516001"/>
    <s v="MANICO TITANO/1 NERO SATINATO"/>
    <x v="244"/>
    <x v="0"/>
  </r>
  <r>
    <s v="000250516105"/>
    <s v="MANICO TITANO/1 EFFET.LEGNO V.0013"/>
    <x v="245"/>
    <x v="0"/>
  </r>
  <r>
    <s v="000250517001"/>
    <s v="MANICO TITANO/2 NERO SATINATO"/>
    <x v="246"/>
    <x v="0"/>
  </r>
  <r>
    <s v="000250003001"/>
    <s v="MANICO VICTORY/2 NERO SATINATO"/>
    <x v="247"/>
    <x v="0"/>
  </r>
  <r>
    <s v="000250003001"/>
    <s v="MANICO VICTOTY/2 NERO SATINATO"/>
    <x v="248"/>
    <x v="0"/>
  </r>
  <r>
    <s v="000320471001"/>
    <s v="POMOLO ACCIAIO MICROFUSO ICE LUCIDO"/>
    <x v="249"/>
    <x v="15"/>
  </r>
  <r>
    <s v="002490123013"/>
    <s v="IRIDESIUM 064 HOT PINK"/>
    <x v="250"/>
    <x v="7"/>
  </r>
  <r>
    <s v="000320207001"/>
    <s v="POMOLO 510 MOPLEN NERO S/PIOLO S/V"/>
    <x v="251"/>
    <x v="15"/>
  </r>
  <r>
    <s v="000320260108"/>
    <s v="POMOLO DECO EFFET.LEGNO V.0013"/>
    <x v="252"/>
    <x v="15"/>
  </r>
  <r>
    <s v="000800284070"/>
    <s v="ETICHETTA ADE. T. MEHRZER PREMIUM BLACK 502 28X28 162926 F17"/>
    <x v="253"/>
    <x v="11"/>
  </r>
  <r>
    <s v="000800284072"/>
    <s v="ETICHETTA ADE. TRAS. MEHRZER PREMIUM BLACK 163 24 162803 F17"/>
    <x v="254"/>
    <x v="11"/>
  </r>
  <r>
    <s v="000800284073"/>
    <s v="ETICHETTA ADE. TRAS. MEHRZER PREMIUM BLACK 163 28 162827 F17"/>
    <x v="255"/>
    <x v="11"/>
  </r>
  <r>
    <s v="000800284071"/>
    <s v="ETICHETTA ADE. TRAS. MEHRZER PREMIUM BLACK 179 25 162841 F17"/>
    <x v="256"/>
    <x v="11"/>
  </r>
  <r>
    <s v="000800284074"/>
    <s v="ETICHETTA ADE. TRAS. MEHRZER PREMIUM BLACK 573 24 162865 F17"/>
    <x v="257"/>
    <x v="11"/>
  </r>
  <r>
    <s v="000800284075"/>
    <s v="ETICHETTA ADE. TRAS. MEHRZER PREMIUM BLACK 573 28 162889 F17"/>
    <x v="258"/>
    <x v="11"/>
  </r>
  <r>
    <s v="000809000457"/>
    <s v="ETICHETTA FOXHOME LUMINA 148 20 EAN.032440  P.229.90 F.30X20"/>
    <x v="259"/>
    <x v="11"/>
  </r>
  <r>
    <s v="000809000459"/>
    <s v="ETICHETTA FOXHOME LUMINA 148 28 EAN.032442  P.299.90 F.30X20"/>
    <x v="260"/>
    <x v="11"/>
  </r>
  <r>
    <s v="000809000454"/>
    <s v="ETICHETTA FOXHOME LUMINA 641 16 EAN.032444  P.229.90 F.30X20"/>
    <x v="261"/>
    <x v="11"/>
  </r>
  <r>
    <s v="000809000455"/>
    <s v="ETICHETTA FOXHOME LUMINA 642 20/C E.032445  P.459.90 F.30X20"/>
    <x v="262"/>
    <x v="11"/>
  </r>
  <r>
    <s v="000809000456"/>
    <s v="ETICHETTA FOXHOME LUMINA 642 24/C E.032446  P.549.90 F.30X20"/>
    <x v="263"/>
    <x v="11"/>
  </r>
  <r>
    <s v="000809000477"/>
    <s v="ETICHETTA FOXHOME SILVER 179 25 030662580099 P.219.90 30X20"/>
    <x v="264"/>
    <x v="11"/>
  </r>
  <r>
    <s v="000801065310"/>
    <s v="ETICHETTA KELOMAT MONTANA PLUS CM 24 (Restyling) 3522-348"/>
    <x v="265"/>
    <x v="11"/>
  </r>
  <r>
    <s v="000801065311"/>
    <s v="ETICHETTA KELOMAT MONTANA PLUS CM 28 (Restyling) 3524-348"/>
    <x v="266"/>
    <x v="11"/>
  </r>
  <r>
    <s v="000800017068"/>
    <s v="ETIC. MADE IN SATIN 60x24 20 CM SKILLET - COOK-8-FRY-ICC-R2"/>
    <x v="267"/>
    <x v="11"/>
  </r>
  <r>
    <s v="000800017072"/>
    <s v="ETIC. MADE IN SATIN 60x24 26 CM SKILLET - COOK-10-FRY-ICC-R2"/>
    <x v="268"/>
    <x v="11"/>
  </r>
  <r>
    <s v="000800017074"/>
    <s v="ETIC. MADE IN SATIN 60x24 30 CM SKILLET - COOK-12-FRY-ICC-R2"/>
    <x v="269"/>
    <x v="11"/>
  </r>
  <r>
    <s v="000800284007"/>
    <s v="ETICHETTA MEHERZER ST.GR.28X28 F.17"/>
    <x v="270"/>
    <x v="11"/>
  </r>
  <r>
    <s v="000800284006"/>
    <s v="ETICHETTA MEHERZER STONE TE.28 F.17"/>
    <x v="271"/>
    <x v="11"/>
  </r>
  <r>
    <s v="000844005001"/>
    <s v="PIEGHEVOLE HESTAN TITUM FUSION U&amp;C+LT WARR 1-8-PU588"/>
    <x v="272"/>
    <x v="16"/>
  </r>
  <r>
    <s v="000844147220"/>
    <s v="PIEGHEVOLE MADE IN U&amp;C CERAMICLAD 127X178 MM"/>
    <x v="273"/>
    <x v="16"/>
  </r>
  <r>
    <s v="000844142046"/>
    <s v="PIEGH. MEHRZER PREMIUM DIA.BLACK IND.56X90 C/FILO ELASTICO"/>
    <x v="274"/>
    <x v="17"/>
  </r>
  <r>
    <s v="001716512002"/>
    <s v="BOX LIT.6512 TIMA BLACK DIAMOND PAD. 177 20 8000807079119"/>
    <x v="275"/>
    <x v="9"/>
  </r>
  <r>
    <s v="001716513002"/>
    <s v="BOX LIT.6513 TIMA BLACK DIAMOND PAD. 177 24 8000807079126"/>
    <x v="276"/>
    <x v="9"/>
  </r>
  <r>
    <s v="001716514002"/>
    <s v="BOX LIT.6514 TIMA BLACK DIAMOND PAD. 177 28 8000807079133"/>
    <x v="277"/>
    <x v="9"/>
  </r>
  <r>
    <s v="001716518002"/>
    <s v="BOX LIT.6518 TIMA BLACK DIAMOND TEG.578 28 C/C.8000807079140"/>
    <x v="278"/>
    <x v="9"/>
  </r>
  <r>
    <s v="001716519002"/>
    <s v="BOX LIT.6519 TIMA BLACK DIAMOND WOK 789 28  8000807079157"/>
    <x v="279"/>
    <x v="9"/>
  </r>
  <r>
    <s v="001716686008"/>
    <s v="BOX LIT.6686 COCOTTE 32X21 ROCK&amp;ROSE BLACK ESSELUNGA 411571"/>
    <x v="280"/>
    <x v="9"/>
  </r>
  <r>
    <s v="001717772001"/>
    <s v="BOX LIT.7772 642 Ø20+COP.V. LUMINA IND.FOX ISRAEL/CANADA"/>
    <x v="281"/>
    <x v="9"/>
  </r>
  <r>
    <s v="001717773001"/>
    <s v="BOX LIT.7773 642 Ø24+COP.V. LUMINA IND.FOX ISRAEL/CANADA"/>
    <x v="282"/>
    <x v="9"/>
  </r>
  <r>
    <s v="001717774001"/>
    <s v="BOX LIT.7774 542 Ø28+COP.V. LUMINA IND.FOX ISRAEL/CANADA"/>
    <x v="283"/>
    <x v="9"/>
  </r>
  <r>
    <s v="001717794001"/>
    <s v="BOX LIT. 7794 NOSTROCHEF 8 PCS E. 3801088000176"/>
    <x v="284"/>
    <x v="9"/>
  </r>
  <r>
    <s v="001761857322"/>
    <s v="FASCIA LIT.CERAMICO RES.IN.C.1M 641 20 L 2.5 E 3256225058426"/>
    <x v="285"/>
    <x v="18"/>
  </r>
  <r>
    <s v="001761857321"/>
    <s v="FASCIA LIT.CERAMICO RES.IN.CA.1M 641 16 L1.3 E 3256225058419"/>
    <x v="286"/>
    <x v="18"/>
  </r>
  <r>
    <s v="001761857321"/>
    <s v="FASCIA LIT.CERAMICO RES.IN.CA.1M 641 16 L1.3 E 3256225058419"/>
    <x v="286"/>
    <x v="18"/>
  </r>
  <r>
    <s v="001761857329"/>
    <s v="FASCIA LIT.CERAMICO RES.IND.TEG.1M 541 26+C.V.L 2.6 E 058488"/>
    <x v="287"/>
    <x v="18"/>
  </r>
  <r>
    <s v="001761857326"/>
    <s v="FASCIA LIT.CERAMICO REST. IND.PAD.148 24 E.3256225058273"/>
    <x v="288"/>
    <x v="18"/>
  </r>
  <r>
    <s v="001761857324"/>
    <s v="FASCIA LIT.CERAMICO REST.IND.CREP.179 25 E.3256225058471"/>
    <x v="289"/>
    <x v="18"/>
  </r>
  <r>
    <s v="001761857324"/>
    <s v="FASCIA LIT.CERAMICO REST.IND.CREP.179 25 E.3256225058471"/>
    <x v="289"/>
    <x v="18"/>
  </r>
  <r>
    <s v="001761857327"/>
    <s v="FASCIA LIT.CERAMICO REST.IND.PAD.148 28 E.3256225058297"/>
    <x v="290"/>
    <x v="18"/>
  </r>
  <r>
    <s v="001761857327"/>
    <s v="FASCIA LIT.CERAMICO REST.IND.PAD.148 28 E.3256225058297"/>
    <x v="290"/>
    <x v="18"/>
  </r>
  <r>
    <s v="001761857327"/>
    <s v="FASCIA LIT.CERAMICO REST.IND.PAD.148 28 E.3256225058297"/>
    <x v="290"/>
    <x v="18"/>
  </r>
  <r>
    <s v="001761029244"/>
    <s v="FASCIA LIT.MIGROS PRO CER.I.2025 641Ø20 2,5 L 7038.396-66317"/>
    <x v="291"/>
    <x v="18"/>
  </r>
  <r>
    <s v="001761114018"/>
    <s v="FASCIA LIT.MINERALIA IND.REST.2025 474 28 8000807079348"/>
    <x v="292"/>
    <x v="18"/>
  </r>
  <r>
    <s v="001760000322"/>
    <s v="FASCIA LIT.MONTAGNE BASIC 651 28 8721381150406"/>
    <x v="293"/>
    <x v="18"/>
  </r>
  <r>
    <s v="001760000323"/>
    <s v="FASCIA LIT.MONTAGNE BASIC 793 28 8711381150383"/>
    <x v="294"/>
    <x v="18"/>
  </r>
  <r>
    <s v="001760000320"/>
    <s v="FASCIA LIT.MONTAGNE DELUXE 279 24 8721381150413"/>
    <x v="295"/>
    <x v="18"/>
  </r>
  <r>
    <s v="001760000321"/>
    <s v="FASCIA LIT.MONTAGNE DELUXE 279 28 8721381150420"/>
    <x v="296"/>
    <x v="18"/>
  </r>
  <r>
    <s v="001761038302"/>
    <s v="FASCIA LIT.PRIMECOOK SMERALDA PAD.F.163 Ø24 E.8058697169014"/>
    <x v="297"/>
    <x v="18"/>
  </r>
  <r>
    <s v="001761038334"/>
    <s v="FASCIA LIT.PRIMECOOK SMERALDA BOLL. F703 Ø14 8058697169632"/>
    <x v="298"/>
    <x v="18"/>
  </r>
  <r>
    <s v="001761038308"/>
    <s v="FASCIA LIT.PRIMECOOK SMERALDA TEG.2M F.574 Ø28 8058697169069"/>
    <x v="299"/>
    <x v="18"/>
  </r>
  <r>
    <s v="001761155011"/>
    <s v="FASCIA LIT.SAMBONET ROCK'N'ROSE PAD.BLACK 20 128349"/>
    <x v="300"/>
    <x v="18"/>
  </r>
  <r>
    <s v="001761155012"/>
    <s v="FASCIA LIT.SAMBONET ROCK'N'ROSE PAD.BLACK 24 128356"/>
    <x v="301"/>
    <x v="18"/>
  </r>
  <r>
    <s v="001761155033"/>
    <s v="FASCIA LIT.SAMBONET TITAN PRO RES.2025 126Ø 24 8014808401756"/>
    <x v="302"/>
    <x v="18"/>
  </r>
  <r>
    <s v="001761155033"/>
    <s v="FASCIA LIT.SAMBONET TITAN PRO RES.2025 126Ø 24 8014808401756"/>
    <x v="302"/>
    <x v="18"/>
  </r>
  <r>
    <s v="001765409920"/>
    <s v="FASCIA LIT.TIMA AT HOLDING CHEF PROFI F.125Ø20 8000807079423"/>
    <x v="303"/>
    <x v="18"/>
  </r>
  <r>
    <s v="001765409921"/>
    <s v="FASCIA LIT.TIMA AT HOLDING CHEF PROFI F.125Ø24 8000807079430"/>
    <x v="304"/>
    <x v="18"/>
  </r>
  <r>
    <s v="001765409922"/>
    <s v="FASCIA LIT.TIMA AT HOLDING CHEF PROFI F.125Ø28 8000807079447"/>
    <x v="305"/>
    <x v="18"/>
  </r>
  <r>
    <s v="001765409923"/>
    <s v="FASCIA LIT.TIMA AT HOLDING CHEF PROFI F.379Ø24 8000807079454"/>
    <x v="306"/>
    <x v="18"/>
  </r>
  <r>
    <s v="001765409924"/>
    <s v="FASCIA LIT.TIMA AT HOLDING CHEF PROFI F.379Ø26 8000807079461"/>
    <x v="307"/>
    <x v="18"/>
  </r>
  <r>
    <s v="001765409925"/>
    <s v="FASCIA LIT.TIMA AT HOLDING CHEF PROFI F.379Ø28 8000807079478"/>
    <x v="308"/>
    <x v="18"/>
  </r>
  <r>
    <s v="001761048027"/>
    <s v="FASCIA LIT.TVS CERAMICA D'AUTORE NEW.P 380 Ø28 8000807071991"/>
    <x v="309"/>
    <x v="18"/>
  </r>
  <r>
    <s v="001761048022"/>
    <s v="FASCIA LIT.TVS CERAMICA D'AUTORE NEW.P 480 Ø20 8000807071946"/>
    <x v="310"/>
    <x v="18"/>
  </r>
  <r>
    <s v="001761048032"/>
    <s v="FASCIA LIT.TVS CERAMICA D'AUTORE NEW.P 793 Ø20 8000807079508"/>
    <x v="311"/>
    <x v="18"/>
  </r>
  <r>
    <s v="001761048032"/>
    <s v="FASCIA LIT.TVS CERAMICA D'AUTORE NEW.P 793 Ø20 8000807079508"/>
    <x v="311"/>
    <x v="18"/>
  </r>
  <r>
    <s v="001761048028"/>
    <s v="FASCIA LIT.TVS CERAMICA D'AUTORE NEW.P 793 Ø28 8000807072004"/>
    <x v="312"/>
    <x v="18"/>
  </r>
  <r>
    <s v="001761052030"/>
    <s v="FASCIA LIT.TVS SEGNO INDUCTION 152 Ø24 8000807074473"/>
    <x v="313"/>
    <x v="18"/>
  </r>
  <r>
    <s v="001761052031"/>
    <s v="FASCIA LIT.TVS SEGNO INDUCTION 152 Ø28 8000807074480"/>
    <x v="314"/>
    <x v="18"/>
  </r>
  <r>
    <s v="001761150350"/>
    <s v="FASCIA LIT.UGNAR 472 Ø20+COP.V.PIATTO EAN 5904422225520"/>
    <x v="315"/>
    <x v="18"/>
  </r>
  <r>
    <s v="001761150351"/>
    <s v="FASCIA LIT.UGNAR 472 Ø24+COP.V.PIATTO EAN 5904422225551"/>
    <x v="316"/>
    <x v="18"/>
  </r>
  <r>
    <s v="001761150352"/>
    <s v="FASCIA LIT.UGNAR FRYPAN 125 Ø28  EAN 5904422225506"/>
    <x v="317"/>
    <x v="18"/>
  </r>
  <r>
    <s v="001761150353"/>
    <s v="FASCIA LIT.UGNAR FRYPAN 126 Ø26  EAN 5904422225513"/>
    <x v="318"/>
    <x v="18"/>
  </r>
  <r>
    <s v="001765500092"/>
    <s v="FASCIA LIT. VANHOPPER SHINY 379Ø24 8000807072189"/>
    <x v="319"/>
    <x v="18"/>
  </r>
  <r>
    <s v="001880103072"/>
    <s v="DIVISORIO CARTA CM103X72 IKEA FSC"/>
    <x v="320"/>
    <x v="10"/>
  </r>
  <r>
    <s v="001880103072"/>
    <s v="DIVISORIO CARTA CM103X72 IKEA FSC"/>
    <x v="320"/>
    <x v="10"/>
  </r>
  <r>
    <s v="001150300020"/>
    <s v="BUSTA POL.26X40 FORATA RED PRINT MEYER HESTAN"/>
    <x v="321"/>
    <x v="8"/>
  </r>
  <r>
    <s v="001150300001"/>
    <s v="BUSTA POL.26X40 FORATA RIGENERATA 100% MADE IN"/>
    <x v="322"/>
    <x v="8"/>
  </r>
  <r>
    <s v="001150300001"/>
    <s v="BUSTA POL.26X40 FORATA RIGENERATA 100% MADE IN"/>
    <x v="322"/>
    <x v="8"/>
  </r>
  <r>
    <s v="001150300001"/>
    <s v="BUSTA POL.26X40 FORATA RIGENERATA 100% MADE IN"/>
    <x v="322"/>
    <x v="8"/>
  </r>
  <r>
    <s v="001150300021"/>
    <s v="BUSTA POL.40X50 FORATA RED PRINT MEYER HESTAN"/>
    <x v="323"/>
    <x v="8"/>
  </r>
  <r>
    <s v="001150300002"/>
    <s v="BUSTA POL.40X50 FORATA RIGENERATA 100% MADE IN"/>
    <x v="324"/>
    <x v="8"/>
  </r>
  <r>
    <s v="001150300022"/>
    <s v="BUSTA POL.40X60 FORATA RED PRINT MEYER HESTAN"/>
    <x v="325"/>
    <x v="8"/>
  </r>
  <r>
    <s v="001150300003"/>
    <s v="BUSTA POL.40X60 FORATA RIGENERATA 100% MADE IN"/>
    <x v="326"/>
    <x v="8"/>
  </r>
  <r>
    <s v="001150300003"/>
    <s v="BUSTA POL.40X60 FORATA RIGENERATA 100% MADE IN"/>
    <x v="326"/>
    <x v="8"/>
  </r>
  <r>
    <s v="001150300004"/>
    <s v="BUSTA POL.40X80 FORATA RIGENERATA 100% MADE IN"/>
    <x v="327"/>
    <x v="8"/>
  </r>
  <r>
    <s v="001150300004"/>
    <s v="BUSTA POL.40X80 FORATA RIGENERATA 100% MADE IN"/>
    <x v="327"/>
    <x v="8"/>
  </r>
  <r>
    <s v="001150300024"/>
    <s v="BUSTA POL.50X54 FORATA RED PRINT MEYER HESTAN"/>
    <x v="328"/>
    <x v="8"/>
  </r>
  <r>
    <s v="001150300005"/>
    <s v="BUSTA POL.50X54 FORATA RIGENERATA 100% MADE IN"/>
    <x v="329"/>
    <x v="8"/>
  </r>
  <r>
    <s v="001150300025"/>
    <s v="BUSTA POL.50X70 FORATA RED PRINT MEYER HESTAN"/>
    <x v="330"/>
    <x v="8"/>
  </r>
  <r>
    <s v="001150300006"/>
    <s v="BUSTA POL.50X70 FORATA RIGENERATA 100% MADE IN"/>
    <x v="331"/>
    <x v="8"/>
  </r>
  <r>
    <s v="001150300026"/>
    <s v="BUSTA POL.60X60 FORATA RED PRINT MEYER HESTAN"/>
    <x v="332"/>
    <x v="8"/>
  </r>
  <r>
    <s v="001150300007"/>
    <s v="BUSTA POL.60X60 FORATA RIGENERATA 100% MADE IN"/>
    <x v="333"/>
    <x v="8"/>
  </r>
  <r>
    <s v="S70625103007M"/>
    <s v="RETTANGOLARE 25X18 IPERTEK BLACK DIAMOND"/>
    <x v="334"/>
    <x v="12"/>
  </r>
  <r>
    <s v="S70625103008M"/>
    <s v="RETTANGOLARE 25X18 IPERTEK BLACK DIAMOND"/>
    <x v="334"/>
    <x v="12"/>
  </r>
  <r>
    <s v="000051637519R"/>
    <s v="RETT.AL.GREEN 450x335x19 TAGL.T/B RIC"/>
    <x v="335"/>
    <x v="2"/>
  </r>
  <r>
    <s v="001300410052"/>
    <s v="BOBINA PLT1 POLI TERMO STESO MM800X750 MT 35 MY NO LOGO"/>
    <x v="336"/>
    <x v="19"/>
  </r>
  <r>
    <s v="000110611001"/>
    <s v="GHIERA P15 15,5/33 R15/295 FR100"/>
    <x v="337"/>
    <x v="3"/>
  </r>
  <r>
    <s v="000110611001"/>
    <s v="GHIERA P15 15,5/33 R15/295 FR100"/>
    <x v="337"/>
    <x v="3"/>
  </r>
  <r>
    <s v="000450442001"/>
    <s v="RIBATTINO 4X11 AG5"/>
    <x v="338"/>
    <x v="20"/>
  </r>
  <r>
    <s v="000011655026R"/>
    <s v="SAGOMATO AL.99,5 324x324x26 RIC"/>
    <x v="339"/>
    <x v="2"/>
  </r>
  <r>
    <s v="000251624001"/>
    <s v="MANIGLIA S125 CLASS NERO SAT."/>
    <x v="340"/>
    <x v="1"/>
  </r>
  <r>
    <s v="000251531150"/>
    <s v="MANIGLIA TEOREMA VERNICIATA NERO SOFT YD-001"/>
    <x v="341"/>
    <x v="1"/>
  </r>
  <r>
    <s v="000251618105"/>
    <s v="MANIGLIA TITANO EFFET.LEGNO V.0013"/>
    <x v="342"/>
    <x v="1"/>
  </r>
  <r>
    <s v="000251627001"/>
    <s v="MANIGLIA VANITY NERO SATINATO"/>
    <x v="343"/>
    <x v="1"/>
  </r>
  <r>
    <s v="000251627001"/>
    <s v="MANIGLIA VANITY NERO SATINATO"/>
    <x v="343"/>
    <x v="1"/>
  </r>
  <r>
    <s v="0002A0127TS4"/>
    <s v="DISCO AC.127/040 C/F 3MM+TAGLI STRETTI+FORO CENTRALE 38mm"/>
    <x v="344"/>
    <x v="21"/>
  </r>
  <r>
    <s v="0002A0127TS4"/>
    <s v="DISCO AC.127/040 C/F 3MM+TAGLI STRETTI+FORO CENTRALE 38mm"/>
    <x v="344"/>
    <x v="21"/>
  </r>
  <r>
    <s v="0002A0127TS4"/>
    <s v="DISCO AC.127/040 C/F 3MM+TAGLI STRETTI+FORO CENTRALE 38mm"/>
    <x v="344"/>
    <x v="21"/>
  </r>
  <r>
    <s v="0002A0127TS4"/>
    <s v="DISCO AC.127/040 C/F 3MM+TAGLI STRETTI+FORO CENTRALE 38mm"/>
    <x v="344"/>
    <x v="21"/>
  </r>
  <r>
    <s v="0002A0157TS4"/>
    <s v="DISCO AC.157/040 C/F 3MM+TAGLI STRETTI+FORO CENTRALE 51mm"/>
    <x v="345"/>
    <x v="21"/>
  </r>
  <r>
    <s v="0002A0157TS4"/>
    <s v="DISCO AC.157/040 C/F 3MM+TAGLI STRETTI+FORO CENTRALE 51mm"/>
    <x v="345"/>
    <x v="21"/>
  </r>
  <r>
    <s v="0002A0157TS4"/>
    <s v="DISCO AC.157/040 C/F 3MM+TAGLI STRETTI+FORO CENTRALE 51mm"/>
    <x v="345"/>
    <x v="21"/>
  </r>
  <r>
    <s v="0002A0157TS4"/>
    <s v="DISCO AC.157/040 C/F 3MM+TAGLI STRETTI+FORO CENTRALE 51mm"/>
    <x v="345"/>
    <x v="21"/>
  </r>
  <r>
    <s v="0002A0165TS5"/>
    <s v="DISCO AC.165/040 C/F 2,5 MM+TAGLI STRETTI+FORO CENTRALE 50mm"/>
    <x v="346"/>
    <x v="21"/>
  </r>
  <r>
    <s v="0002A0187TS4"/>
    <s v="DISCO AC.187/040 C/F 3MM+TAGLI STRETTI+FORO CENTRALE 51mm"/>
    <x v="347"/>
    <x v="21"/>
  </r>
  <r>
    <s v="0002A0187TS4"/>
    <s v="DISCO AC.187/040 C/F 3MM+TAGLI STRETTI+FORO CENTRALE 51mm"/>
    <x v="347"/>
    <x v="21"/>
  </r>
  <r>
    <s v="0002A0200138"/>
    <s v="DISCO AC.200/038 L.410 C/F+F/C 51MM"/>
    <x v="348"/>
    <x v="21"/>
  </r>
  <r>
    <s v="0002A0205TS5"/>
    <s v="DISCO AC.205/040 C/F 2,5 MM+TAGLI STRETTI+FORO CENTRALE 50mm"/>
    <x v="349"/>
    <x v="21"/>
  </r>
  <r>
    <s v="0002A0207TS4"/>
    <s v="DISCO AC.207/040 C/F 3MM+TAGLI STRETTI+FORO CENTRALE 51mm"/>
    <x v="350"/>
    <x v="21"/>
  </r>
  <r>
    <s v="0002A0207TS4"/>
    <s v="DISCO AC.207/040 C/F 3MM+TAGLI STRETTI+FORO CENTRALE 51mm"/>
    <x v="350"/>
    <x v="21"/>
  </r>
  <r>
    <s v="0002A0207TS4"/>
    <s v="DISCO AC.207/040 C/F 3MM+TAGLI STRETTI+FORO CENTRALE 51mm"/>
    <x v="350"/>
    <x v="21"/>
  </r>
  <r>
    <s v="0001A0140005"/>
    <s v="DISCO AC.140/05 AISI430 LISCIO/SAT."/>
    <x v="351"/>
    <x v="4"/>
  </r>
  <r>
    <s v="0001A0150005"/>
    <s v="DISCO AC.150/05 AISI430 LISCIO/SAT."/>
    <x v="351"/>
    <x v="4"/>
  </r>
  <r>
    <s v="0001A0175005"/>
    <s v="DISCO AC.175/05 AISI430 LISCIO/SAT."/>
    <x v="351"/>
    <x v="4"/>
  </r>
  <r>
    <s v="0001A0175005"/>
    <s v="DISCO AC.175/05 AISI430 LISCIO/SAT."/>
    <x v="351"/>
    <x v="4"/>
  </r>
  <r>
    <s v="0001A0175005"/>
    <s v="DISCO AC.175/05 AISI430 LISCIO/SAT."/>
    <x v="351"/>
    <x v="4"/>
  </r>
  <r>
    <s v="0001A0195005"/>
    <s v="DISCO AC.195/05 AISI430 LISCIO/SAT."/>
    <x v="351"/>
    <x v="4"/>
  </r>
  <r>
    <s v="0001A0205005"/>
    <s v="DISCO AC.205/05 AISI430 LISCIO/SAT."/>
    <x v="351"/>
    <x v="4"/>
  </r>
  <r>
    <s v="0001A0210005"/>
    <s v="DISCO AC.210/05 AISI430 LISCIO/SAT."/>
    <x v="351"/>
    <x v="4"/>
  </r>
  <r>
    <s v="0001A0210005"/>
    <s v="DISCO AC.210/05 AISI430 LISCIO/SAT."/>
    <x v="351"/>
    <x v="4"/>
  </r>
  <r>
    <s v="0001A0210005"/>
    <s v="DISCO AC.210/05 AISI430 LISCIO/SAT."/>
    <x v="351"/>
    <x v="4"/>
  </r>
  <r>
    <s v="000281710005"/>
    <s v="MANICO AC.SOLE LUNGO C/LOGO MC AISI 430 SABBIATO PAD.279 30"/>
    <x v="352"/>
    <x v="0"/>
  </r>
  <r>
    <s v="000281710005"/>
    <s v="MANICO AC.SOLE LUNGO C/LOGO MC AISI 430 SABBIATO PAD.279 30"/>
    <x v="352"/>
    <x v="0"/>
  </r>
  <r>
    <s v="000281710005"/>
    <s v="MANICO AC.SOLE LUNGO C/LOGO MC AISI 430 SABBIATO PAD.279 30"/>
    <x v="352"/>
    <x v="0"/>
  </r>
  <r>
    <s v="000281710005"/>
    <s v="MANICO AC.SOLE LUNGO C/LOGO MC AISI 430 SABBIATO PAD.279 30"/>
    <x v="352"/>
    <x v="0"/>
  </r>
  <r>
    <s v="000281710005"/>
    <s v="MANICO AC.SOLE LUNGO C/LOGO MC AISI 430 SABBIATO PAD.279 30"/>
    <x v="352"/>
    <x v="0"/>
  </r>
  <r>
    <s v="000281710006"/>
    <s v="MANICO AC.SOLE LUNGO C/LOGO MC AISI 430 SABBIATO TEG.379 26"/>
    <x v="353"/>
    <x v="0"/>
  </r>
  <r>
    <s v="000281710006"/>
    <s v="MANICO AC.SOLE LUNGO C/LOGO MC AISI 430 SABBIATO TEG.379 26"/>
    <x v="353"/>
    <x v="0"/>
  </r>
  <r>
    <s v="000281710006"/>
    <s v="MANICO AC.SOLE LUNGO C/LOGO MC AISI 430 SABBIATO TEG.379 26"/>
    <x v="353"/>
    <x v="0"/>
  </r>
  <r>
    <s v="000281710006"/>
    <s v="MANICO AC.SOLE LUNGO C/LOGO MC AISI 430 SABBIATO TEG.379 26"/>
    <x v="353"/>
    <x v="0"/>
  </r>
  <r>
    <s v="000281710003"/>
    <s v="MANICO AC.SOLE CORTO C/LOGO MC AISI 430 SABBIATO CAS.433 16"/>
    <x v="354"/>
    <x v="1"/>
  </r>
  <r>
    <s v="000281710003"/>
    <s v="MANICO AC.SOLE CORTO C/LOGO MC AISI 430 SABBIATO CAS.433 16"/>
    <x v="354"/>
    <x v="1"/>
  </r>
  <r>
    <s v="000281710003"/>
    <s v="MANICO AC.SOLE CORTO C/LOGO MC AISI 430 SABBIATO CAS.433 16"/>
    <x v="354"/>
    <x v="1"/>
  </r>
  <r>
    <s v="000281710003"/>
    <s v="MANICO AC.SOLE CORTO C/LOGO MC AISI 430 SABBIATO CAS.433 16"/>
    <x v="354"/>
    <x v="1"/>
  </r>
  <r>
    <s v="000281710003"/>
    <s v="MANICO AC.SOLE CORTO C/LOGO MC AISI 430 SABBIATO CAS.433 16"/>
    <x v="354"/>
    <x v="1"/>
  </r>
  <r>
    <s v="000281710001"/>
    <s v="MANICO AC.SOLE CORTO C/LOGO MC AISI 430 SABBIATO PAD.279 20"/>
    <x v="355"/>
    <x v="1"/>
  </r>
  <r>
    <s v="000281710001"/>
    <s v="MANICO AC.SOLE CORTO C/LOGO MC AISI 430 SABBIATO PAD.279 20"/>
    <x v="355"/>
    <x v="1"/>
  </r>
  <r>
    <s v="000281710001"/>
    <s v="MANICO AC.SOLE CORTO C/LOGO MC AISI 430 SABBIATO PAD.279 20"/>
    <x v="355"/>
    <x v="1"/>
  </r>
  <r>
    <s v="000281710001"/>
    <s v="MANICO AC.SOLE CORTO C/LOGO MC AISI 430 SABBIATO PAD.279 20"/>
    <x v="355"/>
    <x v="1"/>
  </r>
  <r>
    <s v="000281710001"/>
    <s v="MANICO AC.SOLE CORTO C/LOGO MC AISI 430 SABBIATO PAD.279 20"/>
    <x v="355"/>
    <x v="1"/>
  </r>
  <r>
    <s v="000281710002"/>
    <s v="MANICO AC.SOLE CORTO C/LOGO MC AISI 430 SABBIATO PAD.279 24"/>
    <x v="356"/>
    <x v="1"/>
  </r>
  <r>
    <s v="000281710002"/>
    <s v="MANICO AC.SOLE CORTO C/LOGO MC AISI 430 SABBIATO PAD.279 24"/>
    <x v="356"/>
    <x v="1"/>
  </r>
  <r>
    <s v="000281710002"/>
    <s v="MANICO AC.SOLE CORTO C/LOGO MC AISI 430 SABBIATO PAD.279 24"/>
    <x v="356"/>
    <x v="1"/>
  </r>
  <r>
    <s v="000281710002"/>
    <s v="MANICO AC.SOLE CORTO C/LOGO MC AISI 430 SABBIATO PAD.279 24"/>
    <x v="356"/>
    <x v="1"/>
  </r>
  <r>
    <s v="000281710002"/>
    <s v="MANICO AC.SOLE CORTO C/LOGO MC AISI 430 SABBIATO PAD.279 24"/>
    <x v="356"/>
    <x v="1"/>
  </r>
  <r>
    <s v="000281710002"/>
    <s v="MANICO AC.SOLE CORTO C/LOGO MC AISI 430 SABBIATO PAD.279 24"/>
    <x v="356"/>
    <x v="1"/>
  </r>
  <r>
    <s v="000282002002"/>
    <s v="MANICO ACC.SAT.MED.ARTUSI PAD.24 WOK 28 NEW"/>
    <x v="357"/>
    <x v="0"/>
  </r>
  <r>
    <s v="000320380001"/>
    <s v="POMOLO AC.SOLE C/LOGO MC AISI 430 SABBIATO"/>
    <x v="358"/>
    <x v="15"/>
  </r>
  <r>
    <s v="000320380001"/>
    <s v="POMOLO AC.SOLE C/LOGO MC AISI 430 SABBIATO"/>
    <x v="358"/>
    <x v="15"/>
  </r>
  <r>
    <s v="000320380001"/>
    <s v="POMOLO AC.SOLE C/LOGO MC AISI 430 SABBIATO"/>
    <x v="358"/>
    <x v="15"/>
  </r>
  <r>
    <s v="000320380001"/>
    <s v="POMOLO AC.SOLE C/LOGO MC AISI 430 SABBIATO"/>
    <x v="358"/>
    <x v="15"/>
  </r>
  <r>
    <s v="000281690004"/>
    <s v="MANICO AC.OV.25X1,25 270MM 3F P.100 Ø32 H=55 FORI 4,5 LUCIDO"/>
    <x v="359"/>
    <x v="0"/>
  </r>
  <r>
    <s v="000281710007"/>
    <s v="MANIGLIA AC.SOLE C/LOGO MC AISI 430 SABBIATA CAS.480 20"/>
    <x v="360"/>
    <x v="1"/>
  </r>
  <r>
    <s v="002300049200"/>
    <s v="STRISCIA FUST.COP.V.24 NOSTROCHEF 3801088000244"/>
    <x v="361"/>
    <x v="10"/>
  </r>
  <r>
    <s v="002300049200"/>
    <s v="STRISCIA FUST.COP.V.24 NOSTROCHEF 3801088000244"/>
    <x v="361"/>
    <x v="10"/>
  </r>
  <r>
    <s v="002300049210"/>
    <s v="STRISCIA FUST.COP.V.28 NOSTROCHEF 3801088000251"/>
    <x v="362"/>
    <x v="10"/>
  </r>
  <r>
    <s v="002300049210"/>
    <s v="STRISCIA FUST.COP.V.28 NOSTROCHEF 3801088000251"/>
    <x v="362"/>
    <x v="10"/>
  </r>
  <r>
    <s v="002300049194"/>
    <s v="STRISCIA FUS.GLAS L.Ø28 MEHRZER PRE.DIAM.BLACK 3858893162902"/>
    <x v="363"/>
    <x v="10"/>
  </r>
  <r>
    <s v="002300049112"/>
    <s v="STRISCIA FUS.COP.V. B.SI.20  038970"/>
    <x v="364"/>
    <x v="10"/>
  </r>
  <r>
    <s v="000210016004"/>
    <s v="GOUJON 10X10X17 80° FIL.5MA"/>
    <x v="365"/>
    <x v="22"/>
  </r>
  <r>
    <s v="000250623001"/>
    <s v="MANICO STYLE/2 NERO SATINATO"/>
    <x v="366"/>
    <x v="0"/>
  </r>
  <r>
    <s v="002340035001"/>
    <s v="TEGO DISPERS 652 (ex 610)"/>
    <x v="367"/>
    <x v="13"/>
  </r>
  <r>
    <s v="002340033001"/>
    <s v="TEGO FOAMEX 1435 x PTFE"/>
    <x v="368"/>
    <x v="13"/>
  </r>
  <r>
    <s v="000250517107"/>
    <s v="MANICO TITANO/2 EFFET.LEGNO V.0013"/>
    <x v="369"/>
    <x v="0"/>
  </r>
  <r>
    <s v="002490149001"/>
    <s v="1008335 PS UMB EP-62 Blue Oltremare"/>
    <x v="370"/>
    <x v="7"/>
  </r>
  <r>
    <s v="009430059001"/>
    <s v="406 ADESIVO LOCT0040630 GR.20"/>
    <x v="371"/>
    <x v="13"/>
  </r>
  <r>
    <s v="009430059001"/>
    <s v="406 ADESIVO LOCT0040630 GR.20"/>
    <x v="371"/>
    <x v="13"/>
  </r>
  <r>
    <s v="009430059001"/>
    <s v="406 ADESIVO LOCT0040630 GR.20"/>
    <x v="371"/>
    <x v="13"/>
  </r>
  <r>
    <s v="003130002004"/>
    <s v="455G-R0385 ROLLER TOPCOAT PEWTER"/>
    <x v="372"/>
    <x v="7"/>
  </r>
  <r>
    <s v="003130002004"/>
    <s v="455G-R0385 ROLLER TOPCOAT PEWTER"/>
    <x v="372"/>
    <x v="7"/>
  </r>
  <r>
    <s v="003010503004"/>
    <s v="459G-R0185 ROLLER PRIMER GRAY"/>
    <x v="373"/>
    <x v="7"/>
  </r>
  <r>
    <s v="003010503004"/>
    <s v="459G-R0185 ROLLER PRIMER GRAY"/>
    <x v="373"/>
    <x v="7"/>
  </r>
  <r>
    <s v="003010505005"/>
    <s v="478G-R1090 ROLLER SEALER"/>
    <x v="374"/>
    <x v="7"/>
  </r>
  <r>
    <s v="003040090024"/>
    <s v="479G-81190 PRIMER BLACK PROFES (ex 81197)"/>
    <x v="375"/>
    <x v="7"/>
  </r>
  <r>
    <s v="009430060001"/>
    <s v="770 PRIMER LOCT0016777 GR.10"/>
    <x v="376"/>
    <x v="7"/>
  </r>
  <r>
    <s v="009430060001"/>
    <s v="770 PRIMER LOCT0016777 GR.10"/>
    <x v="376"/>
    <x v="7"/>
  </r>
  <r>
    <s v="002340514002"/>
    <s v="ACEMATT 3300 OPACIZ. SOFT-TOUCH LAC"/>
    <x v="377"/>
    <x v="7"/>
  </r>
  <r>
    <s v="002430065001"/>
    <s v="ACRYSOL RM 55"/>
    <x v="378"/>
    <x v="13"/>
  </r>
  <r>
    <s v="003191001007"/>
    <s v="AP-8 TC SEMI-TRANSLUCENT FC-20087M A"/>
    <x v="379"/>
    <x v="7"/>
  </r>
  <r>
    <s v="003091001005"/>
    <s v="AP-8000 BS SEMI-TRANSLUCENT FC-30572 A"/>
    <x v="380"/>
    <x v="7"/>
  </r>
  <r>
    <s v="003091001005"/>
    <s v="AP-8000 BS SEMI-TRANSLUCENT FC-30572 A"/>
    <x v="380"/>
    <x v="7"/>
  </r>
  <r>
    <s v="003091002005"/>
    <s v="AP-8000 BS SEMI-TRANSLUCENT FC-30572 B"/>
    <x v="381"/>
    <x v="7"/>
  </r>
  <r>
    <s v="003091002005"/>
    <s v="AP-8000 BS SEMI-TRANSLUCENT FC-30572 B"/>
    <x v="381"/>
    <x v="7"/>
  </r>
  <r>
    <s v="003090006005"/>
    <s v="AP-8000 BS SEMI-TRANSLUCENT FC-30572 B+"/>
    <x v="382"/>
    <x v="7"/>
  </r>
  <r>
    <s v="003090006005"/>
    <s v="AP-8000 BS SEMI-TRANSLUCENT FC-30572 B+"/>
    <x v="382"/>
    <x v="7"/>
  </r>
  <r>
    <s v="002490171001"/>
    <s v="BIOSSIDO DI TITANIO RC 833 (ex TR92)"/>
    <x v="383"/>
    <x v="7"/>
  </r>
  <r>
    <s v="002490171001"/>
    <s v="BIOSSIDO DI TITANIO RC 833 (ex TR92)"/>
    <x v="383"/>
    <x v="7"/>
  </r>
  <r>
    <s v="001300202001"/>
    <s v="BOBINA FILM ESTENS.H.50 PRESTIRO"/>
    <x v="384"/>
    <x v="19"/>
  </r>
  <r>
    <s v="009100002001"/>
    <s v="BOBINA POMERCART GR 40 (KG 4)"/>
    <x v="385"/>
    <x v="23"/>
  </r>
  <r>
    <s v="009100002001"/>
    <s v="BOBINA POMERCART GR 40 (KG 4)"/>
    <x v="385"/>
    <x v="23"/>
  </r>
  <r>
    <s v="009100002001"/>
    <s v="BOBINA POMERCART GR 40 (KG 4)"/>
    <x v="385"/>
    <x v="23"/>
  </r>
  <r>
    <s v="001717796001"/>
    <s v="BOX FLEXO 7796+KIT DIV.MADE IN 20 CM SKILLET SCMI 20040"/>
    <x v="386"/>
    <x v="9"/>
  </r>
  <r>
    <s v="001717796001"/>
    <s v="BOX FLEXO 7796+KIT DIV.MADE IN 20 CM SKILLET SCMI 20040"/>
    <x v="386"/>
    <x v="9"/>
  </r>
  <r>
    <s v="001717796001"/>
    <s v="BOX FLEXO 7796+KIT DIV.MADE IN 20 CM SKILLET SCMI 20040"/>
    <x v="386"/>
    <x v="9"/>
  </r>
  <r>
    <s v="001717799001"/>
    <s v="BOX FLEXO 7799+KIT DIV.MADE IN 26 CM SKILLET SCMI 26045"/>
    <x v="387"/>
    <x v="9"/>
  </r>
  <r>
    <s v="001717799001"/>
    <s v="BOX FLEXO 7799+KIT DIV.MADE IN 26 CM SKILLET SCMI 26045"/>
    <x v="387"/>
    <x v="9"/>
  </r>
  <r>
    <s v="001717802001"/>
    <s v="BOX FLEXO 7802+KIT DIV.MADE IN 30 CM SKILLET SCMI 30050"/>
    <x v="388"/>
    <x v="9"/>
  </r>
  <r>
    <s v="001717802001"/>
    <s v="BOX FLEXO 7802+KIT DIV.MADE IN 30 CM SKILLET SCMI 30050"/>
    <x v="388"/>
    <x v="9"/>
  </r>
  <r>
    <s v="001110033001"/>
    <s v="BUSTA BOCC.27X30"/>
    <x v="389"/>
    <x v="8"/>
  </r>
  <r>
    <s v="001110077001"/>
    <s v="BUSTA BOCC.35X35"/>
    <x v="390"/>
    <x v="8"/>
  </r>
  <r>
    <s v="001110077002"/>
    <s v="BUSTA BOCC.35X35 SU ENTRAMBI I LATI"/>
    <x v="391"/>
    <x v="8"/>
  </r>
  <r>
    <s v="001110077002"/>
    <s v="BUSTA BOCC.35X35 SU ENTRAMBI I LATI"/>
    <x v="391"/>
    <x v="8"/>
  </r>
  <r>
    <s v="001110077002"/>
    <s v="BUSTA BOCC.35X35 SU ENTRAMBI I LATI"/>
    <x v="391"/>
    <x v="8"/>
  </r>
  <r>
    <s v="001110077004"/>
    <s v="BUSTA BOCC.35X40 DOPPIA C/WARNING 35 LINGUE"/>
    <x v="392"/>
    <x v="8"/>
  </r>
  <r>
    <s v="001110100001"/>
    <s v="BUSTA BOCC.40X40"/>
    <x v="393"/>
    <x v="8"/>
  </r>
  <r>
    <s v="001110100001"/>
    <s v="BUSTA BOCC.40X40"/>
    <x v="393"/>
    <x v="8"/>
  </r>
  <r>
    <s v="001110100002"/>
    <s v="BUSTA BOCC.40X40 SU ENTRAMBI I LATI_x000a_VERSIONE GR55+HD"/>
    <x v="394"/>
    <x v="8"/>
  </r>
  <r>
    <s v="001110100002"/>
    <s v="BUSTA BOCC.40X40 SU ENTRAMBI I LATI_x000a_VERSIONE GR55+HD"/>
    <x v="394"/>
    <x v="8"/>
  </r>
  <r>
    <s v="001110100002"/>
    <s v="BUSTA BOCC.40X40 SU ENTRAMBI I LATI_x000a_VERSIONE GR55+HD"/>
    <x v="394"/>
    <x v="8"/>
  </r>
  <r>
    <s v="001110100002"/>
    <s v="BUSTA BOCC.40X40 SU ENTRAMBI I LATI_x000a_VERSIONE GR55+HD"/>
    <x v="394"/>
    <x v="8"/>
  </r>
  <r>
    <s v="001110106004"/>
    <s v="BUSTA BOCC.40X55 SU ENTRAMBI I LATI SENZA MARCATURA"/>
    <x v="395"/>
    <x v="8"/>
  </r>
  <r>
    <s v="001110115001"/>
    <s v="BUSTA BOCC.45X45"/>
    <x v="396"/>
    <x v="8"/>
  </r>
  <r>
    <s v="001110115001"/>
    <s v="BUSTA BOCC.45X45"/>
    <x v="396"/>
    <x v="8"/>
  </r>
  <r>
    <s v="001110115004"/>
    <s v="BUSTA BOCC.45X45 DOPPIA C/WARNING 35 LINGUE"/>
    <x v="397"/>
    <x v="8"/>
  </r>
  <r>
    <s v="001110115002"/>
    <s v="BUSTA BOCC.45X45 SU ENTRAMBI I LATI"/>
    <x v="398"/>
    <x v="8"/>
  </r>
  <r>
    <s v="001110115002"/>
    <s v="BUSTA BOCC.45X45 SU ENTRAMBI I LATI"/>
    <x v="398"/>
    <x v="8"/>
  </r>
  <r>
    <s v="001110115002"/>
    <s v="BUSTA BOCC.45X45 SU ENTRAMBI I LATI"/>
    <x v="398"/>
    <x v="8"/>
  </r>
  <r>
    <s v="001110115002"/>
    <s v="BUSTA BOCC.45X45 SU ENTRAMBI I LATI"/>
    <x v="398"/>
    <x v="8"/>
  </r>
  <r>
    <s v="001110115002"/>
    <s v="BUSTA BOCC.45X45 SU ENTRAMBI I LATI"/>
    <x v="398"/>
    <x v="8"/>
  </r>
  <r>
    <s v="001110115002"/>
    <s v="BUSTA BOCC.45X45 SU ENTRAMBI I LATI"/>
    <x v="398"/>
    <x v="8"/>
  </r>
  <r>
    <s v="009430043002"/>
    <s v="CARBONE PROWASTE 7119/S 20KG"/>
    <x v="399"/>
    <x v="13"/>
  </r>
  <r>
    <s v="000660217022"/>
    <s v="CAS.OVALE FUSA 32,5X21 VERN.PTFE NERO/PTFE NERO INDUZIONE"/>
    <x v="400"/>
    <x v="12"/>
  </r>
  <r>
    <s v="000661470001"/>
    <s v="CIOTOLA PADELLA FERRO CM 24 H=45"/>
    <x v="401"/>
    <x v="12"/>
  </r>
  <r>
    <s v="000661480001"/>
    <s v="CIOTOLA WOK FERRO CM 24 H=68"/>
    <x v="402"/>
    <x v="12"/>
  </r>
  <r>
    <s v="000661480002"/>
    <s v="CIOTOLA WOK FERRO CM 28 H=70"/>
    <x v="403"/>
    <x v="12"/>
  </r>
  <r>
    <s v="009430043006"/>
    <s v="COAGULANTE PROWASTE 9124 ECOPROJ."/>
    <x v="404"/>
    <x v="13"/>
  </r>
  <r>
    <s v="009430043006"/>
    <s v="COAGULANTE PROWASTE 9124 ECOPROJ."/>
    <x v="404"/>
    <x v="13"/>
  </r>
  <r>
    <s v="000700704005"/>
    <s v="COP.VET 18 C/BORDO AC.304 C/F.VAP.A"/>
    <x v="405"/>
    <x v="24"/>
  </r>
  <r>
    <s v="000700704005"/>
    <s v="COP.VET 18 C/BORDO AC.304 C/F.VAP.A"/>
    <x v="405"/>
    <x v="24"/>
  </r>
  <r>
    <s v="000700705005"/>
    <s v="COP.VET 20 C/BORDO AC.304 C/F.VAP.A"/>
    <x v="406"/>
    <x v="24"/>
  </r>
  <r>
    <s v="000700705005"/>
    <s v="COP.VET 20 C/BORDO AC.304 C/F.VAP.A"/>
    <x v="406"/>
    <x v="24"/>
  </r>
  <r>
    <s v="000700707006"/>
    <s v="COP.VET 24 C/BORDO AC.304 C/F.VAP.A"/>
    <x v="407"/>
    <x v="24"/>
  </r>
  <r>
    <s v="000700707006"/>
    <s v="COP.VET 24 C/BORDO AC.304 C/F.VAP.A"/>
    <x v="407"/>
    <x v="24"/>
  </r>
  <r>
    <s v="000700708005"/>
    <s v="COP.VET 26 C/BORDO AC.304 C/F.VAP.A"/>
    <x v="408"/>
    <x v="24"/>
  </r>
  <r>
    <s v="000700042002"/>
    <s v="COP.VET.20 PIAT.BOR./SF.VAP.SIL.STD"/>
    <x v="409"/>
    <x v="24"/>
  </r>
  <r>
    <s v="000700042002"/>
    <s v="COP.VET.20 PIAT.BOR./SF.VAP.SIL.STD"/>
    <x v="409"/>
    <x v="24"/>
  </r>
  <r>
    <s v="000700044002"/>
    <s v="COP.VET.24 PIAT.BOR./SF.VAP.SIL.STD"/>
    <x v="410"/>
    <x v="24"/>
  </r>
  <r>
    <s v="000700044002"/>
    <s v="COP.VET.24 PIAT.BOR./SF.VAP.SIL.STD"/>
    <x v="410"/>
    <x v="24"/>
  </r>
  <r>
    <s v="000700709005"/>
    <s v="COP.VET.28 C/BORDO AC.304.C/F.VAP.A"/>
    <x v="411"/>
    <x v="24"/>
  </r>
  <r>
    <s v="000700709005"/>
    <s v="COP.VET.28 C/BORDO AC.304.C/F.VAP.A"/>
    <x v="411"/>
    <x v="24"/>
  </r>
  <r>
    <s v="000700046002"/>
    <s v="COP.VET.28 PIAT.BOR./SF.VAP.SIL.STD"/>
    <x v="412"/>
    <x v="24"/>
  </r>
  <r>
    <s v="000700710005"/>
    <s v="COP.VET.30 C/BORDO AC.304.C/F.VAP.A"/>
    <x v="413"/>
    <x v="24"/>
  </r>
  <r>
    <s v="000700050002"/>
    <s v="COP.VET.32 PIAT.BOR./SF.VAP.SIL.STD"/>
    <x v="414"/>
    <x v="24"/>
  </r>
  <r>
    <s v="000700050002"/>
    <s v="COP.VET.32 PIAT.BOR./SF.VAP.SIL.STD"/>
    <x v="414"/>
    <x v="24"/>
  </r>
  <r>
    <s v="000700006001"/>
    <s v="COPERCHIO VETRO BOROSILICATO BASSO 24 CM"/>
    <x v="415"/>
    <x v="24"/>
  </r>
  <r>
    <s v="000700006001"/>
    <s v="COPERCHIO VETRO BOROSILICATO BASSO 24 CM"/>
    <x v="415"/>
    <x v="24"/>
  </r>
  <r>
    <s v="000700008001"/>
    <s v="COPERCHIO VETRO BOROSILICATO BASSO 28 CM"/>
    <x v="416"/>
    <x v="24"/>
  </r>
  <r>
    <s v="009430000001"/>
    <s v="CORINDONE GRANA 40 DARK"/>
    <x v="417"/>
    <x v="25"/>
  </r>
  <r>
    <s v="009430000001"/>
    <s v="CORINDONE GRANA 40 DARK"/>
    <x v="417"/>
    <x v="25"/>
  </r>
  <r>
    <s v="009430002001"/>
    <s v="CORINDONE GRANA 50"/>
    <x v="418"/>
    <x v="25"/>
  </r>
  <r>
    <s v="009430005001"/>
    <s v="CORINDONE GRANA 80"/>
    <x v="419"/>
    <x v="25"/>
  </r>
  <r>
    <s v="009430005001"/>
    <s v="CORINDONE GRANA 80"/>
    <x v="419"/>
    <x v="25"/>
  </r>
  <r>
    <s v="002460033001"/>
    <s v="DILUENTE NITRO CISTERNA"/>
    <x v="420"/>
    <x v="13"/>
  </r>
  <r>
    <s v="002460033001"/>
    <s v="DILUENTE NITRO CISTERNA"/>
    <x v="420"/>
    <x v="13"/>
  </r>
  <r>
    <s v="002460033001"/>
    <s v="DILUENTE NITRO CISTERNA"/>
    <x v="420"/>
    <x v="13"/>
  </r>
  <r>
    <s v="009290028001"/>
    <s v="DILUENTE NITRO X PULIZIA LATTA"/>
    <x v="421"/>
    <x v="13"/>
  </r>
  <r>
    <s v="009290028001"/>
    <s v="DILUENTE NITRO X PULIZIA LATTA"/>
    <x v="421"/>
    <x v="13"/>
  </r>
  <r>
    <s v="009290028001"/>
    <s v="DILUENTE NITRO X PULIZIA LATTA"/>
    <x v="421"/>
    <x v="13"/>
  </r>
  <r>
    <s v="009290031001"/>
    <s v="DOWANOL PMA ACETATO DI METOS.KG 195 FUSTO"/>
    <x v="422"/>
    <x v="13"/>
  </r>
  <r>
    <s v="002460140001"/>
    <s v="DOWANOL PMA ACETATO DI METOSSIPROP. CISTERNA"/>
    <x v="423"/>
    <x v="13"/>
  </r>
  <r>
    <s v="002460140001"/>
    <s v="DOWANOL PMA ACETATO DI METOSSIPROP. CISTERNA"/>
    <x v="423"/>
    <x v="13"/>
  </r>
  <r>
    <s v="003040082005"/>
    <s v="ECLIPSE HB V6849 PRIMER BLACK DIAMOND"/>
    <x v="424"/>
    <x v="7"/>
  </r>
  <r>
    <s v="003040082005"/>
    <s v="ECLIPSE HB V6849 PRIMER BLACK DIAMOND"/>
    <x v="424"/>
    <x v="7"/>
  </r>
  <r>
    <s v="003100082006"/>
    <s v="ECLIPSE HB V6850Z BLACK MIDCOAT DIAMOND"/>
    <x v="425"/>
    <x v="7"/>
  </r>
  <r>
    <s v="003100082006"/>
    <s v="ECLIPSE HB V6850Z BLACK MIDCOAT DIAMOND"/>
    <x v="425"/>
    <x v="7"/>
  </r>
  <r>
    <s v="003160081026"/>
    <s v="Eclipse HB V7710Z silver diamond TC"/>
    <x v="426"/>
    <x v="7"/>
  </r>
  <r>
    <s v="003160081026"/>
    <s v="Eclipse HB V7710Z silver diamond TC"/>
    <x v="426"/>
    <x v="7"/>
  </r>
  <r>
    <s v="003040082006"/>
    <s v="ECLIPSE® HB 70-750/V6871 BLACK BASECOAT"/>
    <x v="427"/>
    <x v="7"/>
  </r>
  <r>
    <s v="002430002005"/>
    <s v="Elan-CoatSP96V1-60 - tipo HTL-2"/>
    <x v="428"/>
    <x v="7"/>
  </r>
  <r>
    <s v="000801086001"/>
    <s v="ETICHETTA ADESIVA NEUTRA 210X148_x000a_ETICHETTA ADESIVA C/509 BIANCA 100FG A4 210X148MM (2ET/FG) MARKIN"/>
    <x v="429"/>
    <x v="11"/>
  </r>
  <r>
    <s v="002490292001"/>
    <s v="FA 4292 pigmento inorganico verde"/>
    <x v="430"/>
    <x v="7"/>
  </r>
  <r>
    <s v="002490189001"/>
    <s v="FB 280 ROSSO FERRO"/>
    <x v="431"/>
    <x v="7"/>
  </r>
  <r>
    <s v="002490189001"/>
    <s v="FB 280 ROSSO FERRO"/>
    <x v="431"/>
    <x v="7"/>
  </r>
  <r>
    <s v="003090005009"/>
    <s v="FUSION PRO 80-288/J1522-C DARK GREY BASECOAT"/>
    <x v="432"/>
    <x v="7"/>
  </r>
  <r>
    <s v="003090005007"/>
    <s v="FUSION PRO 80-288/J1535-A GENERAL BASECOAT"/>
    <x v="433"/>
    <x v="7"/>
  </r>
  <r>
    <s v="003090005008"/>
    <s v="FUSION PRO 80-288/J1536-B GENERAL BASECOAT"/>
    <x v="434"/>
    <x v="7"/>
  </r>
  <r>
    <s v="003090005004"/>
    <s v="FUSION PRO 80-288/J4415-C CREAM BASECOAT"/>
    <x v="435"/>
    <x v="7"/>
  </r>
  <r>
    <s v="003190003002"/>
    <s v="FUSION PRO 80-289/J3568-C GOLD MET TOPCOAT"/>
    <x v="436"/>
    <x v="7"/>
  </r>
  <r>
    <s v="003190001011"/>
    <s v="FUSION PRO 80-289/V11294C CLEAR TOPCOAT"/>
    <x v="437"/>
    <x v="7"/>
  </r>
  <r>
    <s v="003091001014"/>
    <s v="G8 BS BLACK FC-8000 A"/>
    <x v="438"/>
    <x v="7"/>
  </r>
  <r>
    <s v="003091001014"/>
    <s v="G8 BS BLACK FC-8000 A"/>
    <x v="438"/>
    <x v="7"/>
  </r>
  <r>
    <s v="003091002014"/>
    <s v="G8 BS BLACK FC-8000 B"/>
    <x v="439"/>
    <x v="7"/>
  </r>
  <r>
    <s v="003091002014"/>
    <s v="G8 BS BLACK FC-8000 B"/>
    <x v="439"/>
    <x v="7"/>
  </r>
  <r>
    <s v="003091002019"/>
    <s v="G8 BS GENERAL B"/>
    <x v="440"/>
    <x v="7"/>
  </r>
  <r>
    <s v="003091002019"/>
    <s v="G8 BS GENERAL B"/>
    <x v="440"/>
    <x v="7"/>
  </r>
  <r>
    <s v="003091002019"/>
    <s v="G8 BS GENERAL B"/>
    <x v="440"/>
    <x v="7"/>
  </r>
  <r>
    <s v="003091002019"/>
    <s v="G8 BS GENERAL B"/>
    <x v="440"/>
    <x v="7"/>
  </r>
  <r>
    <s v="003091002019"/>
    <s v="G8 BS GENERAL B"/>
    <x v="440"/>
    <x v="7"/>
  </r>
  <r>
    <s v="003091002020"/>
    <s v="G8 BS GENERAL B+"/>
    <x v="441"/>
    <x v="7"/>
  </r>
  <r>
    <s v="003091002020"/>
    <s v="G8 BS GENERAL B+"/>
    <x v="441"/>
    <x v="7"/>
  </r>
  <r>
    <s v="003091002020"/>
    <s v="G8 BS GENERAL B+"/>
    <x v="441"/>
    <x v="7"/>
  </r>
  <r>
    <s v="003091002020"/>
    <s v="G8 BS GENERAL B+"/>
    <x v="441"/>
    <x v="7"/>
  </r>
  <r>
    <s v="003091002020"/>
    <s v="G8 BS GENERAL B+"/>
    <x v="441"/>
    <x v="7"/>
  </r>
  <r>
    <s v="003091002020"/>
    <s v="G8 BS GENERAL B+"/>
    <x v="441"/>
    <x v="7"/>
  </r>
  <r>
    <s v="003091002020"/>
    <s v="G8 BS GENERAL B+"/>
    <x v="441"/>
    <x v="7"/>
  </r>
  <r>
    <s v="003091002018"/>
    <s v="G8 BS GHOST GREY FC-20917A"/>
    <x v="442"/>
    <x v="7"/>
  </r>
  <r>
    <s v="003091002018"/>
    <s v="G8 BS GHOST GREY FC-20917A"/>
    <x v="442"/>
    <x v="7"/>
  </r>
  <r>
    <s v="003091002018"/>
    <s v="G8 BS GHOST GREY FC-20917A"/>
    <x v="442"/>
    <x v="7"/>
  </r>
  <r>
    <s v="003091001015"/>
    <s v="G8 BS WHITE FC-1462 A"/>
    <x v="443"/>
    <x v="7"/>
  </r>
  <r>
    <s v="003091001015"/>
    <s v="G8 BS WHITE FC-1462 A"/>
    <x v="443"/>
    <x v="7"/>
  </r>
  <r>
    <s v="003191001011"/>
    <s v="G8 CMC GREY FC-30354M A DOT"/>
    <x v="444"/>
    <x v="7"/>
  </r>
  <r>
    <s v="003191002011"/>
    <s v="G8 CMC GREY FC-30354M B DOT"/>
    <x v="445"/>
    <x v="7"/>
  </r>
  <r>
    <s v="003191003011"/>
    <s v="G8 CMC GREY FC-30354M B+ DOT"/>
    <x v="446"/>
    <x v="7"/>
  </r>
  <r>
    <s v="003191001017"/>
    <s v="G8 TC CLEAR COMP A"/>
    <x v="447"/>
    <x v="7"/>
  </r>
  <r>
    <s v="003191001017"/>
    <s v="G8 TC CLEAR COMP A"/>
    <x v="447"/>
    <x v="7"/>
  </r>
  <r>
    <s v="003191002010"/>
    <s v="G8 TC GENERAL B"/>
    <x v="448"/>
    <x v="7"/>
  </r>
  <r>
    <s v="003191002010"/>
    <s v="G8 TC GENERAL B"/>
    <x v="448"/>
    <x v="7"/>
  </r>
  <r>
    <s v="003191002010"/>
    <s v="G8 TC GENERAL B"/>
    <x v="448"/>
    <x v="7"/>
  </r>
  <r>
    <s v="003191002010"/>
    <s v="G8 TC GENERAL B"/>
    <x v="448"/>
    <x v="7"/>
  </r>
  <r>
    <s v="003191002010"/>
    <s v="G8 TC GENERAL B"/>
    <x v="448"/>
    <x v="7"/>
  </r>
  <r>
    <s v="003191002010"/>
    <s v="G8 TC GENERAL B"/>
    <x v="448"/>
    <x v="7"/>
  </r>
  <r>
    <s v="003191003010"/>
    <s v="G8 TC GENERAL B+"/>
    <x v="449"/>
    <x v="7"/>
  </r>
  <r>
    <s v="003191003010"/>
    <s v="G8 TC GENERAL B+"/>
    <x v="449"/>
    <x v="7"/>
  </r>
  <r>
    <s v="003191003010"/>
    <s v="G8 TC GENERAL B+"/>
    <x v="449"/>
    <x v="7"/>
  </r>
  <r>
    <s v="003191003010"/>
    <s v="G8 TC GENERAL B+"/>
    <x v="449"/>
    <x v="7"/>
  </r>
  <r>
    <s v="003191003010"/>
    <s v="G8 TC GENERAL B+"/>
    <x v="449"/>
    <x v="7"/>
  </r>
  <r>
    <s v="003191003010"/>
    <s v="G8 TC GENERAL B+"/>
    <x v="449"/>
    <x v="7"/>
  </r>
  <r>
    <s v="003191001010"/>
    <s v="G8 TC GHOST-GREY FC-1707M A"/>
    <x v="450"/>
    <x v="7"/>
  </r>
  <r>
    <s v="003191001010"/>
    <s v="G8 TC GHOST-GREY FC-1707M A"/>
    <x v="450"/>
    <x v="7"/>
  </r>
  <r>
    <s v="003191003019"/>
    <s v="G8 TC SILVER FC-2320M A"/>
    <x v="451"/>
    <x v="7"/>
  </r>
  <r>
    <s v="003191003019"/>
    <s v="G8 TC SILVER FC-2320M A"/>
    <x v="451"/>
    <x v="7"/>
  </r>
  <r>
    <s v="000210014014"/>
    <s v="GOUJON 10X10X13,5 86° NON FIL.4,5"/>
    <x v="452"/>
    <x v="22"/>
  </r>
  <r>
    <s v="000210014012"/>
    <s v="GOUJON 10X10X13,5 DIR.NON FIL.4,5"/>
    <x v="453"/>
    <x v="22"/>
  </r>
  <r>
    <s v="000210014012"/>
    <s v="GOUJON 10X10X13,5 DIR.NON FIL.4,5"/>
    <x v="453"/>
    <x v="22"/>
  </r>
  <r>
    <s v="000210013003"/>
    <s v="GOUJON 10X10X16 DIR.NON FIL.4,5"/>
    <x v="454"/>
    <x v="22"/>
  </r>
  <r>
    <s v="000210016014"/>
    <s v="GOUJON 10X10X17 80° NON FIL.4,5"/>
    <x v="455"/>
    <x v="22"/>
  </r>
  <r>
    <s v="000210016014"/>
    <s v="GOUJON 10X10X17 80° NON FIL.4,5"/>
    <x v="455"/>
    <x v="22"/>
  </r>
  <r>
    <s v="000210016012"/>
    <s v="GOUJON 10X10X18 63° NON FIL.4,5"/>
    <x v="456"/>
    <x v="22"/>
  </r>
  <r>
    <s v="000210016012"/>
    <s v="GOUJON 10X10X18 63° NON FIL.4,5"/>
    <x v="456"/>
    <x v="22"/>
  </r>
  <r>
    <s v="000210016013"/>
    <s v="GOUJON 10X10X18 70° NON FIL.4,5"/>
    <x v="457"/>
    <x v="22"/>
  </r>
  <r>
    <s v="000210016013"/>
    <s v="GOUJON 10X10X18 70° NON FIL.4,5"/>
    <x v="457"/>
    <x v="22"/>
  </r>
  <r>
    <s v="009000007001"/>
    <s v="GUANTI IN LATTICE ASTM PZ.100 #"/>
    <x v="458"/>
    <x v="13"/>
  </r>
  <r>
    <s v="009000007001"/>
    <s v="GUANTI IN LATTICE ASTM PZ.100 #"/>
    <x v="458"/>
    <x v="13"/>
  </r>
  <r>
    <s v="009000013001"/>
    <s v="GUANTI NITRILE CLORINATO PZ.100 #"/>
    <x v="459"/>
    <x v="13"/>
  </r>
  <r>
    <s v="009000001001"/>
    <s v="GUANTO COT.FILO CONTINUO PZ.12 D/U 1997611736"/>
    <x v="460"/>
    <x v="13"/>
  </r>
  <r>
    <s v="009000005001"/>
    <s v="GUANTO NITRILE VERDE 492 TG.7/7½"/>
    <x v="461"/>
    <x v="13"/>
  </r>
  <r>
    <s v="009000005002"/>
    <s v="GUANTO NITRILE VERDE 492 TG.8/8½"/>
    <x v="462"/>
    <x v="13"/>
  </r>
  <r>
    <s v="009000010054"/>
    <s v="GUANTO SPANDEXBLACK 11939 TAG. L"/>
    <x v="463"/>
    <x v="13"/>
  </r>
  <r>
    <s v="009000010054"/>
    <s v="GUANTO SPANDEXBLACK 11939 TAG. L"/>
    <x v="463"/>
    <x v="13"/>
  </r>
  <r>
    <s v="009000010054"/>
    <s v="GUANTO SPANDEXBLACK 11939 TAG. L"/>
    <x v="463"/>
    <x v="13"/>
  </r>
  <r>
    <s v="009000010053"/>
    <s v="GUANTO SPANDEXBLACK 11939 TAG. S"/>
    <x v="464"/>
    <x v="13"/>
  </r>
  <r>
    <s v="009000010053"/>
    <s v="GUANTO SPANDEXBLACK 11939 TAG. S"/>
    <x v="464"/>
    <x v="13"/>
  </r>
  <r>
    <s v="009430046001"/>
    <s v="INK NERO L700 cod. 014429 LIMITRONIC (ex cod. 10081)"/>
    <x v="465"/>
    <x v="13"/>
  </r>
  <r>
    <s v="002370001007"/>
    <s v="INOFLON AD9400EX PTFE DISP. (T. TF 5135)"/>
    <x v="466"/>
    <x v="7"/>
  </r>
  <r>
    <s v="002370064004"/>
    <s v="INOFLON PFA 8900EX (T. PFA 6900GZ)"/>
    <x v="467"/>
    <x v="7"/>
  </r>
  <r>
    <s v="002490109001"/>
    <s v="IRIODIN 153 / MEARLIN SPARKLE"/>
    <x v="468"/>
    <x v="7"/>
  </r>
  <r>
    <s v="002490037001"/>
    <s v="MEARLIN BRILLANT GOLD 9212G+"/>
    <x v="469"/>
    <x v="7"/>
  </r>
  <r>
    <s v="002490018001"/>
    <s v="MEARLIN SPARKLE GOLD 9212P"/>
    <x v="470"/>
    <x v="7"/>
  </r>
  <r>
    <s v="002490018001"/>
    <s v="MEARLIN SPARKLE GOLD 9212P"/>
    <x v="470"/>
    <x v="7"/>
  </r>
  <r>
    <s v="002490025001"/>
    <s v="MEARLIN SUPER BRONZE 9250Z"/>
    <x v="471"/>
    <x v="7"/>
  </r>
  <r>
    <s v="002490001001"/>
    <s v="MONARCH 800"/>
    <x v="472"/>
    <x v="7"/>
  </r>
  <r>
    <s v="002490148003"/>
    <s v="OSSIDO BLU FK-9250 FERRO (T.FA6210)"/>
    <x v="473"/>
    <x v="7"/>
  </r>
  <r>
    <s v="002490143001"/>
    <s v="OSSIDO DI CROMO VERDE GN"/>
    <x v="474"/>
    <x v="7"/>
  </r>
  <r>
    <s v="002490143001"/>
    <s v="OSSIDO DI CROMO VERDE GN"/>
    <x v="474"/>
    <x v="7"/>
  </r>
  <r>
    <s v="002490148004"/>
    <s v="OSSIDO VERDE 21-5901 (SOST. 4045)"/>
    <x v="475"/>
    <x v="7"/>
  </r>
  <r>
    <s v="002490304002"/>
    <s v="OSSIDO VERDE FK 8497 (EX FA 6290)"/>
    <x v="476"/>
    <x v="7"/>
  </r>
  <r>
    <s v="000750000003"/>
    <s v="OVALE VET.BORO.26X18 REF.6/360"/>
    <x v="477"/>
    <x v="12"/>
  </r>
  <r>
    <s v="000660369001"/>
    <s v="PALETTA CM 29 C/F+SPATOLA X RACLETT"/>
    <x v="478"/>
    <x v="26"/>
  </r>
  <r>
    <s v="001970055001"/>
    <s v="PALLET EPAL CM 120x80"/>
    <x v="479"/>
    <x v="13"/>
  </r>
  <r>
    <s v="001970076001"/>
    <s v="PALLET SIMILEUR CM 120x80"/>
    <x v="480"/>
    <x v="13"/>
  </r>
  <r>
    <s v="002741004001"/>
    <s v="PASTA LEVAN. BLACK N-LF 02"/>
    <x v="481"/>
    <x v="7"/>
  </r>
  <r>
    <s v="002741001001"/>
    <s v="PASTA LEVANOX BIANCA R-LF"/>
    <x v="482"/>
    <x v="7"/>
  </r>
  <r>
    <s v="002495000001"/>
    <s v="POLVERE DI TITANIO X RIPORTO K614"/>
    <x v="483"/>
    <x v="7"/>
  </r>
  <r>
    <s v="003040104002"/>
    <s v="PRIMER 1213-009 DURIT PROTECT PRO BLACK"/>
    <x v="484"/>
    <x v="7"/>
  </r>
  <r>
    <s v="003040104002"/>
    <s v="PRIMER 1213-009 DURIT PROTECT PRO BLACK"/>
    <x v="484"/>
    <x v="7"/>
  </r>
  <r>
    <s v="003160081013"/>
    <s v="QUANT.7343/V5665Z CLEAR ALTO SPESS."/>
    <x v="485"/>
    <x v="7"/>
  </r>
  <r>
    <s v="003160081031"/>
    <s v="QUANTANIUM 7343/V9044Z clear topcoat"/>
    <x v="486"/>
    <x v="7"/>
  </r>
  <r>
    <s v="003160081031"/>
    <s v="QUANTANIUM 7343/V9044Z clear topcoat"/>
    <x v="486"/>
    <x v="7"/>
  </r>
  <r>
    <s v="000730416001"/>
    <s v="REC1608AS-001 COP.AC.MADE IN 16CM ASSEMBLED W/DEY.SI LID HAN"/>
    <x v="487"/>
    <x v="27"/>
  </r>
  <r>
    <s v="000730415001"/>
    <s v="REC1608AS-002 COP.AC.MADE IN 16CM ASSEMBLED W/DEY.PVD GOLD"/>
    <x v="488"/>
    <x v="27"/>
  </r>
  <r>
    <s v="000730416002"/>
    <s v="REC2008AS-001 COP.AC.MADE IN 20CM ASSEMBLED W/DEY.SI LID HAN"/>
    <x v="489"/>
    <x v="27"/>
  </r>
  <r>
    <s v="000730415002"/>
    <s v="REC2008AS-002 COP.AC.MADE IN 20CM ASSEMBLED W/DEY.PVD GOLD"/>
    <x v="490"/>
    <x v="27"/>
  </r>
  <r>
    <s v="000730416003"/>
    <s v="REC2408AS-001 COP.AC.MADE IN 24CM ASSEMBLED W/DEY.SI LID HAN"/>
    <x v="491"/>
    <x v="27"/>
  </r>
  <r>
    <s v="000730415003"/>
    <s v="REC2408AS-002 COP.AC.MADE IN 24CM ASSEMBLED W/DEY.PVD GOLD"/>
    <x v="492"/>
    <x v="27"/>
  </r>
  <r>
    <s v="000730416004"/>
    <s v="REC2608AS-001 COP.AC.MADE IN 26CM ASSEMBLED W/DEY.SI LID HAN"/>
    <x v="493"/>
    <x v="27"/>
  </r>
  <r>
    <s v="000730415004"/>
    <s v="REC2608AS-002 COP.AC.MADE IN 26CM ASSEMBLED W/DEY.PVD GOLD"/>
    <x v="494"/>
    <x v="27"/>
  </r>
  <r>
    <s v="000051613010R"/>
    <s v="RETT.AL.GREEN 260X260X10 RIC"/>
    <x v="495"/>
    <x v="2"/>
  </r>
  <r>
    <s v="000051684510R"/>
    <s v="RETT.AL.GREEN 370x295x10 T/A RIC"/>
    <x v="496"/>
    <x v="2"/>
  </r>
  <r>
    <s v="000051780510R"/>
    <s v="RETT.AL.GREEN 460x360x10 T/B RIC"/>
    <x v="497"/>
    <x v="2"/>
  </r>
  <r>
    <s v="000450218001"/>
    <s v="RIBATTINO 3,5X9 AG2"/>
    <x v="498"/>
    <x v="20"/>
  </r>
  <r>
    <s v="000450286001"/>
    <s v="RIBATTINO 5X13 AG5"/>
    <x v="499"/>
    <x v="20"/>
  </r>
  <r>
    <s v="000450626001"/>
    <s v="RIBATTINO AC.6X12 MADE IN"/>
    <x v="500"/>
    <x v="20"/>
  </r>
  <r>
    <s v="000450626001"/>
    <s v="RIBATTINO AC.6X12 MADE IN"/>
    <x v="500"/>
    <x v="20"/>
  </r>
  <r>
    <s v="000450626001"/>
    <s v="RIBATTINO AC.6X12 MADE IN"/>
    <x v="500"/>
    <x v="20"/>
  </r>
  <r>
    <s v="000420112001"/>
    <s v="RONDELLA ACCIAIO 6x24 C/BORDO"/>
    <x v="501"/>
    <x v="28"/>
  </r>
  <r>
    <s v="002430002001"/>
    <s v="SILIKOFTAL HTL 2"/>
    <x v="502"/>
    <x v="7"/>
  </r>
  <r>
    <s v="002430002001"/>
    <s v="SILIKOFTAL HTL 2"/>
    <x v="502"/>
    <x v="7"/>
  </r>
  <r>
    <s v="002430018002"/>
    <s v="SILIKOPHEN P 80 IN XILOLO"/>
    <x v="503"/>
    <x v="7"/>
  </r>
  <r>
    <s v="002490105002"/>
    <s v="SPECIALPEARL 1600 (EX IRIODIN 100)"/>
    <x v="504"/>
    <x v="7"/>
  </r>
  <r>
    <s v="002490123006"/>
    <s v="SPECIALPEARL 1611 (EX IRIODIN 111)"/>
    <x v="505"/>
    <x v="7"/>
  </r>
  <r>
    <s v="002490213002"/>
    <s v="STAPA METALLUX R 214"/>
    <x v="506"/>
    <x v="7"/>
  </r>
  <r>
    <s v="002010237001"/>
    <s v="STRISCIA BOCC. 75x60 BOLLA MAXI D.25"/>
    <x v="507"/>
    <x v="19"/>
  </r>
  <r>
    <s v="002019001001"/>
    <s v="STRISCIA BOCC.120x80"/>
    <x v="508"/>
    <x v="19"/>
  </r>
  <r>
    <s v="002019001001"/>
    <s v="STRISCIA BOCC.120x80"/>
    <x v="508"/>
    <x v="19"/>
  </r>
  <r>
    <s v="002030160001"/>
    <s v="STRISCIA CARTA BUL.52X27,5 GR90 STD FSC+LOGHI"/>
    <x v="509"/>
    <x v="23"/>
  </r>
  <r>
    <s v="002030161001"/>
    <s v="STRISCIA CARTA BUL.60X36,5 GR90 STD FSC+LOGHI"/>
    <x v="510"/>
    <x v="23"/>
  </r>
  <r>
    <s v="000750000006"/>
    <s v="TEGLIA RET.VET.BORO.32X20 REF.7/308"/>
    <x v="511"/>
    <x v="12"/>
  </r>
  <r>
    <s v="000750000005"/>
    <s v="TEGLIA RET.VET.BORO.39X24 REF.6/216"/>
    <x v="512"/>
    <x v="12"/>
  </r>
  <r>
    <s v="002340020001"/>
    <s v="TERGITOL TMN-6 (TRITON X 114)"/>
    <x v="513"/>
    <x v="13"/>
  </r>
  <r>
    <s v="009230008002"/>
    <s v="UNISPRAY LWC"/>
    <x v="514"/>
    <x v="13"/>
  </r>
  <r>
    <s v="000390111001"/>
    <s v="VITE 5MAX16 AC TCB T9,5 C./TORX T25"/>
    <x v="515"/>
    <x v="29"/>
  </r>
  <r>
    <s v="000390111024"/>
    <s v="VITE 5MAX16 ZN B.AUTOM.ZIG.C/TO.T25"/>
    <x v="515"/>
    <x v="29"/>
  </r>
  <r>
    <s v="000390115002"/>
    <s v="VITE 5MAX18 AC TCB T9,5 C./TORX T25"/>
    <x v="516"/>
    <x v="29"/>
  </r>
  <r>
    <s v="000390115006"/>
    <s v="VITE 5MAX18 AC.AUTOM.ZIG.C/TORX T25"/>
    <x v="517"/>
    <x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3">
  <r>
    <s v="OF0040028"/>
    <x v="0"/>
    <m/>
    <s v="F600456"/>
    <s v="ALMESAN ALUMINYUM SAN.VE TIC. A.S"/>
    <s v="26AFF000045"/>
    <x v="0"/>
    <m/>
    <s v="000040235029R"/>
    <s v="DISCO AL.4006 235/29 RIC"/>
    <s v="alluminio"/>
    <s v="aluminium"/>
    <m/>
    <n v="1006"/>
    <s v="kg"/>
    <m/>
    <n v="3.4550000000000001"/>
    <n v="3475.73"/>
    <s v="Aluminum Disc Alloy 4006 235mm x 2.9mm Replacement Part [cite: 1]"/>
    <s v="ALM-"/>
  </r>
  <r>
    <s v="OF0040028"/>
    <x v="0"/>
    <m/>
    <s v="F600456"/>
    <s v="ALMESAN ALUMINYUM SAN.VE TIC. A.S"/>
    <s v="26AFF000045"/>
    <x v="0"/>
    <m/>
    <s v="000040265029R"/>
    <s v="DISCO AL.4006 265/29 RIC"/>
    <s v="alluminio"/>
    <s v="aluminium"/>
    <m/>
    <n v="1050"/>
    <s v="kg"/>
    <m/>
    <n v="3.4550000000000001"/>
    <n v="3627.75"/>
    <s v="Aluminum Disc Alloy 4006 265mm x 2.9mm Replacement Part [cite: 2]"/>
    <s v="ALM-"/>
  </r>
  <r>
    <s v="OF0040028"/>
    <x v="0"/>
    <m/>
    <s v="F600456"/>
    <s v="ALMESAN ALUMINYUM SAN.VE TIC. A.S"/>
    <s v="26AFF000045"/>
    <x v="0"/>
    <m/>
    <s v="000040265032R"/>
    <s v="DISCO AL.4006 265/32 RIC"/>
    <s v="alluminio"/>
    <s v="aluminium"/>
    <m/>
    <n v="3050"/>
    <s v="kg"/>
    <m/>
    <n v="3.4550000000000001"/>
    <n v="10537.75"/>
    <s v="Aluminum Disc Alloy 4006 265mm x 3.2mm Replacement Part [cite: 2]"/>
    <s v="ALM-"/>
  </r>
  <r>
    <s v="OF0040028"/>
    <x v="1"/>
    <m/>
    <s v="F600456"/>
    <s v="ALMESAN ALUMINYUM SAN.VE TIC. A.S"/>
    <s v="26AFF000045"/>
    <x v="0"/>
    <m/>
    <s v="000040300029R"/>
    <s v="DISCO AL.4006 300/29 RIC"/>
    <s v="alluminio"/>
    <s v="aluminium"/>
    <m/>
    <n v="3050"/>
    <s v="kg"/>
    <m/>
    <n v="3.4550000000000001"/>
    <n v="10537.75"/>
    <s v="Aluminum Disc Alloy 4006 300mm x 2.9mm Replacement Part [cite: 2]"/>
    <s v="ALM-"/>
  </r>
  <r>
    <s v="OF0040028"/>
    <x v="2"/>
    <m/>
    <s v="F600456"/>
    <s v="ALMESAN ALUMINYUM SAN.VE TIC. A.S"/>
    <s v="26AFF000045"/>
    <x v="0"/>
    <m/>
    <s v="000040325036R"/>
    <s v="DISCO AL.4006 325/36 RIC"/>
    <s v="alluminio"/>
    <s v="aluminium"/>
    <m/>
    <n v="2100"/>
    <s v="kg"/>
    <m/>
    <n v="3.4550000000000001"/>
    <n v="7255.5"/>
    <s v="Aluminum Disc Alloy 4006 325mm x 3.6mm Replacement Part [cite: 2]"/>
    <s v="ALM-"/>
  </r>
  <r>
    <s v="OF0040028"/>
    <x v="3"/>
    <m/>
    <s v="F600456"/>
    <s v="ALMESAN ALUMINYUM SAN.VE TIC. A.S"/>
    <s v="26AFF000045"/>
    <x v="0"/>
    <m/>
    <s v="000040335024R"/>
    <s v="DISCO AL.4006 335/24 RIC"/>
    <s v="alluminio"/>
    <s v="aluminium"/>
    <m/>
    <n v="6100"/>
    <s v="kg"/>
    <m/>
    <n v="3.4550000000000001"/>
    <n v="21075.5"/>
    <s v="Aluminum Disc Alloy 4006 335mm x 2.4mm Replacement Part [cite: 2]"/>
    <s v="ALM-"/>
  </r>
  <r>
    <s v="OF0040028"/>
    <x v="3"/>
    <m/>
    <s v="F600456"/>
    <s v="ALMESAN ALUMINYUM SAN.VE TIC. A.S"/>
    <s v="26AFF000045"/>
    <x v="0"/>
    <m/>
    <s v="000040335029R"/>
    <s v="DISCO AL.4006 335/29 RIC"/>
    <s v="alluminio"/>
    <s v="aluminium"/>
    <m/>
    <n v="950"/>
    <s v="kg"/>
    <m/>
    <n v="3.4550000000000001"/>
    <n v="3282.25"/>
    <s v="Aluminum Disc Alloy 4006 335mm x 2.9mm Replacement Part [cite: 2]"/>
    <s v="ALM-"/>
  </r>
  <r>
    <s v="OF0040028"/>
    <x v="2"/>
    <m/>
    <s v="F600456"/>
    <s v="ALMESAN ALUMINYUM SAN.VE TIC. A.S"/>
    <s v="26AFF000045"/>
    <x v="0"/>
    <m/>
    <s v="000040335032R"/>
    <s v="DISCO AL.4006 335/32 RIC"/>
    <s v="alluminio"/>
    <s v="aluminium"/>
    <m/>
    <n v="1550"/>
    <s v="kg"/>
    <m/>
    <n v="3.4550000000000001"/>
    <n v="5355.25"/>
    <s v="Aluminum Disc Alloy 4006 335mm x 3.2mm Replacement Part [cite: 2]"/>
    <s v="ALM-"/>
  </r>
  <r>
    <s v="OF0040028"/>
    <x v="4"/>
    <m/>
    <s v="F600456"/>
    <s v="ALMESAN ALUMINYUM SAN.VE TIC. A.S"/>
    <s v="26AFF000045"/>
    <x v="0"/>
    <m/>
    <s v="000040355032R"/>
    <s v="DISCO AL.4006 355/32 RIC"/>
    <s v="alluminio"/>
    <s v="aluminium"/>
    <m/>
    <n v="1526"/>
    <s v="kg"/>
    <m/>
    <n v="3.4550000000000001"/>
    <n v="5272.33"/>
    <s v="Aluminum Disc Alloy 4006 355mm x 3.2mm Replacement Part [cite: 2]"/>
    <s v="ALM-"/>
  </r>
  <r>
    <s v="OF0040028"/>
    <x v="5"/>
    <m/>
    <s v="F600456"/>
    <s v="ALMESAN ALUMINYUM SAN.VE TIC. A.S"/>
    <s v="26AFF000045"/>
    <x v="0"/>
    <m/>
    <s v="000040355036R"/>
    <s v="DISCO AL.4006 355/36 RIC"/>
    <s v="alluminio"/>
    <s v="aluminium"/>
    <m/>
    <n v="2016"/>
    <s v="kg"/>
    <m/>
    <n v="3.4550000000000001"/>
    <n v="6965.28"/>
    <s v="Aluminum Disc Alloy 4006 355mm x 3.6mm Replacement Part [cite: 2]"/>
    <s v="ALM-"/>
  </r>
  <r>
    <s v="OF0040028"/>
    <x v="2"/>
    <m/>
    <s v="F600456"/>
    <s v="ALMESAN ALUMINYUM SAN.VE TIC. A.S"/>
    <s v="26AFF000045"/>
    <x v="0"/>
    <m/>
    <s v="000040370036R"/>
    <s v="DISCO AL.4006 370/36 RIC"/>
    <s v="alluminio"/>
    <s v="aluminium"/>
    <m/>
    <n v="1550"/>
    <s v="kg"/>
    <m/>
    <n v="3.4550000000000001"/>
    <n v="5355.25"/>
    <s v="Aluminum Disc Alloy 4006 370mm x 3.6mm Replacement Part [cite: 2]"/>
    <s v="ALM-"/>
  </r>
  <r>
    <s v="OF0040028"/>
    <x v="3"/>
    <m/>
    <s v="F600456"/>
    <s v="ALMESAN ALUMINYUM SAN.VE TIC. A.S"/>
    <s v="26AFF000045"/>
    <x v="0"/>
    <m/>
    <s v="000040385036R"/>
    <s v="DISCO AL.4006 385/36 RIC"/>
    <s v="alluminio"/>
    <s v="aluminium"/>
    <m/>
    <n v="1550"/>
    <s v="kg"/>
    <m/>
    <n v="3.4550000000000001"/>
    <n v="5355.25"/>
    <s v="Aluminum Disc Alloy 4006 385mm x 3.6mm Replacement Part [cite: 2]"/>
    <s v="ALM-"/>
  </r>
  <r>
    <s v="OF0040247"/>
    <x v="6"/>
    <m/>
    <s v="F600456"/>
    <s v="ALMESAN ALUMINYUM SAN.VE TIC. A.S"/>
    <s v="26AFF000055"/>
    <x v="0"/>
    <m/>
    <s v="000040235036R"/>
    <s v="DISCO AL.4006 235/36 RIC"/>
    <s v="alluminio"/>
    <s v="aluminium"/>
    <m/>
    <n v="2560"/>
    <s v="kg"/>
    <m/>
    <n v="3.7320000000000002"/>
    <n v="9553.92"/>
    <s v="Aluminum Disc Alloy 4006 235mm x 3.6mm Replacement Part [cite: 2]"/>
    <s v="ALM-"/>
  </r>
  <r>
    <s v="OF0040247"/>
    <x v="7"/>
    <m/>
    <s v="F600456"/>
    <s v="ALMESAN ALUMINYUM SAN.VE TIC. A.S"/>
    <s v="26AFF000055"/>
    <x v="0"/>
    <m/>
    <s v="000040285036R"/>
    <s v="DISCO AL.4006 285/36 RIC"/>
    <s v="alluminio"/>
    <s v="aluminium"/>
    <m/>
    <n v="4550"/>
    <s v="kg"/>
    <m/>
    <n v="3.7319999999999998"/>
    <n v="16980.599999999999"/>
    <s v="Aluminum Disc Alloy 4006 285mm x 3.6mm Replacement Part [cite: 2]"/>
    <s v="ALM-"/>
  </r>
  <r>
    <s v="OF0040247"/>
    <x v="6"/>
    <m/>
    <s v="F600456"/>
    <s v="ALMESAN ALUMINYUM SAN.VE TIC. A.S"/>
    <s v="26AFF000055"/>
    <x v="0"/>
    <m/>
    <s v="000040310036R"/>
    <s v="DISCO AL.4006 310/36 RIC"/>
    <s v="alluminio"/>
    <s v="aluminium"/>
    <m/>
    <n v="1540"/>
    <s v="kg"/>
    <m/>
    <n v="3.7319999999999998"/>
    <n v="5747.28"/>
    <s v="Aluminum Disc Alloy 4006 310mm x 3.6mm Replacement Part [cite: 2]"/>
    <s v="ALM-"/>
  </r>
  <r>
    <s v="OF0040247"/>
    <x v="7"/>
    <m/>
    <s v="F600456"/>
    <s v="ALMESAN ALUMINYUM SAN.VE TIC. A.S"/>
    <s v="26AFF000055"/>
    <x v="0"/>
    <m/>
    <s v="000040325036R"/>
    <s v="DISCO AL.4006 325/36 RIC"/>
    <s v="alluminio"/>
    <s v="aluminium"/>
    <m/>
    <n v="7978"/>
    <s v="kg"/>
    <m/>
    <n v="3.732000501378792"/>
    <n v="29773.9"/>
    <s v="Aluminum Disc Alloy 4006 325mm x 3.6mm Replacement Part [cite: 2]"/>
    <s v="ALM-"/>
  </r>
  <r>
    <s v="OF0040247"/>
    <x v="6"/>
    <m/>
    <s v="F600456"/>
    <s v="ALMESAN ALUMINYUM SAN.VE TIC. A.S"/>
    <s v="26AFF000055"/>
    <x v="0"/>
    <m/>
    <s v="000040350036R"/>
    <s v="DISCO AL.4006 350/36 RIC"/>
    <s v="alluminio"/>
    <s v="aluminium"/>
    <m/>
    <n v="2544"/>
    <s v="kg"/>
    <m/>
    <n v="3.7320007861635216"/>
    <n v="9494.2099999999991"/>
    <s v="Aluminum Disc Alloy 4006 350mm x 3.6mm Replacement Part [cite: 2]"/>
    <s v="ALM-"/>
  </r>
  <r>
    <s v="OF0040247"/>
    <x v="6"/>
    <m/>
    <s v="F600456"/>
    <s v="ALMESAN ALUMINYUM SAN.VE TIC. A.S"/>
    <s v="26AFF000055"/>
    <x v="0"/>
    <m/>
    <s v="000040355036R"/>
    <s v="DISCO AL.4006 355/36 RIC"/>
    <s v="alluminio"/>
    <s v="aluminium"/>
    <m/>
    <n v="6100"/>
    <s v="kg"/>
    <m/>
    <n v="3.7320000000000002"/>
    <n v="22765.200000000001"/>
    <s v="Aluminum Disc Alloy 4006 355mm x 3.6mm Replacement Part [cite: 2]"/>
    <s v="ALM-"/>
  </r>
  <r>
    <s v="OF0040100"/>
    <x v="8"/>
    <m/>
    <s v="F600361"/>
    <s v="ARCONIC- KOFEM MILL PRODUCTS HUNGARY KFT."/>
    <s v="26AFC000035"/>
    <x v="0"/>
    <m/>
    <s v="000050220032R"/>
    <s v="DISCO AL.L.GREEN 220/32 RIC"/>
    <s v="alluminio"/>
    <s v="aluminium"/>
    <m/>
    <n v="2233"/>
    <s v="kg"/>
    <m/>
    <n v="3.6420017913121363"/>
    <n v="8132.59"/>
    <s v="Aluminum Disc L. Green Series 220mm x 3.2mm Replacement Part [cite: 3]"/>
    <s v="ALM-"/>
  </r>
  <r>
    <s v="OF0040100"/>
    <x v="9"/>
    <m/>
    <s v="F600361"/>
    <s v="ARCONIC- KOFEM MILL PRODUCTS HUNGARY KFT."/>
    <s v="26AFC000035"/>
    <x v="0"/>
    <m/>
    <s v="000050265029R"/>
    <s v="DISCO AL.L.GREEN 265/29 RIC"/>
    <s v="alluminio"/>
    <s v="aluminium"/>
    <m/>
    <n v="4462"/>
    <s v="kg"/>
    <m/>
    <n v="3.6419991035410129"/>
    <n v="16250.6"/>
    <s v="Aluminum Disc L. Green Series 265mm x 2.9mm Replacement Part [cite: 3]"/>
    <s v="ALM-"/>
  </r>
  <r>
    <s v="OF0040100"/>
    <x v="9"/>
    <m/>
    <s v="F600361"/>
    <s v="ARCONIC- KOFEM MILL PRODUCTS HUNGARY KFT."/>
    <s v="26AFC000035"/>
    <x v="0"/>
    <m/>
    <s v="000050265036R"/>
    <s v="DISCO AL.L.GREEN 265/36 RIC"/>
    <s v="alluminio"/>
    <s v="aluminium"/>
    <m/>
    <n v="2260"/>
    <s v="kg"/>
    <m/>
    <n v="3.6419999999999999"/>
    <n v="8230.92"/>
    <s v="Aluminum Disc L. Green Series 265mm x 3.6mm Replacement Part [cite: 3]"/>
    <s v="ALM-"/>
  </r>
  <r>
    <s v="OF0040100"/>
    <x v="8"/>
    <m/>
    <s v="F600361"/>
    <s v="ARCONIC- KOFEM MILL PRODUCTS HUNGARY KFT."/>
    <s v="26AFC000035"/>
    <x v="0"/>
    <m/>
    <s v="000050305029R"/>
    <s v="DISCO AL.L.GREEN 305/29 RIC"/>
    <s v="alluminio"/>
    <s v="aluminium"/>
    <m/>
    <n v="2246"/>
    <s v="kg"/>
    <m/>
    <n v="3.6419991095280499"/>
    <n v="8179.93"/>
    <s v="Aluminum Disc L. Green Series 305mm x 2.9mm Replacement Part [cite: 3]"/>
    <s v="ALM-"/>
  </r>
  <r>
    <s v="OF0040100"/>
    <x v="9"/>
    <m/>
    <s v="F600361"/>
    <s v="ARCONIC- KOFEM MILL PRODUCTS HUNGARY KFT."/>
    <s v="26AFC000035"/>
    <x v="0"/>
    <m/>
    <s v="000050305036R"/>
    <s v="DISCO AL.L.GREEN 305/36 RIC"/>
    <s v="alluminio"/>
    <s v="aluminium"/>
    <m/>
    <n v="2263"/>
    <s v="kg"/>
    <m/>
    <n v="3.642001767565179"/>
    <n v="8241.85"/>
    <s v="Aluminum Disc L. Green Series 305mm x 3.6mm Replacement Part [cite: 3]"/>
    <s v="ALM-"/>
  </r>
  <r>
    <s v="OF0040100"/>
    <x v="8"/>
    <m/>
    <s v="F600361"/>
    <s v="ARCONIC- KOFEM MILL PRODUCTS HUNGARY KFT."/>
    <s v="26AFC000035"/>
    <x v="0"/>
    <m/>
    <s v="000050315032R"/>
    <s v="DISCO AL.L.GREEN 315/32 RIC"/>
    <s v="alluminio"/>
    <s v="aluminium"/>
    <m/>
    <n v="2250"/>
    <s v="kg"/>
    <m/>
    <n v="3.6419999999999999"/>
    <n v="8194.5"/>
    <s v="Aluminum Disc L. Green Series 315mm x 3.2mm Replacement Part [cite: 3]"/>
    <s v="ALM-"/>
  </r>
  <r>
    <s v="OF0040100"/>
    <x v="9"/>
    <m/>
    <s v="F600361"/>
    <s v="ARCONIC- KOFEM MILL PRODUCTS HUNGARY KFT."/>
    <s v="26AFC000035"/>
    <x v="0"/>
    <m/>
    <s v="000050330032R"/>
    <s v="DISCO AL.L.GREEN 330/32 RIC"/>
    <s v="alluminio"/>
    <s v="aluminium"/>
    <m/>
    <n v="2248"/>
    <s v="kg"/>
    <m/>
    <n v="3.6420017793594308"/>
    <n v="8187.22"/>
    <s v="Aluminum Disc L. Green Series 330mm x 3.2mm Replacement Part [cite: 3]"/>
    <s v="ALM-"/>
  </r>
  <r>
    <s v="OF0040100"/>
    <x v="10"/>
    <m/>
    <s v="F600361"/>
    <s v="ARCONIC- KOFEM MILL PRODUCTS HUNGARY KFT."/>
    <s v="26AFC000035"/>
    <x v="0"/>
    <m/>
    <s v="000050370036R"/>
    <s v="DISCO AL.L.GREEN 370/36 RIC"/>
    <s v="alluminio"/>
    <s v="aluminium"/>
    <m/>
    <n v="2240"/>
    <s v="kg"/>
    <m/>
    <n v="3.6419999999999999"/>
    <n v="8158.08"/>
    <s v="Aluminum Disc L. Green Series 370mm x 3.6mm Replacement Part [cite: 3]"/>
    <s v="ALM-"/>
  </r>
  <r>
    <s v="OF0040263"/>
    <x v="10"/>
    <m/>
    <s v="F600361"/>
    <s v="ARCONIC- KOFEM MILL PRODUCTS HUNGARY KFT."/>
    <s v="26AFC000036"/>
    <x v="0"/>
    <m/>
    <s v="000050225032R"/>
    <s v="DISCO AL.L.GREEN 225/32 RIC"/>
    <s v="alluminio"/>
    <s v="aluminium"/>
    <m/>
    <n v="3380"/>
    <s v="kg"/>
    <m/>
    <n v="3.9080000000000004"/>
    <n v="13209.04"/>
    <s v="Aluminum Disc L. Green Series 225mm x 3.2mm Replacement Part [cite: 3]"/>
    <s v="ALM-"/>
  </r>
  <r>
    <s v="OF0040263"/>
    <x v="10"/>
    <m/>
    <s v="F600361"/>
    <s v="ARCONIC- KOFEM MILL PRODUCTS HUNGARY KFT."/>
    <s v="26AFC000036"/>
    <x v="0"/>
    <m/>
    <s v="000050235032R"/>
    <s v="DISCO AL.L.GREEN 235/32 RIC"/>
    <s v="alluminio"/>
    <s v="aluminium"/>
    <m/>
    <n v="3361"/>
    <s v="kg"/>
    <m/>
    <n v="3.9080005950609942"/>
    <n v="13134.79"/>
    <s v="Aluminum Disc L. Green Series 235mm x 3.2mm Replacement Part [cite: 3]"/>
    <s v="ALM-"/>
  </r>
  <r>
    <s v="OF0040263"/>
    <x v="10"/>
    <m/>
    <s v="F600361"/>
    <s v="ARCONIC- KOFEM MILL PRODUCTS HUNGARY KFT."/>
    <s v="26AFC000036"/>
    <x v="0"/>
    <m/>
    <s v="000050315032R"/>
    <s v="DISCO AL.L.GREEN 315/32 RIC"/>
    <s v="alluminio"/>
    <s v="aluminium"/>
    <m/>
    <n v="6813"/>
    <s v="kg"/>
    <m/>
    <n v="3.9079994128871278"/>
    <n v="26625.200000000001"/>
    <s v="Aluminum Disc L. Green Series 315mm x 3.2mm Replacement Part [cite: 3]"/>
    <s v="ALM-"/>
  </r>
  <r>
    <s v="OF0040263"/>
    <x v="10"/>
    <m/>
    <s v="F600361"/>
    <s v="ARCONIC- KOFEM MILL PRODUCTS HUNGARY KFT."/>
    <s v="26AFC000036"/>
    <x v="0"/>
    <m/>
    <s v="000050330032R"/>
    <s v="DISCO AL.L.GREEN 330/32 RIC"/>
    <s v="alluminio"/>
    <s v="aluminium"/>
    <m/>
    <n v="6787"/>
    <s v="kg"/>
    <m/>
    <n v="3.9080005893620156"/>
    <n v="26523.599999999999"/>
    <s v="Aluminum Disc L. Green Series 330mm x 3.2mm Replacement Part [cite: 3]"/>
    <s v="ALM-"/>
  </r>
  <r>
    <s v="OF0038649"/>
    <x v="5"/>
    <m/>
    <s v="F600958"/>
    <s v="EDENTECH CO.LTD."/>
    <s v="26AFF000038"/>
    <x v="0"/>
    <m/>
    <s v="000030385027"/>
    <s v="DISCO 5PLY 385/27  SS304 0,4 + Al1,8 + SS439 0,5 TOT 27/10"/>
    <s v="Acciaio multistrato (5PLY)"/>
    <s v="multilayer steel (5PLY)"/>
    <m/>
    <n v="12750"/>
    <s v="NR"/>
    <m/>
    <n v="7.64"/>
    <n v="97410"/>
    <s v="5-Ply Disc SS304/AL/SS439 385mm x 2.7mm Total Thickness 2.7mm [cite: 1]"/>
    <s v="CDM-"/>
  </r>
  <r>
    <s v="OF0038649"/>
    <x v="3"/>
    <m/>
    <s v="F600958"/>
    <s v="EDENTECH CO.LTD."/>
    <s v="26AFF000039"/>
    <x v="0"/>
    <m/>
    <s v="000030335027"/>
    <s v="DISCO 5PLY 335/27 SS304 0,4 + Al1,8 + SS439 0,5 TOT 27/10"/>
    <s v="Acciaio multistrato (5PLY)"/>
    <s v="multilayer steel (5PLY)"/>
    <m/>
    <n v="14250"/>
    <s v="NR"/>
    <m/>
    <n v="5.92"/>
    <n v="84360"/>
    <s v="5-Ply Disc SS304/AL/SS439 335mm x 2.7mm Total Thickness 2.7mm [cite: 1]"/>
    <s v="CDM-"/>
  </r>
  <r>
    <s v="OF0038649"/>
    <x v="2"/>
    <m/>
    <s v="F600958"/>
    <s v="EDENTECH CO.LTD."/>
    <s v="26AFF000039"/>
    <x v="0"/>
    <m/>
    <s v="000030385027"/>
    <s v="DISCO 5PLY 385/27  SS304 0,4 + Al1,8 + SS439 0,5 TOT 27/10"/>
    <s v="Acciaio multistrato (5PLY)"/>
    <s v="multilayer steel (5PLY)"/>
    <m/>
    <n v="2250"/>
    <s v="NR"/>
    <m/>
    <n v="7.64"/>
    <n v="17190"/>
    <s v="5-Ply Disc SS304/AL/SS439 385mm x 2.7mm Total Thickness 2.7mm [cite: 1]"/>
    <s v="CDM-"/>
  </r>
  <r>
    <s v="OF0038649"/>
    <x v="3"/>
    <m/>
    <s v="F600958"/>
    <s v="EDENTECH CO.LTD."/>
    <s v="26AFF000040"/>
    <x v="0"/>
    <m/>
    <s v="000030265027"/>
    <s v="DISCO 5PLY 265/27 SS304 0,4 + Al1,8 + SS439 0,5 TOT 27/10"/>
    <s v="Acciaio multistrato (5PLY)"/>
    <s v="multilayer steel (5PLY)"/>
    <m/>
    <n v="19500"/>
    <s v="NR"/>
    <m/>
    <n v="3.84"/>
    <n v="74880"/>
    <s v="5-Ply Disc SS304/AL/SS439 265mm x 2.7mm Total Thickness 2.7mm [cite: 1]"/>
    <s v="CDM-"/>
  </r>
  <r>
    <s v="OF0038649"/>
    <x v="11"/>
    <m/>
    <s v="F600958"/>
    <s v="EDENTECH CO.LTD."/>
    <s v="26AFF000040"/>
    <x v="0"/>
    <m/>
    <s v="000030335027"/>
    <s v="DISCO 5PLY 335/27 SS304 0,4 + Al1,8 + SS439 0,5 TOT 27/10"/>
    <s v="Acciaio multistrato (5PLY)"/>
    <s v="multilayer steel (5PLY)"/>
    <m/>
    <n v="2250"/>
    <s v="NR"/>
    <m/>
    <n v="5.92"/>
    <n v="13320"/>
    <s v="5-Ply Disc SS304/AL/SS439 335mm x 2.7mm Total Thickness 2.7mm [cite: 1]"/>
    <s v="CDM-"/>
  </r>
  <r>
    <s v="OF0038649"/>
    <x v="11"/>
    <m/>
    <s v="F600958"/>
    <s v="EDENTECH CO.LTD."/>
    <s v="26AFF000040"/>
    <x v="0"/>
    <m/>
    <s v="000030470023"/>
    <s v="DISCO 5PLY 470/23  SS304 0,4 + Al1,4 + SS439 0,5 TOT 23/10"/>
    <s v="Acciaio multistrato (5PLY)"/>
    <s v="multilayer steel (5PLY)"/>
    <m/>
    <n v="1760"/>
    <s v="NR"/>
    <m/>
    <n v="10.040000000000001"/>
    <n v="17670.400000000001"/>
    <s v="5-Ply Disc SS304/AL/SS439 470mm x 2.3mm Total Thickness 2.3mm [cite: 1]"/>
    <s v="CDM-"/>
  </r>
  <r>
    <s v="OF0038649"/>
    <x v="12"/>
    <m/>
    <s v="F600958"/>
    <s v="EDENTECH CO.LTD."/>
    <s v="26AFF000041"/>
    <x v="0"/>
    <m/>
    <s v="000030300023"/>
    <s v="DISCO 5PLY 300/23  SS304 0,4 + Al1,4 + SS439 0,5 TOT 23/10"/>
    <s v="Acciaio multistrato (5PLY)"/>
    <s v="multilayer steel (5PLY)"/>
    <m/>
    <n v="4120"/>
    <s v="NR"/>
    <m/>
    <n v="4.32"/>
    <n v="17798.400000000001"/>
    <s v="5-Ply Disc SS304/AL/SS439 300mm x 2.3mm Total Thickness 2.3mm [cite: 1]"/>
    <s v="CDM-"/>
  </r>
  <r>
    <s v="OF0038649"/>
    <x v="12"/>
    <m/>
    <s v="F600958"/>
    <s v="EDENTECH CO.LTD."/>
    <s v="26AFF000041"/>
    <x v="0"/>
    <m/>
    <s v="000030365023"/>
    <s v="DISCO 5PLY 365/23  SS304 0,4 + Al1,4 + SS439 0,5 TOT 23/10"/>
    <s v="Acciaio multistrato (5PLY)"/>
    <s v="multilayer steel (5PLY)"/>
    <m/>
    <n v="1960"/>
    <s v="NR"/>
    <m/>
    <n v="6.2"/>
    <n v="12152"/>
    <s v="5-Ply Disc SS304/AL/SS439 365mm x 2.3mm Total Thickness 2.3mm [cite: 1]"/>
    <s v="CDM-"/>
  </r>
  <r>
    <s v="OF0038649"/>
    <x v="13"/>
    <m/>
    <s v="F600958"/>
    <s v="EDENTECH CO.LTD."/>
    <s v="26AFF000041"/>
    <x v="0"/>
    <m/>
    <s v="000030375023"/>
    <s v="DISCO 5PLY 375/23  SS304 0,4 + Al1,4 + SS439 0,5 TOT 23/10"/>
    <s v="Acciaio multistrato (5PLY)"/>
    <s v="multilayer steel (5PLY)"/>
    <m/>
    <n v="4000"/>
    <s v="NR"/>
    <m/>
    <n v="6.53"/>
    <n v="26120"/>
    <s v="5-Ply Disc SS304/AL/SS439 375mm x 2.3mm Total Thickness 2.3mm [cite: 1]"/>
    <s v="CDM-"/>
  </r>
  <r>
    <s v="OF0038649"/>
    <x v="13"/>
    <m/>
    <s v="F600958"/>
    <s v="EDENTECH CO.LTD."/>
    <s v="26AFF000041"/>
    <x v="0"/>
    <m/>
    <s v="000030380023"/>
    <s v="DISCO 5PLY 380/23  SS304 0,4 + Al1,4 + SS439 0,5 TOT 23/10"/>
    <s v="Acciaio multistrato (5PLY)"/>
    <s v="multilayer steel (5PLY)"/>
    <m/>
    <n v="4440"/>
    <s v="NR"/>
    <m/>
    <n v="6.7"/>
    <n v="29748"/>
    <s v="5-Ply Disc SS304/AL/SS439 380mm x 2.3mm Total Thickness 2.3mm [cite: 1]"/>
    <s v="CDM-"/>
  </r>
  <r>
    <s v="OF0038649"/>
    <x v="14"/>
    <m/>
    <s v="F600958"/>
    <s v="EDENTECH CO.LTD."/>
    <s v="26AFF000041"/>
    <x v="0"/>
    <m/>
    <s v="000030470023"/>
    <s v="DISCO 5PLY 470/23  SS304 0,4 + Al1,4 + SS439 0,5 TOT 23/10"/>
    <s v="Acciaio multistrato (5PLY)"/>
    <s v="multilayer steel (5PLY)"/>
    <m/>
    <n v="1500"/>
    <s v="NR"/>
    <m/>
    <n v="10.039999999999999"/>
    <n v="15060"/>
    <s v="5-Ply Disc SS304/AL/SS439 470mm x 2.3mm Total Thickness 2.3mm [cite: 1]"/>
    <s v="CDM-"/>
  </r>
  <r>
    <s v="OF0038802"/>
    <x v="15"/>
    <m/>
    <s v="F600958"/>
    <s v="EDENTECH CO.LTD."/>
    <s v="26AFF000053"/>
    <x v="0"/>
    <m/>
    <s v="000030335027"/>
    <s v="DISCO 5PLY 335/27 SS304 0,4 + Al1,8 + SS439 0,5 TOT 27/10"/>
    <s v="Acciaio multistrato (5PLY)"/>
    <s v="multilayer steel (5PLY)"/>
    <m/>
    <n v="8250"/>
    <s v="NR"/>
    <m/>
    <n v="5.92"/>
    <n v="48840"/>
    <s v="5-Ply Disc SS304/AL/SS439 335mm x 2.7mm Total Thickness 2.7mm [cite: 1]"/>
    <s v="CDM-"/>
  </r>
  <r>
    <s v="OF0038802"/>
    <x v="15"/>
    <m/>
    <s v="F600958"/>
    <s v="EDENTECH CO.LTD."/>
    <s v="26AFF000053"/>
    <x v="0"/>
    <m/>
    <s v="000030385027"/>
    <s v="DISCO 5PLY 385/27  SS304 0,4 + Al1,8 + SS439 0,5 TOT 27/10"/>
    <s v="Acciaio multistrato (5PLY)"/>
    <s v="multilayer steel (5PLY)"/>
    <m/>
    <n v="7500"/>
    <s v="NR"/>
    <m/>
    <n v="7.64"/>
    <n v="57300"/>
    <s v="5-Ply Disc SS304/AL/SS439 385mm x 2.7mm Total Thickness 2.7mm [cite: 1]"/>
    <s v="CDM-"/>
  </r>
  <r>
    <s v="OF0038802"/>
    <x v="15"/>
    <m/>
    <s v="F600958"/>
    <s v="EDENTECH CO.LTD."/>
    <s v="26AFF000054"/>
    <x v="0"/>
    <m/>
    <s v="000030265027"/>
    <s v="DISCO 5PLY 265/27 SS304 0,4 + Al1,8 + SS439 0,5 TOT 27/10"/>
    <s v="Acciaio multistrato (5PLY)"/>
    <s v="multilayer steel (5PLY)"/>
    <m/>
    <n v="9750"/>
    <s v="NR"/>
    <m/>
    <n v="3.84"/>
    <n v="37440"/>
    <s v="5-Ply Disc SS304/AL/SS439 265mm x 2.7mm Total Thickness 2.7mm [cite: 1]"/>
    <s v="CDM-"/>
  </r>
  <r>
    <s v="OF0038802"/>
    <x v="15"/>
    <m/>
    <s v="F600958"/>
    <s v="EDENTECH CO.LTD."/>
    <s v="26AFF000054"/>
    <x v="0"/>
    <m/>
    <s v="000030300023"/>
    <s v="DISCO 5PLY 300/23  SS304 0,4 + Al1,4 + SS439 0,5 TOT 23/10"/>
    <s v="Acciaio multistrato (5PLY)"/>
    <s v="multilayer steel (5PLY)"/>
    <m/>
    <n v="2060"/>
    <s v="NR"/>
    <m/>
    <n v="4.32"/>
    <n v="8899.2000000000007"/>
    <s v="5-Ply Disc SS304/AL/SS439 300mm x 2.3mm Total Thickness 2.3mm [cite: 1]"/>
    <s v="CDM-"/>
  </r>
  <r>
    <s v="OF0038802"/>
    <x v="15"/>
    <m/>
    <s v="F600958"/>
    <s v="EDENTECH CO.LTD."/>
    <s v="26AFF000054"/>
    <x v="0"/>
    <m/>
    <s v="000030365023"/>
    <s v="DISCO 5PLY 365/23  SS304 0,4 + Al1,4 + SS439 0,5 TOT 23/10"/>
    <s v="Acciaio multistrato (5PLY)"/>
    <s v="multilayer steel (5PLY)"/>
    <m/>
    <n v="980"/>
    <s v="NR"/>
    <m/>
    <n v="6.2"/>
    <n v="6076"/>
    <s v="5-Ply Disc SS304/AL/SS439 365mm x 2.3mm Total Thickness 2.3mm [cite: 1]"/>
    <s v="CDM-"/>
  </r>
  <r>
    <s v="OF0038802"/>
    <x v="15"/>
    <m/>
    <s v="F600958"/>
    <s v="EDENTECH CO.LTD."/>
    <s v="26AFF000054"/>
    <x v="0"/>
    <m/>
    <s v="000030375023"/>
    <s v="DISCO 5PLY 375/23  SS304 0,4 + Al1,4 + SS439 0,5 TOT 23/10"/>
    <s v="Acciaio multistrato (5PLY)"/>
    <s v="multilayer steel (5PLY)"/>
    <m/>
    <n v="2000"/>
    <s v="NR"/>
    <m/>
    <n v="6.53"/>
    <n v="13060"/>
    <s v="5-Ply Disc SS304/AL/SS439 375mm x 2.3mm Total Thickness 2.3mm [cite: 1]"/>
    <s v="CDM-"/>
  </r>
  <r>
    <s v="OF0038802"/>
    <x v="15"/>
    <m/>
    <s v="F600958"/>
    <s v="EDENTECH CO.LTD."/>
    <s v="26AFF000054"/>
    <x v="0"/>
    <m/>
    <s v="000030380023"/>
    <s v="DISCO 5PLY 380/23  SS304 0,4 + Al1,4 + SS439 0,5 TOT 23/10"/>
    <s v="Acciaio multistrato (5PLY)"/>
    <s v="multilayer steel (5PLY)"/>
    <m/>
    <n v="2220"/>
    <s v="NR"/>
    <m/>
    <n v="6.7"/>
    <n v="14874"/>
    <s v="5-Ply Disc SS304/AL/SS439 380mm x 2.3mm Total Thickness 2.3mm [cite: 1]"/>
    <s v="CDM-"/>
  </r>
  <r>
    <s v="OF0038802"/>
    <x v="6"/>
    <m/>
    <s v="F600958"/>
    <s v="EDENTECH CO.LTD."/>
    <s v="26AFF000054"/>
    <x v="0"/>
    <m/>
    <s v="000030470023"/>
    <s v="DISCO 5PLY 470/23  SS304 0,4 + Al1,4 + SS439 0,5 TOT 23/10"/>
    <s v="Acciaio multistrato (5PLY)"/>
    <s v="multilayer steel (5PLY)"/>
    <m/>
    <n v="1630"/>
    <s v="NR"/>
    <m/>
    <n v="10.040000000000001"/>
    <n v="16365.2"/>
    <s v="5-Ply Disc SS304/AL/SS439 470mm x 2.3mm Total Thickness 2.3mm [cite: 1]"/>
    <s v="CDM-"/>
  </r>
  <r>
    <s v="OF0039471"/>
    <x v="16"/>
    <m/>
    <s v="F600985"/>
    <s v="EL.MA SNC"/>
    <s v="26AFI000487"/>
    <x v="0"/>
    <m/>
    <s v="001717795001"/>
    <s v="BOX FLEXO 7795+KIT DIV.MADE IN 16 CM SAUCE SCMI 16095"/>
    <s v="cartoni e casse"/>
    <s v="cartons and boxes"/>
    <m/>
    <n v="2836"/>
    <s v="NR"/>
    <m/>
    <n v="1.2050000000000001"/>
    <n v="3417.38"/>
    <s v="Flexo Box 7795 + Divider Kit Made In 16cm Sauce"/>
    <s v="BOX-"/>
  </r>
  <r>
    <s v="OF0039933"/>
    <x v="5"/>
    <m/>
    <s v="F600985"/>
    <s v="EL.MA SNC"/>
    <s v="26AFI000487"/>
    <x v="0"/>
    <m/>
    <s v="001717795001"/>
    <s v="BOX FLEXO 7795+KIT DIV.MADE IN 16 CM SAUCE SCMI 16095"/>
    <s v="cartoni e casse"/>
    <s v="cartons and boxes"/>
    <m/>
    <n v="1800"/>
    <s v="NR"/>
    <m/>
    <n v="1.2050000000000001"/>
    <n v="2169"/>
    <s v="Flexo Box 7795 + Divider Kit Made In 16cm Sauce"/>
    <s v="BOX-"/>
  </r>
  <r>
    <s v="OF0039471"/>
    <x v="5"/>
    <m/>
    <s v="F600985"/>
    <s v="EL.MA SNC"/>
    <s v="26AFI000487"/>
    <x v="0"/>
    <m/>
    <s v="001717796001"/>
    <s v="BOX FLEXO 7796+KIT DIV.MADE IN 20 CM SKILLET SCMI 20040"/>
    <s v="cartoni e casse"/>
    <s v="cartons and boxes"/>
    <m/>
    <n v="880"/>
    <s v="NR"/>
    <m/>
    <n v="0.83499999999999996"/>
    <n v="734.8"/>
    <s v="Flexo Box 7796 + Divider Kit for 20cm Skillet SCMI 20040"/>
    <s v="BOX-"/>
  </r>
  <r>
    <s v="OF0039933"/>
    <x v="17"/>
    <m/>
    <s v="F600985"/>
    <s v="EL.MA SNC"/>
    <s v="26AFI000487"/>
    <x v="0"/>
    <m/>
    <s v="001717796001"/>
    <s v="BOX FLEXO 7796+KIT DIV.MADE IN 20 CM SKILLET SCMI 20040"/>
    <s v="cartoni e casse"/>
    <s v="cartons and boxes"/>
    <m/>
    <n v="7070"/>
    <s v="NR"/>
    <m/>
    <n v="0.83499999999999996"/>
    <n v="5903.45"/>
    <s v="Flexo Box 7796 + Divider Kit for 20cm Skillet SCMI 20040"/>
    <s v="BOX-"/>
  </r>
  <r>
    <s v="OF0039471"/>
    <x v="18"/>
    <m/>
    <s v="F600985"/>
    <s v="EL.MA SNC"/>
    <s v="26AFI000487"/>
    <x v="0"/>
    <m/>
    <s v="001717799001"/>
    <s v="BOX FLEXO 7799+KIT DIV.MADE IN 26 CM SKILLET SCMI 26045"/>
    <s v="cartoni e casse"/>
    <s v="cartons and boxes"/>
    <m/>
    <n v="10172"/>
    <s v="NR"/>
    <m/>
    <n v="1.08"/>
    <n v="10985.76"/>
    <s v="Flexo Box 7799 + Divider Kit for 26cm Skillet SCMI 26045"/>
    <s v="BOX-"/>
  </r>
  <r>
    <s v="OF0039933"/>
    <x v="18"/>
    <m/>
    <s v="F600985"/>
    <s v="EL.MA SNC"/>
    <s v="26AFI000487"/>
    <x v="0"/>
    <m/>
    <s v="001717799001"/>
    <s v="BOX FLEXO 7799+KIT DIV.MADE IN 26 CM SKILLET SCMI 26045"/>
    <s v="cartoni e casse"/>
    <s v="cartons and boxes"/>
    <m/>
    <n v="6600"/>
    <s v="NR"/>
    <m/>
    <n v="1.08"/>
    <n v="7128"/>
    <s v="Flexo Box 7799 + Divider Kit for 26cm Skillet SCMI 26045"/>
    <s v="BOX-"/>
  </r>
  <r>
    <s v="OF0039933"/>
    <x v="19"/>
    <m/>
    <s v="F600985"/>
    <s v="EL.MA SNC"/>
    <s v="26AFI000487"/>
    <x v="0"/>
    <m/>
    <s v="001717800001"/>
    <s v="BOX FLEXO 7800+KIT DIV.MADE IN 26 CM SAUTE SCMI 26066"/>
    <s v="cartoni e casse"/>
    <s v="cartons and boxes"/>
    <m/>
    <n v="1800"/>
    <s v="NR"/>
    <m/>
    <n v="1.345"/>
    <n v="2421"/>
    <s v="Flexo Box 7800 + Divider Kit Made In 26cm Saute"/>
    <s v="BOX-"/>
  </r>
  <r>
    <s v="OF0039471"/>
    <x v="20"/>
    <m/>
    <s v="F600985"/>
    <s v="EL.MA SNC"/>
    <s v="26AFI000487"/>
    <x v="0"/>
    <m/>
    <s v="001717802001"/>
    <s v="BOX FLEXO 7802+KIT DIV.MADE IN 30 CM SKILLET SCMI 30050"/>
    <s v="cartoni e casse"/>
    <s v="cartons and boxes"/>
    <m/>
    <n v="6610"/>
    <s v="NR"/>
    <m/>
    <n v="1.135"/>
    <n v="7502.35"/>
    <s v="Flexo Box 7802 + Divider Kit for 30cm Skillet SCMI 30050"/>
    <s v="BOX-"/>
  </r>
  <r>
    <s v="OF0039933"/>
    <x v="21"/>
    <m/>
    <s v="F600985"/>
    <s v="EL.MA SNC"/>
    <s v="26AFI000487"/>
    <x v="0"/>
    <m/>
    <s v="001717802001"/>
    <s v="BOX FLEXO 7802+KIT DIV.MADE IN 30 CM SKILLET SCMI 30050"/>
    <s v="cartoni e casse"/>
    <s v="cartons and boxes"/>
    <m/>
    <n v="2200"/>
    <s v="NR"/>
    <m/>
    <n v="1.135"/>
    <n v="2497"/>
    <s v="Flexo Box 7802 + Divider Kit for 30cm Skillet SCMI 30050"/>
    <s v="BOX-"/>
  </r>
  <r>
    <s v="OF0039933"/>
    <x v="22"/>
    <m/>
    <s v="F600985"/>
    <s v="EL.MA SNC"/>
    <s v="26AFI000487"/>
    <x v="0"/>
    <m/>
    <s v="001717803001"/>
    <s v="BOX FLEXO 7783+KIT DIV.MADE IN 3 PCS SKILLET SCMI 3PCSSKN"/>
    <s v="cartoni e casse"/>
    <s v="cartons and boxes"/>
    <m/>
    <n v="1000"/>
    <s v="NR"/>
    <m/>
    <n v="1.6950000000000001"/>
    <n v="1695"/>
    <s v="Flexo Box 7783 + Divider Kit Made In 3pc Skillet"/>
    <s v="BOX-"/>
  </r>
  <r>
    <s v="OF0039471"/>
    <x v="22"/>
    <m/>
    <s v="F600985"/>
    <s v="EL.MA SNC"/>
    <s v="26AFI000487"/>
    <x v="0"/>
    <m/>
    <s v="001717804001"/>
    <s v="BOX FLEXO 7804 FONDO MADE IN 7 PCS SET SCMI7PCSFONDO"/>
    <s v="cartoni e casse"/>
    <s v="cartons and boxes"/>
    <m/>
    <n v="778"/>
    <s v="NR"/>
    <m/>
    <n v="1.2949999999999999"/>
    <n v="1007.51"/>
    <s v="BOX FLEXO 7804 BOTTOM MADE IN 7 PCS SET SCMI7PCSFONDO"/>
    <s v="BOX-"/>
  </r>
  <r>
    <s v="OF0039933"/>
    <x v="23"/>
    <m/>
    <s v="F600985"/>
    <s v="EL.MA SNC"/>
    <s v="26AFI000487"/>
    <x v="0"/>
    <m/>
    <s v="001717804001"/>
    <s v="BOX FLEXO 7804 FONDO MADE IN 7 PCS SET SCMI7PCSFONDO"/>
    <s v="cartoni e casse"/>
    <s v="cartons and boxes"/>
    <m/>
    <n v="1035"/>
    <s v="NR"/>
    <m/>
    <n v="1.2950048309178743"/>
    <n v="1340.33"/>
    <s v="BOX FLEXO 7804 BOTTOM MADE IN 7 PCS SET SCMI7PCSFONDO"/>
    <s v="BOX-"/>
  </r>
  <r>
    <s v="OF0039933"/>
    <x v="24"/>
    <m/>
    <s v="F600985"/>
    <s v="EL.MA SNC"/>
    <s v="26AFI000487"/>
    <x v="0"/>
    <m/>
    <s v="001717805001"/>
    <s v="BOX FLEXO 7805 COP. MADE IN 7 PCS SET SCMI 7PCSCOPERCHIO"/>
    <s v="cartoni e casse"/>
    <s v="cartons and boxes"/>
    <m/>
    <n v="1067"/>
    <s v="NR"/>
    <m/>
    <n v="1.0150046860356139"/>
    <n v="1083.01"/>
    <s v="Flexo Box 7805 Lid Made In 7pc Set Lid Cover"/>
    <s v="BOX-"/>
  </r>
  <r>
    <s v="OF0039471"/>
    <x v="2"/>
    <m/>
    <s v="F600985"/>
    <s v="EL.MA SNC"/>
    <s v="26AFI000487"/>
    <x v="0"/>
    <m/>
    <s v="002300004001"/>
    <s v="DIV.FUST. BOX FLEXO 7804-7805 MADE IN 7 PCS SET SCMI7PCSINT"/>
    <s v="cartoni e casse"/>
    <s v="cartons and boxes"/>
    <m/>
    <n v="1000"/>
    <s v="NR"/>
    <m/>
    <n v="1.095"/>
    <n v="1095"/>
    <s v="Die-cut Divider for Flexo Box 7804-7805 7pc Set"/>
    <s v="CBS-"/>
  </r>
  <r>
    <s v="OF0039933"/>
    <x v="25"/>
    <m/>
    <s v="F600985"/>
    <s v="EL.MA SNC"/>
    <s v="26AFI000487"/>
    <x v="0"/>
    <m/>
    <s v="002300004001"/>
    <s v="DIV.FUST. BOX FLEXO 7804-7805 MADE IN 7 PCS SET SCMI7PCSINT"/>
    <s v="cartoni e casse"/>
    <s v="cartons and boxes"/>
    <m/>
    <n v="985"/>
    <s v="NR"/>
    <m/>
    <n v="1.0950050761421319"/>
    <n v="1078.58"/>
    <s v="Die-cut Divider for Flexo Box 7804-7805 7pc Set"/>
    <s v="CBS-"/>
  </r>
  <r>
    <s v="OF0039875"/>
    <x v="25"/>
    <m/>
    <s v="F600780"/>
    <s v="GULBAK BAKALIT METAL VE TEKSTIL SAN. ve TIC. LTD. STI"/>
    <s v="26AFF000047"/>
    <x v="0"/>
    <m/>
    <s v="000281710001"/>
    <s v="MANICO AC.SOLE CORTO C/LOGO MC AISI 430 SABBIATO PAD.279 20"/>
    <s v="manigliame"/>
    <s v="handles"/>
    <m/>
    <n v="14000"/>
    <s v="NR"/>
    <m/>
    <n v="1.137"/>
    <n v="15918"/>
    <s v="Steel Handle AC.SOLE Short w/Logo MC AISI 430 Pan 279-20 Sandblasted [cite: 4]"/>
    <s v="SHDL"/>
  </r>
  <r>
    <s v="OF0039875"/>
    <x v="26"/>
    <m/>
    <s v="F600780"/>
    <s v="GULBAK BAKALIT METAL VE TEKSTIL SAN. ve TIC. LTD. STI"/>
    <s v="26AFF000047"/>
    <x v="0"/>
    <m/>
    <s v="000281710003"/>
    <s v="MANICO AC.SOLE CORTO C/LOGO MC AISI 430 SABBIATO CAS.433 16"/>
    <s v="manigliame"/>
    <s v="handles"/>
    <m/>
    <n v="4000"/>
    <s v="NR"/>
    <m/>
    <n v="1.137"/>
    <n v="4548"/>
    <s v="Steel Handle AC.SOLE Short w/Logo MC AISI 430 Casserole 433-16 Sandblasted [cite: 4]"/>
    <s v="SHDL"/>
  </r>
  <r>
    <s v="OF0039875"/>
    <x v="27"/>
    <m/>
    <s v="F600780"/>
    <s v="GULBAK BAKALIT METAL VE TEKSTIL SAN. ve TIC. LTD. STI"/>
    <s v="26AFF000047"/>
    <x v="0"/>
    <m/>
    <s v="000281710005"/>
    <s v="MANICO AC.SOLE LUNGO C/LOGO MC AISI 430 SABBIATO PAD.279 30"/>
    <s v="manigliame"/>
    <s v="handles"/>
    <m/>
    <n v="15000"/>
    <s v="NR"/>
    <m/>
    <n v="1.2270000000000001"/>
    <n v="18405"/>
    <s v="Steel Handle AC.SOLE Long w/Logo MC AISI 430 Pan 279-30 Sandblasted [cite: 4]"/>
    <s v="HDL-"/>
  </r>
  <r>
    <s v="OF0039875"/>
    <x v="28"/>
    <m/>
    <s v="F600780"/>
    <s v="GULBAK BAKALIT METAL VE TEKSTIL SAN. ve TIC. LTD. STI"/>
    <s v="26AFF000049"/>
    <x v="0"/>
    <m/>
    <s v="000281710001"/>
    <s v="MANICO AC.SOLE CORTO C/LOGO MC AISI 430 SABBIATO PAD.279 20"/>
    <s v="manigliame"/>
    <s v="handles"/>
    <m/>
    <n v="10000"/>
    <s v="NR"/>
    <m/>
    <n v="1.137"/>
    <n v="11370"/>
    <s v="Steel Handle AC.SOLE Short w/Logo MC AISI 430 Pan 279-20 Sandblasted [cite: 4]"/>
    <s v="SHDL"/>
  </r>
  <r>
    <s v="OF0039875"/>
    <x v="29"/>
    <m/>
    <s v="F600780"/>
    <s v="GULBAK BAKALIT METAL VE TEKSTIL SAN. ve TIC. LTD. STI"/>
    <s v="26AFF000049"/>
    <x v="0"/>
    <m/>
    <s v="000281710003"/>
    <s v="MANICO AC.SOLE CORTO C/LOGO MC AISI 430 SABBIATO CAS.433 16"/>
    <s v="manigliame"/>
    <s v="handles"/>
    <m/>
    <n v="15000"/>
    <s v="NR"/>
    <m/>
    <n v="1.137"/>
    <n v="17055"/>
    <s v="Steel Handle AC.SOLE Short w/Logo MC AISI 430 Casserole 433-16 Sandblasted [cite: 4]"/>
    <s v="SHDL"/>
  </r>
  <r>
    <s v="OF0039875"/>
    <x v="30"/>
    <m/>
    <s v="F600780"/>
    <s v="GULBAK BAKALIT METAL VE TEKSTIL SAN. ve TIC. LTD. STI"/>
    <s v="26AFF000049"/>
    <x v="0"/>
    <m/>
    <s v="000281710005"/>
    <s v="MANICO AC.SOLE LUNGO C/LOGO MC AISI 430 SABBIATO PAD.279 30"/>
    <s v="manigliame"/>
    <s v="handles"/>
    <m/>
    <n v="30000"/>
    <s v="NR"/>
    <m/>
    <n v="1.2270000000000001"/>
    <n v="36810"/>
    <s v="Steel Handle AC.SOLE Long w/Logo MC AISI 430 Pan 279-30 Sandblasted [cite: 4]"/>
    <s v="HDL-"/>
  </r>
  <r>
    <s v="OF0039875"/>
    <x v="14"/>
    <m/>
    <s v="F600780"/>
    <s v="GULBAK BAKALIT METAL VE TEKSTIL SAN. ve TIC. LTD. STI"/>
    <s v="26AFF000056"/>
    <x v="0"/>
    <m/>
    <s v="000281710001"/>
    <s v="MANICO AC.SOLE CORTO C/LOGO MC AISI 430 SABBIATO PAD.279 20"/>
    <s v="manigliame"/>
    <s v="handles"/>
    <m/>
    <n v="5000"/>
    <s v="NR"/>
    <m/>
    <n v="1.137"/>
    <n v="5685"/>
    <s v="Steel Handle AC.SOLE Short w/Logo MC AISI 430 Pan 279-20 Sandblasted [cite: 4]"/>
    <s v="SHDL"/>
  </r>
  <r>
    <m/>
    <x v="6"/>
    <m/>
    <s v="F600780"/>
    <s v="GULBAK BAKALIT METAL VE TEKSTIL SAN. ve TIC. LTD. STI"/>
    <s v="26AFF000056"/>
    <x v="0"/>
    <m/>
    <s v="000281710001"/>
    <s v="MANICO AC.SOLE CORTO C/LOGO MC AISI 430 SABBIATO PAD.279 20"/>
    <s v="manigliame"/>
    <s v="handles"/>
    <m/>
    <n v="2000"/>
    <s v="NR"/>
    <m/>
    <n v="1.137"/>
    <n v="2274"/>
    <s v="Steel Handle AC.SOLE Short w/Logo MC AISI 430 Pan 279-20 Sandblasted [cite: 4]"/>
    <s v="SHDL"/>
  </r>
  <r>
    <s v="OF0039875"/>
    <x v="7"/>
    <m/>
    <s v="F600780"/>
    <s v="GULBAK BAKALIT METAL VE TEKSTIL SAN. ve TIC. LTD. STI"/>
    <s v="26AFF000056"/>
    <x v="0"/>
    <m/>
    <s v="000281710003"/>
    <s v="MANICO AC.SOLE CORTO C/LOGO MC AISI 430 SABBIATO CAS.433 16"/>
    <s v="manigliame"/>
    <s v="handles"/>
    <m/>
    <n v="10000"/>
    <s v="NR"/>
    <m/>
    <n v="1.137"/>
    <n v="11370"/>
    <s v="Steel Handle AC.SOLE Short w/Logo MC AISI 430 Casserole 433-16 Sandblasted [cite: 4]"/>
    <s v="SHDL"/>
  </r>
  <r>
    <m/>
    <x v="31"/>
    <m/>
    <s v="F600780"/>
    <s v="GULBAK BAKALIT METAL VE TEKSTIL SAN. ve TIC. LTD. STI"/>
    <s v="26AFF000056"/>
    <x v="0"/>
    <m/>
    <s v="000281710003"/>
    <s v="MANICO AC.SOLE CORTO C/LOGO MC AISI 430 SABBIATO CAS.433 16"/>
    <s v="manigliame"/>
    <s v="handles"/>
    <m/>
    <n v="6000"/>
    <s v="NR"/>
    <m/>
    <n v="1.137"/>
    <n v="6822"/>
    <s v="Steel Handle AC.SOLE Short w/Logo MC AISI 430 Casserole 433-16 Sandblasted [cite: 4]"/>
    <s v="SHDL"/>
  </r>
  <r>
    <s v="OF0039875"/>
    <x v="31"/>
    <m/>
    <s v="F600780"/>
    <s v="GULBAK BAKALIT METAL VE TEKSTIL SAN. ve TIC. LTD. STI"/>
    <s v="26AFF000056"/>
    <x v="0"/>
    <m/>
    <s v="000281710005"/>
    <s v="MANICO AC.SOLE LUNGO C/LOGO MC AISI 430 SABBIATO PAD.279 30"/>
    <s v="manigliame"/>
    <s v="handles"/>
    <m/>
    <n v="20000"/>
    <s v="NR"/>
    <m/>
    <n v="1.2270000000000001"/>
    <n v="24540"/>
    <s v="Steel Handle AC.SOLE Long w/Logo MC AISI 430 Pan 279-30 Sandblasted [cite: 4]"/>
    <s v="HDL-"/>
  </r>
  <r>
    <m/>
    <x v="32"/>
    <m/>
    <s v="F600780"/>
    <s v="GULBAK BAKALIT METAL VE TEKSTIL SAN. ve TIC. LTD. STI"/>
    <s v="26AFF000056"/>
    <x v="0"/>
    <m/>
    <s v="000281710005"/>
    <s v="MANICO AC.SOLE LUNGO C/LOGO MC AISI 430 SABBIATO PAD.279 30"/>
    <s v="manigliame"/>
    <s v="handles"/>
    <m/>
    <n v="15000"/>
    <s v="NR"/>
    <m/>
    <n v="1.2270000000000001"/>
    <n v="18405"/>
    <s v="Steel Handle AC.SOLE Long w/Logo MC AISI 430 Pan 279-30 Sandblasted [cite: 4]"/>
    <s v="HDL-"/>
  </r>
  <r>
    <s v="OF0039114"/>
    <x v="33"/>
    <m/>
    <s v="F506075"/>
    <s v="HEBEI BOZHENG GLASSWORK CO.LTD."/>
    <s v="26AFF000036"/>
    <x v="0"/>
    <m/>
    <s v="000700042002"/>
    <s v="COP.VET.20 PIAT.BOR./SF.VAP.SIL.STD"/>
    <s v="accessori finiti"/>
    <s v="finished accessories"/>
    <m/>
    <n v="4020"/>
    <s v="NR"/>
    <m/>
    <n v="0.88849253731343281"/>
    <n v="3571.74"/>
    <s v="Glass Lid 20cm Flat Rim Silicone Steam Vent StandardGlass Lid"/>
    <s v="GLID"/>
  </r>
  <r>
    <s v="OF0039114"/>
    <x v="20"/>
    <m/>
    <s v="F506075"/>
    <s v="HEBEI BOZHENG GLASSWORK CO.LTD."/>
    <s v="26AFF000036"/>
    <x v="0"/>
    <m/>
    <s v="000700044002"/>
    <s v="COP.VET.24 PIAT.BOR./SF.VAP.SIL.STD"/>
    <s v="accessori finiti"/>
    <s v="finished accessories"/>
    <m/>
    <n v="3000"/>
    <s v="NR"/>
    <m/>
    <n v="1.0316033333333332"/>
    <n v="3094.81"/>
    <s v="Glass Lid 24cm Flat Rim Silicone Steam Vent StandardGlass Lid"/>
    <s v="GLID"/>
  </r>
  <r>
    <s v="OF0039114"/>
    <x v="20"/>
    <m/>
    <s v="F506075"/>
    <s v="HEBEI BOZHENG GLASSWORK CO.LTD."/>
    <s v="26AFF000036"/>
    <x v="0"/>
    <m/>
    <s v="000700046002"/>
    <s v="COP.VET.28 PIAT.BOR./SF.VAP.SIL.STD"/>
    <s v="accessori finiti"/>
    <s v="finished accessories"/>
    <m/>
    <n v="3000"/>
    <s v="NR"/>
    <m/>
    <n v="1.1772733333333334"/>
    <n v="3531.82"/>
    <s v="Glass Lid 28cm Flat Rim Silicone Steam Vent StandardGlass Lid"/>
    <s v="GLID"/>
  </r>
  <r>
    <s v="OF0039114"/>
    <x v="3"/>
    <m/>
    <s v="F506075"/>
    <s v="HEBEI BOZHENG GLASSWORK CO.LTD."/>
    <s v="26AFF000036"/>
    <x v="0"/>
    <m/>
    <s v="000700050002"/>
    <s v="COP.VET.32 PIAT.BOR./SF.VAP.SIL.STD"/>
    <s v="accessori finiti"/>
    <s v="finished accessories"/>
    <m/>
    <n v="1005"/>
    <s v="NR"/>
    <m/>
    <n v="1.3962089552238806"/>
    <n v="1403.19"/>
    <s v="Glass Lid 32cm Flat Rim Silicone Steam Vent StandardGlass Lid"/>
    <s v="GLID"/>
  </r>
  <r>
    <s v="OF0039114"/>
    <x v="2"/>
    <m/>
    <s v="F506075"/>
    <s v="HEBEI BOZHENG GLASSWORK CO.LTD."/>
    <s v="26AFF000036"/>
    <x v="0"/>
    <m/>
    <s v="000700704005"/>
    <s v="COP.VET 18 C/BORDO AC.304 C/F.VAP.A"/>
    <s v="accessori finiti"/>
    <s v="finished accessories"/>
    <m/>
    <n v="5010"/>
    <s v="NR"/>
    <m/>
    <n v="0.32626347305389219"/>
    <n v="1634.58"/>
    <s v="Glass Lid 18cm SS304 Rim with Steam Vent Type AGlass Lid"/>
    <s v="GLID"/>
  </r>
  <r>
    <s v="OF0039114"/>
    <x v="4"/>
    <m/>
    <s v="F506075"/>
    <s v="HEBEI BOZHENG GLASSWORK CO.LTD."/>
    <s v="26AFF000036"/>
    <x v="0"/>
    <m/>
    <s v="000700705005"/>
    <s v="COP.VET 20 C/BORDO AC.304 C/F.VAP.A"/>
    <s v="accessori finiti"/>
    <s v="finished accessories"/>
    <m/>
    <n v="4020"/>
    <s v="NR"/>
    <m/>
    <n v="0.36289303482587065"/>
    <n v="1458.83"/>
    <s v="Glass Lid 20cm SS304 Rim with Steam Vent Type AGlass Lid"/>
    <s v="GLID"/>
  </r>
  <r>
    <s v="OF0039114"/>
    <x v="3"/>
    <m/>
    <s v="F506075"/>
    <s v="HEBEI BOZHENG GLASSWORK CO.LTD."/>
    <s v="26AFF000036"/>
    <x v="0"/>
    <m/>
    <s v="000700707006"/>
    <s v="COP.VET 24 C/BORDO AC.304 C/F.VAP.A"/>
    <s v="accessori finiti"/>
    <s v="finished accessories"/>
    <m/>
    <n v="16000"/>
    <s v="NR"/>
    <m/>
    <n v="0.43615312499999997"/>
    <n v="6978.45"/>
    <s v="Glass Lid 24cm SS304 Rim with Steam Vent Type AGlass Lid"/>
    <s v="GLID"/>
  </r>
  <r>
    <s v="OF0039114"/>
    <x v="2"/>
    <m/>
    <s v="F506075"/>
    <s v="HEBEI BOZHENG GLASSWORK CO.LTD."/>
    <s v="26AFF000036"/>
    <x v="0"/>
    <m/>
    <s v="000700708005"/>
    <s v="COP.VET 26 C/BORDO AC.304 C/F.VAP.A"/>
    <s v="accessori finiti"/>
    <s v="finished accessories"/>
    <m/>
    <n v="2000"/>
    <s v="NR"/>
    <m/>
    <n v="0.49833999999999995"/>
    <n v="996.68"/>
    <s v="Glass Lid 26cm SS304 Rim with Steam Vent Type AGlass Lid"/>
    <s v="GLID"/>
  </r>
  <r>
    <s v="OF0039114"/>
    <x v="3"/>
    <m/>
    <s v="F506075"/>
    <s v="HEBEI BOZHENG GLASSWORK CO.LTD."/>
    <s v="26AFF000036"/>
    <x v="0"/>
    <m/>
    <s v="000700709005"/>
    <s v="COP.VET.28 C/BORDO AC.304.C/F.VAP.A"/>
    <s v="accessori finiti"/>
    <s v="finished accessories"/>
    <m/>
    <n v="7000"/>
    <s v="NR"/>
    <m/>
    <n v="0.54093142857142862"/>
    <n v="3786.52"/>
    <s v="Glass Lid 28cm SS304 Rim with Steam Vent Type AGlass Lid"/>
    <s v="GLID"/>
  </r>
  <r>
    <s v="OF0039114"/>
    <x v="2"/>
    <m/>
    <s v="F506075"/>
    <s v="HEBEI BOZHENG GLASSWORK CO.LTD."/>
    <s v="26AFF000036"/>
    <x v="0"/>
    <m/>
    <s v="000700710005"/>
    <s v="COP.VET.30 C/BORDO AC.304.C/F.VAP.A"/>
    <s v="accessori finiti"/>
    <s v="finished accessories"/>
    <m/>
    <n v="1005"/>
    <s v="NR"/>
    <m/>
    <n v="0.61930348258706469"/>
    <n v="622.4"/>
    <s v="Glass Lid 30cm SS304 Rim with Steam Vent Type AGlass Lid"/>
    <s v="GLID"/>
  </r>
  <r>
    <s v="OF0040239"/>
    <x v="34"/>
    <m/>
    <s v="F502408"/>
    <s v="ILAG INDUSTRIELACK AG"/>
    <s v="26AFF000050"/>
    <x v="0"/>
    <m/>
    <s v="003040104002"/>
    <s v="PRIMER 1213-009 DURIT PROTECT PRO BLACK"/>
    <s v="prodotti chimici"/>
    <s v="chemical products"/>
    <m/>
    <n v="502"/>
    <s v="kg"/>
    <m/>
    <n v="16.2"/>
    <n v="8132.4"/>
    <s v="Coating Durit Protect Pro Black Primer 1213-009"/>
    <s v="INM-"/>
  </r>
  <r>
    <s v="OF0040035"/>
    <x v="35"/>
    <m/>
    <s v="F600467"/>
    <s v="IMF INDUSTRIE MARCHIGIANE FILTRI SRL"/>
    <s v="26AFI000496"/>
    <x v="0"/>
    <m/>
    <s v="0002A0127TS4"/>
    <s v="DISCO AC.127/040 C/F 3MM+TAGLI STRETTI+FORO CENTRALE 38mm"/>
    <s v="acciaio"/>
    <s v="steel"/>
    <m/>
    <n v="9700"/>
    <s v="NR"/>
    <m/>
    <n v="0.1449"/>
    <n v="1405.53"/>
    <s v="Steel Disc AC.127/040 3.0mm Narrow Slots + 38mm Center Hole [cite: 1]"/>
    <s v="SM--"/>
  </r>
  <r>
    <s v="OF0040185"/>
    <x v="36"/>
    <m/>
    <s v="F600467"/>
    <s v="IMF INDUSTRIE MARCHIGIANE FILTRI SRL"/>
    <s v="26AFI000496"/>
    <x v="0"/>
    <m/>
    <s v="0002A0127TS4"/>
    <s v="DISCO AC.127/040 C/F 3MM+TAGLI STRETTI+FORO CENTRALE 38mm"/>
    <s v="acciaio"/>
    <s v="steel"/>
    <m/>
    <n v="9250"/>
    <s v="NR"/>
    <m/>
    <n v="0.14490054054054052"/>
    <n v="1340.33"/>
    <s v="Steel Disc AC.127/040 3.0mm Narrow Slots + 38mm Center Hole [cite: 1]"/>
    <s v="SM--"/>
  </r>
  <r>
    <s v="OF0040035"/>
    <x v="7"/>
    <m/>
    <s v="F600467"/>
    <s v="IMF INDUSTRIE MARCHIGIANE FILTRI SRL"/>
    <s v="26AFI000496"/>
    <x v="0"/>
    <m/>
    <s v="0002A0157TS4"/>
    <s v="DISCO AC.157/040 C/F 3MM+TAGLI STRETTI+FORO CENTRALE 51mm"/>
    <s v="acciaio"/>
    <s v="steel"/>
    <m/>
    <n v="8750"/>
    <s v="NR"/>
    <m/>
    <n v="0.214"/>
    <n v="1872.5"/>
    <s v="Steel Disc AC.157/040 3.0mm Narrow Slots + 51mm Center Hole [cite: 1]"/>
    <s v="SM--"/>
  </r>
  <r>
    <s v="OF0040185"/>
    <x v="7"/>
    <m/>
    <s v="F600467"/>
    <s v="IMF INDUSTRIE MARCHIGIANE FILTRI SRL"/>
    <s v="26AFI000496"/>
    <x v="0"/>
    <m/>
    <s v="0002A0157TS4"/>
    <s v="DISCO AC.157/040 C/F 3MM+TAGLI STRETTI+FORO CENTRALE 51mm"/>
    <s v="acciaio"/>
    <s v="steel"/>
    <m/>
    <n v="14080"/>
    <s v="NR"/>
    <m/>
    <n v="0.214"/>
    <n v="3013.12"/>
    <s v="Steel Disc AC.157/040 3.0mm Narrow Slots + 51mm Center Hole [cite: 1]"/>
    <s v="SM--"/>
  </r>
  <r>
    <s v="OF0040035"/>
    <x v="7"/>
    <m/>
    <s v="F600467"/>
    <s v="IMF INDUSTRIE MARCHIGIANE FILTRI SRL"/>
    <s v="26AFI000496"/>
    <x v="0"/>
    <m/>
    <s v="0002A0187TS4"/>
    <s v="DISCO AC.187/040 C/F 3MM+TAGLI STRETTI+FORO CENTRALE 51mm"/>
    <s v="acciaio"/>
    <s v="steel"/>
    <m/>
    <n v="15000"/>
    <s v="NR"/>
    <m/>
    <n v="0.27839999999999998"/>
    <n v="4176"/>
    <s v="Steel Disc AC.187/040 3.0mm Narrow Slots + 51mm Center Hole [cite: 1]"/>
    <s v="SM--"/>
  </r>
  <r>
    <s v="OF0040185"/>
    <x v="7"/>
    <m/>
    <s v="F600467"/>
    <s v="IMF INDUSTRIE MARCHIGIANE FILTRI SRL"/>
    <s v="26AFI000496"/>
    <x v="0"/>
    <m/>
    <s v="0002A0187TS4"/>
    <s v="DISCO AC.187/040 C/F 3MM+TAGLI STRETTI+FORO CENTRALE 51mm"/>
    <s v="acciaio"/>
    <s v="steel"/>
    <m/>
    <n v="8278"/>
    <s v="NR"/>
    <m/>
    <n v="0.27840057985020533"/>
    <n v="2304.6"/>
    <s v="Steel Disc AC.187/040 3.0mm Narrow Slots + 51mm Center Hole [cite: 1]"/>
    <s v="SM--"/>
  </r>
  <r>
    <s v="OF0040035"/>
    <x v="37"/>
    <m/>
    <s v="F600467"/>
    <s v="IMF INDUSTRIE MARCHIGIANE FILTRI SRL"/>
    <s v="26AFI000496"/>
    <x v="0"/>
    <m/>
    <s v="0002A0207TS4"/>
    <s v="DISCO AC.207/040 C/F 3MM+TAGLI STRETTI+FORO CENTRALE 51mm"/>
    <s v="acciaio"/>
    <s v="steel"/>
    <m/>
    <n v="12800"/>
    <s v="NR"/>
    <m/>
    <n v="0.32420000000000004"/>
    <n v="4149.76"/>
    <s v="Steel Disc AC.207/040 3.0mm Narrow Slots + 51mm Center Hole [cite: 1]"/>
    <s v="SM--"/>
  </r>
  <r>
    <s v="OF0040418"/>
    <x v="38"/>
    <m/>
    <s v="F014980"/>
    <s v="INDUSTRIAL SERVICE Srl"/>
    <s v="26AFI000443"/>
    <x v="0"/>
    <m/>
    <s v="009000005001"/>
    <s v="GUANTO NITRILE VERDE 492 TG.7/7½"/>
    <s v="materiali di consumo"/>
    <s v="consumable materials"/>
    <m/>
    <n v="40"/>
    <s v="NR"/>
    <m/>
    <n v="2.4500000000000002"/>
    <n v="98"/>
    <s v="Green Nitrile Gloves Style 492 Size 7-7.5"/>
    <s v="MISC"/>
  </r>
  <r>
    <s v="OF0040418"/>
    <x v="39"/>
    <m/>
    <s v="F014980"/>
    <s v="INDUSTRIAL SERVICE Srl"/>
    <s v="26AFI000443"/>
    <x v="0"/>
    <m/>
    <s v="009000005002"/>
    <s v="GUANTO NITRILE VERDE 492 TG.8/8½"/>
    <s v="materiali di consumo"/>
    <s v="consumable materials"/>
    <m/>
    <n v="50"/>
    <s v="NR"/>
    <m/>
    <n v="2.4500000000000002"/>
    <n v="122.5"/>
    <s v="Green Nitrile Gloves Style 492 Size 8-8.5"/>
    <s v="MISC"/>
  </r>
  <r>
    <s v="OF0040544"/>
    <x v="40"/>
    <m/>
    <s v="F014980"/>
    <s v="INDUSTRIAL SERVICE Srl"/>
    <s v="26AFI000443"/>
    <x v="0"/>
    <m/>
    <s v="009000007001"/>
    <s v="GUANTI IN LATTICE ASTM PZ.100 #"/>
    <s v="materiali di consumo"/>
    <s v="consumable materials"/>
    <m/>
    <n v="1000"/>
    <s v="NR"/>
    <m/>
    <n v="5.6000000000000001E-2"/>
    <n v="56"/>
    <s v="Latex Gloves ASTM Standard 100 pcs"/>
    <s v="MISC"/>
  </r>
  <r>
    <s v="OF0040340"/>
    <x v="39"/>
    <m/>
    <s v="F014980"/>
    <s v="INDUSTRIAL SERVICE Srl"/>
    <s v="26AFI000443"/>
    <x v="0"/>
    <m/>
    <s v="009100002001"/>
    <s v="BOBINA POMERCART GR 40 (KG 4)"/>
    <s v="materiali di consumo"/>
    <s v="consumable materials"/>
    <m/>
    <n v="10"/>
    <s v="NR"/>
    <m/>
    <n v="17.2"/>
    <n v="172"/>
    <s v="Paper Roll Pomercart 40g 4kg"/>
    <s v="PAP-"/>
  </r>
  <r>
    <s v="OF0040544"/>
    <x v="41"/>
    <m/>
    <s v="F014980"/>
    <s v="INDUSTRIAL SERVICE Srl"/>
    <s v="26AFI000443"/>
    <x v="0"/>
    <m/>
    <s v="009100002001"/>
    <s v="BOBINA POMERCART GR 40 (KG 4)"/>
    <s v="materiali di consumo"/>
    <s v="consumable materials"/>
    <m/>
    <n v="18"/>
    <s v="NR"/>
    <m/>
    <n v="17.200000000000003"/>
    <n v="309.60000000000002"/>
    <s v="Paper Roll Pomercart 40g 4kg"/>
    <s v="PAP-"/>
  </r>
  <r>
    <s v="OF0040508"/>
    <x v="8"/>
    <m/>
    <s v="F502625"/>
    <s v="INTERNATIONAL COOKWARE S.A.S."/>
    <s v="26AFC000033"/>
    <x v="0"/>
    <m/>
    <s v="000750000003"/>
    <s v="OVALE VET.BORO.26X18 REF.6/360"/>
    <s v="accessori finiti"/>
    <s v="finished accessories"/>
    <m/>
    <n v="1002"/>
    <s v="NR"/>
    <m/>
    <n v="2.4000000000000004"/>
    <n v="2404.8000000000002"/>
    <s v="Oval Baking Dish Borosilicate Glass 26x18 cm"/>
    <s v="PAN-"/>
  </r>
  <r>
    <s v="OF0040508"/>
    <x v="8"/>
    <m/>
    <s v="F502625"/>
    <s v="INTERNATIONAL COOKWARE S.A.S."/>
    <s v="26AFC000033"/>
    <x v="0"/>
    <m/>
    <s v="000750000005"/>
    <s v="TEGLIA RET.VET.BORO.39X24 REF.6/216"/>
    <s v="accessori finiti"/>
    <s v="finished accessories"/>
    <m/>
    <n v="900"/>
    <s v="NR"/>
    <m/>
    <n v="2.95"/>
    <n v="2655"/>
    <s v="Rectangular Baking Dish Borosilicate Glass 39x24 cm"/>
    <s v="PAN-"/>
  </r>
  <r>
    <s v="OF0040508"/>
    <x v="8"/>
    <m/>
    <s v="F502625"/>
    <s v="INTERNATIONAL COOKWARE S.A.S."/>
    <s v="26AFC000033"/>
    <x v="0"/>
    <m/>
    <s v="000750000006"/>
    <s v="TEGLIA RET.VET.BORO.32X20 REF.7/308"/>
    <s v="accessori finiti"/>
    <s v="finished accessories"/>
    <m/>
    <n v="1232"/>
    <s v="NR"/>
    <m/>
    <n v="2.2999999999999998"/>
    <n v="2833.6"/>
    <s v="Rectangular Baking Dish Borosilicate Glass 32x20 cm"/>
    <s v="PAN-"/>
  </r>
  <r>
    <s v="OF0038923"/>
    <x v="2"/>
    <m/>
    <s v="F600074"/>
    <s v="JOYWIN ASIA PACIFIC LIMITED"/>
    <s v="26AFF000037"/>
    <x v="0"/>
    <m/>
    <s v="000282002002"/>
    <s v="MANICO ACC.SAT.MED.ARTUSI PAD.24 WOK 28 NEW"/>
    <s v="manigliame"/>
    <s v="handles"/>
    <m/>
    <n v="7300"/>
    <s v="NR"/>
    <m/>
    <n v="1.9592808219178082"/>
    <n v="14302.75"/>
    <s v="Steel Handle Artusi Medium Pan 24/Wok 28 Satin Finish [cite: 4]"/>
    <s v="HDL-"/>
  </r>
  <r>
    <s v="OF0038923"/>
    <x v="3"/>
    <m/>
    <s v="F600074"/>
    <s v="JOYWIN ASIA PACIFIC LIMITED"/>
    <s v="26AFF000037"/>
    <x v="0"/>
    <m/>
    <s v="000283409001"/>
    <s v="MANIGLIA AC.MICROF. ICE LUCIDA  CASS.24/SKILL.574.24 C24.1"/>
    <s v="manigliame"/>
    <s v="handles"/>
    <m/>
    <n v="1000"/>
    <s v="NR"/>
    <m/>
    <n v="1.35361"/>
    <n v="1353.61"/>
    <s v="Cast Steel Handle Polished Ice Casserole/Skillet"/>
    <s v="HDL-"/>
  </r>
  <r>
    <s v="OF0040528"/>
    <x v="0"/>
    <m/>
    <s v="F504561"/>
    <s v="KOREA FINE CERAMIC CO., LTD"/>
    <s v="26AFF000044"/>
    <x v="0"/>
    <m/>
    <s v="003091002018"/>
    <s v="G8 BS GHOST GREY FC-20917A"/>
    <s v="prodotti chimici"/>
    <s v="chemical products"/>
    <m/>
    <n v="600.12"/>
    <s v="kg"/>
    <m/>
    <n v="16"/>
    <n v="9601.92"/>
    <s v="Coating G8 Base System Ghost Grey FC-20917A"/>
    <s v="INM-"/>
  </r>
  <r>
    <s v="OF0040356"/>
    <x v="42"/>
    <m/>
    <s v="F504561"/>
    <s v="KOREA FINE CERAMIC CO., LTD"/>
    <s v="26AFF000048"/>
    <x v="0"/>
    <m/>
    <s v="003090005031"/>
    <s v="G8 BS GRIGIO GRAFITE FC-30949A"/>
    <s v="prodotti chimici"/>
    <s v="chemical products"/>
    <m/>
    <n v="26.67"/>
    <s v="kg"/>
    <m/>
    <n v="0"/>
    <n v="0"/>
    <s v="G8 BS Graphite Grey FC-30949A"/>
    <s v="INM-"/>
  </r>
  <r>
    <s v="OF0040356"/>
    <x v="42"/>
    <m/>
    <s v="F504561"/>
    <s v="KOREA FINE CERAMIC CO., LTD"/>
    <s v="26AFF000048"/>
    <x v="0"/>
    <m/>
    <s v="003091001008"/>
    <s v="G8 BS DARK GREY FC-30159A"/>
    <s v="prodotti chimici"/>
    <s v="chemical products"/>
    <m/>
    <n v="26.67"/>
    <s v="kg"/>
    <m/>
    <n v="16"/>
    <n v="426.72"/>
    <s v="G8 BS Dark Grey FC-30159A"/>
    <s v="INM-"/>
  </r>
  <r>
    <s v="OF0040356"/>
    <x v="42"/>
    <m/>
    <s v="F504561"/>
    <s v="KOREA FINE CERAMIC CO., LTD"/>
    <s v="26AFF000048"/>
    <x v="0"/>
    <m/>
    <s v="003091001015"/>
    <s v="G8 BS WHITE FC-1462 A"/>
    <s v="prodotti chimici"/>
    <s v="chemical products"/>
    <m/>
    <n v="200.04"/>
    <s v="kg"/>
    <m/>
    <n v="16"/>
    <n v="3200.64"/>
    <s v="Coating G8 Base System White FC-1462 Grade A"/>
    <s v="INM-"/>
  </r>
  <r>
    <s v="OF0040356"/>
    <x v="42"/>
    <m/>
    <s v="F504561"/>
    <s v="KOREA FINE CERAMIC CO., LTD"/>
    <s v="26AFF000048"/>
    <x v="0"/>
    <m/>
    <s v="003091001017"/>
    <s v="G8 BS GREEN FC-40322 A"/>
    <s v="prodotti chimici"/>
    <s v="chemical products"/>
    <m/>
    <n v="20"/>
    <s v="kg"/>
    <m/>
    <n v="16"/>
    <n v="320"/>
    <s v="G8 BS Green FC-40322 A"/>
    <s v="INM-"/>
  </r>
  <r>
    <s v="OF0040356"/>
    <x v="42"/>
    <m/>
    <s v="F504561"/>
    <s v="KOREA FINE CERAMIC CO., LTD"/>
    <s v="26AFF000048"/>
    <x v="0"/>
    <m/>
    <s v="003091001018"/>
    <s v="G8 BS FC-41058 A VERDE MET."/>
    <s v="prodotti chimici"/>
    <s v="chemical products"/>
    <m/>
    <n v="100.02"/>
    <s v="kg"/>
    <m/>
    <n v="16"/>
    <n v="1600.32"/>
    <s v="G8 BS FC-41058 A GREEN MET."/>
    <s v="INM-"/>
  </r>
  <r>
    <s v="OF0040356"/>
    <x v="43"/>
    <m/>
    <s v="F504561"/>
    <s v="KOREA FINE CERAMIC CO., LTD"/>
    <s v="26AFF000048"/>
    <x v="0"/>
    <m/>
    <s v="003091002018"/>
    <s v="G8 BS GHOST GREY FC-20917A"/>
    <s v="prodotti chimici"/>
    <s v="chemical products"/>
    <m/>
    <n v="500.1"/>
    <s v="kg"/>
    <m/>
    <n v="16"/>
    <n v="8001.6"/>
    <s v="Coating G8 Base System Ghost Grey FC-20917A"/>
    <s v="INM-"/>
  </r>
  <r>
    <s v="OF0040356"/>
    <x v="42"/>
    <m/>
    <s v="F504561"/>
    <s v="KOREA FINE CERAMIC CO., LTD"/>
    <s v="26AFF000048"/>
    <x v="0"/>
    <m/>
    <s v="003190001023"/>
    <s v="G8 TC MET.FC-30950M A GRAFITE"/>
    <s v="prodotti chimici"/>
    <s v="chemical products"/>
    <m/>
    <n v="20"/>
    <s v="kg"/>
    <m/>
    <n v="0"/>
    <n v="0"/>
    <s v="G8 TC Metallic Graphite FC-30950M"/>
    <s v="INM-"/>
  </r>
  <r>
    <s v="OF0040356"/>
    <x v="43"/>
    <m/>
    <s v="F504561"/>
    <s v="KOREA FINE CERAMIC CO., LTD"/>
    <s v="26AFF000048"/>
    <x v="0"/>
    <m/>
    <s v="003191001010"/>
    <s v="G8 TC GHOST-GREY FC-1707M A"/>
    <s v="prodotti chimici"/>
    <s v="chemical products"/>
    <m/>
    <n v="200"/>
    <s v="kg"/>
    <m/>
    <n v="16"/>
    <n v="3200"/>
    <s v="Coating G8 Top Coat Ghost-Grey FC-1707M Grade A"/>
    <s v="INM-"/>
  </r>
  <r>
    <s v="OF0040356"/>
    <x v="42"/>
    <m/>
    <s v="F504561"/>
    <s v="KOREA FINE CERAMIC CO., LTD"/>
    <s v="26AFF000048"/>
    <x v="0"/>
    <m/>
    <s v="003191003016"/>
    <s v="G8 TC MET.FC-1710M A VERDE MET."/>
    <s v="prodotti chimici"/>
    <s v="chemical products"/>
    <m/>
    <n v="100"/>
    <s v="kg"/>
    <m/>
    <n v="16"/>
    <n v="1600"/>
    <s v="G8 TC MET.FC-1710M A GREEN MET."/>
    <s v="INM-"/>
  </r>
  <r>
    <s v="OF0040338"/>
    <x v="44"/>
    <m/>
    <s v="F013851"/>
    <s v="LINK GRUPPO SPA"/>
    <s v="26AFI000444"/>
    <x v="0"/>
    <m/>
    <s v="009430059001"/>
    <s v="406 ADESIVO LOCT0040630 GR.20"/>
    <s v="materiali di consumo"/>
    <s v="consumable materials"/>
    <m/>
    <n v="3"/>
    <s v="NR"/>
    <m/>
    <n v="18.936666666666667"/>
    <n v="56.81"/>
    <s v="Adhesive Loctite 406 28cm SS304 Rim with Steam Vent Type AGlass Lid"/>
    <s v="MISC"/>
  </r>
  <r>
    <s v="OF0040548"/>
    <x v="39"/>
    <m/>
    <s v="F013851"/>
    <s v="LINK GRUPPO SPA"/>
    <s v="26AFI000444"/>
    <x v="0"/>
    <m/>
    <s v="009430059001"/>
    <s v="406 ADESIVO LOCT0040630 GR.20"/>
    <s v="materiali di consumo"/>
    <s v="consumable materials"/>
    <m/>
    <n v="5"/>
    <s v="NR"/>
    <m/>
    <n v="18.496000000000002"/>
    <n v="92.48"/>
    <s v="Adhesive Loctite 406 28cm SS304 Rim with Steam Vent Type AGlass Lid"/>
    <s v="MISC"/>
  </r>
  <r>
    <s v="OF0040548"/>
    <x v="45"/>
    <m/>
    <s v="F013851"/>
    <s v="LINK GRUPPO SPA"/>
    <s v="26AFI000444"/>
    <x v="0"/>
    <m/>
    <s v="009430060001"/>
    <s v="770 PRIMER LOCT0016777 GR.10"/>
    <s v="materiali di consumo"/>
    <s v="consumable materials"/>
    <m/>
    <n v="5"/>
    <s v="NR"/>
    <m/>
    <n v="26.610000000000003"/>
    <n v="133.05000000000001"/>
    <s v="770 PRIMER LOCT0016777 GR.10"/>
    <s v="INM-"/>
  </r>
  <r>
    <s v="OF0038651"/>
    <x v="12"/>
    <m/>
    <s v="F600043"/>
    <s v="MEYER MANUFACTURING COMPANY LIMITED"/>
    <s v="26AFF000042"/>
    <x v="0"/>
    <m/>
    <s v="000288000051"/>
    <s v="1-5-HSI103CAY SI HANDLE PVD GOLD 16CM SAUCEPAN (6.5mm hole)"/>
    <s v="manigliame"/>
    <s v="handles"/>
    <m/>
    <n v="1680"/>
    <s v="NR"/>
    <m/>
    <n v="1.9337261904761904"/>
    <n v="3248.66"/>
    <s v="1-5 SI Handle PVD Gold 16cm Saucepan (6.5mm hole)"/>
    <s v="HDL-"/>
  </r>
  <r>
    <s v="OF0038651"/>
    <x v="12"/>
    <m/>
    <s v="F600043"/>
    <s v="MEYER MANUFACTURING COMPANY LIMITED"/>
    <s v="26AFF000042"/>
    <x v="0"/>
    <m/>
    <s v="000288000052"/>
    <s v="1-5-HSI105CAY SI HANDLE PVD GOLD 20CM SAUCEPAN (6.5mm hole)"/>
    <s v="manigliame"/>
    <s v="handles"/>
    <m/>
    <n v="2040"/>
    <s v="NR"/>
    <m/>
    <n v="2.0785392156862748"/>
    <n v="4240.22"/>
    <s v="1-5 SI Handle PVD Gold 20cm Saucepan (6.5mm hole)"/>
    <s v="HDL-"/>
  </r>
  <r>
    <s v="OF0038651"/>
    <x v="12"/>
    <m/>
    <s v="F600043"/>
    <s v="MEYER MANUFACTURING COMPANY LIMITED"/>
    <s v="26AFF000042"/>
    <x v="0"/>
    <m/>
    <s v="000288000053"/>
    <s v="1-5-HSI107CAY SI HANDLE PVD GOLD 24CM SAUCIER (6.5mm hole)"/>
    <s v="manigliame"/>
    <s v="handles"/>
    <m/>
    <n v="840"/>
    <s v="NR"/>
    <m/>
    <n v="2.0785357142857142"/>
    <n v="1745.97"/>
    <s v="1-5 SI Handle PVD Gold 24cm Saucier (6.5mm hole)"/>
    <s v="HDL-"/>
  </r>
  <r>
    <s v="OF0038651"/>
    <x v="12"/>
    <m/>
    <s v="F600043"/>
    <s v="MEYER MANUFACTURING COMPANY LIMITED"/>
    <s v="26AFF000042"/>
    <x v="0"/>
    <m/>
    <s v="000288000054"/>
    <s v="1-5-HSI108CAY SI HANDLE PVD GOLD 26CM SAUTE' (6.5mm hole)"/>
    <s v="manigliame"/>
    <s v="handles"/>
    <m/>
    <n v="2880"/>
    <s v="NR"/>
    <m/>
    <n v="2.0785416666666667"/>
    <n v="5986.2"/>
    <s v="1-5 SI Handle PVD Gold 26cm Saute (6.5mm hole)"/>
    <s v="HDL-"/>
  </r>
  <r>
    <s v="OF0038651"/>
    <x v="12"/>
    <m/>
    <s v="F600043"/>
    <s v="MEYER MANUFACTURING COMPANY LIMITED"/>
    <s v="26AFF000042"/>
    <x v="0"/>
    <m/>
    <s v="000288000055"/>
    <s v="1-5-HSI203CAY SI HANDLE PVD GOLD 20CM SKILLET (6.5mm hole)"/>
    <s v="manigliame"/>
    <s v="handles"/>
    <m/>
    <n v="7560"/>
    <s v="NR"/>
    <m/>
    <n v="1.9337248677248675"/>
    <n v="14618.96"/>
    <s v="1-5 SI Handle PVD Gold 20cm Skillet (6.5mm hole)"/>
    <s v="HDL-"/>
  </r>
  <r>
    <s v="OF0038651"/>
    <x v="12"/>
    <m/>
    <s v="F600043"/>
    <s v="MEYER MANUFACTURING COMPANY LIMITED"/>
    <s v="26AFF000042"/>
    <x v="0"/>
    <m/>
    <s v="000288000056"/>
    <s v="1-5-HSI206CAY SI HANDLE PVD GOLD 26CM SKILLET (6.5mm hole)"/>
    <s v="manigliame"/>
    <s v="handles"/>
    <m/>
    <n v="10800"/>
    <s v="NR"/>
    <m/>
    <n v="2.0785416666666667"/>
    <n v="22448.25"/>
    <s v="1-5 SI Handle PVD Gold 26cm Skillet (6.5mm hole)"/>
    <s v="HDL-"/>
  </r>
  <r>
    <s v="OF0038651"/>
    <x v="12"/>
    <m/>
    <s v="F600043"/>
    <s v="MEYER MANUFACTURING COMPANY LIMITED"/>
    <s v="26AFF000042"/>
    <x v="0"/>
    <m/>
    <s v="000288000057"/>
    <s v="1-5-HSI208CAY SI HANDLE PVD GOLD 30CM SKILLET (6.5mm hole)"/>
    <s v="manigliame"/>
    <s v="handles"/>
    <m/>
    <n v="8880"/>
    <s v="NR"/>
    <m/>
    <n v="2.0785416666666667"/>
    <n v="18457.45"/>
    <s v="1-5 SI Handle PVD Gold 30cm Skillet (6.5mm hole)"/>
    <s v="HDL-"/>
  </r>
  <r>
    <s v="OF0038651"/>
    <x v="12"/>
    <m/>
    <s v="F600043"/>
    <s v="MEYER MANUFACTURING COMPANY LIMITED"/>
    <s v="26AFF000042"/>
    <x v="0"/>
    <m/>
    <s v="000288100051"/>
    <s v="1-5-HSI103C-Y SI HANDLE 16CM SAUCEPAN (6.5mm hole)"/>
    <s v="manigliame"/>
    <s v="handles"/>
    <m/>
    <n v="3960"/>
    <s v="NR"/>
    <m/>
    <n v="1.5674242424242424"/>
    <n v="6207"/>
    <s v="1-5 SI Handle 16cm Saucepan (6.5mm hole)"/>
    <s v="HDL-"/>
  </r>
  <r>
    <s v="OF0038651"/>
    <x v="12"/>
    <m/>
    <s v="F600043"/>
    <s v="MEYER MANUFACTURING COMPANY LIMITED"/>
    <s v="26AFF000042"/>
    <x v="0"/>
    <m/>
    <s v="000288100052"/>
    <s v="1-5-HSI105C-Y SI HANDLE 20CM SAUCEPAN (6.5mm hole)"/>
    <s v="manigliame"/>
    <s v="handles"/>
    <m/>
    <n v="4200"/>
    <s v="NR"/>
    <m/>
    <n v="1.6526119047619048"/>
    <n v="6940.97"/>
    <s v="1-5 SI Handle 20cm Saucepan (6.5mm hole)"/>
    <s v="HDL-"/>
  </r>
  <r>
    <s v="OF0038651"/>
    <x v="46"/>
    <m/>
    <s v="F600043"/>
    <s v="MEYER MANUFACTURING COMPANY LIMITED"/>
    <s v="26AFF000042"/>
    <x v="0"/>
    <m/>
    <s v="000288100053"/>
    <s v="1-5-HSI107C-Y SI HANDLE 24CM SAUCIER (6.5mm hole)"/>
    <s v="manigliame"/>
    <s v="handles"/>
    <m/>
    <n v="2040"/>
    <s v="NR"/>
    <m/>
    <n v="1.6526127450980392"/>
    <n v="3371.33"/>
    <s v="1-5 SI Handle 24cm Saucier (6.5mm hole)"/>
    <s v="HDL-"/>
  </r>
  <r>
    <s v="OF0038651"/>
    <x v="47"/>
    <m/>
    <s v="F600043"/>
    <s v="MEYER MANUFACTURING COMPANY LIMITED"/>
    <s v="26AFF000042"/>
    <x v="0"/>
    <m/>
    <s v="000288100054"/>
    <s v="1-5-HSI108C-Y SI HANDLE 26CM SAUTE' (6.5mm hole)"/>
    <s v="manigliame"/>
    <s v="handles"/>
    <m/>
    <n v="5640"/>
    <s v="NR"/>
    <m/>
    <n v="1.6526117021276594"/>
    <n v="9320.73"/>
    <s v="1-5 SI Handle 26cm Saute (6.5mm hole)"/>
    <s v="HDL-"/>
  </r>
  <r>
    <s v="OF0038651"/>
    <x v="46"/>
    <m/>
    <s v="F600043"/>
    <s v="MEYER MANUFACTURING COMPANY LIMITED"/>
    <s v="26AFF000042"/>
    <x v="0"/>
    <m/>
    <s v="000288100055"/>
    <s v="1-5-HSI203C-Y SI HANDLE 20CM SKILLET (6.5mm hole)"/>
    <s v="manigliame"/>
    <s v="handles"/>
    <m/>
    <n v="15600"/>
    <s v="NR"/>
    <m/>
    <n v="1.5674250000000001"/>
    <n v="24451.83"/>
    <s v="1-5 SI Handle 20cm Skillet (6.5mm hole)"/>
    <s v="HDL-"/>
  </r>
  <r>
    <s v="OF0038651"/>
    <x v="47"/>
    <m/>
    <s v="F600043"/>
    <s v="MEYER MANUFACTURING COMPANY LIMITED"/>
    <s v="26AFF000042"/>
    <x v="0"/>
    <m/>
    <s v="000288100056"/>
    <s v="1-5-HSI206C-Y SI HANDLE 26CM SKILLET (6.5mm hole)"/>
    <s v="manigliame"/>
    <s v="handles"/>
    <m/>
    <n v="23640"/>
    <s v="NR"/>
    <m/>
    <n v="1.6526108291032149"/>
    <n v="39067.72"/>
    <s v="1-5 SI Handle 26cm Skillet (6.5mm hole)"/>
    <s v="HDL-"/>
  </r>
  <r>
    <s v="OF0038651"/>
    <x v="46"/>
    <m/>
    <s v="F600043"/>
    <s v="MEYER MANUFACTURING COMPANY LIMITED"/>
    <s v="26AFF000042"/>
    <x v="0"/>
    <m/>
    <s v="000288100057"/>
    <s v="1-5-HSI208C-Y SI HANDLE 30CM SKILLET (6.5mm hole)"/>
    <s v="manigliame"/>
    <s v="handles"/>
    <m/>
    <n v="18840"/>
    <s v="NR"/>
    <m/>
    <n v="1.6526109341825901"/>
    <n v="31135.19"/>
    <s v="1-5 SI Handle 30cm Skillet (6.5mm hole)"/>
    <s v="HDL-"/>
  </r>
  <r>
    <s v="OF0038651"/>
    <x v="46"/>
    <m/>
    <s v="F600043"/>
    <s v="MEYER MANUFACTURING COMPANY LIMITED"/>
    <s v="26AFF000042"/>
    <x v="0"/>
    <m/>
    <s v="000289000051"/>
    <s v="1-5-SSI105CAY SI SIDE IHANDLE PVD GOLD 20CM SAUCE.(6.5mm ho)"/>
    <s v="manigliame"/>
    <s v="handles"/>
    <m/>
    <n v="1980"/>
    <s v="NR"/>
    <m/>
    <n v="1.3374242424242424"/>
    <n v="2648.1"/>
    <s v="1-5 SI Side Handle PVD Gold 20cm Sauce (6.5mm hole)"/>
    <s v="SHDL"/>
  </r>
  <r>
    <s v="OF0038651"/>
    <x v="47"/>
    <m/>
    <s v="F600043"/>
    <s v="MEYER MANUFACTURING COMPANY LIMITED"/>
    <s v="26AFF000042"/>
    <x v="0"/>
    <m/>
    <s v="000289000052"/>
    <s v="1-5-SSI108CAY SI SIDE IHANDLE PVD GOLD 26CM STOCK.(6.5mm ho)"/>
    <s v="manigliame"/>
    <s v="handles"/>
    <m/>
    <n v="4860"/>
    <s v="NR"/>
    <m/>
    <n v="1.3374218106995885"/>
    <n v="6499.87"/>
    <s v="1-5 SI Side Handle PVD Gold 26cm Stock (6.5mm hole)"/>
    <s v="SHDL"/>
  </r>
  <r>
    <s v="OF0039874"/>
    <x v="2"/>
    <m/>
    <s v="F600732"/>
    <s v="MUTLU METAL DIS TICARET LTD.STI"/>
    <s v="26AFF000046"/>
    <x v="0"/>
    <m/>
    <s v="000281710002"/>
    <s v="MANICO AC.SOLE CORTO C/LOGO MC AISI 430 SABBIATO PAD.279 24"/>
    <s v="manigliame"/>
    <s v="handles"/>
    <m/>
    <n v="10000"/>
    <s v="NR"/>
    <m/>
    <n v="1.19"/>
    <n v="11900"/>
    <s v="Steel Handle AC.SOLE Short w/Logo MC AISI 430 Pan 279-24 Sandblasted [cite: 4]"/>
    <s v="SHDL"/>
  </r>
  <r>
    <m/>
    <x v="2"/>
    <m/>
    <s v="F600732"/>
    <s v="MUTLU METAL DIS TICARET LTD.STI"/>
    <s v="26AFF000046"/>
    <x v="0"/>
    <m/>
    <s v="000281710002"/>
    <s v="MANICO AC.SOLE CORTO C/LOGO MC AISI 430 SABBIATO PAD.279 24"/>
    <s v="manigliame"/>
    <s v="handles"/>
    <m/>
    <n v="9292"/>
    <s v="NR"/>
    <m/>
    <n v="1.19"/>
    <n v="11057.48"/>
    <s v="Steel Handle AC.SOLE Short w/Logo MC AISI 430 Pan 279-24 Sandblasted [cite: 4]"/>
    <s v="SHDL"/>
  </r>
  <r>
    <s v="OF0039874"/>
    <x v="3"/>
    <m/>
    <s v="F600732"/>
    <s v="MUTLU METAL DIS TICARET LTD.STI"/>
    <s v="26AFF000046"/>
    <x v="0"/>
    <m/>
    <s v="000281710006"/>
    <s v="MANICO AC.SOLE LUNGO C/LOGO MC AISI 430 SABBIATO TEG.379 26"/>
    <s v="manigliame"/>
    <s v="handles"/>
    <m/>
    <n v="10010"/>
    <s v="NR"/>
    <m/>
    <n v="1.29"/>
    <n v="12912.9"/>
    <s v="Steel Handle AC.SOLE Long w/Logo MC AISI 430 Skillet 379-26 Sandblasted [cite: 4 5]"/>
    <s v="HDL-"/>
  </r>
  <r>
    <s v="OF0039874"/>
    <x v="2"/>
    <m/>
    <s v="F600732"/>
    <s v="MUTLU METAL DIS TICARET LTD.STI"/>
    <s v="26AFF000046"/>
    <x v="0"/>
    <m/>
    <s v="000320380001"/>
    <s v="POMOLO AC.SOLE C/LOGO MC AISI 430 SABBIATO"/>
    <s v="manigliame"/>
    <s v="handles"/>
    <m/>
    <n v="3960"/>
    <s v="NR"/>
    <m/>
    <n v="1.1499999999999999"/>
    <n v="4554"/>
    <s v="Steel Knob AC.SOLE w/Logo MC AISI 430 Sandblasted [cite: 5]"/>
    <s v="KNOB"/>
  </r>
  <r>
    <s v="OF0039874"/>
    <x v="48"/>
    <m/>
    <s v="F600732"/>
    <s v="MUTLU METAL DIS TICARET LTD.STI"/>
    <s v="26AFF000052"/>
    <x v="0"/>
    <m/>
    <s v="000281710002"/>
    <s v="MANICO AC.SOLE CORTO C/LOGO MC AISI 430 SABBIATO PAD.279 24"/>
    <s v="manigliame"/>
    <s v="handles"/>
    <m/>
    <n v="708"/>
    <s v="NR"/>
    <m/>
    <n v="1.19"/>
    <n v="842.52"/>
    <s v="Steel Handle AC.SOLE Short w/Logo MC AISI 430 Pan 279-24 Sandblasted [cite: 4]"/>
    <s v="SHDL"/>
  </r>
  <r>
    <s v="OF0040251"/>
    <x v="48"/>
    <m/>
    <s v="F600732"/>
    <s v="MUTLU METAL DIS TICARET LTD.STI"/>
    <s v="26AFF000052"/>
    <x v="0"/>
    <m/>
    <s v="000281710002"/>
    <s v="MANICO AC.SOLE CORTO C/LOGO MC AISI 430 SABBIATO PAD.279 24"/>
    <s v="manigliame"/>
    <s v="handles"/>
    <m/>
    <n v="3387"/>
    <s v="NR"/>
    <m/>
    <n v="1.1900000000000002"/>
    <n v="4030.53"/>
    <s v="Steel Handle AC.SOLE Short w/Logo MC AISI 430 Pan 279-24 Sandblasted [cite: 4]"/>
    <s v="SHDL"/>
  </r>
  <r>
    <s v="OF0039874"/>
    <x v="29"/>
    <m/>
    <s v="F600732"/>
    <s v="MUTLU METAL DIS TICARET LTD.STI"/>
    <s v="26AFF000052"/>
    <x v="0"/>
    <m/>
    <s v="000281710006"/>
    <s v="MANICO AC.SOLE LUNGO C/LOGO MC AISI 430 SABBIATO TEG.379 26"/>
    <s v="manigliame"/>
    <s v="handles"/>
    <m/>
    <n v="15015"/>
    <s v="NR"/>
    <m/>
    <n v="1.2899999999999998"/>
    <n v="19369.349999999999"/>
    <s v="Steel Handle AC.SOLE Long w/Logo MC AISI 430 Skillet 379-26 Sandblasted [cite: 4 5]"/>
    <s v="HDL-"/>
  </r>
  <r>
    <s v="OF0040154"/>
    <x v="47"/>
    <m/>
    <s v="F600732"/>
    <s v="MUTLU METAL DIS TICARET LTD.STI"/>
    <s v="26AFF000052"/>
    <x v="0"/>
    <m/>
    <s v="000281710007"/>
    <s v="MANIGLIA AC.SOLE C/LOGO MC AISI 430 SABBIATA CAS.480 20"/>
    <s v="manigliame"/>
    <s v="handles"/>
    <m/>
    <n v="6552"/>
    <s v="NR"/>
    <m/>
    <n v="0.90999999999999992"/>
    <n v="5962.32"/>
    <s v="Steel Side Handle AC.SOLE w/Logo MC AISI 430 Casserole 480-20 Sandblasted [cite: 5]"/>
    <s v="SHDL"/>
  </r>
  <r>
    <s v="OF0039874"/>
    <x v="15"/>
    <m/>
    <s v="F600732"/>
    <s v="MUTLU METAL DIS TICARET LTD.STI"/>
    <s v="26AFF000052"/>
    <x v="0"/>
    <m/>
    <s v="000320380001"/>
    <s v="POMOLO AC.SOLE C/LOGO MC AISI 430 SABBIATO"/>
    <s v="manigliame"/>
    <s v="handles"/>
    <m/>
    <n v="4670"/>
    <s v="NR"/>
    <m/>
    <n v="1.1499999999999999"/>
    <n v="5370.5"/>
    <s v="Steel Knob AC.SOLE w/Logo MC AISI 430 Sandblasted [cite: 5]"/>
    <s v="KNOB"/>
  </r>
  <r>
    <s v="OF0040154"/>
    <x v="15"/>
    <m/>
    <s v="F600732"/>
    <s v="MUTLU METAL DIS TICARET LTD.STI"/>
    <s v="26AFF000052"/>
    <x v="0"/>
    <m/>
    <s v="000320380001"/>
    <s v="POMOLO AC.SOLE C/LOGO MC AISI 430 SABBIATO"/>
    <s v="manigliame"/>
    <s v="handles"/>
    <m/>
    <n v="3250"/>
    <s v="NR"/>
    <m/>
    <n v="1.1499999999999999"/>
    <n v="3737.5"/>
    <s v="Steel Knob AC.SOLE w/Logo MC AISI 430 Sandblasted [cite: 5]"/>
    <s v="KNOB"/>
  </r>
  <r>
    <s v="OF0039276"/>
    <x v="47"/>
    <m/>
    <s v="F506013"/>
    <s v="NINGBO CITY BEILUN HECHENG METAL   PRODUCTS CO.LTD"/>
    <s v="26AFF000043"/>
    <x v="0"/>
    <m/>
    <s v="0002A0125TS5"/>
    <s v="DISCO AC.125/040 C/F 2,5 MM+TAGLI STRETTI+FO.CENTRALE 36,5mm"/>
    <s v="acciaio"/>
    <s v="steel"/>
    <m/>
    <n v="30000"/>
    <s v="NR"/>
    <m/>
    <n v="9.7963999999999996E-2"/>
    <n v="2938.92"/>
    <s v="5 MM+TAGLI STRETTI+FO.CENTRALE 365mmSteel Disc AC.125/040 2.5mm Narrow Slots + 36.5mm Center Hole [cite: 1]"/>
    <s v="SSM-"/>
  </r>
  <r>
    <s v="OF0039276"/>
    <x v="46"/>
    <m/>
    <s v="F506013"/>
    <s v="NINGBO CITY BEILUN HECHENG METAL   PRODUCTS CO.LTD"/>
    <s v="26AFF000043"/>
    <x v="0"/>
    <m/>
    <s v="0002A0135TS5"/>
    <s v="DISCO AC.135/040 C/F 2,5 MM+TAGLI STRETTI+FO.CENTRALE 36,5mm"/>
    <s v="acciaio"/>
    <s v="steel"/>
    <m/>
    <n v="15000"/>
    <s v="NR"/>
    <m/>
    <n v="0.10648266666666667"/>
    <n v="1597.24"/>
    <s v="5 MM+TAGLI STRETTI+FO.CENTRALE 365mmSteel Disc AC.135/040 2.5mm Narrow Slots + 36.5mm Center Hole [cite: 1]"/>
    <s v="SSM-"/>
  </r>
  <r>
    <s v="OF0039276"/>
    <x v="47"/>
    <m/>
    <s v="F506013"/>
    <s v="NINGBO CITY BEILUN HECHENG METAL   PRODUCTS CO.LTD"/>
    <s v="26AFF000043"/>
    <x v="0"/>
    <m/>
    <s v="0002A0155TS5"/>
    <s v="DISCO AC.155/040 C/F 2,5 MM+TAGLI STRETTI+FORO CENTRALE 50mm"/>
    <s v="acciaio"/>
    <s v="steel"/>
    <m/>
    <n v="20000"/>
    <s v="NR"/>
    <m/>
    <n v="0.13033499999999998"/>
    <n v="2606.6999999999998"/>
    <s v="5 MM+TAGLI STRETTI+FORO CENTRALE 50mmSteel Disc AC.155/040 2.5mm Narrow Slots + 50mm Center Hole [cite: 1]"/>
    <s v="SSM-"/>
  </r>
  <r>
    <s v="OF0039276"/>
    <x v="46"/>
    <m/>
    <s v="F506013"/>
    <s v="NINGBO CITY BEILUN HECHENG METAL   PRODUCTS CO.LTD"/>
    <s v="26AFF000043"/>
    <x v="0"/>
    <m/>
    <s v="0002A0165TS5"/>
    <s v="DISCO AC.165/040 C/F 2,5 MM+TAGLI STRETTI+FORO CENTRALE 50mm"/>
    <s v="acciaio"/>
    <s v="steel"/>
    <m/>
    <n v="15000"/>
    <s v="NR"/>
    <m/>
    <n v="0.14311266666666667"/>
    <n v="2146.69"/>
    <s v="Steel Disc AC.165/040 2.5mm Narrow Slots + 50mm Center Hole [cite: 1]"/>
    <s v="SM--"/>
  </r>
  <r>
    <s v="OF0039276"/>
    <x v="46"/>
    <m/>
    <s v="F506013"/>
    <s v="NINGBO CITY BEILUN HECHENG METAL   PRODUCTS CO.LTD"/>
    <s v="26AFF000043"/>
    <x v="0"/>
    <m/>
    <s v="0002A0175TS5"/>
    <s v="DISCO AC.175/040 C/F 2,5 MM+TAGLI STRETTI+FORO CENTRALE 50mm"/>
    <s v="acciaio"/>
    <s v="steel"/>
    <m/>
    <n v="10000"/>
    <s v="NR"/>
    <m/>
    <n v="0.155891"/>
    <n v="1558.91"/>
    <s v="5 MM+TAGLI STRETTI+FORO CENTRALE 50mmSteel Disc AC.175/040 2.5mm Narrow Slots + 50mm Center Hole [cite: 1]"/>
    <s v="SSM-"/>
  </r>
  <r>
    <s v="OF0039276"/>
    <x v="0"/>
    <m/>
    <s v="F506013"/>
    <s v="NINGBO CITY BEILUN HECHENG METAL   PRODUCTS CO.LTD"/>
    <s v="26AFF000043"/>
    <x v="0"/>
    <m/>
    <s v="0002A0185TS5"/>
    <s v="DISCO AC.185/040 C/F 2,5 MM+TAGLI STRETTI+FORO CENTRALE 50mm"/>
    <s v="acciaio"/>
    <s v="steel"/>
    <m/>
    <n v="10000"/>
    <s v="NR"/>
    <m/>
    <n v="0.18315000000000001"/>
    <n v="1831.5"/>
    <s v="5 MM+TAGLI STRETTI+FORO CENTRALE 50mmSteel Disc AC.185/040 2.5mm Narrow Slots + 50mm Center Hole [cite: 1]"/>
    <s v="SSM-"/>
  </r>
  <r>
    <s v="OF0039276"/>
    <x v="0"/>
    <m/>
    <s v="F506013"/>
    <s v="NINGBO CITY BEILUN HECHENG METAL   PRODUCTS CO.LTD"/>
    <s v="26AFF000043"/>
    <x v="0"/>
    <m/>
    <s v="0002A0195TS5"/>
    <s v="DISCO AC.195/040 C/F 2,5 MM+TAGLI STRETTI+FORO CENTRALE 50mm"/>
    <s v="acciaio"/>
    <s v="steel"/>
    <m/>
    <n v="50000"/>
    <s v="NR"/>
    <m/>
    <n v="0.20018740000000002"/>
    <n v="10009.370000000001"/>
    <s v="5 MM+TAGLI STRETTI+FORO CENTRALE 50mmSteel Disc AC.195/040 2.5mm Narrow Slots + 50mm Center Hole [cite: 1]"/>
    <s v="SSM-"/>
  </r>
  <r>
    <s v="OF0039276"/>
    <x v="49"/>
    <m/>
    <s v="F506013"/>
    <s v="NINGBO CITY BEILUN HECHENG METAL   PRODUCTS CO.LTD"/>
    <s v="26AFF000043"/>
    <x v="0"/>
    <m/>
    <s v="0002A0205TS5"/>
    <s v="DISCO AC.205/040 C/F 2,5 MM+TAGLI STRETTI+FORO CENTRALE 50mm"/>
    <s v="acciaio"/>
    <s v="steel"/>
    <m/>
    <n v="60000"/>
    <s v="NR"/>
    <m/>
    <n v="0.21637283333333335"/>
    <n v="12982.37"/>
    <s v="Steel Disc AC.205/040 2.5mm Narrow Slots + 50mm Center Hole [cite: 1]"/>
    <s v="SM--"/>
  </r>
  <r>
    <s v="OF0040656"/>
    <x v="38"/>
    <m/>
    <s v="F015558"/>
    <s v="Q.S.ABRASIVI MARENGO SRL"/>
    <s v="26AFI000454"/>
    <x v="0"/>
    <m/>
    <s v="009430000001"/>
    <s v="CORINDONE GRANA 40 DARK"/>
    <s v="materiali di consumo"/>
    <s v="consumable materials"/>
    <m/>
    <n v="12000"/>
    <s v="kg"/>
    <m/>
    <n v="0.95"/>
    <n v="11400"/>
    <s v="Corundum Abrasive 40 Grit DarkCorundum Abrasive"/>
    <s v="POLM"/>
  </r>
  <r>
    <s v="OF0040656"/>
    <x v="50"/>
    <m/>
    <s v="F015558"/>
    <s v="Q.S.ABRASIVI MARENGO SRL"/>
    <s v="26AFI000454"/>
    <x v="0"/>
    <m/>
    <s v="009430002001"/>
    <s v="CORINDONE GRANA 50"/>
    <s v="materiali di consumo"/>
    <s v="consumable materials"/>
    <m/>
    <n v="8000"/>
    <s v="kg"/>
    <m/>
    <n v="0.95"/>
    <n v="7600"/>
    <s v="Corundum Abrasive 50 GritCorundum Abrasive"/>
    <s v="POLM"/>
  </r>
  <r>
    <s v="OF0040656"/>
    <x v="5"/>
    <m/>
    <s v="F015558"/>
    <s v="Q.S.ABRASIVI MARENGO SRL"/>
    <s v="26AFI000454"/>
    <x v="0"/>
    <m/>
    <s v="009430005001"/>
    <s v="CORINDONE GRANA 80"/>
    <s v="materiali di consumo"/>
    <s v="consumable materials"/>
    <m/>
    <n v="5000"/>
    <s v="kg"/>
    <m/>
    <n v="0.9"/>
    <n v="4500"/>
    <s v="Corundum Abrasive 80 GritCorundum Abrasive"/>
    <s v="POLM"/>
  </r>
  <r>
    <s v="OF0039954"/>
    <x v="25"/>
    <m/>
    <s v="F014515"/>
    <s v="SANMIRO SRL"/>
    <s v="26AFI000495"/>
    <x v="0"/>
    <m/>
    <s v="000250541001"/>
    <s v="MANICO S100/2 MIRO NERO SATINATO"/>
    <s v="manigliame"/>
    <s v="handles"/>
    <m/>
    <n v="4200"/>
    <s v="NR"/>
    <m/>
    <n v="0.21429999999999999"/>
    <n v="900.06"/>
    <s v="Handle S100/2 Miro Black Satin Finish [cite: 5]"/>
    <s v="HDL-"/>
  </r>
  <r>
    <s v="OF0039954"/>
    <x v="36"/>
    <m/>
    <s v="F014515"/>
    <s v="SANMIRO SRL"/>
    <s v="26AFI000495"/>
    <x v="0"/>
    <m/>
    <s v="000251624001"/>
    <s v="MANIGLIA S125 CLASS NERO SAT."/>
    <s v="manigliame"/>
    <s v="handles"/>
    <m/>
    <n v="5720"/>
    <s v="NR"/>
    <m/>
    <n v="0.22490034965034966"/>
    <n v="1286.43"/>
    <s v="Side Handle S125 Class Black Satin Finish [cite: 5]"/>
    <s v="SHDL"/>
  </r>
  <r>
    <s v="OF0039954"/>
    <x v="35"/>
    <m/>
    <s v="F014515"/>
    <s v="SANMIRO SRL"/>
    <s v="26AFI000495"/>
    <x v="0"/>
    <m/>
    <s v="000251627001"/>
    <s v="MANIGLIA VANITY NERO SATINATO"/>
    <s v="manigliame"/>
    <s v="handles"/>
    <m/>
    <n v="6300"/>
    <s v="NR"/>
    <m/>
    <n v="0.22489999999999999"/>
    <n v="1416.87"/>
    <s v="Side Handle Vanity Black Satin Finish [cite: 5]"/>
    <s v="SHDL"/>
  </r>
  <r>
    <s v="OF0040153"/>
    <x v="35"/>
    <m/>
    <s v="F014515"/>
    <s v="SANMIRO SRL"/>
    <s v="26AFI000495"/>
    <x v="0"/>
    <m/>
    <s v="000251627001"/>
    <s v="MANIGLIA VANITY NERO SATINATO"/>
    <s v="manigliame"/>
    <s v="handles"/>
    <m/>
    <n v="15120"/>
    <s v="NR"/>
    <m/>
    <n v="0.22490013227513225"/>
    <n v="3400.49"/>
    <s v="Side Handle Vanity Black Satin Finish [cite: 5]"/>
    <s v="SHDL"/>
  </r>
  <r>
    <s v="OF0040184"/>
    <x v="32"/>
    <m/>
    <s v="F600850"/>
    <s v="TEKNIKEL MAKINA KALIP IMALAT SAN. VE TIC. LTD STI."/>
    <s v="26AFF000057"/>
    <x v="0"/>
    <m/>
    <s v="000250027001"/>
    <s v="MANICO L890/1 ODINO NERO SAT."/>
    <s v="manigliame"/>
    <s v="handles"/>
    <m/>
    <n v="12100"/>
    <s v="NR"/>
    <m/>
    <n v="0.31"/>
    <n v="3751"/>
    <s v="Handle 1890/1 Odino Black Satin Finish [cite: 5]"/>
    <s v="HDL-"/>
  </r>
  <r>
    <s v="OF0040184"/>
    <x v="31"/>
    <m/>
    <s v="F600850"/>
    <s v="TEKNIKEL MAKINA KALIP IMALAT SAN. VE TIC. LTD STI."/>
    <s v="26AFF000057"/>
    <x v="0"/>
    <m/>
    <s v="000250028001"/>
    <s v="MANICO L890/2 ODINO NERO SAT."/>
    <s v="manigliame"/>
    <s v="handles"/>
    <m/>
    <n v="22500"/>
    <s v="NR"/>
    <m/>
    <n v="0.35"/>
    <n v="7875"/>
    <s v="Handle 1890/2 Odino Black Satin Finish [cite: 5]"/>
    <s v="HDL-"/>
  </r>
  <r>
    <s v="OF0040285"/>
    <x v="51"/>
    <m/>
    <s v="F505275"/>
    <s v="TVS MED S.A.R.L."/>
    <s v="26AFF000051"/>
    <x v="0"/>
    <m/>
    <s v="000250571001"/>
    <s v="MANICO BIG SANO/2 NERO SATINATO"/>
    <s v="manigliame"/>
    <s v="handles"/>
    <m/>
    <n v="21375"/>
    <s v="NR"/>
    <m/>
    <n v="0.46"/>
    <n v="9832.5"/>
    <s v="Handle Big Sano/2 Black Satin Finish [cite: 5]"/>
    <s v="HDL-"/>
  </r>
  <r>
    <s v="OF0040285"/>
    <x v="51"/>
    <m/>
    <s v="F505275"/>
    <s v="TVS MED S.A.R.L."/>
    <s v="26AFF000051"/>
    <x v="0"/>
    <m/>
    <s v="000250588001"/>
    <s v="MANICO ODINO/2 C/SEDE X TERM.NE.SAT"/>
    <s v="manigliame"/>
    <s v="handles"/>
    <m/>
    <n v="14400"/>
    <s v="NR"/>
    <m/>
    <n v="0.51"/>
    <n v="7344"/>
    <s v="Handle Odino/2 w/Thermometer Housing Black Satin Finish [cite: 5]"/>
    <s v="HDL-"/>
  </r>
  <r>
    <s v="OF0039833"/>
    <x v="52"/>
    <m/>
    <s v="F600389"/>
    <s v="VIBRANTZ ITALY SRL"/>
    <s v="26AFI000491"/>
    <x v="0"/>
    <m/>
    <s v="002490148003"/>
    <s v="OSSIDO BLU FK-9250 FERRO (T.FA6210)"/>
    <s v="prodotti chimici"/>
    <s v="chemical products"/>
    <m/>
    <n v="40"/>
    <s v="kg"/>
    <m/>
    <n v="62.008749999999999"/>
    <n v="2480.35"/>
    <s v="Blue Iron Oxide FK-9250 (equiv. FA6210)"/>
    <s v="INM-"/>
  </r>
  <r>
    <s v="OF0039833"/>
    <x v="52"/>
    <m/>
    <s v="F600389"/>
    <s v="VIBRANTZ ITALY SRL"/>
    <s v="26AFI000491"/>
    <x v="0"/>
    <m/>
    <s v="002490148004"/>
    <s v="OSSIDO VERDE 21-5901 (SOST. 4045)"/>
    <s v="prodotti chimici"/>
    <s v="chemical products"/>
    <m/>
    <n v="20"/>
    <s v="kg"/>
    <m/>
    <n v="69.726500000000001"/>
    <n v="1394.53"/>
    <s v="Green Oxide 21-5901 (substitute for 4045)"/>
    <s v="INM-"/>
  </r>
  <r>
    <s v="OF0039833"/>
    <x v="25"/>
    <m/>
    <s v="F600389"/>
    <s v="VIBRANTZ ITALY SRL"/>
    <s v="26AFI000491"/>
    <x v="0"/>
    <m/>
    <s v="002490149001"/>
    <s v="1008335 PS UMB EP-62 Blue Oltremare"/>
    <s v="prodotti chimici"/>
    <s v="chemical products"/>
    <m/>
    <n v="25"/>
    <s v="kg"/>
    <m/>
    <n v="6.8952"/>
    <n v="172.38"/>
    <s v="Pigment PS UMB EP-62 Ultramarine Blue 24cm Flat Rim Silicone Steam Vent StandardGlass Lid"/>
    <s v="INM-"/>
  </r>
  <r>
    <s v="OF0039833"/>
    <x v="25"/>
    <m/>
    <s v="F600389"/>
    <s v="VIBRANTZ ITALY SRL"/>
    <s v="26AFI000491"/>
    <x v="0"/>
    <m/>
    <s v="002490304002"/>
    <s v="OSSIDO VERDE FK 8497 (EX FA 6290)"/>
    <s v="prodotti chimici"/>
    <s v="chemical products"/>
    <m/>
    <n v="50"/>
    <s v="kg"/>
    <m/>
    <n v="48.945799999999998"/>
    <n v="2447.29"/>
    <s v="Green Oxide FK 8497 (formerly FA 6290)"/>
    <s v="INM-"/>
  </r>
  <r>
    <s v="OF0039918"/>
    <x v="2"/>
    <m/>
    <s v="F013344"/>
    <s v="VITINOX SAS DI GUGLIELMELLI R.&amp; C."/>
    <s v="26AFI000488"/>
    <x v="0"/>
    <m/>
    <s v="000450626001"/>
    <s v="RIBATTINO AC.6X12 MADE IN"/>
    <s v="accessori x manigl."/>
    <s v="accessories for handles"/>
    <m/>
    <n v="100000"/>
    <s v="NR"/>
    <m/>
    <n v="6.4600000000000005E-2"/>
    <n v="6460"/>
    <s v="Steel Rivet 6x12 mm"/>
    <s v="RIV-"/>
  </r>
  <r>
    <m/>
    <x v="25"/>
    <m/>
    <s v="F013344"/>
    <s v="VITINOX SAS DI GUGLIELMELLI R.&amp; C."/>
    <s v="26AFI000488"/>
    <x v="0"/>
    <m/>
    <s v="000450626001"/>
    <s v="RIBATTINO AC.6X12 MADE IN"/>
    <s v="accessori x manigl."/>
    <s v="accessories for handles"/>
    <m/>
    <n v="3000"/>
    <s v="NR"/>
    <m/>
    <n v="6.4600000000000005E-2"/>
    <n v="193.8"/>
    <s v="Steel Rivet 6x12 mm"/>
    <s v="RIV-"/>
  </r>
  <r>
    <m/>
    <x v="52"/>
    <m/>
    <s v="F013344"/>
    <s v="VITINOX SAS DI GUGLIELMELLI R.&amp; C."/>
    <s v="26AFI000488"/>
    <x v="0"/>
    <m/>
    <s v="000450626001"/>
    <s v="RIBATTINO AC.6X12 MADE IN"/>
    <s v="accessori x manigl."/>
    <s v="accessories for handles"/>
    <m/>
    <n v="100000"/>
    <s v="NR"/>
    <m/>
    <n v="6.4600000000000005E-2"/>
    <n v="6460"/>
    <s v="Steel Rivet 6x12 mm"/>
    <s v="RIV-"/>
  </r>
  <r>
    <s v="OF0040417"/>
    <x v="38"/>
    <m/>
    <s v="F015428"/>
    <s v="WÜRTH SRL"/>
    <s v="26AFI000429"/>
    <x v="0"/>
    <m/>
    <s v="009000001001"/>
    <s v="GUANTO COT.FILO CONTINUO PZ.12 D/U 1997611736"/>
    <s v="materiali di consumo"/>
    <s v="consumable materials"/>
    <m/>
    <n v="864"/>
    <s v="NR"/>
    <m/>
    <n v="0.44"/>
    <n v="380.16"/>
    <s v="Cotton Gloves Continuous Filament 12 pcs Unisex"/>
    <s v="MISC"/>
  </r>
  <r>
    <s v="OF0040417"/>
    <x v="5"/>
    <m/>
    <s v="F015428"/>
    <s v="WÜRTH SRL"/>
    <s v="26AFI000465"/>
    <x v="0"/>
    <m/>
    <s v="009000010054"/>
    <s v="GUANTO SPANDEXBLACK 11939 TAG. L"/>
    <s v="materiali di consumo"/>
    <s v="consumable materials"/>
    <m/>
    <n v="1440"/>
    <s v="NR"/>
    <m/>
    <n v="0.8600000000000001"/>
    <n v="1238.4000000000001"/>
    <s v="Spandex Black Gloves Style 11939 Size Large"/>
    <s v="MISC"/>
  </r>
  <r>
    <s v="OF0038908"/>
    <x v="53"/>
    <m/>
    <s v="F010036"/>
    <s v="BBC PLASTIK SRL"/>
    <s v="26AFI000263"/>
    <x v="1"/>
    <m/>
    <s v="001110033001"/>
    <s v="BUSTA BOCC.27X30"/>
    <s v="accessori di confez."/>
    <s v="packaging accessories"/>
    <m/>
    <n v="3000"/>
    <s v="NR"/>
    <m/>
    <n v="3.1599999999999996E-2"/>
    <n v="94.8"/>
    <s v="Punched Bag 27x30 cm"/>
    <s v="BAG-"/>
  </r>
  <r>
    <s v="OF0039395"/>
    <x v="53"/>
    <m/>
    <s v="F010036"/>
    <s v="BBC PLASTIK SRL"/>
    <s v="26AFI000263"/>
    <x v="1"/>
    <m/>
    <s v="001110077002"/>
    <s v="BUSTA BOCC.35X35 SU ENTRAMBI I LATI"/>
    <s v="accessori di confez."/>
    <s v="packaging accessories"/>
    <m/>
    <n v="6400"/>
    <s v="NR"/>
    <m/>
    <n v="4.7800000000000002E-2"/>
    <n v="305.92"/>
    <s v="Punched Bag 35x35 cm Punched on Both Sides"/>
    <s v="BAG-"/>
  </r>
  <r>
    <s v="OF0039818"/>
    <x v="54"/>
    <m/>
    <s v="F010036"/>
    <s v="BBC PLASTIK SRL"/>
    <s v="26AFI000263"/>
    <x v="1"/>
    <m/>
    <s v="001110077002"/>
    <s v="BUSTA BOCC.35X35 SU ENTRAMBI I LATI"/>
    <s v="accessori di confez."/>
    <s v="packaging accessories"/>
    <m/>
    <n v="12800"/>
    <s v="NR"/>
    <m/>
    <n v="4.7800000000000002E-2"/>
    <n v="611.84"/>
    <s v="Punched Bag 35x35 cm Punched on Both Sides"/>
    <s v="BAG-"/>
  </r>
  <r>
    <s v="OF0040264"/>
    <x v="55"/>
    <m/>
    <s v="F010036"/>
    <s v="BBC PLASTIK SRL"/>
    <s v="26AFI000263"/>
    <x v="1"/>
    <m/>
    <s v="001110077002"/>
    <s v="BUSTA BOCC.35X35 SU ENTRAMBI I LATI"/>
    <s v="accessori di confez."/>
    <s v="packaging accessories"/>
    <m/>
    <n v="14400"/>
    <s v="NR"/>
    <m/>
    <n v="4.7800000000000002E-2"/>
    <n v="688.32"/>
    <s v="Punched Bag 35x35 cm Punched on Both Sides"/>
    <s v="BAG-"/>
  </r>
  <r>
    <s v="OF0040264"/>
    <x v="56"/>
    <m/>
    <s v="F010036"/>
    <s v="BBC PLASTIK SRL"/>
    <s v="26AFI000263"/>
    <x v="1"/>
    <m/>
    <s v="001110077004"/>
    <s v="BUSTA BOCC.35X40 DOPPIA C/WARNING 35 LINGUE"/>
    <s v="accessori di confez."/>
    <s v="packaging accessories"/>
    <m/>
    <n v="5850"/>
    <s v="NR"/>
    <m/>
    <n v="6.2E-2"/>
    <n v="362.7"/>
    <s v="Punched Bag 35x40 cm Double Layer with 35-Language Warning"/>
    <s v="BAG-"/>
  </r>
  <r>
    <s v="OF0035853"/>
    <x v="55"/>
    <m/>
    <s v="F010036"/>
    <s v="BBC PLASTIK SRL"/>
    <s v="26AFI000263"/>
    <x v="1"/>
    <m/>
    <s v="001110100002"/>
    <s v="BUSTA BOCC.40X40 SU ENTRAMBI I LATI_x000a_VERSIONE GR55+HD"/>
    <s v="accessori di confez."/>
    <s v="packaging accessories"/>
    <m/>
    <n v="7800"/>
    <s v="NR"/>
    <m/>
    <n v="5.6000000000000001E-2"/>
    <n v="436.8"/>
    <s v="Punched Bag 40x40 cm Punched on Both Sides Version GR55+HD"/>
    <s v="BAG-"/>
  </r>
  <r>
    <s v="OF0037622"/>
    <x v="9"/>
    <m/>
    <s v="F010036"/>
    <s v="BBC PLASTIK SRL"/>
    <s v="26AFI000263"/>
    <x v="1"/>
    <m/>
    <s v="001110100002"/>
    <s v="BUSTA BOCC.40X40 SU ENTRAMBI I LATI_x000a_VERSIONE GR55+HD"/>
    <s v="accessori di confez."/>
    <s v="packaging accessories"/>
    <m/>
    <n v="800"/>
    <s v="NR"/>
    <m/>
    <n v="5.5999999999999994E-2"/>
    <n v="44.8"/>
    <s v="Punched Bag 40x40 cm Punched on Both Sides Version GR55+HD"/>
    <s v="BAG-"/>
  </r>
  <r>
    <s v="OF0039064"/>
    <x v="57"/>
    <m/>
    <s v="F010036"/>
    <s v="BBC PLASTIK SRL"/>
    <s v="26AFI000263"/>
    <x v="1"/>
    <m/>
    <s v="001110100002"/>
    <s v="BUSTA BOCC.40X40 SU ENTRAMBI I LATI_x000a_VERSIONE GR55+HD"/>
    <s v="accessori di confez."/>
    <s v="packaging accessories"/>
    <m/>
    <n v="400"/>
    <s v="NR"/>
    <m/>
    <n v="5.5999999999999994E-2"/>
    <n v="22.4"/>
    <s v="Punched Bag 40x40 cm Punched on Both Sides Version GR55+HD"/>
    <s v="BAG-"/>
  </r>
  <r>
    <s v="OF0039818"/>
    <x v="58"/>
    <m/>
    <s v="F010036"/>
    <s v="BBC PLASTIK SRL"/>
    <s v="26AFI000263"/>
    <x v="1"/>
    <m/>
    <s v="001110100002"/>
    <s v="BUSTA BOCC.40X40 SU ENTRAMBI I LATI_x000a_VERSIONE GR55+HD"/>
    <s v="accessori di confez."/>
    <s v="packaging accessories"/>
    <m/>
    <n v="19800"/>
    <s v="NR"/>
    <m/>
    <n v="5.6000000000000001E-2"/>
    <n v="1108.8"/>
    <s v="Punched Bag 40x40 cm Punched on Both Sides Version GR55+HD"/>
    <s v="BAG-"/>
  </r>
  <r>
    <s v="OF0039190"/>
    <x v="9"/>
    <m/>
    <s v="F010036"/>
    <s v="BBC PLASTIK SRL"/>
    <s v="26AFI000263"/>
    <x v="1"/>
    <m/>
    <s v="001110106004"/>
    <s v="BUSTA BOCC.40X55 SU ENTRAMBI I LATI SENZA MARCATURA"/>
    <s v="accessori di confez."/>
    <s v="packaging accessories"/>
    <m/>
    <n v="2200"/>
    <s v="NR"/>
    <m/>
    <n v="8.2500000000000004E-2"/>
    <n v="181.5"/>
    <s v="Punched Bag 40x55 cm Punched on Both Sides No Marking"/>
    <s v="BAG-"/>
  </r>
  <r>
    <s v="OF0038964"/>
    <x v="8"/>
    <m/>
    <s v="F010036"/>
    <s v="BBC PLASTIK SRL"/>
    <s v="26AFI000263"/>
    <x v="1"/>
    <m/>
    <s v="001110115001"/>
    <s v="BUSTA BOCC.45X45"/>
    <s v="accessori di confez."/>
    <s v="packaging accessories"/>
    <m/>
    <n v="4000"/>
    <s v="NR"/>
    <m/>
    <n v="6.0499999999999998E-2"/>
    <n v="242"/>
    <s v="Punched Bag 45x45 cm"/>
    <s v="BAG-"/>
  </r>
  <r>
    <s v="OF0036290"/>
    <x v="57"/>
    <m/>
    <s v="F010036"/>
    <s v="BBC PLASTIK SRL"/>
    <s v="26AFI000263"/>
    <x v="1"/>
    <m/>
    <s v="001110115002"/>
    <s v="BUSTA BOCC.45X45 SU ENTRAMBI I LATI"/>
    <s v="accessori di confez."/>
    <s v="packaging accessories"/>
    <m/>
    <n v="1900"/>
    <s v="NR"/>
    <m/>
    <n v="7.0900000000000005E-2"/>
    <n v="134.71"/>
    <s v="Punched Bag 45x45 cm Punched on Both Sides"/>
    <s v="BAG-"/>
  </r>
  <r>
    <s v="OF0038908"/>
    <x v="9"/>
    <m/>
    <s v="F010036"/>
    <s v="BBC PLASTIK SRL"/>
    <s v="26AFI000263"/>
    <x v="1"/>
    <m/>
    <s v="001110115002"/>
    <s v="BUSTA BOCC.45X45 SU ENTRAMBI I LATI"/>
    <s v="accessori di confez."/>
    <s v="packaging accessories"/>
    <m/>
    <n v="9800"/>
    <s v="NR"/>
    <m/>
    <n v="7.0900000000000005E-2"/>
    <n v="694.82"/>
    <s v="Punched Bag 45x45 cm Punched on Both Sides"/>
    <s v="BAG-"/>
  </r>
  <r>
    <s v="OF0039064"/>
    <x v="9"/>
    <m/>
    <s v="F010036"/>
    <s v="BBC PLASTIK SRL"/>
    <s v="26AFI000263"/>
    <x v="1"/>
    <m/>
    <s v="001110115002"/>
    <s v="BUSTA BOCC.45X45 SU ENTRAMBI I LATI"/>
    <s v="accessori di confez."/>
    <s v="packaging accessories"/>
    <m/>
    <n v="1650"/>
    <s v="NR"/>
    <m/>
    <n v="7.0903030303030301E-2"/>
    <n v="116.99"/>
    <s v="Punched Bag 45x45 cm Punched on Both Sides"/>
    <s v="BAG-"/>
  </r>
  <r>
    <s v="OF0039818"/>
    <x v="9"/>
    <m/>
    <s v="F010036"/>
    <s v="BBC PLASTIK SRL"/>
    <s v="26AFI000263"/>
    <x v="1"/>
    <m/>
    <s v="001110115002"/>
    <s v="BUSTA BOCC.45X45 SU ENTRAMBI I LATI"/>
    <s v="accessori di confez."/>
    <s v="packaging accessories"/>
    <m/>
    <n v="13650"/>
    <s v="NR"/>
    <m/>
    <n v="7.0900366300366294E-2"/>
    <n v="967.79"/>
    <s v="Punched Bag 45x45 cm Punched on Both Sides"/>
    <s v="BAG-"/>
  </r>
  <r>
    <s v="OF0039928"/>
    <x v="59"/>
    <m/>
    <s v="F010036"/>
    <s v="BBC PLASTIK SRL"/>
    <s v="26AFI000263"/>
    <x v="1"/>
    <m/>
    <s v="001110115002"/>
    <s v="BUSTA BOCC.45X45 SU ENTRAMBI I LATI"/>
    <s v="accessori di confez."/>
    <s v="packaging accessories"/>
    <m/>
    <n v="20700"/>
    <s v="NR"/>
    <m/>
    <n v="7.0900000000000005E-2"/>
    <n v="1467.63"/>
    <s v="Punched Bag 45x45 cm Punched on Both Sides"/>
    <s v="BAG-"/>
  </r>
  <r>
    <s v="OF0040264"/>
    <x v="59"/>
    <m/>
    <s v="F010036"/>
    <s v="BBC PLASTIK SRL"/>
    <s v="26AFI000263"/>
    <x v="1"/>
    <m/>
    <s v="001110115002"/>
    <s v="BUSTA BOCC.45X45 SU ENTRAMBI I LATI"/>
    <s v="accessori di confez."/>
    <s v="packaging accessories"/>
    <m/>
    <n v="18450"/>
    <s v="NR"/>
    <m/>
    <n v="7.0900271002710027E-2"/>
    <n v="1308.1099999999999"/>
    <s v="Punched Bag 45x45 cm Punched on Both Sides"/>
    <s v="BAG-"/>
  </r>
  <r>
    <s v="OF0039395"/>
    <x v="59"/>
    <m/>
    <s v="F010036"/>
    <s v="BBC PLASTIK SRL"/>
    <s v="26AFI000263"/>
    <x v="1"/>
    <m/>
    <s v="001110115004"/>
    <s v="BUSTA BOCC.45X45 DOPPIA C/WARNING 35 LINGUE"/>
    <s v="accessori di confez."/>
    <s v="packaging accessories"/>
    <m/>
    <n v="5400"/>
    <s v="NR"/>
    <m/>
    <n v="8.4000000000000005E-2"/>
    <n v="453.6"/>
    <s v="Punched Bag 45x45 cm Double Layer with 35-Language Warning"/>
    <s v="BAG-"/>
  </r>
  <r>
    <s v="OF0040138"/>
    <x v="60"/>
    <m/>
    <s v="F010036"/>
    <s v="BBC PLASTIK SRL"/>
    <s v="26AFI000263"/>
    <x v="1"/>
    <m/>
    <s v="001150300001"/>
    <s v="BUSTA POL.26X40 FORATA RIGENERATA 100% MADE IN"/>
    <s v="accessori di confez."/>
    <s v="packaging accessories"/>
    <m/>
    <n v="10000"/>
    <s v="NR"/>
    <m/>
    <n v="2.3E-2"/>
    <n v="230"/>
    <s v="POLY BAG 26X40 PERFORATED REGENERATED 100% MADE IN"/>
    <s v="BAG-"/>
  </r>
  <r>
    <s v="OF0040138"/>
    <x v="60"/>
    <m/>
    <s v="F010036"/>
    <s v="BBC PLASTIK SRL"/>
    <s v="26AFI000263"/>
    <x v="1"/>
    <m/>
    <s v="001150300002"/>
    <s v="BUSTA POL.40X50 FORATA RIGENERATA 100% MADE IN"/>
    <s v="accessori di confez."/>
    <s v="packaging accessories"/>
    <m/>
    <n v="4000"/>
    <s v="NR"/>
    <m/>
    <n v="3.6999999999999998E-2"/>
    <n v="148"/>
    <s v="POLY BAG 40X50 PERFORATED REGENERATED 100% MADE IN"/>
    <s v="BAG-"/>
  </r>
  <r>
    <s v="OF0040138"/>
    <x v="60"/>
    <m/>
    <s v="F010036"/>
    <s v="BBC PLASTIK SRL"/>
    <s v="26AFI000263"/>
    <x v="1"/>
    <m/>
    <s v="001150300003"/>
    <s v="BUSTA POL.40X60 FORATA RIGENERATA 100% MADE IN"/>
    <s v="accessori di confez."/>
    <s v="packaging accessories"/>
    <m/>
    <n v="20000"/>
    <s v="NR"/>
    <m/>
    <n v="4.3999999999999997E-2"/>
    <n v="880"/>
    <s v="POLY BAG 40X60 PERFORATED REGENERATED 100% MADE IN"/>
    <s v="BAG-"/>
  </r>
  <r>
    <s v="OF0040138"/>
    <x v="60"/>
    <m/>
    <s v="F010036"/>
    <s v="BBC PLASTIK SRL"/>
    <s v="26AFI000263"/>
    <x v="1"/>
    <m/>
    <s v="001150300004"/>
    <s v="BUSTA POL.40X80 FORATA RIGENERATA 100% MADE IN"/>
    <s v="accessori di confez."/>
    <s v="packaging accessories"/>
    <m/>
    <n v="18000"/>
    <s v="NR"/>
    <m/>
    <n v="5.8999999999999997E-2"/>
    <n v="1062"/>
    <s v="POLY BAG 40X80 PERFORATED REGENERATED 100% MADE IN"/>
    <s v="BAG-"/>
  </r>
  <r>
    <s v="OF0040138"/>
    <x v="60"/>
    <m/>
    <s v="F010036"/>
    <s v="BBC PLASTIK SRL"/>
    <s v="26AFI000263"/>
    <x v="1"/>
    <m/>
    <s v="001150300005"/>
    <s v="BUSTA POL.50X54 FORATA RIGENERATA 100% MADE IN"/>
    <s v="accessori di confez."/>
    <s v="packaging accessories"/>
    <m/>
    <n v="2000"/>
    <s v="NR"/>
    <m/>
    <n v="5.1999999999999998E-2"/>
    <n v="104"/>
    <s v="POLY BAG 50X54 PERFORATED REGENERATED 100% MADE IN"/>
    <s v="BAG-"/>
  </r>
  <r>
    <s v="OF0040138"/>
    <x v="60"/>
    <m/>
    <s v="F010036"/>
    <s v="BBC PLASTIK SRL"/>
    <s v="26AFI000263"/>
    <x v="1"/>
    <m/>
    <s v="001150300006"/>
    <s v="BUSTA POL.50X70 FORATA RIGENERATA 100% MADE IN"/>
    <s v="accessori di confez."/>
    <s v="packaging accessories"/>
    <m/>
    <n v="2000"/>
    <s v="NR"/>
    <m/>
    <n v="6.5000000000000002E-2"/>
    <n v="130"/>
    <s v="POLY BAG 50X70 PERFORATED REGENERATED 100% MADE IN"/>
    <s v="BAG-"/>
  </r>
  <r>
    <s v="OF0040138"/>
    <x v="61"/>
    <m/>
    <s v="F010036"/>
    <s v="BBC PLASTIK SRL"/>
    <s v="26AFI000263"/>
    <x v="1"/>
    <m/>
    <s v="001150300007"/>
    <s v="BUSTA POL.60X60 FORATA RIGENERATA 100% MADE IN"/>
    <s v="accessori di confez."/>
    <s v="packaging accessories"/>
    <m/>
    <n v="2000"/>
    <s v="NR"/>
    <m/>
    <n v="6.7000000000000004E-2"/>
    <n v="134"/>
    <s v="POLY BAG 60X60 PERFORATED REGENERATED 100% MADE IN"/>
    <s v="BAG-"/>
  </r>
  <r>
    <s v="OF0039764"/>
    <x v="61"/>
    <m/>
    <s v="F010036"/>
    <s v="BBC PLASTIK SRL"/>
    <s v="26AFI000263"/>
    <x v="1"/>
    <m/>
    <s v="001150300022"/>
    <s v="BUSTA POL.40X60 FORATA RED PRINT MEYER HESTAN"/>
    <s v="accessori di confez."/>
    <s v="packaging accessories"/>
    <m/>
    <n v="700"/>
    <s v="NR"/>
    <m/>
    <n v="7.5999999999999998E-2"/>
    <n v="53.2"/>
    <s v="POLY BAG 40X60 PERFORATED RED PRINT MEYER HESTAN"/>
    <s v="BAG-"/>
  </r>
  <r>
    <s v="OF0039764"/>
    <x v="61"/>
    <m/>
    <s v="F010036"/>
    <s v="BBC PLASTIK SRL"/>
    <s v="26AFI000263"/>
    <x v="1"/>
    <m/>
    <s v="001150300025"/>
    <s v="BUSTA POL.50X70 FORATA RED PRINT MEYER HESTAN"/>
    <s v="accessori di confez."/>
    <s v="packaging accessories"/>
    <m/>
    <n v="1000"/>
    <s v="NR"/>
    <m/>
    <n v="0.11"/>
    <n v="110"/>
    <s v="POLY BAG 50X70 PERFORATED RED PRINT MEYER HESTAN"/>
    <s v="BAG-"/>
  </r>
  <r>
    <s v="OF0039764"/>
    <x v="61"/>
    <m/>
    <s v="F010036"/>
    <s v="BBC PLASTIK SRL"/>
    <s v="26AFI000263"/>
    <x v="1"/>
    <m/>
    <s v="001150300026"/>
    <s v="BUSTA POL.60X60 FORATA RED PRINT MEYER HESTAN"/>
    <s v="accessori di confez."/>
    <s v="packaging accessories"/>
    <m/>
    <n v="500"/>
    <s v="NR"/>
    <m/>
    <n v="0.115"/>
    <n v="57.5"/>
    <s v="POLY BAG 60X60 PERFORATED RED PRINT MEYER HESTAN"/>
    <s v="BAG-"/>
  </r>
  <r>
    <s v="OF0039395"/>
    <x v="61"/>
    <m/>
    <s v="F010036"/>
    <s v="BBC PLASTIK SRL"/>
    <s v="26AFI000263"/>
    <x v="1"/>
    <m/>
    <s v="001300202001"/>
    <s v="BOBINA FILM ESTENS.H.50 PRESTIRO"/>
    <s v="accessori di confez."/>
    <s v="packaging accessories"/>
    <m/>
    <n v="613"/>
    <s v="kg"/>
    <m/>
    <n v="2.0900000000000003"/>
    <n v="1281.17"/>
    <s v="Stretch Film Roll Height 50cm Pre-stretched"/>
    <s v="FILM"/>
  </r>
  <r>
    <s v="OF0040264"/>
    <x v="61"/>
    <m/>
    <s v="F010036"/>
    <s v="BBC PLASTIK SRL"/>
    <s v="26AFI000263"/>
    <x v="1"/>
    <m/>
    <s v="001300410052"/>
    <s v="BOBINA PLT1 POLI TERMO STESO MM800X750 MT 35 MY NO LOGO"/>
    <s v="accessori di confez."/>
    <s v="packaging accessories"/>
    <m/>
    <n v="3000"/>
    <s v="MT"/>
    <m/>
    <n v="7.9000000000000001E-2"/>
    <n v="237"/>
    <s v="REEL PLT1 POLY THERMO FLAT MM800X750 MT 35 MY NO LOGO"/>
    <s v="FILM"/>
  </r>
  <r>
    <s v="OF0040325"/>
    <x v="61"/>
    <m/>
    <s v="F010036"/>
    <s v="BBC PLASTIK SRL"/>
    <s v="26AFI000263"/>
    <x v="1"/>
    <m/>
    <s v="001300410052"/>
    <s v="BOBINA PLT1 POLI TERMO STESO MM800X750 MT 35 MY NO LOGO"/>
    <s v="accessori di confez."/>
    <s v="packaging accessories"/>
    <m/>
    <n v="6000"/>
    <s v="MT"/>
    <m/>
    <n v="7.9000000000000001E-2"/>
    <n v="474"/>
    <s v="REEL PLT1 POLY THERMO FLAT MM800X750 MT 35 MY NO LOGO"/>
    <s v="FILM"/>
  </r>
  <r>
    <s v="OF0040130"/>
    <x v="62"/>
    <m/>
    <s v="F010036"/>
    <s v="BBC PLASTIK SRL"/>
    <s v="26AFI000263"/>
    <x v="1"/>
    <m/>
    <s v="002010237001"/>
    <s v="STRISCIA BOCC. 75x60 BOLLA MAXI D.25"/>
    <s v="accessori di confez."/>
    <s v="packaging accessories"/>
    <m/>
    <n v="1010"/>
    <s v="NR"/>
    <m/>
    <n v="0.36000000000000004"/>
    <n v="363.6"/>
    <s v="STRISCIA BOCC. 75x60 BOLLA MAXI D.25"/>
    <s v="FILM"/>
  </r>
  <r>
    <s v="OF0039064"/>
    <x v="63"/>
    <m/>
    <s v="F010036"/>
    <s v="BBC PLASTIK SRL"/>
    <s v="26AFI000263"/>
    <x v="1"/>
    <m/>
    <s v="002019001001"/>
    <s v="STRISCIA BOCC.120x80"/>
    <s v="accessori di confez."/>
    <s v="packaging accessories"/>
    <m/>
    <n v="500"/>
    <s v="NR"/>
    <m/>
    <n v="0.17799999999999999"/>
    <n v="89"/>
    <s v="Punched Strip 120x80 cm"/>
    <s v="FILM"/>
  </r>
  <r>
    <s v="OF0039190"/>
    <x v="64"/>
    <m/>
    <s v="F010036"/>
    <s v="BBC PLASTIK SRL"/>
    <s v="26AFI000263"/>
    <x v="1"/>
    <m/>
    <s v="002019001001"/>
    <s v="STRISCIA BOCC.120x80"/>
    <s v="accessori di confez."/>
    <s v="packaging accessories"/>
    <m/>
    <n v="500"/>
    <s v="NR"/>
    <m/>
    <n v="0.17799999999999999"/>
    <n v="89"/>
    <s v="Punched Strip 120x80 cm"/>
    <s v="FILM"/>
  </r>
  <r>
    <s v="OF0040236"/>
    <x v="65"/>
    <m/>
    <s v="F012539"/>
    <s v="BRENNTAG SPA"/>
    <s v="26AFI000265"/>
    <x v="1"/>
    <m/>
    <s v="002460140001"/>
    <s v="DOWANOL PMA ACETATO DI METOSSIPROP. CISTERNA"/>
    <s v="prodotti chimici"/>
    <s v="chemical products"/>
    <m/>
    <n v="950"/>
    <s v="kg"/>
    <m/>
    <n v="2.79"/>
    <n v="2650.5"/>
    <s v="Dowanol PMA (Methoxypropyl Acetate) Bulk TankDowanol PMA (Methoxypropyl Acetate)"/>
    <s v="MISC"/>
  </r>
  <r>
    <s v="OF0039822"/>
    <x v="65"/>
    <m/>
    <s v="F010077"/>
    <s v="CARBOCROM SRL CON UNICO SOCIO"/>
    <s v="26AFI000266"/>
    <x v="1"/>
    <m/>
    <s v="002490001001"/>
    <s v="MONARCH 800"/>
    <s v="prodotti chimici"/>
    <s v="chemical products"/>
    <m/>
    <n v="400"/>
    <s v="kg"/>
    <m/>
    <n v="8.99"/>
    <n v="3596"/>
    <s v="Carbon Black Monarch 800"/>
    <s v="INM-"/>
  </r>
  <r>
    <s v="OF0039884"/>
    <x v="66"/>
    <m/>
    <s v="F600439"/>
    <s v="CARTON SRL"/>
    <s v="26AFI000267"/>
    <x v="1"/>
    <m/>
    <s v="002030160001"/>
    <s v="STRISCIA CARTA BUL.52X27,5 GR90 STD FSC+LOGHI"/>
    <s v="accessori di confez."/>
    <s v="packaging accessories"/>
    <m/>
    <n v="25000"/>
    <s v="NR"/>
    <m/>
    <n v="1.7000000000000001E-2"/>
    <n v="425"/>
    <s v="5 GR90 STD FSC+LOGHIPaper Strip 52x27.5 cm 90g Standard FSC with Logos"/>
    <s v="PAP-"/>
  </r>
  <r>
    <s v="OF0039884"/>
    <x v="66"/>
    <m/>
    <s v="F600439"/>
    <s v="CARTON SRL"/>
    <s v="26AFI000267"/>
    <x v="1"/>
    <m/>
    <s v="002030161001"/>
    <s v="STRISCIA CARTA BUL.60X36,5 GR90 STD FSC+LOGHI"/>
    <s v="accessori di confez."/>
    <s v="packaging accessories"/>
    <m/>
    <n v="30000"/>
    <s v="NR"/>
    <m/>
    <n v="2.5000000000000001E-2"/>
    <n v="750"/>
    <s v="5 GR90 STD FSC+LOGHIPaper Strip 61X36.5 cm 90g Standard FSC with Logos"/>
    <s v="PAP-"/>
  </r>
  <r>
    <s v="OF0039882"/>
    <x v="65"/>
    <m/>
    <s v="F014441"/>
    <s v="COOPERATIVA ALBANESI SCRL"/>
    <s v="26AFI000268"/>
    <x v="1"/>
    <m/>
    <s v="000390103024"/>
    <s v="VITE 5MAX14 AC.AUTOM.ZIG.C/TORX T25"/>
    <s v="accessori x manigl."/>
    <s v="accessories for handles"/>
    <m/>
    <n v="23800"/>
    <s v="NR"/>
    <m/>
    <n v="4.0999999999999995E-2"/>
    <n v="975.8"/>
    <s v="5x14 Auto Steel Knurled Screw w/ Torx T25"/>
    <s v="SCR-"/>
  </r>
  <r>
    <s v="OF0039767"/>
    <x v="66"/>
    <m/>
    <s v="F014441"/>
    <s v="COOPERATIVA ALBANESI SCRL"/>
    <s v="26AFI000268"/>
    <x v="1"/>
    <m/>
    <s v="000390111001"/>
    <s v="VITE 5MAX16 AC TCB T9,5 C./TORX T25"/>
    <s v="accessori x manigl."/>
    <s v="accessories for handles"/>
    <m/>
    <n v="20000"/>
    <s v="NR"/>
    <m/>
    <n v="3.5400000000000001E-2"/>
    <n v="708"/>
    <s v="Screw 5x16 mm Steel Cylindrical Button Head Torx T25"/>
    <s v="SCR-"/>
  </r>
  <r>
    <s v="OF0039502"/>
    <x v="66"/>
    <m/>
    <s v="F014441"/>
    <s v="COOPERATIVA ALBANESI SCRL"/>
    <s v="26AFI000268"/>
    <x v="1"/>
    <m/>
    <s v="000390111024"/>
    <s v="VITE 5MAX16 ZN B.AUTOM.ZIG.C/TO.T25"/>
    <s v="accessori x manigl."/>
    <s v="accessories for handles"/>
    <m/>
    <n v="4044"/>
    <s v="NR"/>
    <m/>
    <n v="1.8100890207715135E-2"/>
    <n v="73.2"/>
    <s v="Screw 5x16 mm Steel Cylindrical Button Head Torx T25"/>
    <s v="SCR-"/>
  </r>
  <r>
    <s v="OF0039767"/>
    <x v="65"/>
    <m/>
    <s v="F014441"/>
    <s v="COOPERATIVA ALBANESI SCRL"/>
    <s v="26AFI000268"/>
    <x v="1"/>
    <m/>
    <s v="000390115002"/>
    <s v="VITE 5MAX18 AC TCB T9,5 C./TORX T25"/>
    <s v="accessori x manigl."/>
    <s v="accessories for handles"/>
    <m/>
    <n v="20000"/>
    <s v="NR"/>
    <m/>
    <n v="3.6999999999999998E-2"/>
    <n v="740"/>
    <s v="Screw 5x16 mm Zinc Plated Self-Locking Knurled Torx T25"/>
    <s v="SCR-"/>
  </r>
  <r>
    <s v="OF0039767"/>
    <x v="65"/>
    <m/>
    <s v="F014441"/>
    <s v="COOPERATIVA ALBANESI SCRL"/>
    <s v="26AFI000268"/>
    <x v="1"/>
    <m/>
    <s v="000390115006"/>
    <s v="VITE 5MAX18 AC.AUTOM.ZIG.C/TORX T25"/>
    <s v="accessori x manigl."/>
    <s v="accessories for handles"/>
    <m/>
    <n v="109400"/>
    <s v="NR"/>
    <m/>
    <n v="3.7000000000000005E-2"/>
    <n v="4047.8"/>
    <s v="Screw 5x18 mm Steel Self-Locking Knurled Torx T25"/>
    <s v="SCR-"/>
  </r>
  <r>
    <s v="OF0040240"/>
    <x v="65"/>
    <m/>
    <s v="F600081"/>
    <s v="DN CHEMICALS SRL"/>
    <s v="26AFI000269"/>
    <x v="1"/>
    <m/>
    <s v="002460033001"/>
    <s v="DILUENTE NITRO CISTERNA"/>
    <s v="prodotti chimici"/>
    <s v="chemical products"/>
    <m/>
    <n v="779"/>
    <s v="kg"/>
    <m/>
    <n v="2.1341463414634148"/>
    <n v="1662.5"/>
    <s v="Nitro Thinner Bulk TankNitro Thinner"/>
    <s v="MISC"/>
  </r>
  <r>
    <s v="OF0040240"/>
    <x v="65"/>
    <m/>
    <s v="F600081"/>
    <s v="DN CHEMICALS SRL"/>
    <s v="26AFI000269"/>
    <x v="1"/>
    <m/>
    <s v="009290028001"/>
    <s v="DILUENTE NITRO X PULIZIA LATTA"/>
    <s v="materiali di consumo"/>
    <s v="consumable materials"/>
    <m/>
    <n v="676.5"/>
    <s v="kg"/>
    <m/>
    <n v="2.3780487804878048"/>
    <n v="1608.75"/>
    <s v="Nitro Thinner for Cleaning Tin CanNitro Thinner for Cleaning"/>
    <s v="MISC"/>
  </r>
  <r>
    <s v="OF0040372"/>
    <x v="41"/>
    <m/>
    <s v="F600081"/>
    <s v="DN CHEMICALS SRL"/>
    <s v="26AFI000327"/>
    <x v="1"/>
    <m/>
    <s v="002460033001"/>
    <s v="DILUENTE NITRO CISTERNA"/>
    <s v="prodotti chimici"/>
    <s v="chemical products"/>
    <m/>
    <n v="779"/>
    <s v="kg"/>
    <m/>
    <n v="2.1341463414634148"/>
    <n v="1662.5"/>
    <s v="Nitro Thinner Bulk TankNitro Thinner"/>
    <s v="MISC"/>
  </r>
  <r>
    <s v="OF0040372"/>
    <x v="67"/>
    <m/>
    <s v="F600081"/>
    <s v="DN CHEMICALS SRL"/>
    <s v="26AFI000327"/>
    <x v="1"/>
    <m/>
    <s v="009290028001"/>
    <s v="DILUENTE NITRO X PULIZIA LATTA"/>
    <s v="materiali di consumo"/>
    <s v="consumable materials"/>
    <m/>
    <n v="676.5"/>
    <s v="kg"/>
    <m/>
    <n v="2.3780487804878048"/>
    <n v="1608.75"/>
    <s v="Nitro Thinner for Cleaning Tin CanNitro Thinner for Cleaning"/>
    <s v="MISC"/>
  </r>
  <r>
    <s v="OF0040015"/>
    <x v="39"/>
    <m/>
    <s v="F014073"/>
    <s v="DOTT.ALESSANDRO VIVALDA SRL"/>
    <s v="26AFI000328"/>
    <x v="1"/>
    <m/>
    <s v="002490123019"/>
    <s v="EDELSTEIN Sunstone Champagne"/>
    <s v="prodotti chimici"/>
    <s v="chemical products"/>
    <m/>
    <n v="25"/>
    <s v="kg"/>
    <m/>
    <n v="110"/>
    <n v="2750"/>
    <s v="EDELSTEIN Sunstone Champagne"/>
    <s v="INM-"/>
  </r>
  <r>
    <s v="OF0040015"/>
    <x v="68"/>
    <m/>
    <s v="F014073"/>
    <s v="DOTT.ALESSANDRO VIVALDA SRL"/>
    <s v="26AFI000328"/>
    <x v="1"/>
    <m/>
    <s v="002490143001"/>
    <s v="OSSIDO DI CROMO VERDE GN"/>
    <s v="prodotti chimici"/>
    <s v="chemical products"/>
    <m/>
    <n v="25"/>
    <s v="kg"/>
    <m/>
    <n v="12.5"/>
    <n v="312.5"/>
    <s v="Chromium Oxide Green GN"/>
    <s v="INM-"/>
  </r>
  <r>
    <s v="OF0040373"/>
    <x v="67"/>
    <m/>
    <s v="F014073"/>
    <s v="DOTT.ALESSANDRO VIVALDA SRL"/>
    <s v="26AFI000328"/>
    <x v="1"/>
    <m/>
    <s v="002490171001"/>
    <s v="BIOSSIDO DI TITANIO RC 833 (ex TR92)"/>
    <s v="prodotti chimici"/>
    <s v="chemical products"/>
    <m/>
    <n v="50"/>
    <s v="kg"/>
    <m/>
    <n v="4.4000000000000004"/>
    <n v="220"/>
    <s v="Titanium Dioxide RC 833 (formerly TR92)"/>
    <s v="INM-"/>
  </r>
  <r>
    <s v="OF0040341"/>
    <x v="65"/>
    <m/>
    <s v="F015068"/>
    <s v="ECOPROJECT TECHNOLOGIES SRL"/>
    <s v="26AFI000309"/>
    <x v="1"/>
    <m/>
    <s v="009430043002"/>
    <s v="CARBONE PROWASTE 7119/S 20KG"/>
    <s v="materiali di consumo"/>
    <s v="consumable materials"/>
    <m/>
    <n v="4000"/>
    <s v="kg"/>
    <m/>
    <n v="2"/>
    <n v="8000"/>
    <s v="Carbon Prowaste 7119/S 20kg BagCarbon"/>
    <s v="MISC"/>
  </r>
  <r>
    <s v="OF0040341"/>
    <x v="65"/>
    <m/>
    <s v="F015068"/>
    <s v="ECOPROJECT TECHNOLOGIES SRL"/>
    <s v="26AFI000309"/>
    <x v="1"/>
    <m/>
    <s v="009430043006"/>
    <s v="COAGULANTE PROWASTE 9124 ECOPROJ."/>
    <s v="materiali di consumo"/>
    <s v="consumable materials"/>
    <m/>
    <n v="1200"/>
    <s v="kg"/>
    <m/>
    <n v="2.0499999999999998"/>
    <n v="2460"/>
    <s v="Coagulant Prowaste 9124 EcoprojCoagulant"/>
    <s v="MISC"/>
  </r>
  <r>
    <s v="OF0040235"/>
    <x v="65"/>
    <m/>
    <s v="F010134"/>
    <s v="EIGENMANN &amp; VERONELLI SPA"/>
    <s v="26AFI000312"/>
    <x v="1"/>
    <m/>
    <s v="002340514003"/>
    <s v="ACEMATT OK-390 opacizzante"/>
    <s v="prodotti chimici"/>
    <s v="chemical products"/>
    <m/>
    <n v="20"/>
    <s v="kg"/>
    <m/>
    <n v="11.5"/>
    <n v="230"/>
    <s v="Acematt OK-390 Matting Agent"/>
    <s v="INM-"/>
  </r>
  <r>
    <s v="OF0040243"/>
    <x v="45"/>
    <m/>
    <s v="F600481"/>
    <s v="KRAHN ITALIA SPA"/>
    <s v="26AFI000332"/>
    <x v="1"/>
    <m/>
    <s v="002490018001"/>
    <s v="MEARLIN SPARKLE GOLD 9212P"/>
    <s v="prodotti chimici"/>
    <s v="chemical products"/>
    <m/>
    <n v="50"/>
    <s v="kg"/>
    <m/>
    <n v="24.8"/>
    <n v="1240"/>
    <s v="Pigment Mearlin Sparkle Gold 9212P"/>
    <s v="INM-"/>
  </r>
  <r>
    <s v="OF0039909"/>
    <x v="69"/>
    <m/>
    <s v="F010233"/>
    <s v="LA TERMOPLASTIC-F.B.M. SRL"/>
    <s v="26AFI000260"/>
    <x v="1"/>
    <m/>
    <s v="000110534001"/>
    <s v="GHIERA P15  15,5/28 R15/827 FR100"/>
    <s v="manigliame"/>
    <s v="handles"/>
    <m/>
    <n v="5680"/>
    <s v="NR"/>
    <m/>
    <n v="0.1045"/>
    <n v="593.55999999999995"/>
    <s v="5/33 R15/295 FR100Ring Nut P15 15.5/33mm R15/295 FR100 [cite: 4]"/>
    <s v="NUT-"/>
  </r>
  <r>
    <s v="OF0040152"/>
    <x v="69"/>
    <m/>
    <s v="F010233"/>
    <s v="LA TERMOPLASTIC-F.B.M. SRL"/>
    <s v="26AFI000260"/>
    <x v="1"/>
    <m/>
    <s v="000110610001"/>
    <s v="GHIERA P15 17/20,5 B15/190 FR120"/>
    <s v="manigliame"/>
    <s v="handles"/>
    <m/>
    <n v="6250"/>
    <s v="NR"/>
    <m/>
    <n v="9.5000000000000001E-2"/>
    <n v="593.75"/>
    <s v="5 B15/190 FR120Ring Nut P15 17/20.5mm B15/190 FR120 [cite: 4]"/>
    <s v="NUT-"/>
  </r>
  <r>
    <s v="OF0039909"/>
    <x v="69"/>
    <m/>
    <s v="F010233"/>
    <s v="LA TERMOPLASTIC-F.B.M. SRL"/>
    <s v="26AFI000260"/>
    <x v="1"/>
    <m/>
    <s v="000110611001"/>
    <s v="GHIERA P15 15,5/33 R15/295 FR100"/>
    <s v="manigliame"/>
    <s v="handles"/>
    <m/>
    <n v="10050"/>
    <s v="NR"/>
    <m/>
    <n v="9.5000000000000001E-2"/>
    <n v="954.75"/>
    <s v="Ring Nut P15 15.5/28mm R15/827 FR100 [cite: 4]"/>
    <s v="NUT-"/>
  </r>
  <r>
    <s v="OF0040152"/>
    <x v="69"/>
    <m/>
    <s v="F010233"/>
    <s v="LA TERMOPLASTIC-F.B.M. SRL"/>
    <s v="26AFI000260"/>
    <x v="1"/>
    <m/>
    <s v="000110611001"/>
    <s v="GHIERA P15 15,5/33 R15/295 FR100"/>
    <s v="manigliame"/>
    <s v="handles"/>
    <m/>
    <n v="10000"/>
    <s v="NR"/>
    <m/>
    <n v="9.5000000000000001E-2"/>
    <n v="950"/>
    <s v="Ring Nut P15 15.5/28mm R15/827 FR100 [cite: 4]"/>
    <s v="NUT-"/>
  </r>
  <r>
    <s v="OF0039908"/>
    <x v="69"/>
    <m/>
    <s v="F010233"/>
    <s v="LA TERMOPLASTIC-F.B.M. SRL"/>
    <s v="26AFI000260"/>
    <x v="1"/>
    <m/>
    <s v="000250516001"/>
    <s v="MANICO TITANO/1 NERO SATINATO"/>
    <s v="manigliame"/>
    <s v="handles"/>
    <m/>
    <n v="4200"/>
    <s v="NR"/>
    <m/>
    <n v="0.4"/>
    <n v="1680"/>
    <s v="Handle Titano/1 Black Satin Finish [cite: 4]"/>
    <s v="HDL-"/>
  </r>
  <r>
    <s v="OF0040186"/>
    <x v="69"/>
    <m/>
    <s v="F010233"/>
    <s v="LA TERMOPLASTIC-F.B.M. SRL"/>
    <s v="26AFI000260"/>
    <x v="1"/>
    <m/>
    <s v="000250516001"/>
    <s v="MANICO TITANO/1 NERO SATINATO"/>
    <s v="manigliame"/>
    <s v="handles"/>
    <m/>
    <n v="7350"/>
    <s v="NR"/>
    <m/>
    <n v="0.4"/>
    <n v="2940"/>
    <s v="Handle Titano/1 Black Satin Finish [cite: 4]"/>
    <s v="HDL-"/>
  </r>
  <r>
    <s v="OF0040188"/>
    <x v="53"/>
    <m/>
    <s v="F010233"/>
    <s v="LA TERMOPLASTIC-F.B.M. SRL"/>
    <s v="26AFI000260"/>
    <x v="1"/>
    <m/>
    <s v="000250516001"/>
    <s v="MANICO TITANO/1 NERO SATINATO"/>
    <s v="manigliame"/>
    <s v="handles"/>
    <m/>
    <n v="2700"/>
    <s v="NR"/>
    <m/>
    <n v="0.4"/>
    <n v="1080"/>
    <s v="Handle Titano/1 Black Satin Finish [cite: 4]"/>
    <s v="HDL-"/>
  </r>
  <r>
    <s v="OF0039908"/>
    <x v="53"/>
    <m/>
    <s v="F010233"/>
    <s v="LA TERMOPLASTIC-F.B.M. SRL"/>
    <s v="26AFI000260"/>
    <x v="1"/>
    <m/>
    <s v="000250517001"/>
    <s v="MANICO TITANO/2 NERO SATINATO"/>
    <s v="manigliame"/>
    <s v="handles"/>
    <m/>
    <n v="21060"/>
    <s v="NR"/>
    <m/>
    <n v="0.44"/>
    <n v="9266.4"/>
    <s v="Handle Titano/2 Black Satin Finish [cite: 4]"/>
    <s v="HDL-"/>
  </r>
  <r>
    <s v="OF0039224"/>
    <x v="53"/>
    <m/>
    <s v="F010233"/>
    <s v="LA TERMOPLASTIC-F.B.M. SRL"/>
    <s v="26AFI000260"/>
    <x v="1"/>
    <m/>
    <s v="000280477001"/>
    <s v="MANICO CREPIERE MO210/2 PA125 F.5,8"/>
    <s v="manigliame"/>
    <s v="handles"/>
    <m/>
    <n v="15000"/>
    <s v="NR"/>
    <m/>
    <n v="0.56399999999999995"/>
    <n v="8460"/>
    <s v="Handle Crepe Pan MO210/2 PA125 Hole 5.8mm [cite: 4]"/>
    <s v="HDL-"/>
  </r>
  <r>
    <s v="OF0039840"/>
    <x v="53"/>
    <m/>
    <s v="F010233"/>
    <s v="LA TERMOPLASTIC-F.B.M. SRL"/>
    <s v="26AFI000260"/>
    <x v="1"/>
    <m/>
    <s v="000280477001"/>
    <s v="MANICO CREPIERE MO210/2 PA125 F.5,8"/>
    <s v="manigliame"/>
    <s v="handles"/>
    <m/>
    <n v="14400"/>
    <s v="NR"/>
    <m/>
    <n v="0.56400000000000006"/>
    <n v="8121.6"/>
    <s v="Handle Crepe Pan MO210/2 PA125 Hole 5.8mm [cite: 4]"/>
    <s v="HDL-"/>
  </r>
  <r>
    <s v="OF0040202"/>
    <x v="67"/>
    <m/>
    <s v="F014557"/>
    <s v="LINEA ERRE UFFICIO SRL"/>
    <s v="26AFI000342"/>
    <x v="1"/>
    <m/>
    <s v="000801086001"/>
    <s v="ETICHETTA ADESIVA NEUTRA 210X148_x000a_ETICHETTA ADESIVA C/509 BIANCA 100FG A4 210X148MM (2ET/FG) MARKIN"/>
    <s v="mater. di confezion."/>
    <s v="packaging material"/>
    <m/>
    <n v="4000"/>
    <s v="NR"/>
    <m/>
    <n v="5.9950000000000003E-2"/>
    <n v="239.8"/>
    <s v="Adhesive Label C/509 White 100 A4 Sheets 210x148mm (2 Labels/Sheet)"/>
    <s v="LABL"/>
  </r>
  <r>
    <s v="OF0040244"/>
    <x v="67"/>
    <m/>
    <s v="F600776"/>
    <s v="OQEMA SPA"/>
    <s v="26AFI000336"/>
    <x v="1"/>
    <m/>
    <s v="002741004001"/>
    <s v="PASTA LEVAN. BLACK N-LF 02"/>
    <s v="prodotti chimici"/>
    <s v="chemical products"/>
    <m/>
    <n v="30"/>
    <s v="kg"/>
    <m/>
    <n v="7.25"/>
    <n v="217.5"/>
    <s v="Black Levanox Paste N-LF 02"/>
    <s v="INM-"/>
  </r>
  <r>
    <s v="OF0040244"/>
    <x v="39"/>
    <m/>
    <s v="F600776"/>
    <s v="OQEMA SPA"/>
    <s v="26AFI000338"/>
    <x v="1"/>
    <m/>
    <s v="002741001001"/>
    <s v="PASTA LEVANOX BIANCA R-LF"/>
    <s v="prodotti chimici"/>
    <s v="chemical products"/>
    <m/>
    <n v="50"/>
    <s v="kg"/>
    <m/>
    <n v="7.35"/>
    <n v="367.5"/>
    <s v="White Levanox Paste R-LF"/>
    <s v="INM-"/>
  </r>
  <r>
    <s v="OF0038469"/>
    <x v="40"/>
    <m/>
    <s v="F012910"/>
    <s v="SAMAPLAST SRL"/>
    <s v="26AFI000349"/>
    <x v="1"/>
    <m/>
    <s v="001110077001"/>
    <s v="BUSTA BOCC.35X35"/>
    <s v="accessori di confez."/>
    <s v="packaging accessories"/>
    <m/>
    <n v="6500"/>
    <s v="NR"/>
    <m/>
    <n v="4.3999999999999997E-2"/>
    <n v="286"/>
    <s v="Punched Bag 35x35 cm"/>
    <s v="BAG-"/>
  </r>
  <r>
    <s v="OF0037298"/>
    <x v="67"/>
    <m/>
    <s v="F012910"/>
    <s v="SAMAPLAST SRL"/>
    <s v="26AFI000349"/>
    <x v="1"/>
    <m/>
    <s v="001110100001"/>
    <s v="BUSTA BOCC.40X40"/>
    <s v="accessori di confez."/>
    <s v="packaging accessories"/>
    <m/>
    <n v="650"/>
    <s v="NR"/>
    <m/>
    <n v="5.0999999999999997E-2"/>
    <n v="33.15"/>
    <s v="Punched Bag 40x40 cm"/>
    <s v="BAG-"/>
  </r>
  <r>
    <s v="OF0039945"/>
    <x v="40"/>
    <m/>
    <s v="F012910"/>
    <s v="SAMAPLAST SRL"/>
    <s v="26AFI000349"/>
    <x v="1"/>
    <m/>
    <s v="001110100001"/>
    <s v="BUSTA BOCC.40X40"/>
    <s v="accessori di confez."/>
    <s v="packaging accessories"/>
    <m/>
    <n v="3600"/>
    <s v="NR"/>
    <m/>
    <n v="5.0999999999999997E-2"/>
    <n v="183.6"/>
    <s v="Punched Bag 40x40 cm"/>
    <s v="BAG-"/>
  </r>
  <r>
    <s v="OF0038659"/>
    <x v="68"/>
    <m/>
    <s v="F012910"/>
    <s v="SAMAPLAST SRL"/>
    <s v="26AFI000349"/>
    <x v="1"/>
    <m/>
    <s v="001110115001"/>
    <s v="BUSTA BOCC.45X45"/>
    <s v="accessori di confez."/>
    <s v="packaging accessories"/>
    <m/>
    <n v="30840"/>
    <s v="NR"/>
    <m/>
    <n v="5.8000000000000003E-2"/>
    <n v="1788.72"/>
    <s v="Punched Bag 45x45 cm"/>
    <s v="BAG-"/>
  </r>
  <r>
    <s v="OF0040066"/>
    <x v="41"/>
    <m/>
    <s v="F011440"/>
    <s v="TALLEGNO SNC"/>
    <s v="26AFI000362"/>
    <x v="1"/>
    <m/>
    <s v="001970076001"/>
    <s v="PALLET SIMILEUR CM 120x80"/>
    <s v="materiali di consumo"/>
    <s v="consumable materials"/>
    <m/>
    <n v="738"/>
    <s v="NR"/>
    <m/>
    <n v="6.3"/>
    <n v="4649.3999999999996"/>
    <s v="Pallet EUR-type 120x80 cm"/>
    <s v="MISC"/>
  </r>
  <r>
    <s v="OF0040176"/>
    <x v="67"/>
    <m/>
    <s v="F010795"/>
    <s v="UNITEK SRL"/>
    <s v="26AFI000368"/>
    <x v="1"/>
    <m/>
    <s v="009230008002"/>
    <s v="UNISPRAY LWC"/>
    <s v="materiali di consumo"/>
    <s v="consumable materials"/>
    <m/>
    <n v="2600"/>
    <s v="kg"/>
    <m/>
    <n v="1.95"/>
    <n v="5070"/>
    <s v="Lubricant/Release Agent Unispray LWC"/>
    <s v="MISC"/>
  </r>
  <r>
    <s v="OF0040543"/>
    <x v="40"/>
    <m/>
    <s v="F015428"/>
    <s v="WÜRTH SRL"/>
    <s v="26AFI000378"/>
    <x v="1"/>
    <m/>
    <s v="009000010053"/>
    <s v="GUANTO SPANDEXBLACK 11939 TAG. S"/>
    <s v="materiali di consumo"/>
    <s v="consumable materials"/>
    <m/>
    <n v="480"/>
    <s v="NR"/>
    <m/>
    <n v="0.86"/>
    <n v="412.8"/>
    <s v="Spandex Black Gloves Style 11939 Size Small"/>
    <s v="MISC"/>
  </r>
  <r>
    <s v="OF0040543"/>
    <x v="39"/>
    <m/>
    <s v="F015428"/>
    <s v="WÜRTH SRL"/>
    <s v="26AFI000378"/>
    <x v="1"/>
    <m/>
    <s v="009000010054"/>
    <s v="GUANTO SPANDEXBLACK 11939 TAG. L"/>
    <s v="materiali di consumo"/>
    <s v="consumable materials"/>
    <m/>
    <n v="576"/>
    <s v="NR"/>
    <m/>
    <n v="0.86"/>
    <n v="495.36"/>
    <s v="Spandex Black Gloves Style 11939 Size Large"/>
    <s v="MISC"/>
  </r>
  <r>
    <s v="OF0040543"/>
    <x v="70"/>
    <m/>
    <s v="F015428"/>
    <s v="WÜRTH SRL"/>
    <s v="26AFI000378"/>
    <x v="1"/>
    <m/>
    <s v="009000013001"/>
    <s v="GUANTI NITRILE CLORINATO PZ.100 #"/>
    <s v="materiali di consumo"/>
    <s v="consumable materials"/>
    <m/>
    <n v="1"/>
    <s v="NR"/>
    <m/>
    <n v="5.9"/>
    <n v="5.9"/>
    <s v="Chlorinated Nitrile Gloves 100 pcs"/>
    <s v="MISC"/>
  </r>
  <r>
    <s v="OF0039842"/>
    <x v="71"/>
    <m/>
    <s v="F600361"/>
    <s v="ARCONIC- KOFEM MILL PRODUCTS HUNGARY KFT."/>
    <s v="26AFC000024"/>
    <x v="2"/>
    <m/>
    <s v="000050265032R"/>
    <s v="DISCO AL.L.GREEN 265/32 RIC"/>
    <s v="alluminio"/>
    <s v="aluminium"/>
    <m/>
    <n v="10198"/>
    <s v="kg"/>
    <m/>
    <n v="3.6420003922337716"/>
    <n v="37141.120000000003"/>
    <s v="Aluminum Disc L. Green Series 265mm x 3.2mm Replacement Part [cite: 3]"/>
    <s v="ALM-"/>
  </r>
  <r>
    <s v="OF0039955"/>
    <x v="71"/>
    <m/>
    <s v="F600361"/>
    <s v="ARCONIC- KOFEM MILL PRODUCTS HUNGARY KFT."/>
    <s v="26AFC000025"/>
    <x v="2"/>
    <m/>
    <s v="000050315032R"/>
    <s v="DISCO AL.L.GREEN 315/32 RIC"/>
    <s v="alluminio"/>
    <s v="aluminium"/>
    <m/>
    <n v="6654"/>
    <s v="kg"/>
    <m/>
    <n v="3.6420003005710848"/>
    <n v="24233.87"/>
    <s v="Aluminum Disc L. Green Series 315mm x 3.2mm Replacement Part [cite: 3]"/>
    <s v="ALM-"/>
  </r>
  <r>
    <s v="OF0039955"/>
    <x v="71"/>
    <m/>
    <s v="F600361"/>
    <s v="ARCONIC- KOFEM MILL PRODUCTS HUNGARY KFT."/>
    <s v="26AFC000025"/>
    <x v="2"/>
    <m/>
    <s v="000050330032R"/>
    <s v="DISCO AL.L.GREEN 330/32 RIC"/>
    <s v="alluminio"/>
    <s v="aluminium"/>
    <m/>
    <n v="6528"/>
    <s v="kg"/>
    <m/>
    <n v="3.6420006127450981"/>
    <n v="23774.98"/>
    <s v="Aluminum Disc L. Green Series 330mm x 3.2mm Replacement Part [cite: 3]"/>
    <s v="ALM-"/>
  </r>
  <r>
    <s v="OF0039842"/>
    <x v="71"/>
    <m/>
    <s v="F600361"/>
    <s v="ARCONIC- KOFEM MILL PRODUCTS HUNGARY KFT."/>
    <s v="26AFC000026"/>
    <x v="2"/>
    <m/>
    <s v="000050315032R"/>
    <s v="DISCO AL.L.GREEN 315/32 RIC"/>
    <s v="alluminio"/>
    <s v="aluminium"/>
    <m/>
    <n v="3409"/>
    <s v="kg"/>
    <m/>
    <n v="3.6420005866823115"/>
    <n v="12415.58"/>
    <s v="Aluminum Disc L. Green Series 315mm x 3.2mm Replacement Part [cite: 3]"/>
    <s v="ALM-"/>
  </r>
  <r>
    <s v="OF0039842"/>
    <x v="71"/>
    <m/>
    <s v="F600361"/>
    <s v="ARCONIC- KOFEM MILL PRODUCTS HUNGARY KFT."/>
    <s v="26AFC000026"/>
    <x v="2"/>
    <m/>
    <s v="000050330032R"/>
    <s v="DISCO AL.L.GREEN 330/32 RIC"/>
    <s v="alluminio"/>
    <s v="aluminium"/>
    <m/>
    <n v="6520"/>
    <s v="kg"/>
    <m/>
    <n v="3.6419999999999999"/>
    <n v="23745.84"/>
    <s v="Aluminum Disc L. Green Series 330mm x 3.2mm Replacement Part [cite: 3]"/>
    <s v="ALM-"/>
  </r>
  <r>
    <s v="OF0039955"/>
    <x v="71"/>
    <m/>
    <s v="F600361"/>
    <s v="ARCONIC- KOFEM MILL PRODUCTS HUNGARY KFT."/>
    <s v="26AFC000027"/>
    <x v="2"/>
    <m/>
    <s v="000050225032R"/>
    <s v="DISCO AL.L.GREEN 225/32 RIC"/>
    <s v="alluminio"/>
    <s v="aluminium"/>
    <m/>
    <n v="2224"/>
    <s v="kg"/>
    <m/>
    <n v="3.6420008992805757"/>
    <n v="8099.81"/>
    <s v="Aluminum Disc L. Green Series 225mm x 3.2mm Replacement Part [cite: 3]"/>
    <s v="ALM-"/>
  </r>
  <r>
    <s v="OF0039955"/>
    <x v="71"/>
    <m/>
    <s v="F600361"/>
    <s v="ARCONIC- KOFEM MILL PRODUCTS HUNGARY KFT."/>
    <s v="26AFC000027"/>
    <x v="2"/>
    <m/>
    <s v="000050235032R"/>
    <s v="DISCO AL.L.GREEN 235/32 RIC"/>
    <s v="alluminio"/>
    <s v="aluminium"/>
    <m/>
    <n v="2213"/>
    <s v="kg"/>
    <m/>
    <n v="3.6420018075011296"/>
    <n v="8059.75"/>
    <s v="Aluminum Disc L. Green Series 235mm x 3.2mm Replacement Part [cite: 3]"/>
    <s v="ALM-"/>
  </r>
  <r>
    <s v="OF0039955"/>
    <x v="71"/>
    <m/>
    <s v="F600361"/>
    <s v="ARCONIC- KOFEM MILL PRODUCTS HUNGARY KFT."/>
    <s v="26AFC000027"/>
    <x v="2"/>
    <m/>
    <s v="000050265032R"/>
    <s v="DISCO AL.L.GREEN 265/32 RIC"/>
    <s v="alluminio"/>
    <s v="aluminium"/>
    <m/>
    <n v="2219"/>
    <s v="kg"/>
    <m/>
    <n v="3.6420009013068952"/>
    <n v="8081.6"/>
    <s v="Aluminum Disc L. Green Series 265mm x 3.2mm Replacement Part [cite: 3]"/>
    <s v="ALM-"/>
  </r>
  <r>
    <s v="OF0039830"/>
    <x v="71"/>
    <m/>
    <s v="F505839"/>
    <s v="CHEMOURS BELGIUM BVBA"/>
    <s v="26AFC000029"/>
    <x v="2"/>
    <m/>
    <s v="003010503004"/>
    <s v="459G-R0185 ROLLER PRIMER GRAY"/>
    <s v="prodotti chimici"/>
    <s v="chemical products"/>
    <m/>
    <n v="300"/>
    <s v="kg"/>
    <m/>
    <n v="8.98"/>
    <n v="2694"/>
    <s v="459G-R0185 ROLLER PRIMER GRAY"/>
    <s v="INM-"/>
  </r>
  <r>
    <s v="OF0039830"/>
    <x v="71"/>
    <m/>
    <s v="F505839"/>
    <s v="CHEMOURS BELGIUM BVBA"/>
    <s v="26AFC000029"/>
    <x v="2"/>
    <m/>
    <s v="003040090024"/>
    <s v="479G-81190 PRIMER BLACK PROFES (ex 81197)"/>
    <s v="prodotti chimici"/>
    <s v="chemical products"/>
    <m/>
    <n v="320"/>
    <s v="kg"/>
    <m/>
    <n v="22.79"/>
    <n v="7292.8"/>
    <s v="479G-81190 PRIMER BLACK PROFES (ex 81197)"/>
    <s v="INM-"/>
  </r>
  <r>
    <s v="OF0039830"/>
    <x v="72"/>
    <m/>
    <s v="F505839"/>
    <s v="CHEMOURS BELGIUM BVBA"/>
    <s v="26AFC000029"/>
    <x v="2"/>
    <m/>
    <s v="003130002004"/>
    <s v="455G-R0385 ROLLER TOPCOAT PEWTER"/>
    <s v="prodotti chimici"/>
    <s v="chemical products"/>
    <m/>
    <n v="460"/>
    <s v="kg"/>
    <m/>
    <n v="8.98"/>
    <n v="4130.8"/>
    <s v="455G-R0385 ROLLER TOPCOAT PEWTER"/>
    <s v="INM-"/>
  </r>
  <r>
    <s v="OF0040241"/>
    <x v="71"/>
    <m/>
    <s v="F600385"/>
    <s v="EVONIK OPERATIONS GMBH"/>
    <s v="26AFC000021"/>
    <x v="2"/>
    <m/>
    <s v="002430018002"/>
    <s v="SILIKOPHEN P 80 IN XILOLO"/>
    <s v="prodotti chimici"/>
    <s v="chemical products"/>
    <m/>
    <n v="200"/>
    <s v="kg"/>
    <m/>
    <n v="16.100000000000001"/>
    <n v="3220"/>
    <s v="Coating Silikophen P 80 in Xylene"/>
    <s v="INM-"/>
  </r>
  <r>
    <s v="OF0040241"/>
    <x v="71"/>
    <m/>
    <s v="F600385"/>
    <s v="EVONIK OPERATIONS GMBH"/>
    <s v="26AFC000022"/>
    <x v="2"/>
    <m/>
    <s v="002340033001"/>
    <s v="TEGO FOAMEX 1435 x PTFE"/>
    <s v="prodotti chimici"/>
    <s v="chemical products"/>
    <m/>
    <n v="30"/>
    <s v="kg"/>
    <m/>
    <n v="12.68"/>
    <n v="380.4"/>
    <s v="Tego Foamex 1435 x PTFE (Anti-foam agent)"/>
    <s v="MISC"/>
  </r>
  <r>
    <s v="OF0039671"/>
    <x v="71"/>
    <m/>
    <s v="F600385"/>
    <s v="EVONIK OPERATIONS GMBH"/>
    <s v="26AFC000023"/>
    <x v="2"/>
    <m/>
    <s v="002430002001"/>
    <s v="SILIKOFTAL HTL 2"/>
    <s v="prodotti chimici"/>
    <s v="chemical products"/>
    <m/>
    <n v="2000"/>
    <s v="kg"/>
    <m/>
    <n v="7.5"/>
    <n v="15000"/>
    <s v="Coating Silikoftal HTL 2 Resin"/>
    <s v="INM-"/>
  </r>
  <r>
    <s v="OF0040276"/>
    <x v="71"/>
    <m/>
    <s v="F600364"/>
    <s v="KAVALIERGLASS A.S."/>
    <s v="26AFC000028"/>
    <x v="2"/>
    <m/>
    <s v="000700006001"/>
    <s v="COPERCHIO VETRO BOROSILICATO BASSO 24 CM"/>
    <s v="accessori finiti"/>
    <s v="finished accessories"/>
    <m/>
    <n v="1080"/>
    <s v="NR"/>
    <m/>
    <n v="1.53"/>
    <n v="1652.4"/>
    <s v="Glass Lid Borosilicate Low Profile 24cmGlass Lid"/>
    <s v="GLID"/>
  </r>
  <r>
    <s v="OF0040276"/>
    <x v="71"/>
    <m/>
    <s v="F600364"/>
    <s v="KAVALIERGLASS A.S."/>
    <s v="26AFC000028"/>
    <x v="2"/>
    <m/>
    <s v="000700008001"/>
    <s v="COPERCHIO VETRO BOROSILICATO BASSO 28 CM"/>
    <s v="accessori finiti"/>
    <s v="finished accessories"/>
    <m/>
    <n v="1296"/>
    <s v="NR"/>
    <m/>
    <n v="1.8499999999999999"/>
    <n v="2397.6"/>
    <s v="Glass Lid Borosilicate Low Profile 28cmGlass Lid"/>
    <s v="GLID"/>
  </r>
  <r>
    <s v="OF0040017"/>
    <x v="73"/>
    <m/>
    <s v="F505532"/>
    <s v="PEMCO BELGIUM BV"/>
    <s v="26AFC000020"/>
    <x v="2"/>
    <m/>
    <s v="002490189001"/>
    <s v="FB 280 ROSSO FERRO"/>
    <s v="prodotti chimici"/>
    <s v="chemical products"/>
    <m/>
    <n v="50"/>
    <s v="kg"/>
    <m/>
    <n v="22.389200000000002"/>
    <n v="1119.46"/>
    <s v="Pigment FB 280 Iron Red"/>
    <s v="INM-"/>
  </r>
  <r>
    <s v="OF0039910"/>
    <x v="8"/>
    <m/>
    <s v="F600456"/>
    <s v="ALMESAN ALUMINYUM SAN.VE TIC. A.S"/>
    <s v="26AFF000012"/>
    <x v="3"/>
    <m/>
    <s v="000040235036R"/>
    <s v="DISCO AL.4006 235/36 RIC"/>
    <s v="alluminio"/>
    <s v="aluminium"/>
    <m/>
    <n v="3000"/>
    <s v="kg"/>
    <m/>
    <n v="3.4550000000000001"/>
    <n v="10365"/>
    <s v="Aluminum Disc Alloy 4006 235mm x 3.6mm Replacement Part [cite: 2]"/>
    <s v="ALM-"/>
  </r>
  <r>
    <s v="OF0039910"/>
    <x v="8"/>
    <m/>
    <s v="F600456"/>
    <s v="ALMESAN ALUMINYUM SAN.VE TIC. A.S"/>
    <s v="26AFF000012"/>
    <x v="3"/>
    <m/>
    <s v="000040285036R"/>
    <s v="DISCO AL.4006 285/36 RIC"/>
    <s v="alluminio"/>
    <s v="aluminium"/>
    <m/>
    <n v="4140"/>
    <s v="kg"/>
    <m/>
    <n v="3.4550000000000001"/>
    <n v="14303.7"/>
    <s v="Aluminum Disc Alloy 4006 285mm x 3.6mm Replacement Part [cite: 2]"/>
    <s v="ALM-"/>
  </r>
  <r>
    <s v="OF0039910"/>
    <x v="9"/>
    <m/>
    <s v="F600456"/>
    <s v="ALMESAN ALUMINYUM SAN.VE TIC. A.S"/>
    <s v="26AFF000012"/>
    <x v="3"/>
    <m/>
    <s v="000040310036R"/>
    <s v="DISCO AL.4006 310/36 RIC"/>
    <s v="alluminio"/>
    <s v="aluminium"/>
    <m/>
    <n v="1550"/>
    <s v="kg"/>
    <m/>
    <n v="3.4550000000000001"/>
    <n v="5355.25"/>
    <s v="Aluminum Disc Alloy 4006 310mm x 3.6mm Replacement Part [cite: 2]"/>
    <s v="ALM-"/>
  </r>
  <r>
    <s v="OF0039910"/>
    <x v="57"/>
    <m/>
    <s v="F600456"/>
    <s v="ALMESAN ALUMINYUM SAN.VE TIC. A.S"/>
    <s v="26AFF000012"/>
    <x v="3"/>
    <m/>
    <s v="000040325036R"/>
    <s v="DISCO AL.4006 325/36 RIC"/>
    <s v="alluminio"/>
    <s v="aluminium"/>
    <m/>
    <n v="6046"/>
    <s v="kg"/>
    <m/>
    <n v="3.4550000000000001"/>
    <n v="20888.93"/>
    <s v="Aluminum Disc Alloy 4006 325mm x 3.6mm Replacement Part [cite: 2]"/>
    <s v="ALM-"/>
  </r>
  <r>
    <s v="OF0039910"/>
    <x v="9"/>
    <m/>
    <s v="F600456"/>
    <s v="ALMESAN ALUMINYUM SAN.VE TIC. A.S"/>
    <s v="26AFF000012"/>
    <x v="3"/>
    <m/>
    <s v="000040350036R"/>
    <s v="DISCO AL.4006 350/36 RIC"/>
    <s v="alluminio"/>
    <s v="aluminium"/>
    <m/>
    <n v="3050"/>
    <s v="kg"/>
    <m/>
    <n v="3.4550000000000001"/>
    <n v="10537.75"/>
    <s v="Aluminum Disc Alloy 4006 350mm x 3.6mm Replacement Part [cite: 2]"/>
    <s v="ALM-"/>
  </r>
  <r>
    <s v="OF0039910"/>
    <x v="74"/>
    <m/>
    <s v="F600456"/>
    <s v="ALMESAN ALUMINYUM SAN.VE TIC. A.S"/>
    <s v="26AFF000012"/>
    <x v="3"/>
    <m/>
    <s v="000040355036R"/>
    <s v="DISCO AL.4006 355/36 RIC"/>
    <s v="alluminio"/>
    <s v="aluminium"/>
    <m/>
    <n v="7680"/>
    <s v="kg"/>
    <m/>
    <n v="3.4550000000000001"/>
    <n v="26534.400000000001"/>
    <s v="Aluminum Disc Alloy 4006 355mm x 3.6mm Replacement Part [cite: 2]"/>
    <s v="ALM-"/>
  </r>
  <r>
    <s v="OF0039689"/>
    <x v="75"/>
    <m/>
    <s v="F600361"/>
    <s v="ARCONIC- KOFEM MILL PRODUCTS HUNGARY KFT."/>
    <s v="26AFC000007"/>
    <x v="3"/>
    <m/>
    <s v="000050225029R"/>
    <s v="DISCO AL.L.GREEN 225/29 RIC"/>
    <s v="alluminio"/>
    <s v="aluminium"/>
    <m/>
    <n v="2231"/>
    <s v="kg"/>
    <m/>
    <n v="3.4270013446884806"/>
    <n v="7645.64"/>
    <s v="Aluminum Disc L. Green Series 225mm x 2.9mm Replacement Part [cite: 3]"/>
    <s v="ALM-"/>
  </r>
  <r>
    <s v="OF0039689"/>
    <x v="75"/>
    <m/>
    <s v="F600361"/>
    <s v="ARCONIC- KOFEM MILL PRODUCTS HUNGARY KFT."/>
    <s v="26AFC000007"/>
    <x v="3"/>
    <m/>
    <s v="000050225032R"/>
    <s v="DISCO AL.L.GREEN 225/32 RIC"/>
    <s v="alluminio"/>
    <s v="aluminium"/>
    <m/>
    <n v="3387"/>
    <s v="kg"/>
    <m/>
    <n v="3.4270002952465308"/>
    <n v="11607.25"/>
    <s v="Aluminum Disc L. Green Series 225mm x 3.2mm Replacement Part [cite: 3]"/>
    <s v="ALM-"/>
  </r>
  <r>
    <s v="OF0039689"/>
    <x v="55"/>
    <m/>
    <s v="F600361"/>
    <s v="ARCONIC- KOFEM MILL PRODUCTS HUNGARY KFT."/>
    <s v="26AFC000007"/>
    <x v="3"/>
    <m/>
    <s v="000050285029R"/>
    <s v="DISCO AL.GREEN 285/29 RIC"/>
    <s v="alluminio"/>
    <s v="aluminium"/>
    <m/>
    <n v="1896"/>
    <s v="kg"/>
    <m/>
    <n v="3.4269989451476794"/>
    <n v="6497.59"/>
    <s v="Aluminum Disc Green Series 285mm x 2.9mm Replacement Part [cite: 3]"/>
    <s v="ALM-"/>
  </r>
  <r>
    <s v="OF0039689"/>
    <x v="75"/>
    <m/>
    <s v="F600361"/>
    <s v="ARCONIC- KOFEM MILL PRODUCTS HUNGARY KFT."/>
    <s v="26AFC000007"/>
    <x v="3"/>
    <m/>
    <s v="000050305029R"/>
    <s v="DISCO AL.L.GREEN 305/29 RIC"/>
    <s v="alluminio"/>
    <s v="aluminium"/>
    <m/>
    <n v="2264"/>
    <s v="kg"/>
    <m/>
    <n v="3.4270008833922261"/>
    <n v="7758.73"/>
    <s v="Aluminum Disc L. Green Series 305mm x 2.9mm Replacement Part [cite: 3]"/>
    <s v="ALM-"/>
  </r>
  <r>
    <s v="OF0039689"/>
    <x v="56"/>
    <m/>
    <s v="F600361"/>
    <s v="ARCONIC- KOFEM MILL PRODUCTS HUNGARY KFT."/>
    <s v="26AFC000007"/>
    <x v="3"/>
    <m/>
    <s v="000050330029R"/>
    <s v="DISCO AL.L.GREEN 330/29 RIC"/>
    <s v="alluminio"/>
    <s v="aluminium"/>
    <m/>
    <n v="2283"/>
    <s v="kg"/>
    <m/>
    <n v="3.426999561979851"/>
    <n v="7823.84"/>
    <s v="Aluminum Disc L. Green Series 330mm x 2.9mm Replacement Part [cite: 3]"/>
    <s v="ALM-"/>
  </r>
  <r>
    <s v="OF0039689"/>
    <x v="76"/>
    <m/>
    <s v="F600361"/>
    <s v="ARCONIC- KOFEM MILL PRODUCTS HUNGARY KFT."/>
    <s v="26AFC000007"/>
    <x v="3"/>
    <m/>
    <s v="000050335029R"/>
    <s v="DISCO AL.L.GREEN 335/29 RIC"/>
    <s v="alluminio"/>
    <s v="aluminium"/>
    <m/>
    <n v="2193"/>
    <s v="kg"/>
    <m/>
    <n v="3.4269995440036478"/>
    <n v="7515.41"/>
    <s v="Aluminum Disc L. Green Series 335mm x 2.9mm Replacement Part [cite: 3]"/>
    <s v="ALM-"/>
  </r>
  <r>
    <s v="OF0039689"/>
    <x v="77"/>
    <m/>
    <s v="F600361"/>
    <s v="ARCONIC- KOFEM MILL PRODUCTS HUNGARY KFT."/>
    <s v="26AFC000007"/>
    <x v="3"/>
    <m/>
    <s v="000050365029R"/>
    <s v="DISCO AL.L.GREEN 365/29 RIC"/>
    <s v="alluminio"/>
    <s v="aluminium"/>
    <m/>
    <n v="2199"/>
    <s v="kg"/>
    <m/>
    <n v="3.4269986357435198"/>
    <n v="7535.97"/>
    <s v="Aluminum Disc L. Green Series 365mm x 2.9mm Replacement Part [cite: 3]"/>
    <s v="ALM-"/>
  </r>
  <r>
    <s v="OF0040014"/>
    <x v="32"/>
    <m/>
    <s v="F013521"/>
    <s v="AZELIS ITALIA SRL"/>
    <s v="26AFI000079"/>
    <x v="3"/>
    <m/>
    <s v="002490105002"/>
    <s v="SPECIALPEARL 1600 (EX IRIODIN 100)"/>
    <s v="prodotti chimici"/>
    <s v="chemical products"/>
    <m/>
    <n v="25"/>
    <s v="kg"/>
    <m/>
    <n v="8.1"/>
    <n v="202.5"/>
    <s v="Pigment Specialpearl 1600 (formerly Iriodin 100)"/>
    <s v="INM-"/>
  </r>
  <r>
    <s v="OF0040014"/>
    <x v="31"/>
    <m/>
    <s v="F013521"/>
    <s v="AZELIS ITALIA SRL"/>
    <s v="26AFI000079"/>
    <x v="3"/>
    <m/>
    <s v="002490123006"/>
    <s v="SPECIALPEARL 1611 (EX IRIODIN 111)"/>
    <s v="prodotti chimici"/>
    <s v="chemical products"/>
    <m/>
    <n v="25"/>
    <s v="kg"/>
    <m/>
    <n v="9.5"/>
    <n v="237.5"/>
    <s v="Pigment Specialpearl 1611 (formerly Iriodin 111)"/>
    <s v="INM-"/>
  </r>
  <r>
    <s v="OF0039867"/>
    <x v="78"/>
    <m/>
    <s v="F013930"/>
    <s v="BONTEMPI S.R.L."/>
    <s v="26AFI000247"/>
    <x v="3"/>
    <m/>
    <s v="000450218001"/>
    <s v="RIBATTINO 3,5X9 AG2"/>
    <s v="accessori x manigl."/>
    <s v="accessories for handles"/>
    <m/>
    <n v="100000"/>
    <s v="NR"/>
    <m/>
    <n v="2.64E-3"/>
    <n v="264"/>
    <s v="Rivet 3.5x9 mm AG2 Aluminum"/>
    <s v="RIV-"/>
  </r>
  <r>
    <s v="OF0039867"/>
    <x v="78"/>
    <m/>
    <s v="F013930"/>
    <s v="BONTEMPI S.R.L."/>
    <s v="26AFI000247"/>
    <x v="3"/>
    <m/>
    <s v="000450286001"/>
    <s v="RIBATTINO 5X13 AG5"/>
    <s v="accessori x manigl."/>
    <s v="accessories for handles"/>
    <m/>
    <n v="201084"/>
    <s v="NR"/>
    <m/>
    <n v="7.5499791132064217E-3"/>
    <n v="1518.18"/>
    <s v="Rivet 5x13 mm AG5 Aluminum"/>
    <s v="RIV-"/>
  </r>
  <r>
    <s v="OF0039867"/>
    <x v="79"/>
    <m/>
    <s v="F013930"/>
    <s v="BONTEMPI S.R.L."/>
    <s v="26AFI000247"/>
    <x v="3"/>
    <m/>
    <s v="000450442001"/>
    <s v="RIBATTINO 4X11 AG5"/>
    <s v="accessori x manigl."/>
    <s v="accessories for handles"/>
    <m/>
    <n v="50505"/>
    <s v="NR"/>
    <m/>
    <n v="3.7499257499257498E-3"/>
    <n v="189.39"/>
    <s v="Rivet 4x11 AG5"/>
    <s v="RIV-"/>
  </r>
  <r>
    <s v="OF0039824"/>
    <x v="32"/>
    <m/>
    <s v="F012539"/>
    <s v="BRENNTAG SPA"/>
    <s v="26AFI000080"/>
    <x v="3"/>
    <m/>
    <s v="002460140001"/>
    <s v="DOWANOL PMA ACETATO DI METOSSIPROP. CISTERNA"/>
    <s v="prodotti chimici"/>
    <s v="chemical products"/>
    <m/>
    <n v="950"/>
    <s v="kg"/>
    <m/>
    <n v="2.79"/>
    <n v="2650.5"/>
    <s v="Dowanol PMA (Methoxypropyl Acetate) Bulk TankDowanol PMA (Methoxypropyl Acetate)"/>
    <s v="MISC"/>
  </r>
  <r>
    <s v="OF0039824"/>
    <x v="31"/>
    <m/>
    <s v="F012539"/>
    <s v="BRENNTAG SPA"/>
    <s v="26AFI000080"/>
    <x v="3"/>
    <m/>
    <s v="009290031001"/>
    <s v="DOWANOL PMA ACETATO DI METOS.KG 195 FUSTO"/>
    <s v="materiali di consumo"/>
    <s v="consumable materials"/>
    <m/>
    <n v="585"/>
    <s v="kg"/>
    <m/>
    <n v="2.95"/>
    <n v="1725.75"/>
    <s v="Dowanol PMA (Methoxypropyl Acetate) 195kg DrumDowanol PMA (Methoxypropyl Acetate)"/>
    <s v="MISC"/>
  </r>
  <r>
    <s v="OF0039883"/>
    <x v="78"/>
    <m/>
    <s v="F015008"/>
    <s v="CALDER SNC DI LEGNAZZI MARCO &amp; C."/>
    <s v="26AFI000090"/>
    <x v="3"/>
    <m/>
    <s v="000660369001"/>
    <s v="PALETTA CM 29 C/F+SPATOLA X RACLETT"/>
    <s v="accessori finiti"/>
    <s v="finished accessories"/>
    <m/>
    <n v="3000"/>
    <s v="NR"/>
    <m/>
    <n v="0.67"/>
    <n v="2010"/>
    <s v="Turner/Spatula 29 cm with Holes + Raclette Scraper"/>
    <s v="T&amp;G-"/>
  </r>
  <r>
    <s v="OF0039831"/>
    <x v="80"/>
    <m/>
    <s v="F600081"/>
    <s v="DN CHEMICALS SRL"/>
    <s v="26AFI000113"/>
    <x v="3"/>
    <m/>
    <s v="002460033001"/>
    <s v="DILUENTE NITRO CISTERNA"/>
    <s v="prodotti chimici"/>
    <s v="chemical products"/>
    <m/>
    <n v="1558"/>
    <s v="kg"/>
    <m/>
    <n v="2.1341527599486523"/>
    <n v="3325.01"/>
    <s v="Nitro Thinner Bulk TankNitro Thinner"/>
    <s v="MISC"/>
  </r>
  <r>
    <s v="OF0039831"/>
    <x v="81"/>
    <m/>
    <s v="F600081"/>
    <s v="DN CHEMICALS SRL"/>
    <s v="26AFI000113"/>
    <x v="3"/>
    <m/>
    <s v="009290028001"/>
    <s v="DILUENTE NITRO X PULIZIA LATTA"/>
    <s v="materiali di consumo"/>
    <s v="consumable materials"/>
    <m/>
    <n v="676.5"/>
    <s v="kg"/>
    <m/>
    <n v="2.3780487804878048"/>
    <n v="1608.75"/>
    <s v="Nitro Thinner for Cleaning Tin CanNitro Thinner for Cleaning"/>
    <s v="MISC"/>
  </r>
  <r>
    <s v="OF0039827"/>
    <x v="32"/>
    <m/>
    <s v="F014073"/>
    <s v="DOTT.ALESSANDRO VIVALDA SRL"/>
    <s v="26AFI000081"/>
    <x v="3"/>
    <m/>
    <s v="002490143001"/>
    <s v="OSSIDO DI CROMO VERDE GN"/>
    <s v="prodotti chimici"/>
    <s v="chemical products"/>
    <m/>
    <n v="25"/>
    <s v="kg"/>
    <m/>
    <n v="12.5"/>
    <n v="312.5"/>
    <s v="Chromium Oxide Green GN"/>
    <s v="INM-"/>
  </r>
  <r>
    <s v="OF0039827"/>
    <x v="31"/>
    <m/>
    <s v="F014073"/>
    <s v="DOTT.ALESSANDRO VIVALDA SRL"/>
    <s v="26AFI000081"/>
    <x v="3"/>
    <m/>
    <s v="002490171001"/>
    <s v="BIOSSIDO DI TITANIO RC 833 (ex TR92)"/>
    <s v="prodotti chimici"/>
    <s v="chemical products"/>
    <m/>
    <n v="50"/>
    <s v="kg"/>
    <m/>
    <n v="4.4000000000000004"/>
    <n v="220"/>
    <s v="Titanium Dioxide RC 833 (formerly TR92)"/>
    <s v="INM-"/>
  </r>
  <r>
    <s v="OF0039827"/>
    <x v="32"/>
    <m/>
    <s v="F014073"/>
    <s v="DOTT.ALESSANDRO VIVALDA SRL"/>
    <s v="26AFI000081"/>
    <x v="3"/>
    <m/>
    <s v="002490213002"/>
    <s v="STAPA METALLUX R 214"/>
    <s v="prodotti chimici"/>
    <s v="chemical products"/>
    <m/>
    <n v="25"/>
    <s v="kg"/>
    <m/>
    <n v="26"/>
    <n v="650"/>
    <s v="STAPA METALLUX R 214"/>
    <s v="INM-"/>
  </r>
  <r>
    <s v="OF0039885"/>
    <x v="78"/>
    <m/>
    <s v="F015068"/>
    <s v="ECOPROJECT TECHNOLOGIES SRL"/>
    <s v="26AFI000161"/>
    <x v="3"/>
    <m/>
    <s v="009230008004"/>
    <s v="ECOSPRAY 870 (detersivo)"/>
    <s v="materiali di consumo"/>
    <s v="consumable materials"/>
    <m/>
    <n v="2400"/>
    <s v="kg"/>
    <m/>
    <n v="1.55"/>
    <n v="3720"/>
    <s v="Ecospray 870 (Detergent)"/>
    <s v="MISC"/>
  </r>
  <r>
    <s v="OF0040177"/>
    <x v="79"/>
    <m/>
    <s v="F015068"/>
    <s v="ECOPROJECT TECHNOLOGIES SRL"/>
    <s v="26AFI000180"/>
    <x v="3"/>
    <m/>
    <s v="009430043006"/>
    <s v="COAGULANTE PROWASTE 9124 ECOPROJ."/>
    <s v="materiali di consumo"/>
    <s v="consumable materials"/>
    <m/>
    <n v="1200"/>
    <s v="kg"/>
    <m/>
    <n v="2.0499999999999998"/>
    <n v="2460"/>
    <s v="Coagulant Prowaste 9124 EcoprojCoagulant"/>
    <s v="MISC"/>
  </r>
  <r>
    <s v="OF0039823"/>
    <x v="78"/>
    <m/>
    <s v="F010134"/>
    <s v="EIGENMANN &amp; VERONELLI SPA"/>
    <s v="26AFI000115"/>
    <x v="3"/>
    <m/>
    <s v="002340514002"/>
    <s v="ACEMATT 3300 OPACIZ. SOFT-TOUCH LAC"/>
    <s v="prodotti chimici"/>
    <s v="chemical products"/>
    <m/>
    <n v="180"/>
    <s v="kg"/>
    <m/>
    <n v="23.45"/>
    <n v="4221"/>
    <s v="ACEMATT 3300 OPACIZ. SOFT-TOUCH LAC"/>
    <s v="INM-"/>
  </r>
  <r>
    <s v="OF0039471"/>
    <x v="82"/>
    <m/>
    <s v="F600985"/>
    <s v="EL.MA SNC"/>
    <s v="26AFI000091"/>
    <x v="3"/>
    <m/>
    <s v="001717796001"/>
    <s v="BOX FLEXO 7796+KIT DIV.MADE IN 20 CM SKILLET SCMI 20040"/>
    <s v="cartoni e casse"/>
    <s v="cartons and boxes"/>
    <m/>
    <n v="6370"/>
    <s v="NR"/>
    <m/>
    <n v="0.83499999999999996"/>
    <n v="5318.95"/>
    <s v="Flexo Box 7796 + Divider Kit for 20cm Skillet SCMI 20040"/>
    <s v="BOX-"/>
  </r>
  <r>
    <s v="OF0039471"/>
    <x v="83"/>
    <m/>
    <s v="F600985"/>
    <s v="EL.MA SNC"/>
    <s v="26AFI000091"/>
    <x v="3"/>
    <m/>
    <s v="001717797001"/>
    <s v="BOX FLEXO 7797+KIT DIV.MADE IN 20 CM SAUCE SCMI 20125"/>
    <s v="cartoni e casse"/>
    <s v="cartons and boxes"/>
    <m/>
    <n v="1000"/>
    <s v="NR"/>
    <m/>
    <n v="1.4850000000000001"/>
    <n v="1485"/>
    <s v="Flexo Box 7797 + Divider Kit Made In 20cm Sauce"/>
    <s v="BOX-"/>
  </r>
  <r>
    <s v="OF0039471"/>
    <x v="78"/>
    <m/>
    <s v="F600985"/>
    <s v="EL.MA SNC"/>
    <s v="26AFI000091"/>
    <x v="3"/>
    <m/>
    <s v="001717798001"/>
    <s v="BOX FLEXO 7798+KIT DIV.MADE IN 24 CM SAUTE SCMI 24088"/>
    <s v="cartoni e casse"/>
    <s v="cartons and boxes"/>
    <m/>
    <n v="1000"/>
    <s v="NR"/>
    <m/>
    <n v="1.405"/>
    <n v="1405"/>
    <s v="Flexo Box 7798 + Divider Kit Made In 24cm Saute"/>
    <s v="BOX-"/>
  </r>
  <r>
    <s v="OF0039471"/>
    <x v="78"/>
    <m/>
    <s v="F600985"/>
    <s v="EL.MA SNC"/>
    <s v="26AFI000091"/>
    <x v="3"/>
    <m/>
    <s v="001717800001"/>
    <s v="BOX FLEXO 7800+KIT DIV.MADE IN 26 CM SAUTE SCMI 26066"/>
    <s v="cartoni e casse"/>
    <s v="cartons and boxes"/>
    <m/>
    <n v="1936"/>
    <s v="NR"/>
    <m/>
    <n v="1.345"/>
    <n v="2603.92"/>
    <s v="Flexo Box 7800 + Divider Kit Made In 26cm Saute"/>
    <s v="BOX-"/>
  </r>
  <r>
    <s v="OF0039471"/>
    <x v="82"/>
    <m/>
    <s v="F600985"/>
    <s v="EL.MA SNC"/>
    <s v="26AFI000091"/>
    <x v="3"/>
    <m/>
    <s v="001717803001"/>
    <s v="BOX FLEXO 7783+KIT DIV.MADE IN 3 PCS SKILLET SCMI 3PCSSKN"/>
    <s v="cartoni e casse"/>
    <s v="cartons and boxes"/>
    <m/>
    <n v="1000"/>
    <s v="NR"/>
    <m/>
    <n v="1.6950000000000001"/>
    <n v="1695"/>
    <s v="Flexo Box 7783 + Divider Kit Made In 3pc Skillet"/>
    <s v="BOX-"/>
  </r>
  <r>
    <s v="OF0039471"/>
    <x v="78"/>
    <m/>
    <s v="F600985"/>
    <s v="EL.MA SNC"/>
    <s v="26AFI000091"/>
    <x v="3"/>
    <m/>
    <s v="001717805001"/>
    <s v="BOX FLEXO 7805 COP. MADE IN 7 PCS SET SCMI 7PCSCOPERCHIO"/>
    <s v="cartoni e casse"/>
    <s v="cartons and boxes"/>
    <m/>
    <n v="982"/>
    <s v="NR"/>
    <m/>
    <n v="1.0150000000000001"/>
    <n v="996.73"/>
    <s v="Flexo Box 7805 Lid Made In 7pc Set Lid Cover"/>
    <s v="BOX-"/>
  </r>
  <r>
    <s v="OF0039834"/>
    <x v="73"/>
    <m/>
    <s v="F600452"/>
    <s v="ELANTAS EUROPE GMBH"/>
    <s v="26AFC000010"/>
    <x v="3"/>
    <m/>
    <s v="002430002005"/>
    <s v="Elan-CoatSP96V1-60 - tipo HTL-2"/>
    <s v="prodotti chimici"/>
    <s v="chemical products"/>
    <m/>
    <n v="2000"/>
    <s v="kg"/>
    <m/>
    <n v="7.65"/>
    <n v="15300"/>
    <s v="Coating Elan-Coat SP96V1-60 HTL-2 Type"/>
    <s v="INM-"/>
  </r>
  <r>
    <s v="OF0040357"/>
    <x v="7"/>
    <m/>
    <s v="F012619"/>
    <s v="ESSELUNGA SPA"/>
    <s v="26ARI000003"/>
    <x v="3"/>
    <m/>
    <s v="001970055001"/>
    <s v="PALLET EPAL CM 120x80"/>
    <s v="materiali di consumo"/>
    <s v="consumable materials"/>
    <m/>
    <n v="14"/>
    <s v="NR"/>
    <m/>
    <n v="8.77"/>
    <n v="122.78"/>
    <s v="Pallet EPAL Standard 120x80 cm"/>
    <s v="MISC"/>
  </r>
  <r>
    <s v="OF0039206"/>
    <x v="78"/>
    <m/>
    <s v="F015520"/>
    <s v="EUROACCIAI SPA"/>
    <s v="26AFI000092"/>
    <x v="3"/>
    <m/>
    <s v="0001A0150005"/>
    <s v="DISCO AC.150/05 AISI430 LISCIO/SAT."/>
    <s v="acciaio"/>
    <s v="steel"/>
    <m/>
    <n v="1279"/>
    <s v="kg"/>
    <m/>
    <n v="3.25"/>
    <n v="4156.75"/>
    <s v="Steel Disc AISI 430 0.5mm Smooth/Satin Finish [cite: 1]"/>
    <s v="SSM-"/>
  </r>
  <r>
    <s v="OF0039206"/>
    <x v="78"/>
    <m/>
    <s v="F015520"/>
    <s v="EUROACCIAI SPA"/>
    <s v="26AFI000092"/>
    <x v="3"/>
    <m/>
    <s v="0001A0175005"/>
    <s v="DISCO AC.175/05 AISI430 LISCIO/SAT."/>
    <s v="acciaio"/>
    <s v="steel"/>
    <m/>
    <n v="568"/>
    <s v="kg"/>
    <m/>
    <n v="3.25"/>
    <n v="1846"/>
    <s v="Steel Disc AISI 430 0.5mm Smooth/Satin Finish [cite: 1]"/>
    <s v="SSM-"/>
  </r>
  <r>
    <s v="OF0040104"/>
    <x v="79"/>
    <m/>
    <s v="F015520"/>
    <s v="EUROACCIAI SPA"/>
    <s v="26AFI000092"/>
    <x v="3"/>
    <m/>
    <s v="0001A0175005"/>
    <s v="DISCO AC.175/05 AISI430 LISCIO/SAT."/>
    <s v="acciaio"/>
    <s v="steel"/>
    <m/>
    <n v="747"/>
    <s v="kg"/>
    <m/>
    <n v="3.25"/>
    <n v="2427.75"/>
    <s v="Steel Disc AISI 430 0.5mm Smooth/Satin Finish [cite: 1]"/>
    <s v="SSM-"/>
  </r>
  <r>
    <s v="OF0039206"/>
    <x v="81"/>
    <m/>
    <s v="F015520"/>
    <s v="EUROACCIAI SPA"/>
    <s v="26AFI000092"/>
    <x v="3"/>
    <m/>
    <s v="0001A0195005"/>
    <s v="DISCO AC.195/05 AISI430 LISCIO/SAT."/>
    <s v="acciaio"/>
    <s v="steel"/>
    <m/>
    <n v="2296"/>
    <s v="kg"/>
    <m/>
    <n v="3.25"/>
    <n v="7462"/>
    <s v="Steel Disc AISI 430 0.5mm Smooth/Satin Finish [cite: 1]"/>
    <s v="SSM-"/>
  </r>
  <r>
    <s v="OF0040104"/>
    <x v="78"/>
    <m/>
    <s v="F015520"/>
    <s v="EUROACCIAI SPA"/>
    <s v="26AFI000092"/>
    <x v="3"/>
    <m/>
    <s v="0001A0210005"/>
    <s v="DISCO AC.210/05 AISI430 LISCIO/SAT."/>
    <s v="acciaio"/>
    <s v="steel"/>
    <m/>
    <n v="2380"/>
    <s v="kg"/>
    <m/>
    <n v="3.25"/>
    <n v="7735"/>
    <s v="Steel Disc AISI 430 0.5mm Smooth/Satin Finish [cite: 1]"/>
    <s v="SSM-"/>
  </r>
  <r>
    <s v="OF0040104"/>
    <x v="82"/>
    <m/>
    <s v="F015520"/>
    <s v="EUROACCIAI SPA"/>
    <s v="26AFI000093"/>
    <x v="3"/>
    <m/>
    <s v="0001A0175005"/>
    <s v="DISCO AC.175/05 AISI430 LISCIO/SAT."/>
    <s v="acciaio"/>
    <s v="steel"/>
    <m/>
    <n v="1229"/>
    <s v="kg"/>
    <m/>
    <n v="3.25"/>
    <n v="3994.25"/>
    <s v="Steel Disc AISI 430 0.5mm Smooth/Satin Finish [cite: 1]"/>
    <s v="SSM-"/>
  </r>
  <r>
    <s v="OF0040259"/>
    <x v="78"/>
    <m/>
    <s v="F015520"/>
    <s v="EUROACCIAI SPA"/>
    <s v="26AFI000094"/>
    <x v="3"/>
    <m/>
    <s v="0001A0205005"/>
    <s v="DISCO AC.205/05 AISI430 LISCIO/SAT."/>
    <s v="acciaio"/>
    <s v="steel"/>
    <m/>
    <n v="648"/>
    <s v="kg"/>
    <m/>
    <n v="3.25"/>
    <n v="2106"/>
    <s v="Steel Disc AISI 430 0.5mm Smooth/Satin Finish [cite: 1]"/>
    <s v="SSM-"/>
  </r>
  <r>
    <s v="OF0040104"/>
    <x v="81"/>
    <m/>
    <s v="F015520"/>
    <s v="EUROACCIAI SPA"/>
    <s v="26AFI000094"/>
    <x v="3"/>
    <m/>
    <s v="0001A0210005"/>
    <s v="DISCO AC.210/05 AISI430 LISCIO/SAT."/>
    <s v="acciaio"/>
    <s v="steel"/>
    <m/>
    <n v="435"/>
    <s v="kg"/>
    <m/>
    <n v="3.25"/>
    <n v="1413.75"/>
    <s v="Steel Disc AISI 430 0.5mm Smooth/Satin Finish [cite: 1]"/>
    <s v="SSM-"/>
  </r>
  <r>
    <s v="OF0040259"/>
    <x v="78"/>
    <m/>
    <s v="F015520"/>
    <s v="EUROACCIAI SPA"/>
    <s v="26AFI000094"/>
    <x v="3"/>
    <m/>
    <s v="0001A0210005"/>
    <s v="DISCO AC.210/05 AISI430 LISCIO/SAT."/>
    <s v="acciaio"/>
    <s v="steel"/>
    <m/>
    <n v="2963"/>
    <s v="kg"/>
    <m/>
    <n v="3.25"/>
    <n v="9629.75"/>
    <s v="Steel Disc AISI 430 0.5mm Smooth/Satin Finish [cite: 1]"/>
    <s v="SSM-"/>
  </r>
  <r>
    <s v="OF0039671"/>
    <x v="84"/>
    <m/>
    <s v="F600385"/>
    <s v="EVONIK OPERATIONS GMBH"/>
    <s v="26AFC000006"/>
    <x v="3"/>
    <m/>
    <s v="002430002001"/>
    <s v="SILIKOFTAL HTL 2"/>
    <s v="prodotti chimici"/>
    <s v="chemical products"/>
    <m/>
    <n v="2000"/>
    <s v="kg"/>
    <m/>
    <n v="7.85"/>
    <n v="15700"/>
    <s v="Coating Silikoftal HTL 2 Resin"/>
    <s v="INM-"/>
  </r>
  <r>
    <s v="OF0039868"/>
    <x v="85"/>
    <m/>
    <s v="F010037"/>
    <s v="F.LLI BERNABE'S.N.C.DI BERNABE'    MARCO,MONICA E DANIELA"/>
    <s v="26AFI000095"/>
    <x v="3"/>
    <m/>
    <s v="000210013003"/>
    <s v="GOUJON 10X10X16 DIR.NON FIL.4,5"/>
    <s v="accessori x manigl."/>
    <s v="accessories for handles"/>
    <m/>
    <n v="20000"/>
    <s v="NR"/>
    <m/>
    <n v="5.6000000000000001E-2"/>
    <n v="1120"/>
    <s v="5Stud 10x10x16mm Straight Unthreaded 4.5mm"/>
    <s v="STUD"/>
  </r>
  <r>
    <s v="OF0039868"/>
    <x v="78"/>
    <m/>
    <s v="F010037"/>
    <s v="F.LLI BERNABE'S.N.C.DI BERNABE'    MARCO,MONICA E DANIELA"/>
    <s v="26AFI000095"/>
    <x v="3"/>
    <m/>
    <s v="000210014012"/>
    <s v="GOUJON 10X10X13,5 DIR.NON FIL.4,5"/>
    <s v="accessori x manigl."/>
    <s v="accessories for handles"/>
    <m/>
    <n v="20000"/>
    <s v="NR"/>
    <m/>
    <n v="4.4999999999999998E-2"/>
    <n v="900"/>
    <s v="5 DIR.NON FIL.45Stud 10x10x13.5mm Straight"/>
    <s v="STUD"/>
  </r>
  <r>
    <s v="OF0040199"/>
    <x v="82"/>
    <m/>
    <s v="F010037"/>
    <s v="F.LLI BERNABE'S.N.C.DI BERNABE'    MARCO,MONICA E DANIELA"/>
    <s v="26AFI000095"/>
    <x v="3"/>
    <m/>
    <s v="000210014012"/>
    <s v="GOUJON 10X10X13,5 DIR.NON FIL.4,5"/>
    <s v="accessori x manigl."/>
    <s v="accessories for handles"/>
    <m/>
    <n v="10000"/>
    <s v="NR"/>
    <m/>
    <n v="4.4999999999999998E-2"/>
    <n v="450"/>
    <s v="5 DIR.NON FIL.45Stud 10x10x13.5mm Straight"/>
    <s v="STUD"/>
  </r>
  <r>
    <s v="OF0039868"/>
    <x v="82"/>
    <m/>
    <s v="F010037"/>
    <s v="F.LLI BERNABE'S.N.C.DI BERNABE'    MARCO,MONICA E DANIELA"/>
    <s v="26AFI000095"/>
    <x v="3"/>
    <m/>
    <s v="000210014014"/>
    <s v="GOUJON 10X10X13,5 86° NON FIL.4,5"/>
    <s v="accessori x manigl."/>
    <s v="accessories for handles"/>
    <m/>
    <n v="10000"/>
    <s v="NR"/>
    <m/>
    <n v="5.6000000000000001E-2"/>
    <n v="560"/>
    <s v="5 86° NON FIL.45Stud 10x10x13.5mm 86°"/>
    <s v="STUD"/>
  </r>
  <r>
    <s v="OF0039868"/>
    <x v="82"/>
    <m/>
    <s v="F010037"/>
    <s v="F.LLI BERNABE'S.N.C.DI BERNABE'    MARCO,MONICA E DANIELA"/>
    <s v="26AFI000095"/>
    <x v="3"/>
    <m/>
    <s v="000210016012"/>
    <s v="GOUJON 10X10X18 63° NON FIL.4,5"/>
    <s v="accessori x manigl."/>
    <s v="accessories for handles"/>
    <m/>
    <n v="40000"/>
    <s v="NR"/>
    <m/>
    <n v="5.6000000000000001E-2"/>
    <n v="2240"/>
    <s v="5Stud 10x10x18mm 63° Unthreaded 4.5mm"/>
    <s v="STUD"/>
  </r>
  <r>
    <s v="OF0040199"/>
    <x v="85"/>
    <m/>
    <s v="F010037"/>
    <s v="F.LLI BERNABE'S.N.C.DI BERNABE'    MARCO,MONICA E DANIELA"/>
    <s v="26AFI000095"/>
    <x v="3"/>
    <m/>
    <s v="000210016012"/>
    <s v="GOUJON 10X10X18 63° NON FIL.4,5"/>
    <s v="accessori x manigl."/>
    <s v="accessories for handles"/>
    <m/>
    <n v="40000"/>
    <s v="NR"/>
    <m/>
    <n v="5.6000000000000001E-2"/>
    <n v="2240"/>
    <s v="5Stud 10x10x18mm 63° Unthreaded 4.5mm"/>
    <s v="STUD"/>
  </r>
  <r>
    <s v="OF0039868"/>
    <x v="78"/>
    <m/>
    <s v="F010037"/>
    <s v="F.LLI BERNABE'S.N.C.DI BERNABE'    MARCO,MONICA E DANIELA"/>
    <s v="26AFI000095"/>
    <x v="3"/>
    <m/>
    <s v="000210016013"/>
    <s v="GOUJON 10X10X18 70° NON FIL.4,5"/>
    <s v="accessori x manigl."/>
    <s v="accessories for handles"/>
    <m/>
    <n v="40000"/>
    <s v="NR"/>
    <m/>
    <n v="5.6000000000000001E-2"/>
    <n v="2240"/>
    <s v="5Stud 10x10x18mm 70° Unthreaded 4.5mm"/>
    <s v="STUD"/>
  </r>
  <r>
    <s v="OF0040199"/>
    <x v="82"/>
    <m/>
    <s v="F010037"/>
    <s v="F.LLI BERNABE'S.N.C.DI BERNABE'    MARCO,MONICA E DANIELA"/>
    <s v="26AFI000095"/>
    <x v="3"/>
    <m/>
    <s v="000210016013"/>
    <s v="GOUJON 10X10X18 70° NON FIL.4,5"/>
    <s v="accessori x manigl."/>
    <s v="accessories for handles"/>
    <m/>
    <n v="80000"/>
    <s v="NR"/>
    <m/>
    <n v="5.6000000000000001E-2"/>
    <n v="4480"/>
    <s v="5Stud 10x10x18mm 70° Unthreaded 4.5mm"/>
    <s v="STUD"/>
  </r>
  <r>
    <s v="OF0039868"/>
    <x v="78"/>
    <m/>
    <s v="F010037"/>
    <s v="F.LLI BERNABE'S.N.C.DI BERNABE'    MARCO,MONICA E DANIELA"/>
    <s v="26AFI000095"/>
    <x v="3"/>
    <m/>
    <s v="000210016014"/>
    <s v="GOUJON 10X10X17 80° NON FIL.4,5"/>
    <s v="accessori x manigl."/>
    <s v="accessories for handles"/>
    <m/>
    <n v="40000"/>
    <s v="NR"/>
    <m/>
    <n v="5.6000000000000001E-2"/>
    <n v="2240"/>
    <s v="5Stud 10x10x17mm 80° Unthreaded 4.5mm"/>
    <s v="STUD"/>
  </r>
  <r>
    <s v="OF0040199"/>
    <x v="78"/>
    <m/>
    <s v="F010037"/>
    <s v="F.LLI BERNABE'S.N.C.DI BERNABE'    MARCO,MONICA E DANIELA"/>
    <s v="26AFI000095"/>
    <x v="3"/>
    <m/>
    <s v="000210016014"/>
    <s v="GOUJON 10X10X17 80° NON FIL.4,5"/>
    <s v="accessori x manigl."/>
    <s v="accessories for handles"/>
    <m/>
    <n v="120000"/>
    <s v="NR"/>
    <m/>
    <n v="5.6000000000000001E-2"/>
    <n v="6720"/>
    <s v="5Stud 10x10x17mm 80° Unthreaded 4.5mm"/>
    <s v="STUD"/>
  </r>
  <r>
    <s v="OF0039768"/>
    <x v="55"/>
    <m/>
    <s v="F015859"/>
    <s v="F.LLI GIOVANNINI SRL"/>
    <s v="26AFI000257"/>
    <x v="3"/>
    <m/>
    <s v="001510147027"/>
    <s v="BOX 0147/027 CM59X25,5X26"/>
    <s v="cartoni e casse"/>
    <s v="cartons and boxes"/>
    <m/>
    <n v="255"/>
    <s v="NR"/>
    <m/>
    <n v="0.71199999999999997"/>
    <n v="181.56"/>
    <s v="BOX 0147/027 CM59X25,5X26"/>
    <s v="BOX-"/>
  </r>
  <r>
    <s v="OF0039405"/>
    <x v="55"/>
    <m/>
    <s v="F015859"/>
    <s v="F.LLI GIOVANNINI SRL"/>
    <s v="26AFI000257"/>
    <x v="3"/>
    <m/>
    <s v="001510346016"/>
    <s v="BOX 0346/016*CM47X30,5X18"/>
    <s v="cartoni e casse"/>
    <s v="cartons and boxes"/>
    <m/>
    <n v="235"/>
    <s v="NR"/>
    <m/>
    <n v="0.48502127659574468"/>
    <n v="113.98"/>
    <s v="BOX 0346/016*CM47X30,5X18"/>
    <s v="BOX-"/>
  </r>
  <r>
    <s v="OF0039768"/>
    <x v="86"/>
    <m/>
    <s v="F015859"/>
    <s v="F.LLI GIOVANNINI SRL"/>
    <s v="26AFI000257"/>
    <x v="3"/>
    <m/>
    <s v="001510346016"/>
    <s v="BOX 0346/016*CM47X30,5X18"/>
    <s v="cartoni e casse"/>
    <s v="cartons and boxes"/>
    <m/>
    <n v="1020"/>
    <s v="NR"/>
    <m/>
    <n v="0.496"/>
    <n v="505.92"/>
    <s v="BOX 0346/016*CM47X30,5X18"/>
    <s v="BOX-"/>
  </r>
  <r>
    <s v="OF0039943"/>
    <x v="15"/>
    <m/>
    <s v="F015859"/>
    <s v="F.LLI GIOVANNINI SRL"/>
    <s v="26AFI000257"/>
    <x v="3"/>
    <m/>
    <s v="001510346016"/>
    <s v="BOX 0346/016*CM47X30,5X18"/>
    <s v="cartoni e casse"/>
    <s v="cartons and boxes"/>
    <m/>
    <n v="1902"/>
    <s v="NR"/>
    <m/>
    <n v="0.48499999999999999"/>
    <n v="922.47"/>
    <s v="BOX 0346/016*CM47X30,5X18"/>
    <s v="BOX-"/>
  </r>
  <r>
    <s v="OF0038753"/>
    <x v="65"/>
    <m/>
    <s v="F015859"/>
    <s v="F.LLI GIOVANNINI SRL"/>
    <s v="26AFI000257"/>
    <x v="3"/>
    <m/>
    <s v="001510567000"/>
    <s v="BOX 0567/000 CM39X38,5X19"/>
    <s v="cartoni e casse"/>
    <s v="cartons and boxes"/>
    <m/>
    <n v="383"/>
    <s v="NR"/>
    <m/>
    <n v="0.56798955613577018"/>
    <n v="217.54"/>
    <s v="BOX 0567/000 CM39X38,5X19"/>
    <s v="BOX-"/>
  </r>
  <r>
    <s v="OF0038912"/>
    <x v="64"/>
    <m/>
    <s v="F015859"/>
    <s v="F.LLI GIOVANNINI SRL"/>
    <s v="26AFI000257"/>
    <x v="3"/>
    <m/>
    <s v="001510567000"/>
    <s v="BOX 0567/000 CM39X38,5X19"/>
    <s v="cartoni e casse"/>
    <s v="cartons and boxes"/>
    <m/>
    <n v="442"/>
    <s v="NR"/>
    <m/>
    <n v="0.56800904977375566"/>
    <n v="251.06"/>
    <s v="BOX 0567/000 CM39X38,5X19"/>
    <s v="BOX-"/>
  </r>
  <r>
    <s v="OF0039472"/>
    <x v="87"/>
    <m/>
    <s v="F015859"/>
    <s v="F.LLI GIOVANNINI SRL"/>
    <s v="26AFI000257"/>
    <x v="3"/>
    <m/>
    <s v="001510567000"/>
    <s v="BOX 0567/000 CM39X38,5X19"/>
    <s v="cartoni e casse"/>
    <s v="cartons and boxes"/>
    <m/>
    <n v="986"/>
    <s v="NR"/>
    <m/>
    <n v="0.57399594320486824"/>
    <n v="565.96"/>
    <s v="BOX 0567/000 CM39X38,5X19"/>
    <s v="BOX-"/>
  </r>
  <r>
    <s v="OF0039195"/>
    <x v="88"/>
    <m/>
    <s v="F015859"/>
    <s v="F.LLI GIOVANNINI SRL"/>
    <s v="26AFI000257"/>
    <x v="3"/>
    <m/>
    <s v="001510709065"/>
    <s v="BOX 0709/065*CM45X28,5X12"/>
    <s v="cartoni e casse"/>
    <s v="cartons and boxes"/>
    <m/>
    <n v="205"/>
    <s v="NR"/>
    <m/>
    <n v="0.3770243902439025"/>
    <n v="77.290000000000006"/>
    <s v="BOX 0709/065*CM45X28,5X12"/>
    <s v="BOX-"/>
  </r>
  <r>
    <s v="OF0039768"/>
    <x v="88"/>
    <m/>
    <s v="F015859"/>
    <s v="F.LLI GIOVANNINI SRL"/>
    <s v="26AFI000257"/>
    <x v="3"/>
    <m/>
    <s v="001510709065"/>
    <s v="BOX 0709/065*CM45X28,5X12"/>
    <s v="cartoni e casse"/>
    <s v="cartons and boxes"/>
    <m/>
    <n v="1070"/>
    <s v="NR"/>
    <m/>
    <n v="0.377"/>
    <n v="403.39"/>
    <s v="BOX 0709/065*CM45X28,5X12"/>
    <s v="BOX-"/>
  </r>
  <r>
    <s v="OF0039472"/>
    <x v="88"/>
    <m/>
    <s v="F015859"/>
    <s v="F.LLI GIOVANNINI SRL"/>
    <s v="26AFI000257"/>
    <x v="3"/>
    <m/>
    <s v="001511235162"/>
    <s v="BOX 1235/162 CM39X22,5X24"/>
    <s v="cartoni e casse"/>
    <s v="cartons and boxes"/>
    <m/>
    <n v="254"/>
    <s v="NR"/>
    <m/>
    <n v="0.54799212598425195"/>
    <n v="139.19"/>
    <s v="BOX 1235/162 CM39X22,5X24"/>
    <s v="BOX-"/>
  </r>
  <r>
    <s v="OF0039702"/>
    <x v="88"/>
    <m/>
    <s v="F015859"/>
    <s v="F.LLI GIOVANNINI SRL"/>
    <s v="26AFI000257"/>
    <x v="3"/>
    <m/>
    <s v="001511235162"/>
    <s v="BOX 1235/162 CM39X22,5X24"/>
    <s v="cartoni e casse"/>
    <s v="cartons and boxes"/>
    <m/>
    <n v="96"/>
    <s v="NR"/>
    <m/>
    <n v="0.48802083333333335"/>
    <n v="46.85"/>
    <s v="BOX 1235/162 CM39X22,5X24"/>
    <s v="BOX-"/>
  </r>
  <r>
    <s v="OF0039287"/>
    <x v="88"/>
    <m/>
    <s v="F015859"/>
    <s v="F.LLI GIOVANNINI SRL"/>
    <s v="26AFI000257"/>
    <x v="3"/>
    <m/>
    <s v="001513484000"/>
    <s v="BOX 3484/000 CM38X22,5X15"/>
    <s v="cartoni e casse"/>
    <s v="cartons and boxes"/>
    <m/>
    <n v="718"/>
    <s v="NR"/>
    <m/>
    <n v="0.33899721448467968"/>
    <n v="243.4"/>
    <s v="BOX 3484/000 CM38X22,5X15"/>
    <s v="BOX-"/>
  </r>
  <r>
    <s v="OF0039768"/>
    <x v="89"/>
    <m/>
    <s v="F015859"/>
    <s v="F.LLI GIOVANNINI SRL"/>
    <s v="26AFI000257"/>
    <x v="3"/>
    <m/>
    <s v="001513484000"/>
    <s v="BOX 3484/000 CM38X22,5X15"/>
    <s v="cartoni e casse"/>
    <s v="cartons and boxes"/>
    <m/>
    <n v="3572"/>
    <s v="NR"/>
    <m/>
    <n v="0.33"/>
    <n v="1178.76"/>
    <s v="BOX 3484/000 CM38X22,5X15"/>
    <s v="BOX-"/>
  </r>
  <r>
    <s v="OF0039943"/>
    <x v="89"/>
    <m/>
    <s v="F015859"/>
    <s v="F.LLI GIOVANNINI SRL"/>
    <s v="26AFI000257"/>
    <x v="3"/>
    <m/>
    <s v="001513484000"/>
    <s v="BOX 3484/000 CM38X22,5X15"/>
    <s v="cartoni e casse"/>
    <s v="cartons and boxes"/>
    <m/>
    <n v="1235"/>
    <s v="NR"/>
    <m/>
    <n v="0.33"/>
    <n v="407.55"/>
    <s v="BOX 3484/000 CM38X22,5X15"/>
    <s v="BOX-"/>
  </r>
  <r>
    <s v="OF0039768"/>
    <x v="90"/>
    <m/>
    <s v="F015859"/>
    <s v="F.LLI GIOVANNINI SRL"/>
    <s v="26AFI000257"/>
    <x v="3"/>
    <m/>
    <s v="001513484570"/>
    <s v="BOX 3484/570* CM39X22,5X15,5"/>
    <s v="cartoni e casse"/>
    <s v="cartons and boxes"/>
    <m/>
    <n v="720"/>
    <s v="NR"/>
    <m/>
    <n v="0.38899999999999996"/>
    <n v="280.08"/>
    <s v="BOX 3484/570* CM39X22,5X15,5"/>
    <s v="BOX-"/>
  </r>
  <r>
    <s v="OF0039943"/>
    <x v="91"/>
    <m/>
    <s v="F015859"/>
    <s v="F.LLI GIOVANNINI SRL"/>
    <s v="26AFI000257"/>
    <x v="3"/>
    <m/>
    <s v="001513484570"/>
    <s v="BOX 3484/570* CM39X22,5X15,5"/>
    <s v="cartoni e casse"/>
    <s v="cartons and boxes"/>
    <m/>
    <n v="428"/>
    <s v="NR"/>
    <m/>
    <n v="0.32899532710280377"/>
    <n v="140.81"/>
    <s v="BOX 3484/570* CM39X22,5X15,5"/>
    <s v="BOX-"/>
  </r>
  <r>
    <s v="OF0039768"/>
    <x v="91"/>
    <m/>
    <s v="F015859"/>
    <s v="F.LLI GIOVANNINI SRL"/>
    <s v="26AFI000257"/>
    <x v="3"/>
    <m/>
    <s v="001513484571"/>
    <s v="BOX 3484/571* CM39X22,5X15,5"/>
    <s v="cartoni e casse"/>
    <s v="cartons and boxes"/>
    <m/>
    <n v="1374"/>
    <s v="NR"/>
    <m/>
    <n v="0.33799854439592431"/>
    <n v="464.41"/>
    <s v="BOX 3484/571* CM39X22,5X15,5"/>
    <s v="BOX-"/>
  </r>
  <r>
    <s v="OF0039943"/>
    <x v="92"/>
    <m/>
    <s v="F015859"/>
    <s v="F.LLI GIOVANNINI SRL"/>
    <s v="26AFI000257"/>
    <x v="3"/>
    <m/>
    <s v="001513484571"/>
    <s v="BOX 3484/571* CM39X22,5X15,5"/>
    <s v="cartoni e casse"/>
    <s v="cartons and boxes"/>
    <m/>
    <n v="989"/>
    <s v="NR"/>
    <m/>
    <n v="0.35899898887765419"/>
    <n v="355.05"/>
    <s v="BOX 3484/571* CM39X22,5X15,5"/>
    <s v="BOX-"/>
  </r>
  <r>
    <s v="OF0039768"/>
    <x v="92"/>
    <m/>
    <s v="F015859"/>
    <s v="F.LLI GIOVANNINI SRL"/>
    <s v="26AFI000257"/>
    <x v="3"/>
    <m/>
    <s v="001513484641"/>
    <s v="BOX 3484/641 CM39X22,5X15,5"/>
    <s v="cartoni e casse"/>
    <s v="cartons and boxes"/>
    <m/>
    <n v="255"/>
    <s v="NR"/>
    <m/>
    <n v="0.48901960784313725"/>
    <n v="124.7"/>
    <s v="BOX 3484/641 CM39X22,5X15,5"/>
    <s v="BOX-"/>
  </r>
  <r>
    <s v="OF0039472"/>
    <x v="92"/>
    <m/>
    <s v="F015859"/>
    <s v="F.LLI GIOVANNINI SRL"/>
    <s v="26AFI000257"/>
    <x v="3"/>
    <m/>
    <s v="001513484650"/>
    <s v="BOX 3484/650 CM39X22,5X15,5"/>
    <s v="cartoni e casse"/>
    <s v="cartons and boxes"/>
    <m/>
    <n v="256"/>
    <s v="NR"/>
    <m/>
    <n v="0.49"/>
    <n v="125.44"/>
    <s v="BOX 3484/650 CM39X22,5X15,5"/>
    <s v="BOX-"/>
  </r>
  <r>
    <s v="OF0039943"/>
    <x v="93"/>
    <m/>
    <s v="F015859"/>
    <s v="F.LLI GIOVANNINI SRL"/>
    <s v="26AFI000257"/>
    <x v="3"/>
    <m/>
    <s v="001513484650"/>
    <s v="BOX 3484/650 CM39X22,5X15,5"/>
    <s v="cartoni e casse"/>
    <s v="cartons and boxes"/>
    <m/>
    <n v="256"/>
    <s v="NR"/>
    <m/>
    <n v="0.48898437500000003"/>
    <n v="125.18"/>
    <s v="BOX 3484/650 CM39X22,5X15,5"/>
    <s v="BOX-"/>
  </r>
  <r>
    <s v="OF0039593"/>
    <x v="94"/>
    <m/>
    <s v="F015859"/>
    <s v="F.LLI GIOVANNINI SRL"/>
    <s v="26AFI000257"/>
    <x v="3"/>
    <m/>
    <s v="001513484652"/>
    <s v="BOX 3484/652 CM39X22,5X15,5"/>
    <s v="cartoni e casse"/>
    <s v="cartons and boxes"/>
    <m/>
    <n v="256"/>
    <s v="NR"/>
    <m/>
    <n v="0.48898437500000003"/>
    <n v="125.18"/>
    <s v="BOX 3484/652 CM39X22,5X15,5"/>
    <s v="BOX-"/>
  </r>
  <r>
    <s v="OF0039405"/>
    <x v="95"/>
    <m/>
    <s v="F015859"/>
    <s v="F.LLI GIOVANNINI SRL"/>
    <s v="26AFI000257"/>
    <x v="3"/>
    <m/>
    <s v="001513486183"/>
    <s v="BOX 3486/183*CM47X30,5X15"/>
    <s v="cartoni e casse"/>
    <s v="cartons and boxes"/>
    <m/>
    <n v="1749"/>
    <s v="NR"/>
    <m/>
    <n v="0.43999999999999995"/>
    <n v="769.56"/>
    <s v="BOX 3486/183*CM47X30,5X15"/>
    <s v="BOX-"/>
  </r>
  <r>
    <s v="OF0039593"/>
    <x v="96"/>
    <m/>
    <s v="F015859"/>
    <s v="F.LLI GIOVANNINI SRL"/>
    <s v="26AFI000257"/>
    <x v="3"/>
    <m/>
    <s v="001513486194"/>
    <s v="BOX 3486/194 CM47X30,5X15"/>
    <s v="cartoni e casse"/>
    <s v="cartons and boxes"/>
    <m/>
    <n v="357"/>
    <s v="NR"/>
    <m/>
    <n v="0.62100840336134455"/>
    <n v="221.7"/>
    <s v="BOX 3486/194 CM47X30,5X15"/>
    <s v="BOX-"/>
  </r>
  <r>
    <s v="OF0039768"/>
    <x v="96"/>
    <m/>
    <s v="F015859"/>
    <s v="F.LLI GIOVANNINI SRL"/>
    <s v="26AFI000257"/>
    <x v="3"/>
    <m/>
    <s v="001513486194"/>
    <s v="BOX 3486/194 CM47X30,5X15"/>
    <s v="cartoni e casse"/>
    <s v="cartons and boxes"/>
    <m/>
    <n v="194"/>
    <s v="NR"/>
    <m/>
    <n v="0.68097938144329906"/>
    <n v="132.11000000000001"/>
    <s v="BOX 3486/194 CM47X30,5X15"/>
    <s v="BOX-"/>
  </r>
  <r>
    <s v="OF0039768"/>
    <x v="96"/>
    <m/>
    <s v="F015859"/>
    <s v="F.LLI GIOVANNINI SRL"/>
    <s v="26AFI000257"/>
    <x v="3"/>
    <m/>
    <s v="001513495010"/>
    <s v="BOX 3495/010 CM49X28,5X19 T.GIAPP."/>
    <s v="cartoni e casse"/>
    <s v="cartons and boxes"/>
    <m/>
    <n v="255"/>
    <s v="NR"/>
    <m/>
    <n v="0.63800000000000001"/>
    <n v="162.69"/>
    <s v="BOX 3495/010 CM49X28,5X19 T.GIAPP."/>
    <s v="BOX-"/>
  </r>
  <r>
    <s v="OF0039472"/>
    <x v="96"/>
    <m/>
    <s v="F015859"/>
    <s v="F.LLI GIOVANNINI SRL"/>
    <s v="26AFI000257"/>
    <x v="3"/>
    <m/>
    <s v="001513742000"/>
    <s v="BOX 3742/000 CM39X38,5X15"/>
    <s v="cartoni e casse"/>
    <s v="cartons and boxes"/>
    <m/>
    <n v="1020"/>
    <s v="NR"/>
    <m/>
    <n v="0.53"/>
    <n v="540.6"/>
    <s v="BOX 3742/000 CM39X38,5X15"/>
    <s v="BOX-"/>
  </r>
  <r>
    <s v="OF0039768"/>
    <x v="96"/>
    <m/>
    <s v="F015859"/>
    <s v="F.LLI GIOVANNINI SRL"/>
    <s v="26AFI000257"/>
    <x v="3"/>
    <m/>
    <s v="001513742000"/>
    <s v="BOX 3742/000 CM39X38,5X15"/>
    <s v="cartoni e casse"/>
    <s v="cartons and boxes"/>
    <m/>
    <n v="2025"/>
    <s v="NR"/>
    <m/>
    <n v="0.53"/>
    <n v="1073.25"/>
    <s v="BOX 3742/000 CM39X38,5X15"/>
    <s v="BOX-"/>
  </r>
  <r>
    <s v="OF0039943"/>
    <x v="96"/>
    <m/>
    <s v="F015859"/>
    <s v="F.LLI GIOVANNINI SRL"/>
    <s v="26AFI000257"/>
    <x v="3"/>
    <m/>
    <s v="001513742000"/>
    <s v="BOX 3742/000 CM39X38,5X15"/>
    <s v="cartoni e casse"/>
    <s v="cartons and boxes"/>
    <m/>
    <n v="596"/>
    <s v="NR"/>
    <m/>
    <n v="0.53"/>
    <n v="315.88"/>
    <s v="BOX 3742/000 CM39X38,5X15"/>
    <s v="BOX-"/>
  </r>
  <r>
    <s v="OF0039768"/>
    <x v="96"/>
    <m/>
    <s v="F015859"/>
    <s v="F.LLI GIOVANNINI SRL"/>
    <s v="26AFI000257"/>
    <x v="3"/>
    <m/>
    <s v="001513742249"/>
    <s v="BOX 3742/249* CM39X38,5X15"/>
    <s v="cartoni e casse"/>
    <s v="cartons and boxes"/>
    <m/>
    <n v="720"/>
    <s v="NR"/>
    <m/>
    <n v="0.58899999999999997"/>
    <n v="424.08"/>
    <s v="BOX 3742/249* CM39X38,5X15"/>
    <s v="BOX-"/>
  </r>
  <r>
    <s v="OF0039943"/>
    <x v="96"/>
    <m/>
    <s v="F015859"/>
    <s v="F.LLI GIOVANNINI SRL"/>
    <s v="26AFI000257"/>
    <x v="3"/>
    <m/>
    <s v="001513742249"/>
    <s v="BOX 3742/249* CM39X38,5X15"/>
    <s v="cartoni e casse"/>
    <s v="cartons and boxes"/>
    <m/>
    <n v="500"/>
    <s v="NR"/>
    <m/>
    <n v="0.53"/>
    <n v="265"/>
    <s v="BOX 3742/249* CM39X38,5X15"/>
    <s v="BOX-"/>
  </r>
  <r>
    <s v="OF0039768"/>
    <x v="96"/>
    <m/>
    <s v="F015859"/>
    <s v="F.LLI GIOVANNINI SRL"/>
    <s v="26AFI000257"/>
    <x v="3"/>
    <m/>
    <s v="001513742298"/>
    <s v="BOX 3742/298 CM39X38,5X15"/>
    <s v="cartoni e casse"/>
    <s v="cartons and boxes"/>
    <m/>
    <n v="255"/>
    <s v="NR"/>
    <m/>
    <n v="0.68901960784313721"/>
    <n v="175.7"/>
    <s v="BOX 3742/298 CM39X38,5X15"/>
    <s v="BOX-"/>
  </r>
  <r>
    <s v="OF0039405"/>
    <x v="97"/>
    <m/>
    <s v="F015859"/>
    <s v="F.LLI GIOVANNINI SRL"/>
    <s v="26AFI000257"/>
    <x v="3"/>
    <m/>
    <s v="001514684188"/>
    <s v="BOX 4684/188 CM59X38,5X24"/>
    <s v="cartoni e casse"/>
    <s v="cartons and boxes"/>
    <m/>
    <n v="319"/>
    <s v="NR"/>
    <m/>
    <n v="0.90300940438871469"/>
    <n v="288.06"/>
    <s v="BOX 4684/188 CM59X38,5X24"/>
    <s v="BOX-"/>
  </r>
  <r>
    <s v="OF0038418"/>
    <x v="97"/>
    <m/>
    <s v="F015859"/>
    <s v="F.LLI GIOVANNINI SRL"/>
    <s v="26AFI000257"/>
    <x v="3"/>
    <m/>
    <s v="001514929000"/>
    <s v="BOX 4929/000 CM48X30X42"/>
    <s v="cartoni e casse"/>
    <s v="cartons and boxes"/>
    <m/>
    <n v="255"/>
    <s v="NR"/>
    <m/>
    <n v="0.7930196078431373"/>
    <n v="202.22"/>
    <s v="BOX 4929/000 CM48X30X42"/>
    <s v="BOX-"/>
  </r>
  <r>
    <s v="OF0039593"/>
    <x v="97"/>
    <m/>
    <s v="F015859"/>
    <s v="F.LLI GIOVANNINI SRL"/>
    <s v="26AFI000257"/>
    <x v="3"/>
    <m/>
    <s v="001515066000"/>
    <s v="BOX 5066/000 CM39X22,5X19"/>
    <s v="cartoni e casse"/>
    <s v="cartons and boxes"/>
    <m/>
    <n v="1020"/>
    <s v="NR"/>
    <m/>
    <n v="0.36299999999999999"/>
    <n v="370.26"/>
    <s v="BOX 5066/000 CM39X22,5X19"/>
    <s v="BOX-"/>
  </r>
  <r>
    <s v="OF0039943"/>
    <x v="98"/>
    <m/>
    <s v="F015859"/>
    <s v="F.LLI GIOVANNINI SRL"/>
    <s v="26AFI000257"/>
    <x v="3"/>
    <m/>
    <s v="001515066000"/>
    <s v="BOX 5066/000 CM39X22,5X19"/>
    <s v="cartoni e casse"/>
    <s v="cartons and boxes"/>
    <m/>
    <n v="2065"/>
    <s v="NR"/>
    <m/>
    <n v="0.35399999999999998"/>
    <n v="731.01"/>
    <s v="BOX 5066/000 CM39X22,5X19"/>
    <s v="BOX-"/>
  </r>
  <r>
    <s v="OF0039472"/>
    <x v="98"/>
    <m/>
    <s v="F015859"/>
    <s v="F.LLI GIOVANNINI SRL"/>
    <s v="26AFI000257"/>
    <x v="3"/>
    <m/>
    <s v="001515265013"/>
    <s v="BOX 5265/013*CM59X25,5X30"/>
    <s v="cartoni e casse"/>
    <s v="cartons and boxes"/>
    <m/>
    <n v="309"/>
    <s v="NR"/>
    <m/>
    <n v="0.74899676375404534"/>
    <n v="231.44"/>
    <s v="BOX 5265/013*CM59X25,5X30"/>
    <s v="BOX-"/>
  </r>
  <r>
    <s v="OF0039287"/>
    <x v="98"/>
    <m/>
    <s v="F015859"/>
    <s v="F.LLI GIOVANNINI SRL"/>
    <s v="26AFI000257"/>
    <x v="3"/>
    <m/>
    <s v="001515826000"/>
    <s v="BOX 5826/000 CM39X38,5X13"/>
    <s v="cartoni e casse"/>
    <s v="cartons and boxes"/>
    <m/>
    <n v="54"/>
    <s v="NR"/>
    <m/>
    <n v="0.51092592592592589"/>
    <n v="27.59"/>
    <s v="BOX 5826/000 CM39X38,5X13"/>
    <s v="BOX-"/>
  </r>
  <r>
    <s v="OF0039702"/>
    <x v="98"/>
    <m/>
    <s v="F015859"/>
    <s v="F.LLI GIOVANNINI SRL"/>
    <s v="26AFI000257"/>
    <x v="3"/>
    <m/>
    <s v="001515826000"/>
    <s v="BOX 5826/000 CM39X38,5X13"/>
    <s v="cartoni e casse"/>
    <s v="cartons and boxes"/>
    <m/>
    <n v="3671"/>
    <s v="NR"/>
    <m/>
    <n v="0.51099972759466084"/>
    <n v="1875.88"/>
    <s v="BOX 5826/000 CM39X38,5X13"/>
    <s v="BOX-"/>
  </r>
  <r>
    <s v="OF0039768"/>
    <x v="98"/>
    <m/>
    <s v="F015859"/>
    <s v="F.LLI GIOVANNINI SRL"/>
    <s v="26AFI000257"/>
    <x v="3"/>
    <m/>
    <s v="001515826000"/>
    <s v="BOX 5826/000 CM39X38,5X13"/>
    <s v="cartoni e casse"/>
    <s v="cartons and boxes"/>
    <m/>
    <n v="5963"/>
    <s v="NR"/>
    <m/>
    <n v="0.51099949689753488"/>
    <n v="3047.09"/>
    <s v="BOX 5826/000 CM39X38,5X13"/>
    <s v="BOX-"/>
  </r>
  <r>
    <s v="OF0039195"/>
    <x v="98"/>
    <m/>
    <s v="F015859"/>
    <s v="F.LLI GIOVANNINI SRL"/>
    <s v="26AFI000257"/>
    <x v="3"/>
    <m/>
    <s v="001515826127"/>
    <s v="BOX 5826/127 CM39X38,5X13"/>
    <s v="cartoni e casse"/>
    <s v="cartons and boxes"/>
    <m/>
    <n v="365"/>
    <s v="NR"/>
    <m/>
    <n v="0.54200000000000004"/>
    <n v="197.83"/>
    <s v="BOX 5826/127 CM39X38,5X13"/>
    <s v="BOX-"/>
  </r>
  <r>
    <s v="OF0039405"/>
    <x v="98"/>
    <m/>
    <s v="F015859"/>
    <s v="F.LLI GIOVANNINI SRL"/>
    <s v="26AFI000257"/>
    <x v="3"/>
    <m/>
    <s v="001515826127"/>
    <s v="BOX 5826/127 CM39X38,5X13"/>
    <s v="cartoni e casse"/>
    <s v="cartons and boxes"/>
    <m/>
    <n v="150"/>
    <s v="NR"/>
    <m/>
    <n v="0.61199999999999999"/>
    <n v="91.8"/>
    <s v="BOX 5826/127 CM39X38,5X13"/>
    <s v="BOX-"/>
  </r>
  <r>
    <s v="OF0039405"/>
    <x v="98"/>
    <m/>
    <s v="F015859"/>
    <s v="F.LLI GIOVANNINI SRL"/>
    <s v="26AFI000257"/>
    <x v="3"/>
    <m/>
    <s v="001515883506"/>
    <s v="BOX 5883/506*CM59X38,5X15"/>
    <s v="cartoni e casse"/>
    <s v="cartons and boxes"/>
    <m/>
    <n v="256"/>
    <s v="NR"/>
    <m/>
    <n v="0.64500000000000002"/>
    <n v="165.12"/>
    <s v="BOX 5883/506*CM59X38,5X15"/>
    <s v="BOX-"/>
  </r>
  <r>
    <s v="OF0039943"/>
    <x v="98"/>
    <m/>
    <s v="F015859"/>
    <s v="F.LLI GIOVANNINI SRL"/>
    <s v="26AFI000257"/>
    <x v="3"/>
    <m/>
    <s v="001515883506"/>
    <s v="BOX 5883/506*CM59X38,5X15"/>
    <s v="cartoni e casse"/>
    <s v="cartons and boxes"/>
    <m/>
    <n v="769"/>
    <s v="NR"/>
    <m/>
    <n v="0.65"/>
    <n v="499.85"/>
    <s v="BOX 5883/506*CM59X38,5X15"/>
    <s v="BOX-"/>
  </r>
  <r>
    <s v="OF0038912"/>
    <x v="98"/>
    <m/>
    <s v="F015859"/>
    <s v="F.LLI GIOVANNINI SRL"/>
    <s v="26AFI000257"/>
    <x v="3"/>
    <m/>
    <s v="001515883509"/>
    <s v="BOX 5883/509*CM59X38,5X15"/>
    <s v="cartoni e casse"/>
    <s v="cartons and boxes"/>
    <m/>
    <n v="114"/>
    <s v="NR"/>
    <m/>
    <n v="0.64500000000000002"/>
    <n v="73.53"/>
    <s v="BOX 5883/509*CM59X38,5X15"/>
    <s v="BOX-"/>
  </r>
  <r>
    <s v="OF0039195"/>
    <x v="98"/>
    <m/>
    <s v="F015859"/>
    <s v="F.LLI GIOVANNINI SRL"/>
    <s v="26AFI000257"/>
    <x v="3"/>
    <m/>
    <s v="001515883509"/>
    <s v="BOX 5883/509*CM59X38,5X15"/>
    <s v="cartoni e casse"/>
    <s v="cartons and boxes"/>
    <m/>
    <n v="194"/>
    <s v="NR"/>
    <m/>
    <n v="0.80597938144329906"/>
    <n v="156.36000000000001"/>
    <s v="BOX 5883/509*CM59X38,5X15"/>
    <s v="BOX-"/>
  </r>
  <r>
    <s v="OF0039461"/>
    <x v="98"/>
    <m/>
    <s v="F015859"/>
    <s v="F.LLI GIOVANNINI SRL"/>
    <s v="26AFI000257"/>
    <x v="3"/>
    <m/>
    <s v="001515883528"/>
    <s v="BOX 5883/528 CM59X38,5X15 MICRO EB"/>
    <s v="cartoni e casse"/>
    <s v="cartons and boxes"/>
    <m/>
    <n v="272"/>
    <s v="NR"/>
    <m/>
    <n v="0.80198529411764696"/>
    <n v="218.14"/>
    <s v="BOX 5883/528 CM59X38,5X15 MICRO EB"/>
    <s v="BOX-"/>
  </r>
  <r>
    <s v="OF0039195"/>
    <x v="69"/>
    <m/>
    <s v="F015859"/>
    <s v="F.LLI GIOVANNINI SRL"/>
    <s v="26AFI000257"/>
    <x v="3"/>
    <m/>
    <s v="001515883535"/>
    <s v="BOX 5883/535 CM59X38,5X15"/>
    <s v="cartoni e casse"/>
    <s v="cartons and boxes"/>
    <m/>
    <n v="306"/>
    <s v="NR"/>
    <m/>
    <n v="0.74601307189542487"/>
    <n v="228.28"/>
    <s v="BOX 5883/535 CM59X38,5X15"/>
    <s v="BOX-"/>
  </r>
  <r>
    <s v="OF0037001"/>
    <x v="69"/>
    <m/>
    <s v="F015859"/>
    <s v="F.LLI GIOVANNINI SRL"/>
    <s v="26AFI000257"/>
    <x v="3"/>
    <m/>
    <s v="001515900582"/>
    <s v="BOX 5900/582 CM59X38,5X19"/>
    <s v="cartoni e casse"/>
    <s v="cartons and boxes"/>
    <m/>
    <n v="206"/>
    <s v="NR"/>
    <m/>
    <n v="0.78898058252427183"/>
    <n v="162.53"/>
    <s v="BOX 5900/582 CM59X38,5X19"/>
    <s v="BOX-"/>
  </r>
  <r>
    <s v="OF0039593"/>
    <x v="69"/>
    <m/>
    <s v="F015859"/>
    <s v="F.LLI GIOVANNINI SRL"/>
    <s v="26AFI000257"/>
    <x v="3"/>
    <m/>
    <s v="001516078000"/>
    <s v="BOX 6078/000 CM39X38,5X24"/>
    <s v="cartoni e casse"/>
    <s v="cartons and boxes"/>
    <m/>
    <n v="384"/>
    <s v="NR"/>
    <m/>
    <n v="0.70700520833333336"/>
    <n v="271.49"/>
    <s v="BOX 6078/000 CM39X38,5X24"/>
    <s v="BOX-"/>
  </r>
  <r>
    <s v="OF0039943"/>
    <x v="69"/>
    <m/>
    <s v="F015859"/>
    <s v="F.LLI GIOVANNINI SRL"/>
    <s v="26AFI000257"/>
    <x v="3"/>
    <m/>
    <s v="001516078000"/>
    <s v="BOX 6078/000 CM39X38,5X24"/>
    <s v="cartoni e casse"/>
    <s v="cartons and boxes"/>
    <m/>
    <n v="483"/>
    <s v="NR"/>
    <m/>
    <n v="0.66699792960662529"/>
    <n v="322.16000000000003"/>
    <s v="BOX 6078/000 CM39X38,5X24"/>
    <s v="BOX-"/>
  </r>
  <r>
    <s v="OF0039405"/>
    <x v="69"/>
    <m/>
    <s v="F015859"/>
    <s v="F.LLI GIOVANNINI SRL"/>
    <s v="26AFI000257"/>
    <x v="3"/>
    <m/>
    <s v="001516078165"/>
    <s v="BOX 6078/165 CM39X38,5X24"/>
    <s v="cartoni e casse"/>
    <s v="cartons and boxes"/>
    <m/>
    <n v="221"/>
    <s v="NR"/>
    <m/>
    <n v="0.76701357466063347"/>
    <n v="169.51"/>
    <s v="BOX 6078/165 CM39X38,5X24"/>
    <s v="BOX-"/>
  </r>
  <r>
    <s v="OF0039472"/>
    <x v="69"/>
    <m/>
    <s v="F015859"/>
    <s v="F.LLI GIOVANNINI SRL"/>
    <s v="26AFI000257"/>
    <x v="3"/>
    <m/>
    <s v="001516078165"/>
    <s v="BOX 6078/165 CM39X38,5X24"/>
    <s v="cartoni e casse"/>
    <s v="cartons and boxes"/>
    <m/>
    <n v="27"/>
    <s v="NR"/>
    <m/>
    <n v="0.83703703703703713"/>
    <n v="22.6"/>
    <s v="BOX 6078/165 CM39X38,5X24"/>
    <s v="BOX-"/>
  </r>
  <r>
    <s v="OF0039405"/>
    <x v="69"/>
    <m/>
    <s v="F015859"/>
    <s v="F.LLI GIOVANNINI SRL"/>
    <s v="26AFI000257"/>
    <x v="3"/>
    <m/>
    <s v="001516078166"/>
    <s v="BOX 6078/166 CM39X38,5X24"/>
    <s v="cartoni e casse"/>
    <s v="cartons and boxes"/>
    <m/>
    <n v="306"/>
    <s v="NR"/>
    <m/>
    <n v="0.70699346405228758"/>
    <n v="216.34"/>
    <s v="BOX 6078/166 CM39X38,5X24"/>
    <s v="BOX-"/>
  </r>
  <r>
    <s v="OF0039472"/>
    <x v="69"/>
    <m/>
    <s v="F015859"/>
    <s v="F.LLI GIOVANNINI SRL"/>
    <s v="26AFI000257"/>
    <x v="3"/>
    <m/>
    <s v="001517043001"/>
    <s v="BOX 7043/001 *CM51X33,5X17,5 \\"/>
    <s v="cartoni e casse"/>
    <s v="cartons and boxes"/>
    <m/>
    <n v="510"/>
    <s v="NR"/>
    <m/>
    <n v="0.56000000000000005"/>
    <n v="285.60000000000002"/>
    <s v="BOX 7043/001 *CM51X33,5X17,5 \\"/>
    <s v="BOX-"/>
  </r>
  <r>
    <s v="OF0040018"/>
    <x v="82"/>
    <m/>
    <s v="F600882"/>
    <s v="GENERAL ABRASIVI SRL"/>
    <s v="26AFI000096"/>
    <x v="3"/>
    <m/>
    <s v="002495000001"/>
    <s v="POLVERE DI TITANIO X RIPORTO K614"/>
    <s v="prodotti chimici"/>
    <s v="chemical products"/>
    <m/>
    <n v="1000"/>
    <s v="kg"/>
    <m/>
    <n v="9.25"/>
    <n v="9250"/>
    <s v="Titanium Powder for Hardfacing/Overlay K614"/>
    <s v="INM-"/>
  </r>
  <r>
    <s v="OF0039832"/>
    <x v="99"/>
    <m/>
    <s v="F600113"/>
    <s v="GUJARAT FLUOROCHEMICALS GMBH"/>
    <s v="26AFC000011"/>
    <x v="3"/>
    <m/>
    <s v="002370001007"/>
    <s v="INOFLON AD9400EX PTFE DISP. (T. TF 5135)"/>
    <s v="prodotti chimici"/>
    <s v="chemical products"/>
    <m/>
    <n v="1500"/>
    <s v="kg"/>
    <m/>
    <n v="10.75"/>
    <n v="16125"/>
    <s v="PTFE Dispersion Inoflon AD9400EX (equiv. TF 5135)"/>
    <s v="INM-"/>
  </r>
  <r>
    <s v="OF0039832"/>
    <x v="73"/>
    <m/>
    <s v="F600113"/>
    <s v="GUJARAT FLUOROCHEMICALS GMBH"/>
    <s v="26AFC000011"/>
    <x v="3"/>
    <m/>
    <s v="002370064004"/>
    <s v="INOFLON PFA 8900EX (T. PFA 6900GZ)"/>
    <s v="prodotti chimici"/>
    <s v="chemical products"/>
    <m/>
    <n v="80"/>
    <s v="kg"/>
    <m/>
    <n v="23.28"/>
    <n v="1862.4"/>
    <s v="PFA Coating Inoflon 8900EX (equiv. PFA 6900GZ)"/>
    <s v="INM-"/>
  </r>
  <r>
    <s v="OF0039469"/>
    <x v="100"/>
    <m/>
    <s v="F600780"/>
    <s v="GULBAK BAKALIT METAL VE TEKSTIL SAN. ve TIC. LTD. STI"/>
    <s v="26AFF000015"/>
    <x v="3"/>
    <m/>
    <s v="000281710001"/>
    <s v="MANICO AC.SOLE CORTO C/LOGO MC AISI 430 SABBIATO PAD.279 20"/>
    <s v="manigliame"/>
    <s v="handles"/>
    <m/>
    <n v="4500"/>
    <s v="NR"/>
    <m/>
    <n v="1.137"/>
    <n v="5116.5"/>
    <s v="Steel Handle AC.SOLE Short w/Logo MC AISI 430 Pan 279-20 Sandblasted [cite: 4]"/>
    <s v="SHDL"/>
  </r>
  <r>
    <s v="OF0039469"/>
    <x v="100"/>
    <m/>
    <s v="F600780"/>
    <s v="GULBAK BAKALIT METAL VE TEKSTIL SAN. ve TIC. LTD. STI"/>
    <s v="26AFF000015"/>
    <x v="3"/>
    <m/>
    <s v="000281710002"/>
    <s v="MANICO AC.SOLE CORTO C/LOGO MC AISI 430 SABBIATO PAD.279 24"/>
    <s v="manigliame"/>
    <s v="handles"/>
    <m/>
    <n v="4000"/>
    <s v="NR"/>
    <m/>
    <n v="1.137"/>
    <n v="4548"/>
    <s v="Steel Handle AC.SOLE Short w/Logo MC AISI 430 Pan 279-24 Sandblasted [cite: 4]"/>
    <s v="SHDL"/>
  </r>
  <r>
    <s v="OF0039469"/>
    <x v="100"/>
    <m/>
    <s v="F600780"/>
    <s v="GULBAK BAKALIT METAL VE TEKSTIL SAN. ve TIC. LTD. STI"/>
    <s v="26AFF000015"/>
    <x v="3"/>
    <m/>
    <s v="000281710003"/>
    <s v="MANICO AC.SOLE CORTO C/LOGO MC AISI 430 SABBIATO CAS.433 16"/>
    <s v="manigliame"/>
    <s v="handles"/>
    <m/>
    <n v="3000"/>
    <s v="NR"/>
    <m/>
    <n v="1.137"/>
    <n v="3411"/>
    <s v="Steel Handle AC.SOLE Short w/Logo MC AISI 430 Casserole 433-16 Sandblasted [cite: 4]"/>
    <s v="SHDL"/>
  </r>
  <r>
    <s v="OF0039469"/>
    <x v="101"/>
    <m/>
    <s v="F600780"/>
    <s v="GULBAK BAKALIT METAL VE TEKSTIL SAN. ve TIC. LTD. STI"/>
    <s v="26AFF000015"/>
    <x v="3"/>
    <m/>
    <s v="000281710005"/>
    <s v="MANICO AC.SOLE LUNGO C/LOGO MC AISI 430 SABBIATO PAD.279 30"/>
    <s v="manigliame"/>
    <s v="handles"/>
    <m/>
    <n v="2000"/>
    <s v="NR"/>
    <m/>
    <n v="1.2270000000000001"/>
    <n v="2454"/>
    <s v="Steel Handle AC.SOLE Long w/Logo MC AISI 430 Pan 279-30 Sandblasted [cite: 4]"/>
    <s v="HDL-"/>
  </r>
  <r>
    <s v="OF0039469"/>
    <x v="101"/>
    <m/>
    <s v="F600780"/>
    <s v="GULBAK BAKALIT METAL VE TEKSTIL SAN. ve TIC. LTD. STI"/>
    <s v="26AFF000015"/>
    <x v="3"/>
    <m/>
    <s v="000281710006"/>
    <s v="MANICO AC.SOLE LUNGO C/LOGO MC AISI 430 SABBIATO TEG.379 26"/>
    <s v="manigliame"/>
    <s v="handles"/>
    <m/>
    <n v="3500"/>
    <s v="NR"/>
    <m/>
    <n v="1.2270000000000001"/>
    <n v="4294.5"/>
    <s v="Steel Handle AC.SOLE Long w/Logo MC AISI 430 Skillet 379-26 Sandblasted [cite: 4 5]"/>
    <s v="HDL-"/>
  </r>
  <r>
    <s v="OF0039828"/>
    <x v="9"/>
    <m/>
    <s v="F502408"/>
    <s v="ILAG INDUSTRIELACK AG"/>
    <s v="26AFF000011"/>
    <x v="3"/>
    <m/>
    <s v="003040104002"/>
    <s v="PRIMER 1213-009 DURIT PROTECT PRO BLACK"/>
    <s v="prodotti chimici"/>
    <s v="chemical products"/>
    <m/>
    <n v="803"/>
    <s v="kg"/>
    <m/>
    <n v="16.2"/>
    <n v="13008.6"/>
    <s v="Coating Durit Protect Pro Black Primer 1213-009"/>
    <s v="INM-"/>
  </r>
  <r>
    <s v="OF0039774"/>
    <x v="79"/>
    <m/>
    <s v="F600467"/>
    <s v="IMF INDUSTRIE MARCHIGIANE FILTRI SRL"/>
    <s v="26AFI000097"/>
    <x v="3"/>
    <m/>
    <s v="0002A0127TS4"/>
    <s v="DISCO AC.127/040 C/F 3MM+TAGLI STRETTI+FORO CENTRALE 38mm"/>
    <s v="acciaio"/>
    <s v="steel"/>
    <m/>
    <n v="9950"/>
    <s v="NR"/>
    <m/>
    <n v="0.14490050251256281"/>
    <n v="1441.76"/>
    <s v="Steel Disc AC.127/040 3.0mm Narrow Slots + 38mm Center Hole [cite: 1]"/>
    <s v="SM--"/>
  </r>
  <r>
    <s v="OF0040035"/>
    <x v="82"/>
    <m/>
    <s v="F600467"/>
    <s v="IMF INDUSTRIE MARCHIGIANE FILTRI SRL"/>
    <s v="26AFI000097"/>
    <x v="3"/>
    <m/>
    <s v="0002A0127TS4"/>
    <s v="DISCO AC.127/040 C/F 3MM+TAGLI STRETTI+FORO CENTRALE 38mm"/>
    <s v="acciaio"/>
    <s v="steel"/>
    <m/>
    <n v="2550"/>
    <s v="NR"/>
    <m/>
    <n v="0.14490196078431372"/>
    <n v="369.5"/>
    <s v="Steel Disc AC.127/040 3.0mm Narrow Slots + 38mm Center Hole [cite: 1]"/>
    <s v="SM--"/>
  </r>
  <r>
    <s v="OF0039774"/>
    <x v="82"/>
    <m/>
    <s v="F600467"/>
    <s v="IMF INDUSTRIE MARCHIGIANE FILTRI SRL"/>
    <s v="26AFI000097"/>
    <x v="3"/>
    <m/>
    <s v="0002A0157TS4"/>
    <s v="DISCO AC.157/040 C/F 3MM+TAGLI STRETTI+FORO CENTRALE 51mm"/>
    <s v="acciaio"/>
    <s v="steel"/>
    <m/>
    <n v="7750"/>
    <s v="NR"/>
    <m/>
    <n v="0.214"/>
    <n v="1658.5"/>
    <s v="Steel Disc AC.157/040 3.0mm Narrow Slots + 51mm Center Hole [cite: 1]"/>
    <s v="SM--"/>
  </r>
  <r>
    <s v="OF0040035"/>
    <x v="82"/>
    <m/>
    <s v="F600467"/>
    <s v="IMF INDUSTRIE MARCHIGIANE FILTRI SRL"/>
    <s v="26AFI000097"/>
    <x v="3"/>
    <m/>
    <s v="0002A0157TS4"/>
    <s v="DISCO AC.157/040 C/F 3MM+TAGLI STRETTI+FORO CENTRALE 51mm"/>
    <s v="acciaio"/>
    <s v="steel"/>
    <m/>
    <n v="1250"/>
    <s v="NR"/>
    <m/>
    <n v="0.214"/>
    <n v="267.5"/>
    <s v="Steel Disc AC.157/040 3.0mm Narrow Slots + 51mm Center Hole [cite: 1]"/>
    <s v="SM--"/>
  </r>
  <r>
    <s v="OF0039774"/>
    <x v="102"/>
    <m/>
    <s v="F600467"/>
    <s v="IMF INDUSTRIE MARCHIGIANE FILTRI SRL"/>
    <s v="26AFI000097"/>
    <x v="3"/>
    <m/>
    <s v="0002A0207TS4"/>
    <s v="DISCO AC.207/040 C/F 3MM+TAGLI STRETTI+FORO CENTRALE 51mm"/>
    <s v="acciaio"/>
    <s v="steel"/>
    <m/>
    <n v="14800"/>
    <s v="NR"/>
    <m/>
    <n v="0.32419999999999999"/>
    <n v="4798.16"/>
    <s v="Steel Disc AC.207/040 3.0mm Narrow Slots + 51mm Center Hole [cite: 1]"/>
    <s v="SM--"/>
  </r>
  <r>
    <s v="OF0040035"/>
    <x v="82"/>
    <m/>
    <s v="F600467"/>
    <s v="IMF INDUSTRIE MARCHIGIANE FILTRI SRL"/>
    <s v="26AFI000097"/>
    <x v="3"/>
    <m/>
    <s v="0002A0207TS4"/>
    <s v="DISCO AC.207/040 C/F 3MM+TAGLI STRETTI+FORO CENTRALE 51mm"/>
    <s v="acciaio"/>
    <s v="steel"/>
    <m/>
    <n v="200"/>
    <s v="NR"/>
    <m/>
    <n v="0.32420000000000004"/>
    <n v="64.84"/>
    <s v="Steel Disc AC.207/040 3.0mm Narrow Slots + 51mm Center Hole [cite: 1]"/>
    <s v="SM--"/>
  </r>
  <r>
    <s v="OF0040161"/>
    <x v="79"/>
    <m/>
    <s v="F014980"/>
    <s v="INDUSTRIAL SERVICE Srl"/>
    <s v="26AFI000183"/>
    <x v="3"/>
    <m/>
    <s v="009000007001"/>
    <s v="GUANTI IN LATTICE ASTM PZ.100 #"/>
    <s v="materiali di consumo"/>
    <s v="consumable materials"/>
    <m/>
    <n v="3000"/>
    <s v="NR"/>
    <m/>
    <n v="5.6000000000000001E-2"/>
    <n v="168"/>
    <s v="Latex Gloves ASTM Standard 100 pcs"/>
    <s v="MISC"/>
  </r>
  <r>
    <s v="OF0040161"/>
    <x v="82"/>
    <m/>
    <s v="F014980"/>
    <s v="INDUSTRIAL SERVICE Srl"/>
    <s v="26AFI000183"/>
    <x v="3"/>
    <m/>
    <s v="009100002001"/>
    <s v="BOBINA POMERCART GR 40 (KG 4)"/>
    <s v="materiali di consumo"/>
    <s v="consumable materials"/>
    <m/>
    <n v="10"/>
    <s v="NR"/>
    <m/>
    <n v="17.2"/>
    <n v="172"/>
    <s v="Paper Roll Pomercart 40g 4kg"/>
    <s v="PAP-"/>
  </r>
  <r>
    <s v="OF0040034"/>
    <x v="73"/>
    <m/>
    <s v="F600364"/>
    <s v="KAVALIERGLASS A.S."/>
    <s v="26AFC000009"/>
    <x v="3"/>
    <m/>
    <s v="000700006001"/>
    <s v="COPERCHIO VETRO BOROSILICATO BASSO 24 CM"/>
    <s v="accessori finiti"/>
    <s v="finished accessories"/>
    <m/>
    <n v="540"/>
    <s v="NR"/>
    <m/>
    <n v="1.4300000000000002"/>
    <n v="772.2"/>
    <s v="Glass Lid Borosilicate Low Profile 24cmGlass Lid"/>
    <s v="GLID"/>
  </r>
  <r>
    <s v="OF0039209"/>
    <x v="74"/>
    <m/>
    <s v="F504561"/>
    <s v="KOREA FINE CERAMIC CO., LTD"/>
    <s v="26AFF000013"/>
    <x v="3"/>
    <m/>
    <s v="003090006005"/>
    <s v="AP-8000 BS SEMI-TRANSLUCENT FC-30572 B+"/>
    <s v="prodotti chimici"/>
    <s v="chemical products"/>
    <m/>
    <n v="1"/>
    <s v="kg"/>
    <m/>
    <n v="16"/>
    <n v="16"/>
    <s v="AP-8000 BS SEMI-TRANSLUCENT FC-30572 B+"/>
    <s v="INM-"/>
  </r>
  <r>
    <s v="OF0039209"/>
    <x v="74"/>
    <m/>
    <s v="F504561"/>
    <s v="KOREA FINE CERAMIC CO., LTD"/>
    <s v="26AFF000013"/>
    <x v="3"/>
    <m/>
    <s v="003091001005"/>
    <s v="AP-8000 BS SEMI-TRANSLUCENT FC-30572 A"/>
    <s v="prodotti chimici"/>
    <s v="chemical products"/>
    <m/>
    <n v="133.36000000000001"/>
    <s v="kg"/>
    <m/>
    <n v="16"/>
    <n v="2133.7600000000002"/>
    <s v="AP-8000 BS SEMI-TRANSLUCENT FC-30572 A"/>
    <s v="INM-"/>
  </r>
  <r>
    <s v="OF0039209"/>
    <x v="74"/>
    <m/>
    <s v="F504561"/>
    <s v="KOREA FINE CERAMIC CO., LTD"/>
    <s v="26AFF000013"/>
    <x v="3"/>
    <m/>
    <s v="003091001014"/>
    <s v="G8 BS BLACK FC-8000 A"/>
    <s v="prodotti chimici"/>
    <s v="chemical products"/>
    <m/>
    <n v="2922.3"/>
    <s v="kg"/>
    <m/>
    <n v="16"/>
    <n v="46756.800000000003"/>
    <s v="Coating G8 Base System Black FC-8000 Grade A"/>
    <s v="INM-"/>
  </r>
  <r>
    <s v="OF0039209"/>
    <x v="74"/>
    <m/>
    <s v="F504561"/>
    <s v="KOREA FINE CERAMIC CO., LTD"/>
    <s v="26AFF000013"/>
    <x v="3"/>
    <m/>
    <s v="003091002005"/>
    <s v="AP-8000 BS SEMI-TRANSLUCENT FC-30572 B"/>
    <s v="prodotti chimici"/>
    <s v="chemical products"/>
    <m/>
    <n v="65.64"/>
    <s v="kg"/>
    <m/>
    <n v="16"/>
    <n v="1050.24"/>
    <s v="AP-8000 BS SEMI-TRANSLUCENT FC-30572 B"/>
    <s v="INM-"/>
  </r>
  <r>
    <s v="OF0039209"/>
    <x v="74"/>
    <m/>
    <s v="F504561"/>
    <s v="KOREA FINE CERAMIC CO., LTD"/>
    <s v="26AFF000013"/>
    <x v="3"/>
    <m/>
    <s v="003091002014"/>
    <s v="G8 BS BLACK FC-8000 B"/>
    <s v="prodotti chimici"/>
    <s v="chemical products"/>
    <m/>
    <n v="1313.25"/>
    <s v="kg"/>
    <m/>
    <n v="16"/>
    <n v="21012"/>
    <s v="Coating G8 Base System Black FC-8000 Grade B"/>
    <s v="INM-"/>
  </r>
  <r>
    <s v="OF0039209"/>
    <x v="74"/>
    <m/>
    <s v="F504561"/>
    <s v="KOREA FINE CERAMIC CO., LTD"/>
    <s v="26AFF000013"/>
    <x v="3"/>
    <m/>
    <s v="003091002019"/>
    <s v="G8 BS GENERAL B"/>
    <s v="prodotti chimici"/>
    <s v="chemical products"/>
    <m/>
    <n v="1484.1"/>
    <s v="kg"/>
    <m/>
    <n v="16"/>
    <n v="23745.599999999999"/>
    <s v="Coating G8 Base System General Grade B"/>
    <s v="INM-"/>
  </r>
  <r>
    <m/>
    <x v="74"/>
    <m/>
    <s v="F504561"/>
    <s v="KOREA FINE CERAMIC CO., LTD"/>
    <s v="26AFF000013"/>
    <x v="3"/>
    <m/>
    <s v="003091002019"/>
    <s v="G8 BS GENERAL B"/>
    <s v="prodotti chimici"/>
    <s v="chemical products"/>
    <m/>
    <n v="197.88"/>
    <s v="kg"/>
    <m/>
    <n v="16"/>
    <n v="3166.08"/>
    <s v="Coating G8 Base System General Grade B"/>
    <s v="INM-"/>
  </r>
  <r>
    <m/>
    <x v="103"/>
    <m/>
    <s v="F504561"/>
    <s v="KOREA FINE CERAMIC CO., LTD"/>
    <s v="26AFF000013"/>
    <x v="3"/>
    <m/>
    <s v="003091002019"/>
    <s v="G8 BS GENERAL B"/>
    <s v="prodotti chimici"/>
    <s v="chemical products"/>
    <m/>
    <n v="14.84"/>
    <s v="kg"/>
    <m/>
    <n v="16"/>
    <n v="237.44"/>
    <s v="Coating G8 Base System General Grade B"/>
    <s v="INM-"/>
  </r>
  <r>
    <s v="OF0039209"/>
    <x v="103"/>
    <m/>
    <s v="F504561"/>
    <s v="KOREA FINE CERAMIC CO., LTD"/>
    <s v="26AFF000013"/>
    <x v="3"/>
    <m/>
    <s v="003091002020"/>
    <s v="G8 BS GENERAL B+"/>
    <s v="prodotti chimici"/>
    <s v="chemical products"/>
    <m/>
    <n v="15.3"/>
    <s v="kg"/>
    <m/>
    <n v="16"/>
    <n v="244.8"/>
    <s v="Coating G8 Base System General Grade B+"/>
    <s v="INM-"/>
  </r>
  <r>
    <m/>
    <x v="104"/>
    <m/>
    <s v="F504561"/>
    <s v="KOREA FINE CERAMIC CO., LTD"/>
    <s v="26AFF000013"/>
    <x v="3"/>
    <m/>
    <s v="003091002020"/>
    <s v="G8 BS GENERAL B+"/>
    <s v="prodotti chimici"/>
    <s v="chemical products"/>
    <m/>
    <n v="2.04"/>
    <s v="kg"/>
    <m/>
    <n v="16"/>
    <n v="32.64"/>
    <s v="Coating G8 Base System General Grade B+"/>
    <s v="INM-"/>
  </r>
  <r>
    <m/>
    <x v="104"/>
    <m/>
    <s v="F504561"/>
    <s v="KOREA FINE CERAMIC CO., LTD"/>
    <s v="26AFF000013"/>
    <x v="3"/>
    <m/>
    <s v="003091002020"/>
    <s v="G8 BS GENERAL B+"/>
    <s v="prodotti chimici"/>
    <s v="chemical products"/>
    <m/>
    <n v="14.45"/>
    <s v="kg"/>
    <m/>
    <n v="16"/>
    <n v="231.2"/>
    <s v="Coating G8 Base System General Grade B+"/>
    <s v="INM-"/>
  </r>
  <r>
    <m/>
    <x v="92"/>
    <m/>
    <s v="F504561"/>
    <s v="KOREA FINE CERAMIC CO., LTD"/>
    <s v="26AFF000013"/>
    <x v="3"/>
    <m/>
    <s v="003091002020"/>
    <s v="G8 BS GENERAL B+"/>
    <s v="prodotti chimici"/>
    <s v="chemical products"/>
    <m/>
    <n v="0.15"/>
    <s v="kg"/>
    <m/>
    <n v="16"/>
    <n v="2.4"/>
    <s v="Coating G8 Base System General Grade B+"/>
    <s v="INM-"/>
  </r>
  <r>
    <s v="OF0039209"/>
    <x v="105"/>
    <m/>
    <s v="F504561"/>
    <s v="KOREA FINE CERAMIC CO., LTD"/>
    <s v="26AFF000013"/>
    <x v="3"/>
    <m/>
    <s v="003191001011"/>
    <s v="G8 CMC GREY FC-30354M A DOT"/>
    <s v="prodotti chimici"/>
    <s v="chemical products"/>
    <m/>
    <n v="24.15"/>
    <s v="kg"/>
    <m/>
    <n v="16"/>
    <n v="386.4"/>
    <s v="Coating G8 CMC Grey FC-30354M Grade A Dot"/>
    <s v="INM-"/>
  </r>
  <r>
    <s v="OF0039209"/>
    <x v="105"/>
    <m/>
    <s v="F504561"/>
    <s v="KOREA FINE CERAMIC CO., LTD"/>
    <s v="26AFF000013"/>
    <x v="3"/>
    <m/>
    <s v="003191001017"/>
    <s v="G8 TC CLEAR COMP A"/>
    <s v="prodotti chimici"/>
    <s v="chemical products"/>
    <m/>
    <n v="1800"/>
    <s v="kg"/>
    <m/>
    <n v="16"/>
    <n v="28800"/>
    <s v="Coating G8 Top Coat Clear Component Grade A"/>
    <s v="INM-"/>
  </r>
  <r>
    <s v="OF0039209"/>
    <x v="15"/>
    <m/>
    <s v="F504561"/>
    <s v="KOREA FINE CERAMIC CO., LTD"/>
    <s v="26AFF000013"/>
    <x v="3"/>
    <m/>
    <s v="003191002010"/>
    <s v="G8 TC GENERAL B"/>
    <s v="prodotti chimici"/>
    <s v="chemical products"/>
    <m/>
    <n v="1329.3"/>
    <s v="kg"/>
    <m/>
    <n v="16"/>
    <n v="21268.799999999999"/>
    <s v="Coating G8 Top Coat General Grade B"/>
    <s v="INM-"/>
  </r>
  <r>
    <m/>
    <x v="106"/>
    <m/>
    <s v="F504561"/>
    <s v="KOREA FINE CERAMIC CO., LTD"/>
    <s v="26AFF000013"/>
    <x v="3"/>
    <m/>
    <s v="003191002010"/>
    <s v="G8 TC GENERAL B"/>
    <s v="prodotti chimici"/>
    <s v="chemical products"/>
    <m/>
    <n v="295.39999999999998"/>
    <s v="kg"/>
    <m/>
    <n v="16"/>
    <n v="4726.3999999999996"/>
    <s v="Coating G8 Top Coat General Grade B"/>
    <s v="INM-"/>
  </r>
  <r>
    <s v="OF0039209"/>
    <x v="106"/>
    <m/>
    <s v="F504561"/>
    <s v="KOREA FINE CERAMIC CO., LTD"/>
    <s v="26AFF000013"/>
    <x v="3"/>
    <m/>
    <s v="003191002011"/>
    <s v="G8 CMC GREY FC-30354M B DOT"/>
    <s v="prodotti chimici"/>
    <s v="chemical products"/>
    <m/>
    <n v="26.31"/>
    <s v="kg"/>
    <m/>
    <n v="16"/>
    <n v="420.96"/>
    <s v="Coating G8 CMC Grey FC-30354M Grade B Dot"/>
    <s v="INM-"/>
  </r>
  <r>
    <s v="OF0039209"/>
    <x v="106"/>
    <m/>
    <s v="F504561"/>
    <s v="KOREA FINE CERAMIC CO., LTD"/>
    <s v="26AFF000013"/>
    <x v="3"/>
    <m/>
    <s v="003191003010"/>
    <s v="G8 TC GENERAL B+"/>
    <s v="prodotti chimici"/>
    <s v="chemical products"/>
    <m/>
    <n v="20.7"/>
    <s v="kg"/>
    <m/>
    <n v="16"/>
    <n v="331.2"/>
    <s v="Coating G8 Top Coat General Grade B+"/>
    <s v="INM-"/>
  </r>
  <r>
    <m/>
    <x v="107"/>
    <m/>
    <s v="F504561"/>
    <s v="KOREA FINE CERAMIC CO., LTD"/>
    <s v="26AFF000013"/>
    <x v="3"/>
    <m/>
    <s v="003191003010"/>
    <s v="G8 TC GENERAL B+"/>
    <s v="prodotti chimici"/>
    <s v="chemical products"/>
    <m/>
    <n v="4.5999999999999996"/>
    <s v="kg"/>
    <m/>
    <n v="16"/>
    <n v="73.599999999999994"/>
    <s v="Coating G8 Top Coat General Grade B+"/>
    <s v="INM-"/>
  </r>
  <r>
    <s v="OF0039209"/>
    <x v="108"/>
    <m/>
    <s v="F504561"/>
    <s v="KOREA FINE CERAMIC CO., LTD"/>
    <s v="26AFF000013"/>
    <x v="3"/>
    <m/>
    <s v="003191003011"/>
    <s v="G8 CMC GREY FC-30354M B+ DOT"/>
    <s v="prodotti chimici"/>
    <s v="chemical products"/>
    <m/>
    <n v="0.54"/>
    <s v="kg"/>
    <m/>
    <n v="16"/>
    <n v="8.64"/>
    <s v="Coating G8 CMC Grey FC-30354M Grade B+ Dot"/>
    <s v="INM-"/>
  </r>
  <r>
    <s v="OF0039209"/>
    <x v="108"/>
    <m/>
    <s v="F504561"/>
    <s v="KOREA FINE CERAMIC CO., LTD"/>
    <s v="26AFF000013"/>
    <x v="3"/>
    <m/>
    <s v="003191003019"/>
    <s v="G8 TC SILVER FC-2320M A"/>
    <s v="prodotti chimici"/>
    <s v="chemical products"/>
    <m/>
    <n v="400"/>
    <s v="kg"/>
    <m/>
    <n v="16"/>
    <n v="6400"/>
    <s v="Coating G8 Top Coat Silver FC-2320M Grade A"/>
    <s v="INM-"/>
  </r>
  <r>
    <s v="OF0038758"/>
    <x v="109"/>
    <m/>
    <s v="F504561"/>
    <s v="KOREA FINE CERAMIC CO., LTD"/>
    <s v="26AFF000014"/>
    <x v="3"/>
    <m/>
    <s v="003090006005"/>
    <s v="AP-8000 BS SEMI-TRANSLUCENT FC-30572 B+"/>
    <s v="prodotti chimici"/>
    <s v="chemical products"/>
    <m/>
    <n v="10"/>
    <s v="kg"/>
    <m/>
    <n v="16"/>
    <n v="160"/>
    <s v="AP-8000 BS SEMI-TRANSLUCENT FC-30572 B+"/>
    <s v="INM-"/>
  </r>
  <r>
    <s v="OF0038758"/>
    <x v="110"/>
    <m/>
    <s v="F504561"/>
    <s v="KOREA FINE CERAMIC CO., LTD"/>
    <s v="26AFF000014"/>
    <x v="3"/>
    <m/>
    <s v="003091001005"/>
    <s v="AP-8000 BS SEMI-TRANSLUCENT FC-30572 A"/>
    <s v="prodotti chimici"/>
    <s v="chemical products"/>
    <m/>
    <n v="1333.6"/>
    <s v="kg"/>
    <m/>
    <n v="16"/>
    <n v="21337.599999999999"/>
    <s v="AP-8000 BS SEMI-TRANSLUCENT FC-30572 A"/>
    <s v="INM-"/>
  </r>
  <r>
    <s v="OF0038758"/>
    <x v="110"/>
    <m/>
    <s v="F504561"/>
    <s v="KOREA FINE CERAMIC CO., LTD"/>
    <s v="26AFF000014"/>
    <x v="3"/>
    <m/>
    <s v="003091001014"/>
    <s v="G8 BS BLACK FC-8000 A"/>
    <s v="prodotti chimici"/>
    <s v="chemical products"/>
    <m/>
    <n v="2062.8000000000002"/>
    <s v="kg"/>
    <m/>
    <n v="16"/>
    <n v="33004.800000000003"/>
    <s v="Coating G8 Base System Black FC-8000 Grade A"/>
    <s v="INM-"/>
  </r>
  <r>
    <s v="OF0038758"/>
    <x v="111"/>
    <m/>
    <s v="F504561"/>
    <s v="KOREA FINE CERAMIC CO., LTD"/>
    <s v="26AFF000014"/>
    <x v="3"/>
    <m/>
    <s v="003091002005"/>
    <s v="AP-8000 BS SEMI-TRANSLUCENT FC-30572 B"/>
    <s v="prodotti chimici"/>
    <s v="chemical products"/>
    <m/>
    <n v="656.4"/>
    <s v="kg"/>
    <m/>
    <n v="16"/>
    <n v="10502.4"/>
    <s v="AP-8000 BS SEMI-TRANSLUCENT FC-30572 B"/>
    <s v="INM-"/>
  </r>
  <r>
    <s v="OF0038758"/>
    <x v="111"/>
    <m/>
    <s v="F504561"/>
    <s v="KOREA FINE CERAMIC CO., LTD"/>
    <s v="26AFF000014"/>
    <x v="3"/>
    <m/>
    <s v="003091002014"/>
    <s v="G8 BS BLACK FC-8000 B"/>
    <s v="prodotti chimici"/>
    <s v="chemical products"/>
    <m/>
    <n v="927"/>
    <s v="kg"/>
    <m/>
    <n v="16"/>
    <n v="14832"/>
    <s v="Coating G8 Base System Black FC-8000 Grade B"/>
    <s v="INM-"/>
  </r>
  <r>
    <s v="OF0038758"/>
    <x v="111"/>
    <m/>
    <s v="F504561"/>
    <s v="KOREA FINE CERAMIC CO., LTD"/>
    <s v="26AFF000014"/>
    <x v="3"/>
    <m/>
    <s v="003091002019"/>
    <s v="G8 BS GENERAL B"/>
    <s v="prodotti chimici"/>
    <s v="chemical products"/>
    <m/>
    <n v="329.8"/>
    <s v="kg"/>
    <m/>
    <n v="16"/>
    <n v="5276.8"/>
    <s v="Coating G8 Base System General Grade B"/>
    <s v="INM-"/>
  </r>
  <r>
    <m/>
    <x v="111"/>
    <m/>
    <s v="F504561"/>
    <s v="KOREA FINE CERAMIC CO., LTD"/>
    <s v="26AFF000014"/>
    <x v="3"/>
    <m/>
    <s v="003091002019"/>
    <s v="G8 BS GENERAL B"/>
    <s v="prodotti chimici"/>
    <s v="chemical products"/>
    <m/>
    <n v="98.94"/>
    <s v="kg"/>
    <m/>
    <n v="16"/>
    <n v="1583.04"/>
    <s v="Coating G8 Base System General Grade B"/>
    <s v="INM-"/>
  </r>
  <r>
    <s v="OF0038758"/>
    <x v="111"/>
    <m/>
    <s v="F504561"/>
    <s v="KOREA FINE CERAMIC CO., LTD"/>
    <s v="26AFF000014"/>
    <x v="3"/>
    <m/>
    <s v="003091002020"/>
    <s v="G8 BS GENERAL B+"/>
    <s v="prodotti chimici"/>
    <s v="chemical products"/>
    <m/>
    <n v="1.02"/>
    <s v="kg"/>
    <m/>
    <n v="16"/>
    <n v="16.32"/>
    <s v="Coating G8 Base System General Grade B+"/>
    <s v="INM-"/>
  </r>
  <r>
    <m/>
    <x v="111"/>
    <m/>
    <s v="F504561"/>
    <s v="KOREA FINE CERAMIC CO., LTD"/>
    <s v="26AFF000014"/>
    <x v="3"/>
    <m/>
    <s v="003091002020"/>
    <s v="G8 BS GENERAL B+"/>
    <s v="prodotti chimici"/>
    <s v="chemical products"/>
    <m/>
    <n v="10.199999999999999"/>
    <s v="kg"/>
    <m/>
    <n v="16"/>
    <n v="163.19999999999999"/>
    <s v="Coating G8 Base System General Grade B+"/>
    <s v="INM-"/>
  </r>
  <r>
    <m/>
    <x v="112"/>
    <m/>
    <s v="F504561"/>
    <s v="KOREA FINE CERAMIC CO., LTD"/>
    <s v="26AFF000014"/>
    <x v="3"/>
    <m/>
    <s v="003091002020"/>
    <s v="G8 BS GENERAL B+"/>
    <s v="prodotti chimici"/>
    <s v="chemical products"/>
    <m/>
    <n v="3.4"/>
    <s v="kg"/>
    <m/>
    <n v="16"/>
    <n v="54.4"/>
    <s v="Coating G8 Base System General Grade B+"/>
    <s v="INM-"/>
  </r>
  <r>
    <s v="OF0038758"/>
    <x v="109"/>
    <m/>
    <s v="F504561"/>
    <s v="KOREA FINE CERAMIC CO., LTD"/>
    <s v="26AFF000014"/>
    <x v="3"/>
    <m/>
    <s v="003191001007"/>
    <s v="AP-8 TC SEMI-TRANSLUCENT FC-20087M A"/>
    <s v="prodotti chimici"/>
    <s v="chemical products"/>
    <m/>
    <n v="180"/>
    <s v="kg"/>
    <m/>
    <n v="16"/>
    <n v="2880"/>
    <s v="AP-8 TC SEMI-TRANSLUCENT FC-20087M A"/>
    <s v="INM-"/>
  </r>
  <r>
    <s v="OF0038758"/>
    <x v="79"/>
    <m/>
    <s v="F504561"/>
    <s v="KOREA FINE CERAMIC CO., LTD"/>
    <s v="26AFF000014"/>
    <x v="3"/>
    <m/>
    <s v="003191001010"/>
    <s v="G8 TC GHOST-GREY FC-1707M A"/>
    <s v="prodotti chimici"/>
    <s v="chemical products"/>
    <m/>
    <n v="700"/>
    <s v="kg"/>
    <m/>
    <n v="16"/>
    <n v="11200"/>
    <s v="Coating G8 Top Coat Ghost-Grey FC-1707M Grade A"/>
    <s v="INM-"/>
  </r>
  <r>
    <s v="OF0038758"/>
    <x v="113"/>
    <m/>
    <s v="F504561"/>
    <s v="KOREA FINE CERAMIC CO., LTD"/>
    <s v="26AFF000014"/>
    <x v="3"/>
    <m/>
    <s v="003191001017"/>
    <s v="G8 TC CLEAR COMP A"/>
    <s v="prodotti chimici"/>
    <s v="chemical products"/>
    <m/>
    <n v="1400"/>
    <s v="kg"/>
    <m/>
    <n v="16"/>
    <n v="22400"/>
    <s v="Coating G8 Top Coat Clear Component Grade A"/>
    <s v="INM-"/>
  </r>
  <r>
    <s v="OF0038758"/>
    <x v="114"/>
    <m/>
    <s v="F504561"/>
    <s v="KOREA FINE CERAMIC CO., LTD"/>
    <s v="26AFF000014"/>
    <x v="3"/>
    <m/>
    <s v="003191002010"/>
    <s v="G8 TC GENERAL B"/>
    <s v="prodotti chimici"/>
    <s v="chemical products"/>
    <m/>
    <n v="1033.9000000000001"/>
    <s v="kg"/>
    <m/>
    <n v="16"/>
    <n v="16542.400000000001"/>
    <s v="Coating G8 Top Coat General Grade B"/>
    <s v="INM-"/>
  </r>
  <r>
    <m/>
    <x v="114"/>
    <m/>
    <s v="F504561"/>
    <s v="KOREA FINE CERAMIC CO., LTD"/>
    <s v="26AFF000014"/>
    <x v="3"/>
    <m/>
    <s v="003191002010"/>
    <s v="G8 TC GENERAL B"/>
    <s v="prodotti chimici"/>
    <s v="chemical products"/>
    <m/>
    <n v="516.95000000000005"/>
    <s v="kg"/>
    <m/>
    <n v="16"/>
    <n v="8271.2000000000007"/>
    <s v="Coating G8 Top Coat General Grade B"/>
    <s v="INM-"/>
  </r>
  <r>
    <m/>
    <x v="100"/>
    <m/>
    <s v="F504561"/>
    <s v="KOREA FINE CERAMIC CO., LTD"/>
    <s v="26AFF000014"/>
    <x v="3"/>
    <m/>
    <s v="003191002010"/>
    <s v="G8 TC GENERAL B"/>
    <s v="prodotti chimici"/>
    <s v="chemical products"/>
    <m/>
    <n v="886.2"/>
    <s v="kg"/>
    <m/>
    <n v="16"/>
    <n v="14179.2"/>
    <s v="Coating G8 Top Coat General Grade B"/>
    <s v="INM-"/>
  </r>
  <r>
    <m/>
    <x v="100"/>
    <m/>
    <s v="F504561"/>
    <s v="KOREA FINE CERAMIC CO., LTD"/>
    <s v="26AFF000014"/>
    <x v="3"/>
    <m/>
    <s v="003191002010"/>
    <s v="G8 TC GENERAL B"/>
    <s v="prodotti chimici"/>
    <s v="chemical products"/>
    <m/>
    <n v="132.93"/>
    <s v="kg"/>
    <m/>
    <n v="16"/>
    <n v="2126.88"/>
    <s v="Coating G8 Top Coat General Grade B"/>
    <s v="INM-"/>
  </r>
  <r>
    <s v="OF0038758"/>
    <x v="100"/>
    <m/>
    <s v="F504561"/>
    <s v="KOREA FINE CERAMIC CO., LTD"/>
    <s v="26AFF000014"/>
    <x v="3"/>
    <m/>
    <s v="003191003010"/>
    <s v="G8 TC GENERAL B+"/>
    <s v="prodotti chimici"/>
    <s v="chemical products"/>
    <m/>
    <n v="16.100000000000001"/>
    <s v="kg"/>
    <m/>
    <n v="16"/>
    <n v="257.60000000000002"/>
    <s v="Coating G8 Top Coat General Grade B+"/>
    <s v="INM-"/>
  </r>
  <r>
    <m/>
    <x v="100"/>
    <m/>
    <s v="F504561"/>
    <s v="KOREA FINE CERAMIC CO., LTD"/>
    <s v="26AFF000014"/>
    <x v="3"/>
    <m/>
    <s v="003191003010"/>
    <s v="G8 TC GENERAL B+"/>
    <s v="prodotti chimici"/>
    <s v="chemical products"/>
    <m/>
    <n v="8.0500000000000007"/>
    <s v="kg"/>
    <m/>
    <n v="16"/>
    <n v="128.80000000000001"/>
    <s v="Coating G8 Top Coat General Grade B+"/>
    <s v="INM-"/>
  </r>
  <r>
    <m/>
    <x v="100"/>
    <m/>
    <s v="F504561"/>
    <s v="KOREA FINE CERAMIC CO., LTD"/>
    <s v="26AFF000014"/>
    <x v="3"/>
    <m/>
    <s v="003191003010"/>
    <s v="G8 TC GENERAL B+"/>
    <s v="prodotti chimici"/>
    <s v="chemical products"/>
    <m/>
    <n v="13.8"/>
    <s v="kg"/>
    <m/>
    <n v="16"/>
    <n v="220.8"/>
    <s v="Coating G8 Top Coat General Grade B+"/>
    <s v="INM-"/>
  </r>
  <r>
    <m/>
    <x v="100"/>
    <m/>
    <s v="F504561"/>
    <s v="KOREA FINE CERAMIC CO., LTD"/>
    <s v="26AFF000014"/>
    <x v="3"/>
    <m/>
    <s v="003191003010"/>
    <s v="G8 TC GENERAL B+"/>
    <s v="prodotti chimici"/>
    <s v="chemical products"/>
    <m/>
    <n v="2.0699999999999998"/>
    <s v="kg"/>
    <m/>
    <n v="16"/>
    <n v="33.119999999999997"/>
    <s v="Coating G8 Top Coat General Grade B+"/>
    <s v="INM-"/>
  </r>
  <r>
    <s v="OF0038758"/>
    <x v="100"/>
    <m/>
    <s v="F504561"/>
    <s v="KOREA FINE CERAMIC CO., LTD"/>
    <s v="26AFF000014"/>
    <x v="3"/>
    <m/>
    <s v="003191003019"/>
    <s v="G8 TC SILVER FC-2320M A"/>
    <s v="prodotti chimici"/>
    <s v="chemical products"/>
    <m/>
    <n v="1200"/>
    <s v="kg"/>
    <m/>
    <n v="16"/>
    <n v="19200"/>
    <s v="Coating G8 Top Coat Silver FC-2320M Grade A"/>
    <s v="INM-"/>
  </r>
  <r>
    <s v="OF0039924"/>
    <x v="101"/>
    <m/>
    <s v="F504561"/>
    <s v="KOREA FINE CERAMIC CO., LTD"/>
    <s v="26AFF000016"/>
    <x v="3"/>
    <m/>
    <s v="003091001015"/>
    <s v="G8 BS WHITE FC-1462 A"/>
    <s v="prodotti chimici"/>
    <s v="chemical products"/>
    <m/>
    <n v="116.69"/>
    <s v="kg"/>
    <m/>
    <n v="16"/>
    <n v="1867.04"/>
    <s v="Coating G8 Base System White FC-1462 Grade A"/>
    <s v="INM-"/>
  </r>
  <r>
    <s v="OF0039924"/>
    <x v="115"/>
    <m/>
    <s v="F504561"/>
    <s v="KOREA FINE CERAMIC CO., LTD"/>
    <s v="26AFF000016"/>
    <x v="3"/>
    <m/>
    <s v="003091001018"/>
    <s v="G8 BS FC-41058 A VERDE MET."/>
    <s v="prodotti chimici"/>
    <s v="chemical products"/>
    <m/>
    <n v="433.42"/>
    <s v="kg"/>
    <m/>
    <n v="16"/>
    <n v="6934.72"/>
    <s v="G8 BS FC-41058 A GREEN MET."/>
    <s v="INM-"/>
  </r>
  <r>
    <s v="OF0039924"/>
    <x v="116"/>
    <m/>
    <s v="F504561"/>
    <s v="KOREA FINE CERAMIC CO., LTD"/>
    <s v="26AFF000016"/>
    <x v="3"/>
    <m/>
    <s v="003091002018"/>
    <s v="G8 BS GHOST GREY FC-20917A"/>
    <s v="prodotti chimici"/>
    <s v="chemical products"/>
    <m/>
    <n v="266.72000000000003"/>
    <s v="kg"/>
    <m/>
    <n v="16"/>
    <n v="4267.5200000000004"/>
    <s v="Coating G8 Base System Ghost Grey FC-20917A"/>
    <s v="INM-"/>
  </r>
  <r>
    <s v="OF0039924"/>
    <x v="117"/>
    <m/>
    <s v="F504561"/>
    <s v="KOREA FINE CERAMIC CO., LTD"/>
    <s v="26AFF000016"/>
    <x v="3"/>
    <m/>
    <s v="003191003016"/>
    <s v="G8 TC MET.FC-1710M A VERDE MET."/>
    <s v="prodotti chimici"/>
    <s v="chemical products"/>
    <m/>
    <n v="260"/>
    <s v="kg"/>
    <m/>
    <n v="16"/>
    <n v="4160"/>
    <s v="G8 TC MET.FC-1710M A GREEN MET."/>
    <s v="INM-"/>
  </r>
  <r>
    <s v="OF0039835"/>
    <x v="31"/>
    <m/>
    <s v="F600481"/>
    <s v="KRAHN ITALIA SPA"/>
    <s v="26AFI000082"/>
    <x v="3"/>
    <m/>
    <s v="002490018001"/>
    <s v="MEARLIN SPARKLE GOLD 9212P"/>
    <s v="prodotti chimici"/>
    <s v="chemical products"/>
    <m/>
    <n v="50"/>
    <s v="kg"/>
    <m/>
    <n v="24.8"/>
    <n v="1240"/>
    <s v="Pigment Mearlin Sparkle Gold 9212P"/>
    <s v="INM-"/>
  </r>
  <r>
    <s v="OF0039835"/>
    <x v="32"/>
    <m/>
    <s v="F600481"/>
    <s v="KRAHN ITALIA SPA"/>
    <s v="26AFI000082"/>
    <x v="3"/>
    <m/>
    <s v="002490025001"/>
    <s v="MEARLIN SUPER BRONZE 9250Z"/>
    <s v="prodotti chimici"/>
    <s v="chemical products"/>
    <m/>
    <n v="25"/>
    <s v="kg"/>
    <m/>
    <n v="27.3"/>
    <n v="682.5"/>
    <s v="Pigment Mearlin Super Bronze 9250Z"/>
    <s v="INM-"/>
  </r>
  <r>
    <s v="OF0039835"/>
    <x v="118"/>
    <m/>
    <s v="F600481"/>
    <s v="KRAHN ITALIA SPA"/>
    <s v="26AFI000082"/>
    <x v="3"/>
    <m/>
    <s v="002490037001"/>
    <s v="MEARLIN BRILLANT GOLD 9212G+"/>
    <s v="prodotti chimici"/>
    <s v="chemical products"/>
    <m/>
    <n v="25"/>
    <s v="kg"/>
    <m/>
    <n v="21.95"/>
    <n v="548.75"/>
    <s v="Pigment Mearlin Brilliant Gold 9212G+"/>
    <s v="INM-"/>
  </r>
  <r>
    <s v="OF0039504"/>
    <x v="78"/>
    <m/>
    <s v="F014890"/>
    <s v="L.C.E. SRL ENGINEERING AND ROBOTIC"/>
    <s v="26AFI000122"/>
    <x v="3"/>
    <m/>
    <s v="009430046001"/>
    <s v="INK NERO L700 cod. 014429 LIMITRONIC (ex cod. 10081)"/>
    <s v="materiali di consumo"/>
    <s v="consumable materials"/>
    <m/>
    <n v="5"/>
    <s v="l"/>
    <m/>
    <n v="207"/>
    <n v="1035"/>
    <s v="Black Ink L700 Limitronic 014429 (formerly 10081)"/>
    <s v="MISC"/>
  </r>
  <r>
    <s v="OF0039840"/>
    <x v="119"/>
    <m/>
    <s v="F010233"/>
    <s v="LA TERMOPLASTIC-F.B.M. SRL"/>
    <s v="26AFI000083"/>
    <x v="3"/>
    <m/>
    <s v="000250530001"/>
    <s v="MANICO CHICAGO/1 NERO SATINATO"/>
    <s v="manigliame"/>
    <s v="handles"/>
    <m/>
    <n v="4800"/>
    <s v="NR"/>
    <m/>
    <n v="0.31064999999999998"/>
    <n v="1491.12"/>
    <s v="Handle Chicago/1 Black Satin Finish [cite: 4]"/>
    <s v="HDL-"/>
  </r>
  <r>
    <s v="OF0039840"/>
    <x v="118"/>
    <m/>
    <s v="F010233"/>
    <s v="LA TERMOPLASTIC-F.B.M. SRL"/>
    <s v="26AFI000083"/>
    <x v="3"/>
    <m/>
    <s v="000250531001"/>
    <s v="MANICO CHICAGO/2 NERO SATINATO"/>
    <s v="manigliame"/>
    <s v="handles"/>
    <m/>
    <n v="9025"/>
    <s v="NR"/>
    <m/>
    <n v="0.33630027700831028"/>
    <n v="3035.11"/>
    <s v="Handle Chicago/2 Black Satin Finish [cite: 4]"/>
    <s v="HDL-"/>
  </r>
  <r>
    <s v="OF0039840"/>
    <x v="7"/>
    <m/>
    <s v="F010233"/>
    <s v="LA TERMOPLASTIC-F.B.M. SRL"/>
    <s v="26AFI000083"/>
    <x v="3"/>
    <m/>
    <s v="000280257002"/>
    <s v="MANICO 290/3 NE.AT.PAD.3R"/>
    <s v="manigliame"/>
    <s v="handles"/>
    <m/>
    <n v="4560"/>
    <s v="NR"/>
    <m/>
    <n v="0.24110964912280702"/>
    <n v="1099.46"/>
    <s v="Handle 290/3 Matte Black Pan 3R [cite: 4]"/>
    <s v="HDL-"/>
  </r>
  <r>
    <s v="OF0040006"/>
    <x v="120"/>
    <m/>
    <s v="F010233"/>
    <s v="LA TERMOPLASTIC-F.B.M. SRL"/>
    <s v="26AFI000083"/>
    <x v="3"/>
    <m/>
    <s v="000280477001"/>
    <s v="MANICO CREPIERE MO210/2 PA125 F.5,8"/>
    <s v="manigliame"/>
    <s v="handles"/>
    <m/>
    <n v="1000"/>
    <s v="NR"/>
    <m/>
    <n v="0.56399999999999995"/>
    <n v="564"/>
    <s v="Handle Crepe Pan MO210/2 PA125 Hole 5.8mm [cite: 4]"/>
    <s v="HDL-"/>
  </r>
  <r>
    <s v="OF0039840"/>
    <x v="121"/>
    <m/>
    <s v="F010233"/>
    <s v="LA TERMOPLASTIC-F.B.M. SRL"/>
    <s v="26AFI000083"/>
    <x v="3"/>
    <m/>
    <s v="000320207001"/>
    <s v="POMOLO 510 MOPLEN NERO S/PIOLO S/V"/>
    <s v="manigliame"/>
    <s v="handles"/>
    <m/>
    <n v="2000"/>
    <s v="NR"/>
    <m/>
    <n v="9.8790000000000003E-2"/>
    <n v="197.58"/>
    <s v="Knob 510 Moplen Black No Pin/No Screw [cite: 4]"/>
    <s v="KNOB"/>
  </r>
  <r>
    <s v="OF0039908"/>
    <x v="122"/>
    <m/>
    <s v="F010233"/>
    <s v="LA TERMOPLASTIC-F.B.M. SRL"/>
    <s v="26AFI000084"/>
    <x v="3"/>
    <m/>
    <s v="000250516001"/>
    <s v="MANICO TITANO/1 NERO SATINATO"/>
    <s v="manigliame"/>
    <s v="handles"/>
    <m/>
    <n v="12000"/>
    <s v="NR"/>
    <m/>
    <n v="0.4"/>
    <n v="4800"/>
    <s v="Handle Titano/1 Black Satin Finish [cite: 4]"/>
    <s v="HDL-"/>
  </r>
  <r>
    <s v="OF0039942"/>
    <x v="123"/>
    <m/>
    <s v="F010233"/>
    <s v="LA TERMOPLASTIC-F.B.M. SRL"/>
    <s v="26AFI000084"/>
    <x v="3"/>
    <m/>
    <s v="000250530001"/>
    <s v="MANICO CHICAGO/1 NERO SATINATO"/>
    <s v="manigliame"/>
    <s v="handles"/>
    <m/>
    <n v="4800"/>
    <s v="NR"/>
    <m/>
    <n v="0.31064999999999998"/>
    <n v="1491.12"/>
    <s v="Handle Chicago/1 Black Satin Finish [cite: 4]"/>
    <s v="HDL-"/>
  </r>
  <r>
    <s v="OF0039840"/>
    <x v="124"/>
    <m/>
    <s v="F010233"/>
    <s v="LA TERMOPLASTIC-F.B.M. SRL"/>
    <s v="26AFI000084"/>
    <x v="3"/>
    <m/>
    <s v="000250531001"/>
    <s v="MANICO CHICAGO/2 NERO SATINATO"/>
    <s v="manigliame"/>
    <s v="handles"/>
    <m/>
    <n v="5415"/>
    <s v="NR"/>
    <m/>
    <n v="0.33629916897506923"/>
    <n v="1821.06"/>
    <s v="Handle Chicago/2 Black Satin Finish [cite: 4]"/>
    <s v="HDL-"/>
  </r>
  <r>
    <s v="OF0039942"/>
    <x v="120"/>
    <m/>
    <s v="F010233"/>
    <s v="LA TERMOPLASTIC-F.B.M. SRL"/>
    <s v="26AFI000084"/>
    <x v="3"/>
    <m/>
    <s v="000250531001"/>
    <s v="MANICO CHICAGO/2 NERO SATINATO"/>
    <s v="manigliame"/>
    <s v="handles"/>
    <m/>
    <n v="3610"/>
    <s v="NR"/>
    <m/>
    <n v="0.33629916897506923"/>
    <n v="1214.04"/>
    <s v="Handle Chicago/2 Black Satin Finish [cite: 4]"/>
    <s v="HDL-"/>
  </r>
  <r>
    <s v="OF0039224"/>
    <x v="125"/>
    <m/>
    <s v="F010233"/>
    <s v="LA TERMOPLASTIC-F.B.M. SRL"/>
    <s v="26AFI000084"/>
    <x v="3"/>
    <m/>
    <s v="000280477001"/>
    <s v="MANICO CREPIERE MO210/2 PA125 F.5,8"/>
    <s v="manigliame"/>
    <s v="handles"/>
    <m/>
    <n v="21600"/>
    <s v="NR"/>
    <m/>
    <n v="0.56481018518518522"/>
    <n v="12199.9"/>
    <s v="Handle Crepe Pan MO210/2 PA125 Hole 5.8mm [cite: 4]"/>
    <s v="HDL-"/>
  </r>
  <r>
    <s v="OF0040171"/>
    <x v="82"/>
    <m/>
    <s v="F013851"/>
    <s v="LINK GRUPPO SPA"/>
    <s v="26AFI000184"/>
    <x v="3"/>
    <m/>
    <s v="009430059001"/>
    <s v="406 ADESIVO LOCT0040630 GR.20"/>
    <s v="materiali di consumo"/>
    <s v="consumable materials"/>
    <m/>
    <n v="4"/>
    <s v="NR"/>
    <m/>
    <n v="18.9375"/>
    <n v="75.75"/>
    <s v="Adhesive Loctite 406 28cm SS304 Rim with Steam Vent Type AGlass Lid"/>
    <s v="MISC"/>
  </r>
  <r>
    <s v="OF0040171"/>
    <x v="85"/>
    <m/>
    <s v="F013851"/>
    <s v="LINK GRUPPO SPA"/>
    <s v="26AFI000184"/>
    <x v="3"/>
    <m/>
    <s v="009430060001"/>
    <s v="770 PRIMER LOCT0016777 GR.10"/>
    <s v="materiali di consumo"/>
    <s v="consumable materials"/>
    <m/>
    <n v="4"/>
    <s v="NR"/>
    <m/>
    <n v="25.725000000000001"/>
    <n v="102.9"/>
    <s v="770 PRIMER LOCT0016777 GR.10"/>
    <s v="INM-"/>
  </r>
  <r>
    <s v="OF0038444"/>
    <x v="95"/>
    <m/>
    <s v="F600043"/>
    <s v="MEYER MANUFACTURING COMPANY LIMITED"/>
    <s v="26AFF000009"/>
    <x v="3"/>
    <m/>
    <s v="000730415001"/>
    <s v="REC1608AS-002 COP.AC.MADE IN 16CM ASSEMBLED W/DEY.PVD GOLD"/>
    <s v="accessori finiti"/>
    <s v="finished accessories"/>
    <m/>
    <n v="900"/>
    <s v="NR"/>
    <m/>
    <n v="3.7244444444444444"/>
    <n v="3352"/>
    <s v="SS Lid 16cm Assembled with DEY.PVD Gold Handle"/>
    <s v="LID-"/>
  </r>
  <r>
    <s v="OF0038444"/>
    <x v="66"/>
    <m/>
    <s v="F600043"/>
    <s v="MEYER MANUFACTURING COMPANY LIMITED"/>
    <s v="26AFF000009"/>
    <x v="3"/>
    <m/>
    <s v="000730415002"/>
    <s v="REC2008AS-002 COP.AC.MADE IN 20CM ASSEMBLED W/DEY.PVD GOLD"/>
    <s v="accessori finiti"/>
    <s v="finished accessories"/>
    <m/>
    <n v="980"/>
    <s v="NR"/>
    <m/>
    <n v="4.2674081632653067"/>
    <n v="4182.0600000000004"/>
    <s v="SS Lid 20cm Assembled with DEY.PVD Gold Handle"/>
    <s v="LID-"/>
  </r>
  <r>
    <s v="OF0038444"/>
    <x v="95"/>
    <m/>
    <s v="F600043"/>
    <s v="MEYER MANUFACTURING COMPANY LIMITED"/>
    <s v="26AFF000009"/>
    <x v="3"/>
    <m/>
    <s v="000730415003"/>
    <s v="REC2408AS-002 COP.AC.MADE IN 24CM ASSEMBLED W/DEY.PVD GOLD"/>
    <s v="accessori finiti"/>
    <s v="finished accessories"/>
    <m/>
    <n v="450"/>
    <s v="NR"/>
    <m/>
    <n v="5.1158000000000001"/>
    <n v="2302.11"/>
    <s v="SS Lid 24cm Assembled with DEY.PVD Gold Handle"/>
    <s v="LID-"/>
  </r>
  <r>
    <s v="OF0038444"/>
    <x v="120"/>
    <m/>
    <s v="F600043"/>
    <s v="MEYER MANUFACTURING COMPANY LIMITED"/>
    <s v="26AFF000009"/>
    <x v="3"/>
    <m/>
    <s v="000730415004"/>
    <s v="REC2608AS-002 COP.AC.MADE IN 26CM ASSEMBLED W/DEY.PVD GOLD"/>
    <s v="accessori finiti"/>
    <s v="finished accessories"/>
    <m/>
    <n v="1940"/>
    <s v="NR"/>
    <m/>
    <n v="5.6163556701030926"/>
    <n v="10895.73"/>
    <s v="SS Lid 26cm Assembled with DEY.PVD Gold Handle"/>
    <s v="LID-"/>
  </r>
  <r>
    <s v="OF0038444"/>
    <x v="126"/>
    <m/>
    <s v="F600043"/>
    <s v="MEYER MANUFACTURING COMPANY LIMITED"/>
    <s v="26AFF000009"/>
    <x v="3"/>
    <m/>
    <s v="000730416001"/>
    <s v="REC1608AS-001 COP.AC.MADE IN 16CM ASSEMBLED W/DEY.SI LID HAN"/>
    <s v="accessori finiti"/>
    <s v="finished accessories"/>
    <m/>
    <n v="1920"/>
    <s v="NR"/>
    <m/>
    <n v="3.486890625"/>
    <n v="6694.83"/>
    <s v="SS Lid 16cm Assembled with DEY.SI Handle"/>
    <s v="LID-"/>
  </r>
  <r>
    <s v="OF0038444"/>
    <x v="120"/>
    <m/>
    <s v="F600043"/>
    <s v="MEYER MANUFACTURING COMPANY LIMITED"/>
    <s v="26AFF000009"/>
    <x v="3"/>
    <m/>
    <s v="000730416002"/>
    <s v="REC2008AS-001 COP.AC.MADE IN 20CM ASSEMBLED W/DEY.SI LID HAN"/>
    <s v="accessori finiti"/>
    <s v="finished accessories"/>
    <m/>
    <n v="2080"/>
    <s v="NR"/>
    <m/>
    <n v="4.0298653846153849"/>
    <n v="8382.1200000000008"/>
    <s v="SS Lid 20cm Assembled with DEY.SI Handle"/>
    <s v="LID-"/>
  </r>
  <r>
    <s v="OF0038444"/>
    <x v="126"/>
    <m/>
    <s v="F600043"/>
    <s v="MEYER MANUFACTURING COMPANY LIMITED"/>
    <s v="26AFF000009"/>
    <x v="3"/>
    <m/>
    <s v="000730416003"/>
    <s v="REC2408AS-001 COP.AC.MADE IN 24CM ASSEMBLED W/DEY.SI LID HAN"/>
    <s v="accessori finiti"/>
    <s v="finished accessories"/>
    <m/>
    <n v="1040"/>
    <s v="NR"/>
    <m/>
    <n v="4.8782596153846161"/>
    <n v="5073.3900000000003"/>
    <s v="SS Lid 24cm Assembled with DEY.SI Handle"/>
    <s v="LID-"/>
  </r>
  <r>
    <s v="OF0038444"/>
    <x v="8"/>
    <m/>
    <s v="F600043"/>
    <s v="MEYER MANUFACTURING COMPANY LIMITED"/>
    <s v="26AFF000009"/>
    <x v="3"/>
    <m/>
    <s v="000730416004"/>
    <s v="REC2608AS-001 COP.AC.MADE IN 26CM ASSEMBLED W/DEY.SI LID HAN"/>
    <s v="accessori finiti"/>
    <s v="finished accessories"/>
    <m/>
    <n v="4500"/>
    <s v="NR"/>
    <m/>
    <n v="5.3872911111111117"/>
    <n v="24242.81"/>
    <s v="SS Lid 26cm Assembled with DEY.SI Handle"/>
    <s v="LID-"/>
  </r>
  <r>
    <s v="OF0039874"/>
    <x v="9"/>
    <m/>
    <s v="F600732"/>
    <s v="MUTLU METAL DIS TICARET LTD.STI"/>
    <s v="26AFF000010"/>
    <x v="3"/>
    <m/>
    <s v="000281710002"/>
    <s v="MANICO AC.SOLE CORTO C/LOGO MC AISI 430 SABBIATO PAD.279 24"/>
    <s v="manigliame"/>
    <s v="handles"/>
    <m/>
    <n v="25000"/>
    <s v="NR"/>
    <m/>
    <n v="1.19"/>
    <n v="29750"/>
    <s v="Steel Handle AC.SOLE Short w/Logo MC AISI 430 Pan 279-24 Sandblasted [cite: 4]"/>
    <s v="SHDL"/>
  </r>
  <r>
    <s v="OF0039874"/>
    <x v="8"/>
    <m/>
    <s v="F600732"/>
    <s v="MUTLU METAL DIS TICARET LTD.STI"/>
    <s v="26AFF000010"/>
    <x v="3"/>
    <m/>
    <s v="000281710006"/>
    <s v="MANICO AC.SOLE LUNGO C/LOGO MC AISI 430 SABBIATO TEG.379 26"/>
    <s v="manigliame"/>
    <s v="handles"/>
    <m/>
    <n v="35000"/>
    <s v="NR"/>
    <m/>
    <n v="1.29"/>
    <n v="45150"/>
    <s v="Steel Handle AC.SOLE Long w/Logo MC AISI 430 Skillet 379-26 Sandblasted [cite: 4 5]"/>
    <s v="HDL-"/>
  </r>
  <r>
    <s v="OF0039874"/>
    <x v="9"/>
    <m/>
    <s v="F600732"/>
    <s v="MUTLU METAL DIS TICARET LTD.STI"/>
    <s v="26AFF000010"/>
    <x v="3"/>
    <m/>
    <s v="000320380001"/>
    <s v="POMOLO AC.SOLE C/LOGO MC AISI 430 SABBIATO"/>
    <s v="manigliame"/>
    <s v="handles"/>
    <m/>
    <n v="8200"/>
    <s v="NR"/>
    <m/>
    <n v="1.1499999999999999"/>
    <n v="9430"/>
    <s v="Steel Knob AC.SOLE w/Logo MC AISI 430 Sandblasted [cite: 5]"/>
    <s v="KNOB"/>
  </r>
  <r>
    <s v="OF0039829"/>
    <x v="26"/>
    <m/>
    <s v="F505532"/>
    <s v="PEMCO BELGIUM BV"/>
    <s v="26AFC000008"/>
    <x v="3"/>
    <m/>
    <s v="002490189001"/>
    <s v="FB 280 ROSSO FERRO"/>
    <s v="prodotti chimici"/>
    <s v="chemical products"/>
    <m/>
    <n v="25"/>
    <s v="kg"/>
    <m/>
    <n v="22.389200000000002"/>
    <n v="559.73"/>
    <s v="Pigment FB 280 Iron Red"/>
    <s v="INM-"/>
  </r>
  <r>
    <s v="OF0039829"/>
    <x v="26"/>
    <m/>
    <s v="F505532"/>
    <s v="PEMCO BELGIUM BV"/>
    <s v="26AFC000008"/>
    <x v="3"/>
    <m/>
    <s v="002490292001"/>
    <s v="FA 4292 pigmento inorganico verde"/>
    <s v="prodotti chimici"/>
    <s v="chemical products"/>
    <m/>
    <n v="25"/>
    <s v="kg"/>
    <m/>
    <n v="37.9968"/>
    <n v="949.92"/>
    <s v="Pigment FA 4292 Inorganic Green"/>
    <s v="INM-"/>
  </r>
  <r>
    <s v="OF0039711"/>
    <x v="127"/>
    <m/>
    <s v="F012680"/>
    <s v="PROFILGLASS SPA"/>
    <s v="26AFI000256"/>
    <x v="3"/>
    <m/>
    <s v="000010275014R"/>
    <s v="DISCO AL.99,5 275/14 RIC"/>
    <s v="alluminio"/>
    <s v="aluminium"/>
    <m/>
    <n v="841"/>
    <s v="kg"/>
    <m/>
    <n v="3.33"/>
    <n v="2800.53"/>
    <s v="5 275/14 RICAluminum Disc Alloy 99.5 275mm x 1.4mm Replacement Part [cite: 2]"/>
    <s v="ALM-"/>
  </r>
  <r>
    <s v="OF0039809"/>
    <x v="128"/>
    <m/>
    <s v="F012680"/>
    <s v="PROFILGLASS SPA"/>
    <s v="26AFI000256"/>
    <x v="3"/>
    <m/>
    <s v="000010280014R"/>
    <s v="DISCO AL.99,5 280/14 RIC"/>
    <s v="alluminio"/>
    <s v="aluminium"/>
    <m/>
    <n v="880"/>
    <s v="kg"/>
    <m/>
    <n v="3.33"/>
    <n v="2930.4"/>
    <s v="5 280/14 RICAluminum Disc Alloy 99.5 280mm x 1.4mm Replacement Part [cite: 2]"/>
    <s v="ALM-"/>
  </r>
  <r>
    <s v="OF0039801"/>
    <x v="78"/>
    <m/>
    <s v="F012680"/>
    <s v="PROFILGLASS SPA"/>
    <s v="26AFI000256"/>
    <x v="3"/>
    <m/>
    <s v="000040215036R"/>
    <s v="DISCO AL.4006 215/36 RIC"/>
    <s v="alluminio"/>
    <s v="aluminium"/>
    <m/>
    <n v="890"/>
    <s v="kg"/>
    <m/>
    <n v="3.3299999999999996"/>
    <n v="2963.7"/>
    <s v="Aluminum Disc Alloy 4006 215mm x 3.6mm Replacement Part [cite: 1 2]"/>
    <s v="ALM-"/>
  </r>
  <r>
    <s v="OF0040103"/>
    <x v="78"/>
    <m/>
    <s v="F012680"/>
    <s v="PROFILGLASS SPA"/>
    <s v="26AFI000256"/>
    <x v="3"/>
    <m/>
    <s v="000040215036R"/>
    <s v="DISCO AL.4006 215/36 RIC"/>
    <s v="alluminio"/>
    <s v="aluminium"/>
    <m/>
    <n v="2729"/>
    <s v="kg"/>
    <m/>
    <n v="3.69"/>
    <n v="10070.01"/>
    <s v="Aluminum Disc Alloy 4006 215mm x 3.6mm Replacement Part [cite: 1 2]"/>
    <s v="ALM-"/>
  </r>
  <r>
    <s v="OF0039720"/>
    <x v="129"/>
    <m/>
    <s v="F012680"/>
    <s v="PROFILGLASS SPA"/>
    <s v="26AFI000256"/>
    <x v="3"/>
    <m/>
    <s v="000040225029R"/>
    <s v="DISCO AL.4006 225/29 RIC"/>
    <s v="alluminio"/>
    <s v="aluminium"/>
    <m/>
    <n v="1798"/>
    <s v="kg"/>
    <m/>
    <n v="3.33"/>
    <n v="5987.34"/>
    <s v="Aluminum Disc Alloy 4006 225mm x 2.9mm Replacement Part [cite: 1]"/>
    <s v="ALM-"/>
  </r>
  <r>
    <s v="OF0039806"/>
    <x v="129"/>
    <m/>
    <s v="F012680"/>
    <s v="PROFILGLASS SPA"/>
    <s v="26AFI000256"/>
    <x v="3"/>
    <m/>
    <s v="000040235036R"/>
    <s v="DISCO AL.4006 235/36 RIC"/>
    <s v="alluminio"/>
    <s v="aluminium"/>
    <m/>
    <n v="1665"/>
    <s v="kg"/>
    <m/>
    <n v="3.33"/>
    <n v="5544.45"/>
    <s v="Aluminum Disc Alloy 4006 235mm x 3.6mm Replacement Part [cite: 2]"/>
    <s v="ALM-"/>
  </r>
  <r>
    <s v="OF0039810"/>
    <x v="79"/>
    <m/>
    <s v="F012680"/>
    <s v="PROFILGLASS SPA"/>
    <s v="26AFI000256"/>
    <x v="3"/>
    <m/>
    <s v="000040235036R"/>
    <s v="DISCO AL.4006 235/36 RIC"/>
    <s v="alluminio"/>
    <s v="aluminium"/>
    <m/>
    <n v="2497"/>
    <s v="kg"/>
    <m/>
    <n v="3.33"/>
    <n v="8315.01"/>
    <s v="Aluminum Disc Alloy 4006 235mm x 3.6mm Replacement Part [cite: 2]"/>
    <s v="ALM-"/>
  </r>
  <r>
    <s v="OF0039805"/>
    <x v="85"/>
    <m/>
    <s v="F012680"/>
    <s v="PROFILGLASS SPA"/>
    <s v="26AFI000256"/>
    <x v="3"/>
    <m/>
    <s v="000040260036R"/>
    <s v="DISCO AL.4006 260/36 RIC"/>
    <s v="alluminio"/>
    <s v="aluminium"/>
    <m/>
    <n v="2559"/>
    <s v="kg"/>
    <m/>
    <n v="3.3299999999999996"/>
    <n v="8521.4699999999993"/>
    <s v="Aluminum Disc Alloy 4006 260mm x 3.6mm Replacement Part [cite: 2]"/>
    <s v="ALM-"/>
  </r>
  <r>
    <s v="OF0039889"/>
    <x v="78"/>
    <m/>
    <s v="F012680"/>
    <s v="PROFILGLASS SPA"/>
    <s v="26AFI000256"/>
    <x v="3"/>
    <m/>
    <s v="000040260036R"/>
    <s v="DISCO AL.4006 260/36 RIC"/>
    <s v="alluminio"/>
    <s v="aluminium"/>
    <m/>
    <n v="1700"/>
    <s v="kg"/>
    <m/>
    <n v="3.69"/>
    <n v="6273"/>
    <s v="Aluminum Disc Alloy 4006 260mm x 3.6mm Replacement Part [cite: 2]"/>
    <s v="ALM-"/>
  </r>
  <r>
    <s v="OF0039493"/>
    <x v="78"/>
    <m/>
    <s v="F012680"/>
    <s v="PROFILGLASS SPA"/>
    <s v="26AFI000256"/>
    <x v="3"/>
    <m/>
    <s v="000040265029R"/>
    <s v="DISCO AL.4006 265/29 RIC"/>
    <s v="alluminio"/>
    <s v="aluminium"/>
    <m/>
    <n v="1754"/>
    <s v="kg"/>
    <m/>
    <n v="3.3299999999999996"/>
    <n v="5840.82"/>
    <s v="Aluminum Disc Alloy 4006 265mm x 2.9mm Replacement Part [cite: 2]"/>
    <s v="ALM-"/>
  </r>
  <r>
    <s v="OF0039801"/>
    <x v="129"/>
    <m/>
    <s v="F012680"/>
    <s v="PROFILGLASS SPA"/>
    <s v="26AFI000256"/>
    <x v="3"/>
    <m/>
    <s v="000040280036R"/>
    <s v="DISCO AL.4006 280/36 RIC"/>
    <s v="alluminio"/>
    <s v="aluminium"/>
    <m/>
    <n v="887"/>
    <s v="kg"/>
    <m/>
    <n v="3.33"/>
    <n v="2953.71"/>
    <s v="Aluminum Disc Alloy 4006 280mm x 3.6mm Replacement Part [cite: 2]"/>
    <s v="ALM-"/>
  </r>
  <r>
    <s v="OF0039889"/>
    <x v="78"/>
    <m/>
    <s v="F012680"/>
    <s v="PROFILGLASS SPA"/>
    <s v="26AFI000256"/>
    <x v="3"/>
    <m/>
    <s v="000040280036R"/>
    <s v="DISCO AL.4006 280/36 RIC"/>
    <s v="alluminio"/>
    <s v="aluminium"/>
    <m/>
    <n v="2095"/>
    <s v="kg"/>
    <m/>
    <n v="3.69"/>
    <n v="7730.55"/>
    <s v="Aluminum Disc Alloy 4006 280mm x 3.6mm Replacement Part [cite: 2]"/>
    <s v="ALM-"/>
  </r>
  <r>
    <s v="OF0039806"/>
    <x v="79"/>
    <m/>
    <s v="F012680"/>
    <s v="PROFILGLASS SPA"/>
    <s v="26AFI000256"/>
    <x v="3"/>
    <m/>
    <s v="000040285036R"/>
    <s v="DISCO AL.4006 285/36 RIC"/>
    <s v="alluminio"/>
    <s v="aluminium"/>
    <m/>
    <n v="1782"/>
    <s v="kg"/>
    <m/>
    <n v="3.33"/>
    <n v="5934.06"/>
    <s v="Aluminum Disc Alloy 4006 285mm x 3.6mm Replacement Part [cite: 2]"/>
    <s v="ALM-"/>
  </r>
  <r>
    <s v="OF0039810"/>
    <x v="79"/>
    <m/>
    <s v="F012680"/>
    <s v="PROFILGLASS SPA"/>
    <s v="26AFI000256"/>
    <x v="3"/>
    <m/>
    <s v="000040285036R"/>
    <s v="DISCO AL.4006 285/36 RIC"/>
    <s v="alluminio"/>
    <s v="aluminium"/>
    <m/>
    <n v="3524"/>
    <s v="kg"/>
    <m/>
    <n v="3.33"/>
    <n v="11734.92"/>
    <s v="Aluminum Disc Alloy 4006 285mm x 3.6mm Replacement Part [cite: 2]"/>
    <s v="ALM-"/>
  </r>
  <r>
    <s v="OF0039493"/>
    <x v="79"/>
    <m/>
    <s v="F012680"/>
    <s v="PROFILGLASS SPA"/>
    <s v="26AFI000256"/>
    <x v="3"/>
    <m/>
    <s v="000040300029R"/>
    <s v="DISCO AL.4006 300/29 RIC"/>
    <s v="alluminio"/>
    <s v="aluminium"/>
    <m/>
    <n v="670"/>
    <s v="kg"/>
    <m/>
    <n v="3.33"/>
    <n v="2231.1"/>
    <s v="Aluminum Disc Alloy 4006 300mm x 2.9mm Replacement Part [cite: 2]"/>
    <s v="ALM-"/>
  </r>
  <r>
    <s v="OF0039805"/>
    <x v="79"/>
    <m/>
    <s v="F012680"/>
    <s v="PROFILGLASS SPA"/>
    <s v="26AFI000256"/>
    <x v="3"/>
    <m/>
    <s v="000040300029R"/>
    <s v="DISCO AL.4006 300/29 RIC"/>
    <s v="alluminio"/>
    <s v="aluminium"/>
    <m/>
    <n v="2695"/>
    <s v="kg"/>
    <m/>
    <n v="3.33"/>
    <n v="8974.35"/>
    <s v="Aluminum Disc Alloy 4006 300mm x 2.9mm Replacement Part [cite: 2]"/>
    <s v="ALM-"/>
  </r>
  <r>
    <s v="OF0039720"/>
    <x v="79"/>
    <m/>
    <s v="F012680"/>
    <s v="PROFILGLASS SPA"/>
    <s v="26AFI000256"/>
    <x v="3"/>
    <m/>
    <s v="000040305029R"/>
    <s v="DISCO AL.4006 305/29 RIC"/>
    <s v="alluminio"/>
    <s v="aluminium"/>
    <m/>
    <n v="2781"/>
    <s v="kg"/>
    <m/>
    <n v="3.3299999999999996"/>
    <n v="9260.73"/>
    <s v="Aluminum Disc Alloy 4006 305mm x 2.9mm Replacement Part [cite: 2]"/>
    <s v="ALM-"/>
  </r>
  <r>
    <s v="OF0039801"/>
    <x v="79"/>
    <m/>
    <s v="F012680"/>
    <s v="PROFILGLASS SPA"/>
    <s v="26AFI000256"/>
    <x v="3"/>
    <m/>
    <s v="000040305036R"/>
    <s v="DISCO AL.4006 305/36 RIC"/>
    <s v="alluminio"/>
    <s v="aluminium"/>
    <m/>
    <n v="3500"/>
    <s v="kg"/>
    <m/>
    <n v="3.33"/>
    <n v="11655"/>
    <s v="Aluminum Disc Alloy 4006 305mm x 3.6mm Replacement Part [cite: 2]"/>
    <s v="ALM-"/>
  </r>
  <r>
    <s v="OF0039810"/>
    <x v="130"/>
    <m/>
    <s v="F012680"/>
    <s v="PROFILGLASS SPA"/>
    <s v="26AFI000256"/>
    <x v="3"/>
    <m/>
    <s v="000040310036R"/>
    <s v="DISCO AL.4006 310/36 RIC"/>
    <s v="alluminio"/>
    <s v="aluminium"/>
    <m/>
    <n v="1321"/>
    <s v="kg"/>
    <m/>
    <n v="3.33"/>
    <n v="4398.93"/>
    <s v="Aluminum Disc Alloy 4006 310mm x 3.6mm Replacement Part [cite: 2]"/>
    <s v="ALM-"/>
  </r>
  <r>
    <s v="OF0040248"/>
    <x v="78"/>
    <m/>
    <s v="F012680"/>
    <s v="PROFILGLASS SPA"/>
    <s v="26AFI000256"/>
    <x v="3"/>
    <m/>
    <s v="000040310036R"/>
    <s v="DISCO AL.4006 310/36 RIC"/>
    <s v="alluminio"/>
    <s v="aluminium"/>
    <m/>
    <n v="644"/>
    <s v="kg"/>
    <m/>
    <n v="3.95"/>
    <n v="2543.8000000000002"/>
    <s v="Aluminum Disc Alloy 4006 310mm x 3.6mm Replacement Part [cite: 2]"/>
    <s v="ALM-"/>
  </r>
  <r>
    <s v="OF0039810"/>
    <x v="78"/>
    <m/>
    <s v="F012680"/>
    <s v="PROFILGLASS SPA"/>
    <s v="26AFI000256"/>
    <x v="3"/>
    <m/>
    <s v="000040325036R"/>
    <s v="DISCO AL.4006 325/36 RIC"/>
    <s v="alluminio"/>
    <s v="aluminium"/>
    <m/>
    <n v="5545"/>
    <s v="kg"/>
    <m/>
    <n v="3.3299999999999996"/>
    <n v="18464.849999999999"/>
    <s v="Aluminum Disc Alloy 4006 325mm x 3.6mm Replacement Part [cite: 2]"/>
    <s v="ALM-"/>
  </r>
  <r>
    <s v="OF0039720"/>
    <x v="131"/>
    <m/>
    <s v="F012680"/>
    <s v="PROFILGLASS SPA"/>
    <s v="26AFI000256"/>
    <x v="3"/>
    <m/>
    <s v="000040330029R"/>
    <s v="DISCO AL.4006 330/29 RIC"/>
    <s v="alluminio"/>
    <s v="aluminium"/>
    <m/>
    <n v="2416"/>
    <s v="kg"/>
    <m/>
    <n v="3.33"/>
    <n v="8045.28"/>
    <s v="Aluminum Disc Alloy 4006 330mm x 2.9mm Replacement Part [cite: 2]"/>
    <s v="ALM-"/>
  </r>
  <r>
    <s v="OF0039801"/>
    <x v="132"/>
    <m/>
    <s v="F012680"/>
    <s v="PROFILGLASS SPA"/>
    <s v="26AFI000256"/>
    <x v="3"/>
    <m/>
    <s v="000040340036R"/>
    <s v="DISCO AL.4006 340/36 RIC"/>
    <s v="alluminio"/>
    <s v="aluminium"/>
    <m/>
    <n v="1745"/>
    <s v="kg"/>
    <m/>
    <n v="3.33"/>
    <n v="5810.85"/>
    <s v="Aluminum Disc Alloy 4006 340mm x 3.6mm Replacement Part [cite: 2]"/>
    <s v="ALM-"/>
  </r>
  <r>
    <s v="OF0039889"/>
    <x v="133"/>
    <m/>
    <s v="F012680"/>
    <s v="PROFILGLASS SPA"/>
    <s v="26AFI000256"/>
    <x v="3"/>
    <m/>
    <s v="000040340036R"/>
    <s v="DISCO AL.4006 340/36 RIC"/>
    <s v="alluminio"/>
    <s v="aluminium"/>
    <m/>
    <n v="1742"/>
    <s v="kg"/>
    <m/>
    <n v="3.69"/>
    <n v="6427.98"/>
    <s v="Aluminum Disc Alloy 4006 340mm x 3.6mm Replacement Part [cite: 2]"/>
    <s v="ALM-"/>
  </r>
  <r>
    <s v="OF0039493"/>
    <x v="134"/>
    <m/>
    <s v="F012680"/>
    <s v="PROFILGLASS SPA"/>
    <s v="26AFI000256"/>
    <x v="3"/>
    <m/>
    <s v="000040350029R"/>
    <s v="DISCO AL.4006 350/29 RIC"/>
    <s v="alluminio"/>
    <s v="aluminium"/>
    <m/>
    <n v="1530"/>
    <s v="kg"/>
    <m/>
    <n v="3.3299999999999996"/>
    <n v="5094.8999999999996"/>
    <s v="Aluminum Disc Alloy 4006 350mm x 2.9mm Replacement Part [cite: 2]"/>
    <s v="ALM-"/>
  </r>
  <r>
    <s v="OF0039810"/>
    <x v="135"/>
    <m/>
    <s v="F012680"/>
    <s v="PROFILGLASS SPA"/>
    <s v="26AFI000256"/>
    <x v="3"/>
    <m/>
    <s v="000040350036R"/>
    <s v="DISCO AL.4006 350/36 RIC"/>
    <s v="alluminio"/>
    <s v="aluminium"/>
    <m/>
    <n v="1542"/>
    <s v="kg"/>
    <m/>
    <n v="3.3299999999999996"/>
    <n v="5134.8599999999997"/>
    <s v="Aluminum Disc Alloy 4006 350mm x 3.6mm Replacement Part [cite: 2]"/>
    <s v="ALM-"/>
  </r>
  <r>
    <s v="OF0039493"/>
    <x v="136"/>
    <m/>
    <s v="F012680"/>
    <s v="PROFILGLASS SPA"/>
    <s v="26AFI000256"/>
    <x v="3"/>
    <m/>
    <s v="000040355029R"/>
    <s v="DISCO AL.4006 355/29 RIC"/>
    <s v="alluminio"/>
    <s v="aluminium"/>
    <m/>
    <n v="1592"/>
    <s v="kg"/>
    <m/>
    <n v="3.3299999999999996"/>
    <n v="5301.36"/>
    <s v="Aluminum Disc Alloy 4006 355mm x 2.9mm Replacement Part [cite: 2]"/>
    <s v="ALM-"/>
  </r>
  <r>
    <s v="OF0039806"/>
    <x v="136"/>
    <m/>
    <s v="F012680"/>
    <s v="PROFILGLASS SPA"/>
    <s v="26AFI000256"/>
    <x v="3"/>
    <m/>
    <s v="000040355036R"/>
    <s v="DISCO AL.4006 355/36 RIC"/>
    <s v="alluminio"/>
    <s v="aluminium"/>
    <m/>
    <n v="6215"/>
    <s v="kg"/>
    <m/>
    <n v="3.33"/>
    <n v="20695.95"/>
    <s v="Aluminum Disc Alloy 4006 355mm x 3.6mm Replacement Part [cite: 2]"/>
    <s v="ALM-"/>
  </r>
  <r>
    <s v="OF0039810"/>
    <x v="136"/>
    <m/>
    <s v="F012680"/>
    <s v="PROFILGLASS SPA"/>
    <s v="26AFI000256"/>
    <x v="3"/>
    <m/>
    <s v="000040355036R"/>
    <s v="DISCO AL.4006 355/36 RIC"/>
    <s v="alluminio"/>
    <s v="aluminium"/>
    <m/>
    <n v="4742"/>
    <s v="kg"/>
    <m/>
    <n v="3.33"/>
    <n v="15790.86"/>
    <s v="Aluminum Disc Alloy 4006 355mm x 3.6mm Replacement Part [cite: 2]"/>
    <s v="ALM-"/>
  </r>
  <r>
    <s v="OF0039889"/>
    <x v="137"/>
    <m/>
    <s v="F012680"/>
    <s v="PROFILGLASS SPA"/>
    <s v="26AFI000256"/>
    <x v="3"/>
    <m/>
    <s v="000040355036R"/>
    <s v="DISCO AL.4006 355/36 RIC"/>
    <s v="alluminio"/>
    <s v="aluminium"/>
    <m/>
    <n v="1590"/>
    <s v="kg"/>
    <m/>
    <n v="3.6900000000000004"/>
    <n v="5867.1"/>
    <s v="Aluminum Disc Alloy 4006 355mm x 3.6mm Replacement Part [cite: 2]"/>
    <s v="ALM-"/>
  </r>
  <r>
    <s v="OF0039712"/>
    <x v="138"/>
    <m/>
    <s v="F012680"/>
    <s v="PROFILGLASS SPA"/>
    <s v="26AFI000256"/>
    <x v="3"/>
    <m/>
    <s v="000040355039R"/>
    <s v="DISCO AL.4006 355/39 RIC"/>
    <s v="alluminio"/>
    <s v="aluminium"/>
    <m/>
    <n v="1595"/>
    <s v="kg"/>
    <m/>
    <n v="3.33"/>
    <n v="5311.35"/>
    <s v="Aluminum Disc Alloy 4006 355mm x 3.9mm Replacement Part [cite: 2]"/>
    <s v="ALM-"/>
  </r>
  <r>
    <s v="OF0039805"/>
    <x v="139"/>
    <m/>
    <s v="F012680"/>
    <s v="PROFILGLASS SPA"/>
    <s v="26AFI000256"/>
    <x v="3"/>
    <m/>
    <s v="000040370029R"/>
    <s v="DISCO AL.4006 370/29 RIC"/>
    <s v="alluminio"/>
    <s v="aluminium"/>
    <m/>
    <n v="1718"/>
    <s v="kg"/>
    <m/>
    <n v="3.3299999999999996"/>
    <n v="5720.94"/>
    <s v="Aluminum Disc Alloy 4006 370mm x 2.9mm Replacement Part [cite: 2]"/>
    <s v="ALM-"/>
  </r>
  <r>
    <s v="OF0039712"/>
    <x v="139"/>
    <m/>
    <s v="F012680"/>
    <s v="PROFILGLASS SPA"/>
    <s v="26AFI000256"/>
    <x v="3"/>
    <m/>
    <s v="000040375039R"/>
    <s v="DISCO AL.4006 375/39 RIC"/>
    <s v="alluminio"/>
    <s v="aluminium"/>
    <m/>
    <n v="3524"/>
    <s v="kg"/>
    <m/>
    <n v="3.33"/>
    <n v="11734.92"/>
    <s v="Aluminum Disc Alloy 4006 375mm x 3.9mm Replacement Part [cite: 2]"/>
    <s v="ALM-"/>
  </r>
  <r>
    <s v="OF0039805"/>
    <x v="139"/>
    <m/>
    <s v="F012680"/>
    <s v="PROFILGLASS SPA"/>
    <s v="26AFI000256"/>
    <x v="3"/>
    <m/>
    <s v="000040410029R"/>
    <s v="DISCO AL.4006 410/29 RIC"/>
    <s v="alluminio"/>
    <s v="aluminium"/>
    <m/>
    <n v="1684"/>
    <s v="kg"/>
    <m/>
    <n v="3.33"/>
    <n v="5607.72"/>
    <s v="Aluminum Disc Alloy 4006 410mm x 2.9mm Replacement Part [cite: 2]"/>
    <s v="ALM-"/>
  </r>
  <r>
    <s v="OF0039712"/>
    <x v="140"/>
    <m/>
    <s v="F012680"/>
    <s v="PROFILGLASS SPA"/>
    <s v="26AFI000256"/>
    <x v="3"/>
    <m/>
    <s v="000040415039R"/>
    <s v="DISCO AL.4006 415/39 RIC"/>
    <s v="alluminio"/>
    <s v="aluminium"/>
    <m/>
    <n v="1733"/>
    <s v="kg"/>
    <m/>
    <n v="3.33"/>
    <n v="5770.89"/>
    <s v="Aluminum Disc Alloy 4006 415mm x 3.9mm Replacement Part [cite: 2]"/>
    <s v="ALM-"/>
  </r>
  <r>
    <s v="OF0039810"/>
    <x v="140"/>
    <m/>
    <s v="F012680"/>
    <s v="PROFILGLASS SPA"/>
    <s v="26AFI000256"/>
    <x v="3"/>
    <m/>
    <s v="000040435036R"/>
    <s v="DISCO AL.4006 435/36 RIC"/>
    <s v="alluminio"/>
    <s v="aluminium"/>
    <m/>
    <n v="873"/>
    <s v="kg"/>
    <m/>
    <n v="3.33"/>
    <n v="2907.09"/>
    <s v="Aluminum Disc Alloy 4006 435mm x 3.6mm Replacement Part [cite: 2]"/>
    <s v="ALM-"/>
  </r>
  <r>
    <s v="OF0039690"/>
    <x v="141"/>
    <m/>
    <s v="F012680"/>
    <s v="PROFILGLASS SPA"/>
    <s v="26AFI000256"/>
    <x v="3"/>
    <m/>
    <s v="000050225032R"/>
    <s v="DISCO AL.L.GREEN 225/32 RIC"/>
    <s v="alluminio"/>
    <s v="aluminium"/>
    <m/>
    <n v="3074"/>
    <s v="kg"/>
    <m/>
    <n v="3.33"/>
    <n v="10236.42"/>
    <s v="Aluminum Disc L. Green Series 225mm x 3.2mm Replacement Part [cite: 3]"/>
    <s v="ALM-"/>
  </r>
  <r>
    <s v="OF0039811"/>
    <x v="141"/>
    <m/>
    <s v="F012680"/>
    <s v="PROFILGLASS SPA"/>
    <s v="26AFI000256"/>
    <x v="3"/>
    <m/>
    <s v="000050225032R"/>
    <s v="DISCO AL.L.GREEN 225/32 RIC"/>
    <s v="alluminio"/>
    <s v="aluminium"/>
    <m/>
    <n v="1549"/>
    <s v="kg"/>
    <m/>
    <n v="3.33"/>
    <n v="5158.17"/>
    <s v="Aluminum Disc L. Green Series 225mm x 3.2mm Replacement Part [cite: 3]"/>
    <s v="ALM-"/>
  </r>
  <r>
    <s v="OF0039811"/>
    <x v="141"/>
    <m/>
    <s v="F012680"/>
    <s v="PROFILGLASS SPA"/>
    <s v="26AFI000256"/>
    <x v="3"/>
    <m/>
    <s v="000050235032R"/>
    <s v="DISCO AL.L.GREEN 235/32 RIC"/>
    <s v="alluminio"/>
    <s v="aluminium"/>
    <m/>
    <n v="3335"/>
    <s v="kg"/>
    <m/>
    <n v="3.3299999999999996"/>
    <n v="11105.55"/>
    <s v="Aluminum Disc L. Green Series 235mm x 3.2mm Replacement Part [cite: 3]"/>
    <s v="ALM-"/>
  </r>
  <r>
    <s v="OF0039543"/>
    <x v="141"/>
    <m/>
    <s v="F012680"/>
    <s v="PROFILGLASS SPA"/>
    <s v="26AFI000256"/>
    <x v="3"/>
    <m/>
    <s v="000050265032R"/>
    <s v="DISCO AL.L.GREEN 265/32 RIC"/>
    <s v="alluminio"/>
    <s v="aluminium"/>
    <m/>
    <n v="1797"/>
    <s v="kg"/>
    <m/>
    <n v="3.33"/>
    <n v="5984.01"/>
    <s v="Aluminum Disc L. Green Series 265mm x 3.2mm Replacement Part [cite: 3]"/>
    <s v="ALM-"/>
  </r>
  <r>
    <s v="OF0039811"/>
    <x v="142"/>
    <m/>
    <s v="F012680"/>
    <s v="PROFILGLASS SPA"/>
    <s v="26AFI000256"/>
    <x v="3"/>
    <m/>
    <s v="000050265032R"/>
    <s v="DISCO AL.L.GREEN 265/32 RIC"/>
    <s v="alluminio"/>
    <s v="aluminium"/>
    <m/>
    <n v="11573"/>
    <s v="kg"/>
    <m/>
    <n v="3.3299999999999996"/>
    <n v="38538.089999999997"/>
    <s v="Aluminum Disc L. Green Series 265mm x 3.2mm Replacement Part [cite: 3]"/>
    <s v="ALM-"/>
  </r>
  <r>
    <s v="OF0039811"/>
    <x v="142"/>
    <m/>
    <s v="F012680"/>
    <s v="PROFILGLASS SPA"/>
    <s v="26AFI000256"/>
    <x v="3"/>
    <m/>
    <s v="000050280032R"/>
    <s v="DISCO AL.L.GREEN 280/32 RIC"/>
    <s v="alluminio"/>
    <s v="aluminium"/>
    <m/>
    <n v="895"/>
    <s v="kg"/>
    <m/>
    <n v="3.33"/>
    <n v="2980.35"/>
    <s v="Aluminum Disc L. Green Series 280mm x 3.2mm Replacement Part [cite: 3]"/>
    <s v="ALM-"/>
  </r>
  <r>
    <s v="OF0039721"/>
    <x v="143"/>
    <m/>
    <s v="F012680"/>
    <s v="PROFILGLASS SPA"/>
    <s v="26AFI000256"/>
    <x v="3"/>
    <m/>
    <s v="000050315032R"/>
    <s v="DISCO AL.L.GREEN 315/32 RIC"/>
    <s v="alluminio"/>
    <s v="aluminium"/>
    <m/>
    <n v="13256"/>
    <s v="kg"/>
    <m/>
    <n v="3.33"/>
    <n v="44142.48"/>
    <s v="Aluminum Disc L. Green Series 315mm x 3.2mm Replacement Part [cite: 3]"/>
    <s v="ALM-"/>
  </r>
  <r>
    <s v="OF0040319"/>
    <x v="48"/>
    <m/>
    <s v="F012680"/>
    <s v="PROFILGLASS SPA"/>
    <s v="26AFI000256"/>
    <x v="3"/>
    <m/>
    <s v="000050315032R"/>
    <s v="DISCO AL.L.GREEN 315/32 RIC"/>
    <s v="alluminio"/>
    <s v="aluminium"/>
    <m/>
    <n v="762"/>
    <s v="kg"/>
    <m/>
    <n v="3.8099999999999996"/>
    <n v="2903.22"/>
    <s v="Aluminum Disc L. Green Series 315mm x 3.2mm Replacement Part [cite: 3]"/>
    <s v="ALM-"/>
  </r>
  <r>
    <s v="OF0039690"/>
    <x v="48"/>
    <m/>
    <s v="F012680"/>
    <s v="PROFILGLASS SPA"/>
    <s v="26AFI000256"/>
    <x v="3"/>
    <m/>
    <s v="000050330032R"/>
    <s v="DISCO AL.L.GREEN 330/32 RIC"/>
    <s v="alluminio"/>
    <s v="aluminium"/>
    <m/>
    <n v="2488"/>
    <s v="kg"/>
    <m/>
    <n v="3.3300000000000005"/>
    <n v="8285.0400000000009"/>
    <s v="Aluminum Disc L. Green Series 330mm x 3.2mm Replacement Part [cite: 3]"/>
    <s v="ALM-"/>
  </r>
  <r>
    <s v="OF0039721"/>
    <x v="144"/>
    <m/>
    <s v="F012680"/>
    <s v="PROFILGLASS SPA"/>
    <s v="26AFI000256"/>
    <x v="3"/>
    <m/>
    <s v="000050330032R"/>
    <s v="DISCO AL.L.GREEN 330/32 RIC"/>
    <s v="alluminio"/>
    <s v="aluminium"/>
    <m/>
    <n v="4122"/>
    <s v="kg"/>
    <m/>
    <n v="3.33"/>
    <n v="13726.26"/>
    <s v="Aluminum Disc L. Green Series 330mm x 3.2mm Replacement Part [cite: 3]"/>
    <s v="ALM-"/>
  </r>
  <r>
    <s v="OF0039811"/>
    <x v="145"/>
    <m/>
    <s v="F012680"/>
    <s v="PROFILGLASS SPA"/>
    <s v="26AFI000256"/>
    <x v="3"/>
    <m/>
    <s v="000050330032R"/>
    <s v="DISCO AL.L.GREEN 330/32 RIC"/>
    <s v="alluminio"/>
    <s v="aluminium"/>
    <m/>
    <n v="10655"/>
    <s v="kg"/>
    <m/>
    <n v="3.33"/>
    <n v="35481.15"/>
    <s v="Aluminum Disc L. Green Series 330mm x 3.2mm Replacement Part [cite: 3]"/>
    <s v="ALM-"/>
  </r>
  <r>
    <s v="OF0040250"/>
    <x v="144"/>
    <m/>
    <s v="F012680"/>
    <s v="PROFILGLASS SPA"/>
    <s v="26AFI000256"/>
    <x v="3"/>
    <m/>
    <s v="000050330032R"/>
    <s v="DISCO AL.L.GREEN 330/32 RIC"/>
    <s v="alluminio"/>
    <s v="aluminium"/>
    <m/>
    <n v="1618"/>
    <s v="kg"/>
    <m/>
    <n v="3.85"/>
    <n v="6229.3"/>
    <s v="Aluminum Disc L. Green Series 330mm x 3.2mm Replacement Part [cite: 3]"/>
    <s v="ALM-"/>
  </r>
  <r>
    <s v="OF0039811"/>
    <x v="145"/>
    <m/>
    <s v="F012680"/>
    <s v="PROFILGLASS SPA"/>
    <s v="26AFI000256"/>
    <x v="3"/>
    <m/>
    <s v="000050335029R"/>
    <s v="DISCO AL.L.GREEN 335/29 RIC"/>
    <s v="alluminio"/>
    <s v="aluminium"/>
    <m/>
    <n v="2128"/>
    <s v="kg"/>
    <m/>
    <n v="3.33"/>
    <n v="7086.24"/>
    <s v="Aluminum Disc L. Green Series 335mm x 2.9mm Replacement Part [cite: 3]"/>
    <s v="ALM-"/>
  </r>
  <r>
    <s v="OF0039492"/>
    <x v="146"/>
    <m/>
    <s v="F012680"/>
    <s v="PROFILGLASS SPA"/>
    <s v="26AFI000256"/>
    <x v="3"/>
    <m/>
    <s v="000051613010R"/>
    <s v="RETT.AL.GREEN 260X260X10 RIC"/>
    <s v="alluminio"/>
    <s v="aluminium"/>
    <m/>
    <n v="457"/>
    <s v="kg"/>
    <m/>
    <n v="3.33"/>
    <n v="1521.81"/>
    <s v="Aluminum Rectangle Green Series 260x260x10 mm Replacement"/>
    <s v="ALM-"/>
  </r>
  <r>
    <s v="OF0039492"/>
    <x v="146"/>
    <m/>
    <s v="F012680"/>
    <s v="PROFILGLASS SPA"/>
    <s v="26AFI000256"/>
    <x v="3"/>
    <m/>
    <s v="000051684510R"/>
    <s v="RETT.AL.GREEN 370x295x10 T/A RIC"/>
    <s v="alluminio"/>
    <s v="aluminium"/>
    <m/>
    <n v="4888"/>
    <s v="kg"/>
    <m/>
    <n v="3.33"/>
    <n v="16277.04"/>
    <s v="Aluminum Rectangle Green Series 370x295x10 mm Type A Replacement"/>
    <s v="ALM-"/>
  </r>
  <r>
    <s v="OF0039492"/>
    <x v="147"/>
    <m/>
    <s v="F012680"/>
    <s v="PROFILGLASS SPA"/>
    <s v="26AFI000256"/>
    <x v="3"/>
    <m/>
    <s v="000051780510R"/>
    <s v="RETT.AL.GREEN 460x360x10 T/B RIC"/>
    <s v="alluminio"/>
    <s v="aluminium"/>
    <m/>
    <n v="3067"/>
    <s v="kg"/>
    <m/>
    <n v="3.33"/>
    <n v="10213.11"/>
    <s v="Aluminum Rectangle Green Series 460x360x10 mm Type B Replacement"/>
    <s v="ALM-"/>
  </r>
  <r>
    <s v="OF0039714"/>
    <x v="148"/>
    <m/>
    <s v="F012680"/>
    <s v="PROFILGLASS SPA"/>
    <s v="26AFI000256"/>
    <x v="3"/>
    <m/>
    <s v="000070265022R"/>
    <s v="DISCO AL.1200 265/22 RIC"/>
    <s v="alluminio"/>
    <s v="aluminium"/>
    <m/>
    <n v="1785"/>
    <s v="kg"/>
    <m/>
    <n v="3.33"/>
    <n v="5944.05"/>
    <s v="Aluminum Disc Alloy 1200 265mm x 2.2mm Replacement Part [cite: 1]"/>
    <s v="ALM-"/>
  </r>
  <r>
    <s v="OF0040160"/>
    <x v="78"/>
    <m/>
    <s v="F015558"/>
    <s v="Q.S.ABRASIVI MARENGO SRL"/>
    <s v="26AFI000117"/>
    <x v="3"/>
    <m/>
    <s v="009430000001"/>
    <s v="CORINDONE GRANA 40 DARK"/>
    <s v="materiali di consumo"/>
    <s v="consumable materials"/>
    <m/>
    <n v="13000"/>
    <s v="kg"/>
    <m/>
    <n v="0.95"/>
    <n v="12350"/>
    <s v="Corundum Abrasive 40 Grit DarkCorundum Abrasive"/>
    <s v="POLM"/>
  </r>
  <r>
    <s v="OF0040160"/>
    <x v="149"/>
    <m/>
    <s v="F015558"/>
    <s v="Q.S.ABRASIVI MARENGO SRL"/>
    <s v="26AFI000117"/>
    <x v="3"/>
    <m/>
    <s v="009430005001"/>
    <s v="CORINDONE GRANA 80"/>
    <s v="materiali di consumo"/>
    <s v="consumable materials"/>
    <m/>
    <n v="12000"/>
    <s v="kg"/>
    <m/>
    <n v="0.9"/>
    <n v="10800"/>
    <s v="Corundum Abrasive 80 GritCorundum Abrasive"/>
    <s v="POLM"/>
  </r>
  <r>
    <s v="OF0039440"/>
    <x v="125"/>
    <m/>
    <s v="F012098"/>
    <s v="S.I.R.I.SPA"/>
    <s v="26AFI000085"/>
    <x v="3"/>
    <m/>
    <s v="002430065001"/>
    <s v="ACRYSOL RM 55"/>
    <s v="prodotti chimici"/>
    <s v="chemical products"/>
    <m/>
    <n v="100"/>
    <s v="kg"/>
    <m/>
    <n v="9.2899999999999991"/>
    <n v="929"/>
    <s v="ACRYSOL RM 55"/>
    <s v="MISC"/>
  </r>
  <r>
    <s v="OF0039826"/>
    <x v="82"/>
    <m/>
    <s v="F013397"/>
    <s v="SUSONITY SRL"/>
    <s v="26AFI000139"/>
    <x v="3"/>
    <m/>
    <s v="002490109001"/>
    <s v="IRIODIN 153 / MEARLIN SPARKLE"/>
    <s v="prodotti chimici"/>
    <s v="chemical products"/>
    <m/>
    <n v="75"/>
    <s v="kg"/>
    <m/>
    <n v="19.600000000000001"/>
    <n v="1470"/>
    <s v="Pigment Iriodin 153 / Mearlin Sparkle"/>
    <s v="INM-"/>
  </r>
  <r>
    <s v="OF0039821"/>
    <x v="150"/>
    <m/>
    <s v="F010641"/>
    <s v="UNIVAR SPA"/>
    <s v="26AFI000086"/>
    <x v="3"/>
    <m/>
    <s v="002340020001"/>
    <s v="TERGITOL TMN-6 (TRITON X 114)"/>
    <s v="prodotti chimici"/>
    <s v="chemical products"/>
    <m/>
    <n v="199.58"/>
    <s v="kg"/>
    <m/>
    <n v="12.5"/>
    <n v="2494.75"/>
    <s v="Surfactant Tergitol TMN-6 (equiv. Triton X 114)"/>
    <s v="MISC"/>
  </r>
  <r>
    <s v="OF0039886"/>
    <x v="78"/>
    <m/>
    <s v="F012713"/>
    <s v="WHITFORD SRL"/>
    <s v="26AFI000112"/>
    <x v="3"/>
    <m/>
    <s v="003040082005"/>
    <s v="ECLIPSE HB V6849 PRIMER BLACK DIAMOND"/>
    <s v="prodotti chimici"/>
    <s v="chemical products"/>
    <m/>
    <n v="340"/>
    <s v="kg"/>
    <m/>
    <n v="12.881500000000001"/>
    <n v="4379.71"/>
    <s v="Coating Eclipse HB V6849 Primer Black Diamond"/>
    <s v="INM-"/>
  </r>
  <r>
    <s v="OF0039886"/>
    <x v="82"/>
    <m/>
    <s v="F012713"/>
    <s v="WHITFORD SRL"/>
    <s v="26AFI000112"/>
    <x v="3"/>
    <m/>
    <s v="003040082015"/>
    <s v="ECLIPSE V11309 PRIMER BLACK (TIPO V6849)"/>
    <s v="prodotti chimici"/>
    <s v="chemical products"/>
    <m/>
    <n v="320"/>
    <s v="kg"/>
    <m/>
    <n v="12.88"/>
    <n v="4121.6000000000004"/>
    <s v="Eclipse V11309 Black Primer (Type V6849)"/>
    <s v="INM-"/>
  </r>
  <r>
    <s v="OF0039888"/>
    <x v="82"/>
    <m/>
    <s v="F012713"/>
    <s v="WHITFORD SRL"/>
    <s v="26AFI000112"/>
    <x v="3"/>
    <m/>
    <s v="003090005004"/>
    <s v="FUSION PRO 80-288/J4415-C CREAM BASECOAT"/>
    <s v="prodotti chimici"/>
    <s v="chemical products"/>
    <m/>
    <n v="24"/>
    <s v="kg"/>
    <m/>
    <n v="15"/>
    <n v="360"/>
    <s v="Coating Fusion Pro 80-288/J4415-C Cream Basecoat"/>
    <s v="INM-"/>
  </r>
  <r>
    <s v="OF0039888"/>
    <x v="149"/>
    <m/>
    <s v="F012713"/>
    <s v="WHITFORD SRL"/>
    <s v="26AFI000112"/>
    <x v="3"/>
    <m/>
    <s v="003090005007"/>
    <s v="FUSION PRO 80-288/J1535-A GENERAL BASECOAT"/>
    <s v="prodotti chimici"/>
    <s v="chemical products"/>
    <m/>
    <n v="77"/>
    <s v="kg"/>
    <m/>
    <n v="15"/>
    <n v="1155"/>
    <s v="Coating Fusion Pro 80-288/J1535-A General Basecoat"/>
    <s v="INM-"/>
  </r>
  <r>
    <s v="OF0039888"/>
    <x v="81"/>
    <m/>
    <s v="F012713"/>
    <s v="WHITFORD SRL"/>
    <s v="26AFI000112"/>
    <x v="3"/>
    <m/>
    <s v="003090005008"/>
    <s v="FUSION PRO 80-288/J1536-B GENERAL BASECOAT"/>
    <s v="prodotti chimici"/>
    <s v="chemical products"/>
    <m/>
    <n v="55"/>
    <s v="kg"/>
    <m/>
    <n v="15"/>
    <n v="825"/>
    <s v="Coating Fusion Pro 80-288/J1536-B General Basecoat"/>
    <s v="INM-"/>
  </r>
  <r>
    <s v="OF0039888"/>
    <x v="79"/>
    <m/>
    <s v="F012713"/>
    <s v="WHITFORD SRL"/>
    <s v="26AFI000112"/>
    <x v="3"/>
    <m/>
    <s v="003090005009"/>
    <s v="FUSION PRO 80-288/J1522-C DARK GREY BASECOAT"/>
    <s v="prodotti chimici"/>
    <s v="chemical products"/>
    <m/>
    <n v="88"/>
    <s v="kg"/>
    <m/>
    <n v="15"/>
    <n v="1320"/>
    <s v="Coating Fusion Pro 80-288/J1522-C Dark Grey Basecoat"/>
    <s v="INM-"/>
  </r>
  <r>
    <s v="OF0039886"/>
    <x v="149"/>
    <m/>
    <s v="F012713"/>
    <s v="WHITFORD SRL"/>
    <s v="26AFI000112"/>
    <x v="3"/>
    <m/>
    <s v="003100082006"/>
    <s v="ECLIPSE HB V6850Z BLACK MIDCOAT DIAMOND"/>
    <s v="prodotti chimici"/>
    <s v="chemical products"/>
    <m/>
    <n v="440"/>
    <s v="kg"/>
    <m/>
    <n v="13.657"/>
    <n v="6009.08"/>
    <s v="Coating Eclipse HB V6850Z Black Midcoat Diamond"/>
    <s v="INM-"/>
  </r>
  <r>
    <s v="OF0039886"/>
    <x v="82"/>
    <m/>
    <s v="F012713"/>
    <s v="WHITFORD SRL"/>
    <s v="26AFI000112"/>
    <x v="3"/>
    <m/>
    <s v="003160081006"/>
    <s v="ECLIPSE HB 73-753/V10313Z PEWTER TOP COAT"/>
    <s v="prodotti chimici"/>
    <s v="chemical products"/>
    <m/>
    <n v="400"/>
    <s v="kg"/>
    <m/>
    <n v="16.825499999999998"/>
    <n v="6730.2"/>
    <s v="Eclipse HB Pewter Top Coat"/>
    <s v="INM-"/>
  </r>
  <r>
    <s v="OF0039886"/>
    <x v="151"/>
    <m/>
    <s v="F012713"/>
    <s v="WHITFORD SRL"/>
    <s v="26AFI000112"/>
    <x v="3"/>
    <m/>
    <s v="003160081026"/>
    <s v="Eclipse HB V7710Z silver diamond TC"/>
    <s v="prodotti chimici"/>
    <s v="chemical products"/>
    <m/>
    <n v="240"/>
    <s v="kg"/>
    <m/>
    <n v="14.422000000000001"/>
    <n v="3461.28"/>
    <s v="Coating Eclipse HB V7710Z Silver Diamond Topcoat"/>
    <s v="INM-"/>
  </r>
  <r>
    <s v="OF0039886"/>
    <x v="82"/>
    <m/>
    <s v="F012713"/>
    <s v="WHITFORD SRL"/>
    <s v="26AFI000112"/>
    <x v="3"/>
    <m/>
    <s v="003160081031"/>
    <s v="QUANTANIUM 7343/V9044Z clear topcoat"/>
    <s v="prodotti chimici"/>
    <s v="chemical products"/>
    <m/>
    <n v="200"/>
    <s v="kg"/>
    <m/>
    <n v="11.69"/>
    <n v="2338"/>
    <s v="Coating Quantanium 7343/V9044Z Clear Topcoat"/>
    <s v="INM-"/>
  </r>
  <r>
    <s v="OF0039888"/>
    <x v="79"/>
    <m/>
    <s v="F012713"/>
    <s v="WHITFORD SRL"/>
    <s v="26AFI000112"/>
    <x v="3"/>
    <m/>
    <s v="003190001011"/>
    <s v="FUSION PRO 80-289/V11294C CLEAR TOPCOAT"/>
    <s v="prodotti chimici"/>
    <s v="chemical products"/>
    <m/>
    <n v="12"/>
    <s v="kg"/>
    <m/>
    <n v="15"/>
    <n v="180"/>
    <s v="Coating Fusion Pro 80-289/V11294C Clear Topcoat"/>
    <s v="INM-"/>
  </r>
  <r>
    <s v="OF0039888"/>
    <x v="82"/>
    <m/>
    <s v="F012713"/>
    <s v="WHITFORD SRL"/>
    <s v="26AFI000112"/>
    <x v="3"/>
    <m/>
    <s v="003190003002"/>
    <s v="FUSION PRO 80-289/J3568-C GOLD MET TOPCOAT"/>
    <s v="prodotti chimici"/>
    <s v="chemical products"/>
    <m/>
    <n v="24"/>
    <s v="kg"/>
    <m/>
    <n v="15"/>
    <n v="360"/>
    <s v="Coating Fusion Pro 80-289/J3568-C Gold Metallic Topcoat"/>
    <s v="INM-"/>
  </r>
  <r>
    <s v="OF0039825"/>
    <x v="85"/>
    <m/>
    <s v="F012713"/>
    <s v="WHITFORD SRL"/>
    <s v="26AFI000118"/>
    <x v="3"/>
    <m/>
    <s v="003040082005"/>
    <s v="ECLIPSE HB V6849 PRIMER BLACK DIAMOND"/>
    <s v="prodotti chimici"/>
    <s v="chemical products"/>
    <m/>
    <n v="300"/>
    <s v="kg"/>
    <m/>
    <n v="12.881499999999999"/>
    <n v="3864.45"/>
    <s v="Coating Eclipse HB V6849 Primer Black Diamond"/>
    <s v="INM-"/>
  </r>
  <r>
    <s v="OF0039825"/>
    <x v="151"/>
    <m/>
    <s v="F012713"/>
    <s v="WHITFORD SRL"/>
    <s v="26AFI000118"/>
    <x v="3"/>
    <m/>
    <s v="003040082006"/>
    <s v="ECLIPSE® HB 70-750/V6871 BLACK BASECOAT"/>
    <s v="prodotti chimici"/>
    <s v="chemical products"/>
    <m/>
    <n v="60"/>
    <s v="kg"/>
    <m/>
    <n v="12.564500000000001"/>
    <n v="753.87"/>
    <s v="Coating Eclipse HB 70-750/V6871 Black Basecoat"/>
    <s v="INM-"/>
  </r>
  <r>
    <s v="OF0039825"/>
    <x v="152"/>
    <m/>
    <s v="F012713"/>
    <s v="WHITFORD SRL"/>
    <s v="26AFI000118"/>
    <x v="3"/>
    <m/>
    <s v="003100082006"/>
    <s v="ECLIPSE HB V6850Z BLACK MIDCOAT DIAMOND"/>
    <s v="prodotti chimici"/>
    <s v="chemical products"/>
    <m/>
    <n v="300"/>
    <s v="kg"/>
    <m/>
    <n v="13.657000000000002"/>
    <n v="4097.1000000000004"/>
    <s v="Coating Eclipse HB V6850Z Black Midcoat Diamond"/>
    <s v="INM-"/>
  </r>
  <r>
    <s v="OF0039825"/>
    <x v="153"/>
    <m/>
    <s v="F012713"/>
    <s v="WHITFORD SRL"/>
    <s v="26AFI000118"/>
    <x v="3"/>
    <m/>
    <s v="003160081013"/>
    <s v="QUANT.7343/V5665Z CLEAR ALTO SPESS."/>
    <s v="prodotti chimici"/>
    <s v="chemical products"/>
    <m/>
    <n v="200"/>
    <s v="kg"/>
    <m/>
    <n v="18.846500000000002"/>
    <n v="3769.3"/>
    <s v="Coating Quantanium 7343/V5665Z High-Build Clear"/>
    <s v="INM-"/>
  </r>
  <r>
    <s v="OF0039825"/>
    <x v="82"/>
    <m/>
    <s v="F012713"/>
    <s v="WHITFORD SRL"/>
    <s v="26AFI000118"/>
    <x v="3"/>
    <m/>
    <s v="003160081026"/>
    <s v="Eclipse HB V7710Z silver diamond TC"/>
    <s v="prodotti chimici"/>
    <s v="chemical products"/>
    <m/>
    <n v="200"/>
    <s v="kg"/>
    <m/>
    <n v="14.422000000000001"/>
    <n v="2884.4"/>
    <s v="Coating Eclipse HB V7710Z Silver Diamond Topcoat"/>
    <s v="INM-"/>
  </r>
  <r>
    <s v="OF0039825"/>
    <x v="82"/>
    <m/>
    <s v="F012713"/>
    <s v="WHITFORD SRL"/>
    <s v="26AFI000118"/>
    <x v="3"/>
    <m/>
    <s v="003160081031"/>
    <s v="QUANTANIUM 7343/V9044Z clear topcoat"/>
    <s v="prodotti chimici"/>
    <s v="chemical products"/>
    <m/>
    <n v="300"/>
    <s v="kg"/>
    <m/>
    <n v="11.69"/>
    <n v="3507"/>
    <s v="Coating Quantanium 7343/V9044Z Clear Topcoat"/>
    <s v="INM-"/>
  </r>
  <r>
    <s v="OF0040162"/>
    <x v="78"/>
    <m/>
    <s v="F015428"/>
    <s v="WÜRTH SRL"/>
    <s v="26AFI000205"/>
    <x v="3"/>
    <m/>
    <s v="009000010053"/>
    <s v="GUANTO SPANDEXBLACK 11939 TAG. S"/>
    <s v="materiali di consumo"/>
    <s v="consumable materials"/>
    <m/>
    <n v="1080"/>
    <s v="NR"/>
    <m/>
    <n v="0.86"/>
    <n v="928.8"/>
    <s v="Spandex Black Gloves Style 11939 Size Small"/>
    <s v="MISC"/>
  </r>
  <r>
    <s v="OF0040162"/>
    <x v="151"/>
    <m/>
    <s v="F015428"/>
    <s v="WÜRTH SRL"/>
    <s v="26AFI000206"/>
    <x v="3"/>
    <m/>
    <s v="009000010054"/>
    <s v="GUANTO SPANDEXBLACK 11939 TAG. L"/>
    <s v="materiali di consumo"/>
    <s v="consumable materials"/>
    <m/>
    <n v="720"/>
    <s v="NR"/>
    <m/>
    <n v="0.8600000000000001"/>
    <n v="619.20000000000005"/>
    <s v="Spandex Black Gloves Style 11939 Size Large"/>
    <s v="MISC"/>
  </r>
  <r>
    <s v="OF0038905"/>
    <x v="154"/>
    <m/>
    <s v="F011074"/>
    <s v="IPAC SPA"/>
    <s v="26AFF000008"/>
    <x v="4"/>
    <m/>
    <s v="000661470001"/>
    <s v="CIOTOLA PADELLA FERRO CM 24 H=45"/>
    <s v="semilavorato"/>
    <s v="semi-finished product"/>
    <m/>
    <n v="3400"/>
    <s v="NR"/>
    <m/>
    <n v="3.1220823529411765"/>
    <n v="10615.08"/>
    <s v="Iron Pan Body 24cm Diameter Height 45mmIron Pan Body"/>
    <s v="PAN-"/>
  </r>
  <r>
    <s v="OF0038905"/>
    <x v="154"/>
    <m/>
    <s v="F011074"/>
    <s v="IPAC SPA"/>
    <s v="26AFF000008"/>
    <x v="4"/>
    <m/>
    <s v="000661480001"/>
    <s v="CIOTOLA WOK FERRO CM 24 H=68"/>
    <s v="semilavorato"/>
    <s v="semi-finished product"/>
    <m/>
    <n v="2500"/>
    <s v="NR"/>
    <m/>
    <n v="3.359632"/>
    <n v="8399.08"/>
    <s v="Iron Wok Body 24cm Diameter Height 68mmIron Wok Body"/>
    <s v="PAN-"/>
  </r>
  <r>
    <s v="OF0038905"/>
    <x v="154"/>
    <m/>
    <s v="F011074"/>
    <s v="IPAC SPA"/>
    <s v="26AFF000008"/>
    <x v="4"/>
    <m/>
    <s v="000661480002"/>
    <s v="CIOTOLA WOK FERRO CM 28 H=70"/>
    <s v="semilavorato"/>
    <s v="semi-finished product"/>
    <m/>
    <n v="2500"/>
    <s v="NR"/>
    <m/>
    <n v="4.0722839999999998"/>
    <n v="10180.709999999999"/>
    <s v="Iron Wok Body 28cm Diameter Height 70mmIron Wok Body"/>
    <s v="PAN-"/>
  </r>
  <r>
    <s v="OF0038806"/>
    <x v="155"/>
    <m/>
    <s v="F506075"/>
    <s v="HEBEI BOZHENG GLASSWORK CO.LTD."/>
    <s v="26AFF000006"/>
    <x v="5"/>
    <m/>
    <s v="000700042002"/>
    <s v="COP.VET.20 PIAT.BOR./SF.VAP.SIL.STD"/>
    <s v="accessori finiti"/>
    <s v="finished accessories"/>
    <m/>
    <n v="1020"/>
    <s v="NR"/>
    <m/>
    <n v="0.88487254901960788"/>
    <n v="902.57"/>
    <s v="Glass Lid 20cm Flat Rim Silicone Steam Vent StandardGlass Lid"/>
    <s v="GLID"/>
  </r>
  <r>
    <s v="OF0038806"/>
    <x v="155"/>
    <m/>
    <s v="F506075"/>
    <s v="HEBEI BOZHENG GLASSWORK CO.LTD."/>
    <s v="26AFF000006"/>
    <x v="5"/>
    <m/>
    <s v="000700044002"/>
    <s v="COP.VET.24 PIAT.BOR./SF.VAP.SIL.STD"/>
    <s v="accessori finiti"/>
    <s v="finished accessories"/>
    <m/>
    <n v="1020"/>
    <s v="NR"/>
    <m/>
    <n v="1.0274019607843137"/>
    <n v="1047.95"/>
    <s v="Glass Lid 24cm Flat Rim Silicone Steam Vent StandardGlass Lid"/>
    <s v="GLID"/>
  </r>
  <r>
    <s v="OF0038806"/>
    <x v="155"/>
    <m/>
    <s v="F506075"/>
    <s v="HEBEI BOZHENG GLASSWORK CO.LTD."/>
    <s v="26AFF000006"/>
    <x v="5"/>
    <m/>
    <s v="000700050002"/>
    <s v="COP.VET.32 PIAT.BOR./SF.VAP.SIL.STD"/>
    <s v="accessori finiti"/>
    <s v="finished accessories"/>
    <m/>
    <n v="1005"/>
    <s v="NR"/>
    <m/>
    <n v="1.3905174129353235"/>
    <n v="1397.47"/>
    <s v="Glass Lid 32cm Flat Rim Silicone Steam Vent StandardGlass Lid"/>
    <s v="GLID"/>
  </r>
  <r>
    <s v="OF0038806"/>
    <x v="155"/>
    <m/>
    <s v="F506075"/>
    <s v="HEBEI BOZHENG GLASSWORK CO.LTD."/>
    <s v="26AFF000006"/>
    <x v="5"/>
    <m/>
    <s v="000700704005"/>
    <s v="COP.VET 18 C/BORDO AC.304 C/F.VAP.A"/>
    <s v="accessori finiti"/>
    <s v="finished accessories"/>
    <m/>
    <n v="1020"/>
    <s v="NR"/>
    <m/>
    <n v="0.3249313725490196"/>
    <n v="331.43"/>
    <s v="Glass Lid 18cm SS304 Rim with Steam Vent Type AGlass Lid"/>
    <s v="GLID"/>
  </r>
  <r>
    <s v="OF0038806"/>
    <x v="156"/>
    <m/>
    <s v="F506075"/>
    <s v="HEBEI BOZHENG GLASSWORK CO.LTD."/>
    <s v="26AFF000006"/>
    <x v="5"/>
    <m/>
    <s v="000700705005"/>
    <s v="COP.VET 20 C/BORDO AC.304 C/F.VAP.A"/>
    <s v="accessori finiti"/>
    <s v="finished accessories"/>
    <m/>
    <n v="2010"/>
    <s v="NR"/>
    <m/>
    <n v="0.36141293532338309"/>
    <n v="726.44"/>
    <s v="Glass Lid 20cm SS304 Rim with Steam Vent Type AGlass Lid"/>
    <s v="GLID"/>
  </r>
  <r>
    <s v="OF0038806"/>
    <x v="156"/>
    <m/>
    <s v="F506075"/>
    <s v="HEBEI BOZHENG GLASSWORK CO.LTD."/>
    <s v="26AFF000006"/>
    <x v="5"/>
    <m/>
    <s v="000700707006"/>
    <s v="COP.VET 24 C/BORDO AC.304 C/F.VAP.A"/>
    <s v="accessori finiti"/>
    <s v="finished accessories"/>
    <m/>
    <n v="2000"/>
    <s v="NR"/>
    <m/>
    <n v="0.43437500000000001"/>
    <n v="868.75"/>
    <s v="Glass Lid 24cm SS304 Rim with Steam Vent Type AGlass Lid"/>
    <s v="GLID"/>
  </r>
  <r>
    <s v="OF0038806"/>
    <x v="157"/>
    <m/>
    <s v="F506075"/>
    <s v="HEBEI BOZHENG GLASSWORK CO.LTD."/>
    <s v="26AFF000006"/>
    <x v="5"/>
    <m/>
    <s v="000700709005"/>
    <s v="COP.VET.28 C/BORDO AC.304.C/F.VAP.A"/>
    <s v="accessori finiti"/>
    <s v="finished accessories"/>
    <m/>
    <n v="12000"/>
    <s v="NR"/>
    <m/>
    <n v="0.5387291666666667"/>
    <n v="6464.75"/>
    <s v="Glass Lid 28cm SS304 Rim with Steam Vent Type AGlass Lid"/>
    <s v="GLID"/>
  </r>
  <r>
    <s v="OF0038806"/>
    <x v="157"/>
    <m/>
    <s v="F506075"/>
    <s v="HEBEI BOZHENG GLASSWORK CO.LTD."/>
    <s v="26AFF000006"/>
    <x v="5"/>
    <m/>
    <s v="000420112001"/>
    <s v="RONDELLA ACCIAIO 6x24 C/BORDO"/>
    <s v="accessori x manigl."/>
    <s v="accessories for handles"/>
    <m/>
    <n v="100000"/>
    <s v="NR"/>
    <m/>
    <n v="8.4838999999999991E-3"/>
    <n v="848.39"/>
    <s v="Steel Washer 6x24 mm with Rim"/>
    <s v="WHR-"/>
  </r>
  <r>
    <s v="OF0038505"/>
    <x v="155"/>
    <m/>
    <s v="F600074"/>
    <s v="JOYWIN ASIA PACIFIC LIMITED"/>
    <s v="26AFF000005"/>
    <x v="5"/>
    <m/>
    <s v="000281901002"/>
    <s v="MANICO AC.MICROF. ICE CORTO LUCIDO PAD.24 F24.1"/>
    <s v="manigliame"/>
    <s v="handles"/>
    <m/>
    <n v="2000"/>
    <s v="NR"/>
    <m/>
    <n v="2.0378400000000001"/>
    <n v="4075.68"/>
    <s v="Casting Steel Handle ICE Short Pan 24 Polished Finish [cite: 4]"/>
    <s v="HDL-"/>
  </r>
  <r>
    <s v="OF0038505"/>
    <x v="155"/>
    <m/>
    <s v="F600074"/>
    <s v="JOYWIN ASIA PACIFIC LIMITED"/>
    <s v="26AFF000005"/>
    <x v="5"/>
    <m/>
    <s v="000320471001"/>
    <s v="POMOLO  ACCIAIO MICROFUSO ICE LUCIDO"/>
    <s v="manigliame"/>
    <s v="handles"/>
    <m/>
    <n v="2000"/>
    <s v="NR"/>
    <m/>
    <n v="1.17757"/>
    <n v="2355.14"/>
    <s v="Investment Cast Steel Knob - Polished Ice"/>
    <s v="KNOB"/>
  </r>
  <r>
    <s v="OF0038443"/>
    <x v="156"/>
    <m/>
    <s v="F600043"/>
    <s v="MEYER MANUFACTURING COMPANY LIMITED"/>
    <s v="26AFF000007"/>
    <x v="5"/>
    <m/>
    <s v="000288000051"/>
    <s v="1-5-HSI103CAY SI HANDLE PVD GOLD 16CM SAUCEPAN (6.5mm hole)"/>
    <s v="manigliame"/>
    <s v="handles"/>
    <m/>
    <n v="840"/>
    <s v="NR"/>
    <m/>
    <n v="1.9258452380952382"/>
    <n v="1617.71"/>
    <s v="1-5 SI Handle PVD Gold 16cm Saucepan (6.5mm hole)"/>
    <s v="HDL-"/>
  </r>
  <r>
    <s v="OF0038443"/>
    <x v="157"/>
    <m/>
    <s v="F600043"/>
    <s v="MEYER MANUFACTURING COMPANY LIMITED"/>
    <s v="26AFF000007"/>
    <x v="5"/>
    <m/>
    <s v="000288000052"/>
    <s v="1-5-HSI105CAY SI HANDLE PVD GOLD 20CM SAUCEPAN (6.5mm hole)"/>
    <s v="manigliame"/>
    <s v="handles"/>
    <m/>
    <n v="1020"/>
    <s v="NR"/>
    <m/>
    <n v="2.0700784313725489"/>
    <n v="2111.48"/>
    <s v="1-5 SI Handle PVD Gold 20cm Saucepan (6.5mm hole)"/>
    <s v="HDL-"/>
  </r>
  <r>
    <s v="OF0038443"/>
    <x v="156"/>
    <m/>
    <s v="F600043"/>
    <s v="MEYER MANUFACTURING COMPANY LIMITED"/>
    <s v="26AFF000007"/>
    <x v="5"/>
    <m/>
    <s v="000288000053"/>
    <s v="1-5-HSI107CAY SI HANDLE PVD GOLD 24CM SAUCIER (6.5mm hole)"/>
    <s v="manigliame"/>
    <s v="handles"/>
    <m/>
    <n v="420"/>
    <s v="NR"/>
    <m/>
    <n v="2.0700714285714286"/>
    <n v="869.43"/>
    <s v="1-5 SI Handle PVD Gold 24cm Saucier (6.5mm hole)"/>
    <s v="HDL-"/>
  </r>
  <r>
    <s v="OF0038443"/>
    <x v="157"/>
    <m/>
    <s v="F600043"/>
    <s v="MEYER MANUFACTURING COMPANY LIMITED"/>
    <s v="26AFF000007"/>
    <x v="5"/>
    <m/>
    <s v="000288000054"/>
    <s v="1-5-HSI108CAY SI HANDLE PVD GOLD 26CM SAUTE' (6.5mm hole)"/>
    <s v="manigliame"/>
    <s v="handles"/>
    <m/>
    <n v="1440"/>
    <s v="NR"/>
    <m/>
    <n v="2.0700763888888889"/>
    <n v="2980.91"/>
    <s v="1-5 SI Handle PVD Gold 26cm Saute (6.5mm hole)"/>
    <s v="HDL-"/>
  </r>
  <r>
    <s v="OF0038443"/>
    <x v="156"/>
    <m/>
    <s v="F600043"/>
    <s v="MEYER MANUFACTURING COMPANY LIMITED"/>
    <s v="26AFF000007"/>
    <x v="5"/>
    <m/>
    <s v="000288000055"/>
    <s v="1-5-HSI203CAY SI HANDLE PVD GOLD 20CM SKILLET (6.5mm hole)"/>
    <s v="manigliame"/>
    <s v="handles"/>
    <m/>
    <n v="3780"/>
    <s v="NR"/>
    <m/>
    <n v="1.9258492063492063"/>
    <n v="7279.71"/>
    <s v="1-5 SI Handle PVD Gold 20cm Skillet (6.5mm hole)"/>
    <s v="HDL-"/>
  </r>
  <r>
    <s v="OF0038443"/>
    <x v="157"/>
    <m/>
    <s v="F600043"/>
    <s v="MEYER MANUFACTURING COMPANY LIMITED"/>
    <s v="26AFF000007"/>
    <x v="5"/>
    <m/>
    <s v="000288000056"/>
    <s v="1-5-HSI206CAY SI HANDLE PVD GOLD 26CM SKILLET (6.5mm hole)"/>
    <s v="manigliame"/>
    <s v="handles"/>
    <m/>
    <n v="5400"/>
    <s v="NR"/>
    <m/>
    <n v="2.0700777777777777"/>
    <n v="11178.42"/>
    <s v="1-5 SI Handle PVD Gold 26cm Skillet (6.5mm hole)"/>
    <s v="HDL-"/>
  </r>
  <r>
    <s v="OF0038443"/>
    <x v="156"/>
    <m/>
    <s v="F600043"/>
    <s v="MEYER MANUFACTURING COMPANY LIMITED"/>
    <s v="26AFF000007"/>
    <x v="5"/>
    <m/>
    <s v="000288000057"/>
    <s v="1-5-HSI208CAY SI HANDLE PVD GOLD 30CM SKILLET (6.5mm hole)"/>
    <s v="manigliame"/>
    <s v="handles"/>
    <m/>
    <n v="4440"/>
    <s v="NR"/>
    <m/>
    <n v="2.0700765765765765"/>
    <n v="9191.14"/>
    <s v="1-5 SI Handle PVD Gold 30cm Skillet (6.5mm hole)"/>
    <s v="HDL-"/>
  </r>
  <r>
    <s v="OF0038443"/>
    <x v="157"/>
    <m/>
    <s v="F600043"/>
    <s v="MEYER MANUFACTURING COMPANY LIMITED"/>
    <s v="26AFF000007"/>
    <x v="5"/>
    <m/>
    <s v="000288100051"/>
    <s v="1-5-HSI103C-Y SI HANDLE 16CM SAUCEPAN (6.5mm hole)"/>
    <s v="manigliame"/>
    <s v="handles"/>
    <m/>
    <n v="1980"/>
    <s v="NR"/>
    <m/>
    <n v="1.561040404040404"/>
    <n v="3090.86"/>
    <s v="1-5 SI Handle 16cm Saucepan (6.5mm hole)"/>
    <s v="HDL-"/>
  </r>
  <r>
    <s v="OF0038443"/>
    <x v="156"/>
    <m/>
    <s v="F600043"/>
    <s v="MEYER MANUFACTURING COMPANY LIMITED"/>
    <s v="26AFF000007"/>
    <x v="5"/>
    <m/>
    <s v="000288100052"/>
    <s v="1-5-HSI105C-Y SI HANDLE 20CM SAUCEPAN (6.5mm hole)"/>
    <s v="manigliame"/>
    <s v="handles"/>
    <m/>
    <n v="2100"/>
    <s v="NR"/>
    <m/>
    <n v="1.6458809523809523"/>
    <n v="3456.35"/>
    <s v="1-5 SI Handle 20cm Saucepan (6.5mm hole)"/>
    <s v="HDL-"/>
  </r>
  <r>
    <s v="OF0038443"/>
    <x v="156"/>
    <m/>
    <s v="F600043"/>
    <s v="MEYER MANUFACTURING COMPANY LIMITED"/>
    <s v="26AFF000007"/>
    <x v="5"/>
    <m/>
    <s v="000288100053"/>
    <s v="1-5-HSI107C-Y SI HANDLE 24CM SAUCIER (6.5mm hole)"/>
    <s v="manigliame"/>
    <s v="handles"/>
    <m/>
    <n v="1020"/>
    <s v="NR"/>
    <m/>
    <n v="1.6458823529411764"/>
    <n v="1678.8"/>
    <s v="1-5 SI Handle 24cm Saucier (6.5mm hole)"/>
    <s v="HDL-"/>
  </r>
  <r>
    <s v="OF0038443"/>
    <x v="157"/>
    <m/>
    <s v="F600043"/>
    <s v="MEYER MANUFACTURING COMPANY LIMITED"/>
    <s v="26AFF000007"/>
    <x v="5"/>
    <m/>
    <s v="000288100054"/>
    <s v="1-5-HSI108C-Y SI HANDLE 26CM SAUTE' (6.5mm hole)"/>
    <s v="manigliame"/>
    <s v="handles"/>
    <m/>
    <n v="2820"/>
    <s v="NR"/>
    <m/>
    <n v="1.6458794326241135"/>
    <n v="4641.38"/>
    <s v="1-5 SI Handle 26cm Saute (6.5mm hole)"/>
    <s v="HDL-"/>
  </r>
  <r>
    <s v="OF0038443"/>
    <x v="157"/>
    <m/>
    <s v="F600043"/>
    <s v="MEYER MANUFACTURING COMPANY LIMITED"/>
    <s v="26AFF000007"/>
    <x v="5"/>
    <m/>
    <s v="000288100055"/>
    <s v="1-5-HSI203C-Y SI HANDLE 20CM SKILLET (6.5mm hole)"/>
    <s v="manigliame"/>
    <s v="handles"/>
    <m/>
    <n v="7800"/>
    <s v="NR"/>
    <m/>
    <n v="1.5610423076923077"/>
    <n v="12176.13"/>
    <s v="1-5 SI Handle 20cm Skillet (6.5mm hole)"/>
    <s v="HDL-"/>
  </r>
  <r>
    <s v="OF0038443"/>
    <x v="156"/>
    <m/>
    <s v="F600043"/>
    <s v="MEYER MANUFACTURING COMPANY LIMITED"/>
    <s v="26AFF000007"/>
    <x v="5"/>
    <m/>
    <s v="000288100056"/>
    <s v="1-5-HSI206C-Y SI HANDLE 26CM SKILLET (6.5mm hole)"/>
    <s v="manigliame"/>
    <s v="handles"/>
    <m/>
    <n v="11820"/>
    <s v="NR"/>
    <m/>
    <n v="1.6458807106598985"/>
    <n v="19454.310000000001"/>
    <s v="1-5 SI Handle 26cm Skillet (6.5mm hole)"/>
    <s v="HDL-"/>
  </r>
  <r>
    <s v="OF0038443"/>
    <x v="156"/>
    <m/>
    <s v="F600043"/>
    <s v="MEYER MANUFACTURING COMPANY LIMITED"/>
    <s v="26AFF000007"/>
    <x v="5"/>
    <m/>
    <s v="000288100057"/>
    <s v="1-5-HSI208C-Y SI HANDLE 30CM SKILLET (6.5mm hole)"/>
    <s v="manigliame"/>
    <s v="handles"/>
    <m/>
    <n v="9420"/>
    <s v="NR"/>
    <m/>
    <n v="1.6458811040339703"/>
    <n v="15504.2"/>
    <s v="1-5 SI Handle 30cm Skillet (6.5mm hole)"/>
    <s v="HDL-"/>
  </r>
  <r>
    <s v="OF0038443"/>
    <x v="157"/>
    <m/>
    <s v="F600043"/>
    <s v="MEYER MANUFACTURING COMPANY LIMITED"/>
    <s v="26AFF000007"/>
    <x v="5"/>
    <m/>
    <s v="000289000051"/>
    <s v="1-5-SSI105CAY SI SIDE IHANDLE PVD GOLD 20CM SAUCE.(6.5mm ho)"/>
    <s v="manigliame"/>
    <s v="handles"/>
    <m/>
    <n v="990"/>
    <s v="NR"/>
    <m/>
    <n v="1.331979797979798"/>
    <n v="1318.66"/>
    <s v="1-5 SI Side Handle PVD Gold 20cm Sauce (6.5mm hole)"/>
    <s v="SHDL"/>
  </r>
  <r>
    <s v="OF0038443"/>
    <x v="156"/>
    <m/>
    <s v="F600043"/>
    <s v="MEYER MANUFACTURING COMPANY LIMITED"/>
    <s v="26AFF000007"/>
    <x v="5"/>
    <m/>
    <s v="000289000052"/>
    <s v="1-5-SSI108CAY SI SIDE IHANDLE PVD GOLD 26CM STOCK.(6.5mm ho)"/>
    <s v="manigliame"/>
    <s v="handles"/>
    <m/>
    <n v="2430"/>
    <s v="NR"/>
    <m/>
    <n v="1.3319753086419752"/>
    <n v="3236.7"/>
    <s v="1-5 SI Side Handle PVD Gold 26cm Stock (6.5mm hole)"/>
    <s v="SHDL"/>
  </r>
  <r>
    <s v="OF0038443"/>
    <x v="156"/>
    <m/>
    <s v="F600043"/>
    <s v="MEYER MANUFACTURING COMPANY LIMITED"/>
    <s v="26AFF000007"/>
    <x v="5"/>
    <m/>
    <s v="000289100050"/>
    <s v="1-5-SSI108C-Y SI SIDE HANDLE 26CM STOCKPOT (6.5mm hole)"/>
    <s v="manigliame"/>
    <s v="handles"/>
    <m/>
    <n v="5400"/>
    <s v="NR"/>
    <m/>
    <n v="1.153812962962963"/>
    <n v="6230.59"/>
    <s v="1-5 SI Side Handle 26cm Stockpot (6.5mm hole)"/>
    <s v="SHDL"/>
  </r>
  <r>
    <s v="OF0038443"/>
    <x v="154"/>
    <m/>
    <s v="F600043"/>
    <s v="MEYER MANUFACTURING COMPANY LIMITED"/>
    <s v="26AFF000007"/>
    <x v="5"/>
    <m/>
    <s v="000289100051"/>
    <s v="1-5-SSI105C-Y SI SIDE HANDLE 20CM SAUCEPAN (6.5mm hole)"/>
    <s v="manigliame"/>
    <s v="handles"/>
    <m/>
    <n v="2160"/>
    <s v="NR"/>
    <m/>
    <n v="1.1538148148148146"/>
    <n v="2492.2399999999998"/>
    <s v="1-5 SI Side Handle 20cm Saucepan (6.5mm hole)"/>
    <s v="SHDL"/>
  </r>
  <r>
    <s v="OF0038738"/>
    <x v="10"/>
    <m/>
    <s v="F505466"/>
    <s v="YUHUAN SUNNAR RUBBER&amp;PLASTIC PRODUCTS CO.LTD"/>
    <s v="26AFF000001"/>
    <x v="5"/>
    <m/>
    <s v="000250042001"/>
    <s v="MANICO BIS/1 NERO SATINATO"/>
    <s v="manigliame"/>
    <s v="handles"/>
    <m/>
    <n v="5000"/>
    <s v="NR"/>
    <m/>
    <n v="0.23924600000000001"/>
    <n v="1196.23"/>
    <s v="Handle Bis/1 Black Satin Finish [cite: 5]"/>
    <s v="HDL-"/>
  </r>
  <r>
    <s v="OF0038738"/>
    <x v="10"/>
    <m/>
    <s v="F505466"/>
    <s v="YUHUAN SUNNAR RUBBER&amp;PLASTIC PRODUCTS CO.LTD"/>
    <s v="26AFF000001"/>
    <x v="5"/>
    <m/>
    <s v="000250044001"/>
    <s v="MANICO CIGNO/1 NERO SATINATO"/>
    <s v="manigliame"/>
    <s v="handles"/>
    <m/>
    <n v="10000"/>
    <s v="NR"/>
    <m/>
    <n v="0.20785599999999999"/>
    <n v="2078.56"/>
    <s v="Handle Cigno/1 Black Satin Finish [cite: 5]"/>
    <s v="HDL-"/>
  </r>
  <r>
    <s v="OF0038738"/>
    <x v="10"/>
    <m/>
    <s v="F505466"/>
    <s v="YUHUAN SUNNAR RUBBER&amp;PLASTIC PRODUCTS CO.LTD"/>
    <s v="26AFF000001"/>
    <x v="5"/>
    <m/>
    <s v="000250045001"/>
    <s v="MANICO CIGNO/2 NERO SATINATO"/>
    <s v="manigliame"/>
    <s v="handles"/>
    <m/>
    <n v="30000"/>
    <s v="NR"/>
    <m/>
    <n v="0.25451766666666664"/>
    <n v="7635.53"/>
    <s v="Handle Cigno/2 Black Satin Finish [cite: 5]"/>
    <s v="HDL-"/>
  </r>
  <r>
    <s v="OF0038893"/>
    <x v="10"/>
    <m/>
    <s v="F505466"/>
    <s v="YUHUAN SUNNAR RUBBER&amp;PLASTIC PRODUCTS CO.LTD"/>
    <s v="26AFF000001"/>
    <x v="5"/>
    <m/>
    <s v="000250516105"/>
    <s v="MANICO TITANO/1 EFFET.LEGNO V.0013"/>
    <s v="manigliame"/>
    <s v="handles"/>
    <m/>
    <n v="3000"/>
    <s v="NR"/>
    <m/>
    <n v="0.65835333333333335"/>
    <n v="1975.06"/>
    <s v="Handle Titano/1 Wood Effect V.0013 [cite: 5]"/>
    <s v="HDL-"/>
  </r>
  <r>
    <s v="OF0038893"/>
    <x v="10"/>
    <m/>
    <s v="F505466"/>
    <s v="YUHUAN SUNNAR RUBBER&amp;PLASTIC PRODUCTS CO.LTD"/>
    <s v="26AFF000001"/>
    <x v="5"/>
    <m/>
    <s v="000250517107"/>
    <s v="MANICO TITANO/2 EFFET.LEGNO V.0013"/>
    <s v="manigliame"/>
    <s v="handles"/>
    <m/>
    <n v="3000"/>
    <s v="NR"/>
    <m/>
    <n v="0.70162000000000002"/>
    <n v="2104.86"/>
    <s v="Titano/2 Handle Wood Effect V.0013"/>
    <s v="HDL-"/>
  </r>
  <r>
    <s v="OF0038738"/>
    <x v="10"/>
    <m/>
    <s v="F505466"/>
    <s v="YUHUAN SUNNAR RUBBER&amp;PLASTIC PRODUCTS CO.LTD"/>
    <s v="26AFF000001"/>
    <x v="5"/>
    <m/>
    <s v="000250616150"/>
    <s v="MANICO TEOREMA/1 VERNICIATO NERO SOFT YD-001"/>
    <s v="manigliame"/>
    <s v="handles"/>
    <m/>
    <n v="3000"/>
    <s v="NR"/>
    <m/>
    <n v="0.33766000000000002"/>
    <n v="1012.98"/>
    <s v="Handle Teorema/1 Painted Soft Black YD-001 [cite: 5]"/>
    <s v="HDL-"/>
  </r>
  <r>
    <s v="OF0038738"/>
    <x v="10"/>
    <m/>
    <s v="F505466"/>
    <s v="YUHUAN SUNNAR RUBBER&amp;PLASTIC PRODUCTS CO.LTD"/>
    <s v="26AFF000001"/>
    <x v="5"/>
    <m/>
    <s v="000250623001"/>
    <s v="MANICO STYLE/2 NERO SATINATO"/>
    <s v="manigliame"/>
    <s v="handles"/>
    <m/>
    <n v="5000"/>
    <s v="NR"/>
    <m/>
    <n v="0.169678"/>
    <n v="848.39"/>
    <s v="Style/2, Black Satin Finish [cite: 5]"/>
    <s v="HDL-"/>
  </r>
  <r>
    <s v="OF0038738"/>
    <x v="10"/>
    <m/>
    <s v="F505466"/>
    <s v="YUHUAN SUNNAR RUBBER&amp;PLASTIC PRODUCTS CO.LTD"/>
    <s v="26AFF000001"/>
    <x v="5"/>
    <m/>
    <s v="000251531150"/>
    <s v="MANIGLIA TEOREMA VERNICIATA NERO SOFT YD-001"/>
    <s v="manigliame"/>
    <s v="handles"/>
    <m/>
    <n v="3000"/>
    <s v="NR"/>
    <m/>
    <n v="0.26978999999999997"/>
    <n v="809.37"/>
    <s v="Side Handle Teorema Painted Soft Black YD-001 [cite: 5]"/>
    <s v="SHDL"/>
  </r>
  <r>
    <s v="OF0038893"/>
    <x v="10"/>
    <m/>
    <s v="F505466"/>
    <s v="YUHUAN SUNNAR RUBBER&amp;PLASTIC PRODUCTS CO.LTD"/>
    <s v="26AFF000001"/>
    <x v="5"/>
    <m/>
    <s v="000251618105"/>
    <s v="MANIGLIA TITANO EFFET.LEGNO V.0013"/>
    <s v="manigliame"/>
    <s v="handles"/>
    <m/>
    <n v="2000"/>
    <s v="NR"/>
    <m/>
    <n v="0.40892500000000004"/>
    <n v="817.85"/>
    <s v="Side Handle Titano Wood Effect V.0013 [cite: 5]"/>
    <s v="SHDL"/>
  </r>
  <r>
    <s v="OF0038893"/>
    <x v="10"/>
    <m/>
    <s v="F505466"/>
    <s v="YUHUAN SUNNAR RUBBER&amp;PLASTIC PRODUCTS CO.LTD"/>
    <s v="26AFF000001"/>
    <x v="5"/>
    <m/>
    <s v="000320260108"/>
    <s v="POMOLO DECO EFFET.LEGNO V.0013"/>
    <s v="manigliame"/>
    <s v="handles"/>
    <m/>
    <n v="1000"/>
    <s v="NR"/>
    <m/>
    <n v="0.39873999999999998"/>
    <n v="398.74"/>
    <s v="Knob Deco Wood Effect V.0013 [cite: 5]"/>
    <s v="KNOB"/>
  </r>
  <r>
    <s v="OF0038512"/>
    <x v="10"/>
    <m/>
    <s v="F600422"/>
    <s v="ZHEJIANG LANGYUE TECHNOLOGY CO.,LTD"/>
    <s v="26AFF000002"/>
    <x v="5"/>
    <m/>
    <s v="000660202007"/>
    <s v="BISTECCHIERA PRE.C/MA.V.CERA.GREBLON BLACK PU.BI.ES/IN.26X17"/>
    <s v="semilavorato"/>
    <s v="semi-finished product"/>
    <m/>
    <n v="3200"/>
    <s v="NR"/>
    <m/>
    <n v="4.6067687499999996"/>
    <n v="14741.66"/>
    <s v="Die-cast Grill Pan w/ Wood Handle Greblon Black 26x17"/>
    <s v="PAN-"/>
  </r>
  <r>
    <s v="OF0038512"/>
    <x v="10"/>
    <m/>
    <s v="F600422"/>
    <s v="ZHEJIANG LANGYUE TECHNOLOGY CO.,LTD"/>
    <s v="26AFF000002"/>
    <x v="5"/>
    <m/>
    <s v="000660202008"/>
    <s v="BISTECCHIERA PRE.C/MA.V.CERA.GREBLON BLACK PU.BI.ES/IN.42X27"/>
    <s v="semilavorato"/>
    <s v="semi-finished product"/>
    <m/>
    <n v="4480"/>
    <s v="NR"/>
    <m/>
    <n v="9.5019933035714281"/>
    <n v="42568.93"/>
    <s v="Die-cast Grill Pan w/ Wood Handle Greblon Black 42x27"/>
    <s v="PAN-"/>
  </r>
  <r>
    <s v="OF0038512"/>
    <x v="155"/>
    <m/>
    <s v="F600422"/>
    <s v="ZHEJIANG LANGYUE TECHNOLOGY CO.,LTD"/>
    <s v="26AFF000002"/>
    <x v="5"/>
    <m/>
    <s v="000660202009"/>
    <s v="BIST.PRE.C/MA.V.C/ALLOGG.CER.GREBLON BLACK PU.BI.ES/IN.35X22"/>
    <s v="semilavorato"/>
    <s v="semi-finished product"/>
    <m/>
    <n v="8124"/>
    <s v="NR"/>
    <m/>
    <n v="6.7786546036435258"/>
    <n v="55069.79"/>
    <s v="Die-cast Grill Pan w/ Wood Handle &amp; Ceramic Seat 35x22"/>
    <s v="PAN-"/>
  </r>
  <r>
    <s v="OF0038512"/>
    <x v="155"/>
    <m/>
    <s v="F600422"/>
    <s v="ZHEJIANG LANGYUE TECHNOLOGY CO.,LTD"/>
    <s v="26AFF000003"/>
    <x v="5"/>
    <m/>
    <s v="000660202007"/>
    <s v="BISTECCHIERA PRE.C/MA.V.CERA.GREBLON BLACK PU.BI.ES/IN.26X17"/>
    <s v="semilavorato"/>
    <s v="semi-finished product"/>
    <m/>
    <n v="2600"/>
    <s v="NR"/>
    <m/>
    <n v="4.6067692307692312"/>
    <n v="11977.6"/>
    <s v="Die-cast Grill Pan w/ Wood Handle Greblon Black 26x17"/>
    <s v="PAN-"/>
  </r>
  <r>
    <s v="OF0038512"/>
    <x v="155"/>
    <m/>
    <s v="F600422"/>
    <s v="ZHEJIANG LANGYUE TECHNOLOGY CO.,LTD"/>
    <s v="26AFF000003"/>
    <x v="5"/>
    <m/>
    <s v="000660202008"/>
    <s v="BISTECCHIERA PRE.C/MA.V.CERA.GREBLON BLACK PU.BI.ES/IN.42X27"/>
    <s v="semilavorato"/>
    <s v="semi-finished product"/>
    <m/>
    <n v="1120"/>
    <s v="NR"/>
    <m/>
    <n v="9.5019910714285718"/>
    <n v="10642.23"/>
    <s v="Die-cast Grill Pan w/ Wood Handle Greblon Black 42x27"/>
    <s v="PAN-"/>
  </r>
  <r>
    <s v="OF0038512"/>
    <x v="155"/>
    <m/>
    <s v="F600422"/>
    <s v="ZHEJIANG LANGYUE TECHNOLOGY CO.,LTD"/>
    <s v="26AFF000003"/>
    <x v="5"/>
    <m/>
    <s v="000660202009"/>
    <s v="BIST.PRE.C/MA.V.C/ALLOGG.CER.GREBLON BLACK PU.BI.ES/IN.35X22"/>
    <s v="semilavorato"/>
    <s v="semi-finished product"/>
    <m/>
    <n v="1680"/>
    <s v="NR"/>
    <m/>
    <n v="6.7786547619047619"/>
    <n v="11388.14"/>
    <s v="Die-cast Grill Pan w/ Wood Handle &amp; Ceramic Seat 35x22"/>
    <s v="PAN-"/>
  </r>
  <r>
    <s v="OF0038448"/>
    <x v="155"/>
    <m/>
    <s v="F600261"/>
    <s v="ZHEJIANG NANLONG INDUSTRY AND TRADE CO,LTD"/>
    <s v="26AFF000004"/>
    <x v="5"/>
    <m/>
    <s v="000660217022"/>
    <s v="CAS.OVALE FUSA 32,5X21 VERN.PTFE NERO/PTFE NERO INDUZIONE"/>
    <s v="semilavorato"/>
    <s v="semi-finished product"/>
    <m/>
    <n v="2000"/>
    <s v="NR"/>
    <m/>
    <n v="8.9590250000000005"/>
    <n v="17918.05"/>
    <s v="Cast Oval Casserole 32.5x21cm Black PTFE/Black PTFE Induction Ready"/>
    <s v="PAN-"/>
  </r>
  <r>
    <s v="OF0039689"/>
    <x v="158"/>
    <m/>
    <s v="F600361"/>
    <s v="ARCONIC- KOFEM MILL PRODUCTS HUNGARY KFT."/>
    <s v="26AFC000002"/>
    <x v="6"/>
    <m/>
    <s v="000050235032R"/>
    <s v="DISCO AL.L.GREEN 235/32 RIC"/>
    <s v="alluminio"/>
    <s v="aluminium"/>
    <m/>
    <n v="2861"/>
    <s v="kg"/>
    <m/>
    <n v="3.4270010485844109"/>
    <n v="9804.65"/>
    <s v="Aluminum Disc L. Green Series 235mm x 3.2mm Replacement Part [cite: 3]"/>
    <s v="ALM-"/>
  </r>
  <r>
    <s v="OF0039689"/>
    <x v="5"/>
    <m/>
    <s v="F600361"/>
    <s v="ARCONIC- KOFEM MILL PRODUCTS HUNGARY KFT."/>
    <s v="26AFC000002"/>
    <x v="6"/>
    <m/>
    <s v="000050265032R"/>
    <s v="DISCO AL.L.GREEN 265/32 RIC"/>
    <s v="alluminio"/>
    <s v="aluminium"/>
    <m/>
    <n v="6741"/>
    <s v="kg"/>
    <m/>
    <n v="3.4270004450378284"/>
    <n v="23101.41"/>
    <s v="Aluminum Disc L. Green Series 265mm x 3.2mm Replacement Part [cite: 3]"/>
    <s v="ALM-"/>
  </r>
  <r>
    <s v="OF0039689"/>
    <x v="84"/>
    <m/>
    <s v="F600361"/>
    <s v="ARCONIC- KOFEM MILL PRODUCTS HUNGARY KFT."/>
    <s v="26AFC000002"/>
    <x v="6"/>
    <m/>
    <s v="000050315032R"/>
    <s v="DISCO AL.L.GREEN 315/32 RIC"/>
    <s v="alluminio"/>
    <s v="aluminium"/>
    <m/>
    <n v="6720"/>
    <s v="kg"/>
    <m/>
    <n v="3.4269999999999996"/>
    <n v="23029.439999999999"/>
    <s v="Aluminum Disc L. Green Series 315mm x 3.2mm Replacement Part [cite: 3]"/>
    <s v="ALM-"/>
  </r>
  <r>
    <s v="OF0039689"/>
    <x v="84"/>
    <m/>
    <s v="F600361"/>
    <s v="ARCONIC- KOFEM MILL PRODUCTS HUNGARY KFT."/>
    <s v="26AFC000002"/>
    <x v="6"/>
    <m/>
    <s v="000050330032R"/>
    <s v="DISCO AL.L.GREEN 330/32 RIC"/>
    <s v="alluminio"/>
    <s v="aluminium"/>
    <m/>
    <n v="6735"/>
    <s v="kg"/>
    <m/>
    <n v="3.4270007423904971"/>
    <n v="23080.85"/>
    <s v="Aluminum Disc L. Green Series 330mm x 3.2mm Replacement Part [cite: 3]"/>
    <s v="ALM-"/>
  </r>
  <r>
    <s v="OF0039508"/>
    <x v="159"/>
    <m/>
    <s v="F505839"/>
    <s v="CHEMOURS BELGIUM BVBA"/>
    <s v="26AFC000001"/>
    <x v="6"/>
    <m/>
    <s v="003010503004"/>
    <s v="459G-R0185 ROLLER PRIMER GRAY"/>
    <s v="prodotti chimici"/>
    <s v="chemical products"/>
    <m/>
    <n v="460"/>
    <s v="kg"/>
    <m/>
    <n v="8.98"/>
    <n v="4130.8"/>
    <s v="459G-R0185 ROLLER PRIMER GRAY"/>
    <s v="INM-"/>
  </r>
  <r>
    <s v="OF0039508"/>
    <x v="160"/>
    <m/>
    <s v="F505839"/>
    <s v="CHEMOURS BELGIUM BVBA"/>
    <s v="26AFC000001"/>
    <x v="6"/>
    <m/>
    <s v="003010505005"/>
    <s v="478G-R1090 ROLLER SEALER"/>
    <s v="prodotti chimici"/>
    <s v="chemical products"/>
    <m/>
    <n v="320"/>
    <s v="kg"/>
    <m/>
    <n v="13"/>
    <n v="4160"/>
    <s v="478G-R1090 ROLLER SEALER"/>
    <s v="INM-"/>
  </r>
  <r>
    <s v="OF0039508"/>
    <x v="160"/>
    <m/>
    <s v="F505839"/>
    <s v="CHEMOURS BELGIUM BVBA"/>
    <s v="26AFC000001"/>
    <x v="6"/>
    <m/>
    <s v="003130002004"/>
    <s v="455G-R0385 ROLLER TOPCOAT PEWTER"/>
    <s v="prodotti chimici"/>
    <s v="chemical products"/>
    <m/>
    <n v="660"/>
    <s v="kg"/>
    <m/>
    <n v="8.98"/>
    <n v="5926.8"/>
    <s v="455G-R0385 ROLLER TOPCOAT PEWTER"/>
    <s v="INM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81ACB-485E-4A28-A4D8-8AD088895A67}" name="PivotTable1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552" firstHeaderRow="1" firstDataRow="1" firstDataCol="2"/>
  <pivotFields count="4">
    <pivotField compact="0" outline="0" showAll="0"/>
    <pivotField compact="0" outline="0" showAll="0"/>
    <pivotField axis="axisRow" compact="0" outline="0" showAll="0">
      <items count="5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372"/>
        <item x="373"/>
        <item x="374"/>
        <item x="375"/>
        <item x="18"/>
        <item x="19"/>
        <item x="20"/>
        <item x="21"/>
        <item x="452"/>
        <item x="22"/>
        <item x="453"/>
        <item x="509"/>
        <item x="510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454"/>
        <item x="455"/>
        <item x="456"/>
        <item x="457"/>
        <item x="38"/>
        <item x="376"/>
        <item x="377"/>
        <item x="39"/>
        <item x="378"/>
        <item x="429"/>
        <item x="371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495"/>
        <item x="496"/>
        <item x="497"/>
        <item x="379"/>
        <item x="380"/>
        <item x="381"/>
        <item x="382"/>
        <item x="92"/>
        <item x="465"/>
        <item x="481"/>
        <item x="473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472"/>
        <item x="399"/>
        <item x="152"/>
        <item x="153"/>
        <item x="154"/>
        <item x="155"/>
        <item x="156"/>
        <item x="400"/>
        <item x="157"/>
        <item x="158"/>
        <item x="459"/>
        <item x="474"/>
        <item x="404"/>
        <item x="484"/>
        <item x="427"/>
        <item x="424"/>
        <item x="425"/>
        <item x="426"/>
        <item x="428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85"/>
        <item x="486"/>
        <item x="502"/>
        <item x="503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417"/>
        <item x="418"/>
        <item x="419"/>
        <item x="46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422"/>
        <item x="423"/>
        <item x="206"/>
        <item x="207"/>
        <item x="208"/>
        <item x="209"/>
        <item x="210"/>
        <item x="211"/>
        <item x="212"/>
        <item x="213"/>
        <item x="214"/>
        <item x="215"/>
        <item x="386"/>
        <item x="216"/>
        <item x="217"/>
        <item x="387"/>
        <item x="218"/>
        <item x="38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405"/>
        <item x="409"/>
        <item x="406"/>
        <item x="410"/>
        <item x="407"/>
        <item x="408"/>
        <item x="412"/>
        <item x="411"/>
        <item x="413"/>
        <item x="414"/>
        <item x="415"/>
        <item x="416"/>
        <item x="461"/>
        <item x="462"/>
        <item x="475"/>
        <item x="476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401"/>
        <item x="402"/>
        <item x="403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458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514"/>
        <item x="420"/>
        <item x="421"/>
        <item x="477"/>
        <item x="479"/>
        <item x="480"/>
        <item x="320"/>
        <item x="385"/>
        <item x="467"/>
        <item x="430"/>
        <item x="431"/>
        <item x="468"/>
        <item x="469"/>
        <item x="470"/>
        <item x="471"/>
        <item x="370"/>
        <item x="504"/>
        <item x="505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466"/>
        <item x="389"/>
        <item x="390"/>
        <item x="391"/>
        <item x="392"/>
        <item x="393"/>
        <item x="394"/>
        <item x="395"/>
        <item x="396"/>
        <item x="397"/>
        <item x="398"/>
        <item x="508"/>
        <item x="334"/>
        <item x="335"/>
        <item x="511"/>
        <item x="512"/>
        <item x="336"/>
        <item x="337"/>
        <item x="498"/>
        <item x="338"/>
        <item x="499"/>
        <item x="515"/>
        <item x="516"/>
        <item x="517"/>
        <item x="339"/>
        <item x="340"/>
        <item x="341"/>
        <item x="342"/>
        <item x="343"/>
        <item x="463"/>
        <item x="464"/>
        <item x="488"/>
        <item x="487"/>
        <item x="490"/>
        <item x="489"/>
        <item x="492"/>
        <item x="491"/>
        <item x="494"/>
        <item x="493"/>
        <item x="506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500"/>
        <item x="360"/>
        <item x="501"/>
        <item x="384"/>
        <item x="361"/>
        <item x="362"/>
        <item x="363"/>
        <item x="364"/>
        <item x="507"/>
        <item x="365"/>
        <item x="366"/>
        <item x="513"/>
        <item x="367"/>
        <item x="368"/>
        <item x="383"/>
        <item x="483"/>
        <item x="369"/>
        <item x="478"/>
        <item x="482"/>
        <item t="default"/>
      </items>
    </pivotField>
    <pivotField axis="axisRow" compact="0" outline="0" showAll="0">
      <items count="31">
        <item x="2"/>
        <item x="8"/>
        <item x="17"/>
        <item x="9"/>
        <item x="10"/>
        <item x="5"/>
        <item x="19"/>
        <item x="14"/>
        <item x="24"/>
        <item x="0"/>
        <item x="7"/>
        <item x="15"/>
        <item x="11"/>
        <item x="27"/>
        <item x="13"/>
        <item x="3"/>
        <item x="12"/>
        <item x="23"/>
        <item x="25"/>
        <item x="20"/>
        <item x="6"/>
        <item x="29"/>
        <item x="1"/>
        <item x="18"/>
        <item x="21"/>
        <item x="4"/>
        <item x="22"/>
        <item x="26"/>
        <item x="16"/>
        <item x="28"/>
        <item t="default"/>
      </items>
    </pivotField>
  </pivotFields>
  <rowFields count="2">
    <field x="3"/>
    <field x="2"/>
  </rowFields>
  <rowItems count="549">
    <i>
      <x/>
      <x v="22"/>
    </i>
    <i r="1">
      <x v="23"/>
    </i>
    <i r="1">
      <x v="24"/>
    </i>
    <i r="1">
      <x v="25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456"/>
    </i>
    <i r="1">
      <x v="467"/>
    </i>
    <i t="default">
      <x/>
    </i>
    <i>
      <x v="1"/>
      <x v="116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t="default">
      <x v="1"/>
    </i>
    <i>
      <x v="2"/>
      <x v="366"/>
    </i>
    <i t="default">
      <x v="2"/>
    </i>
    <i>
      <x v="3"/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t="default">
      <x v="3"/>
    </i>
    <i>
      <x v="4"/>
      <x v="181"/>
    </i>
    <i r="1">
      <x v="241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418"/>
    </i>
    <i r="1">
      <x v="503"/>
    </i>
    <i r="1">
      <x v="504"/>
    </i>
    <i r="1">
      <x v="505"/>
    </i>
    <i r="1">
      <x v="506"/>
    </i>
    <i t="default">
      <x v="4"/>
    </i>
    <i>
      <x v="5"/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t="default">
      <x v="5"/>
    </i>
    <i>
      <x v="6"/>
      <x v="454"/>
    </i>
    <i r="1">
      <x v="459"/>
    </i>
    <i r="1">
      <x v="502"/>
    </i>
    <i r="1">
      <x v="507"/>
    </i>
    <i t="default">
      <x v="6"/>
    </i>
    <i>
      <x v="7"/>
      <x v="279"/>
    </i>
    <i r="1">
      <x v="280"/>
    </i>
    <i r="1">
      <x v="281"/>
    </i>
    <i r="1">
      <x v="282"/>
    </i>
    <i t="default">
      <x v="7"/>
    </i>
    <i>
      <x v="8"/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87"/>
    </i>
    <i r="1">
      <x v="188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491"/>
    </i>
    <i r="1">
      <x v="492"/>
    </i>
    <i r="1">
      <x v="496"/>
    </i>
    <i r="1">
      <x v="498"/>
    </i>
    <i r="1">
      <x v="509"/>
    </i>
    <i r="1">
      <x v="515"/>
    </i>
    <i t="default">
      <x v="9"/>
    </i>
    <i>
      <x v="10"/>
      <x v="18"/>
    </i>
    <i r="1">
      <x v="19"/>
    </i>
    <i r="1">
      <x v="20"/>
    </i>
    <i r="1">
      <x v="21"/>
    </i>
    <i r="1">
      <x v="51"/>
    </i>
    <i r="1">
      <x v="52"/>
    </i>
    <i r="1">
      <x v="53"/>
    </i>
    <i r="1">
      <x v="112"/>
    </i>
    <i r="1">
      <x v="113"/>
    </i>
    <i r="1">
      <x v="114"/>
    </i>
    <i r="1">
      <x v="115"/>
    </i>
    <i r="1">
      <x v="118"/>
    </i>
    <i r="1">
      <x v="119"/>
    </i>
    <i r="1">
      <x v="179"/>
    </i>
    <i r="1">
      <x v="190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75"/>
    </i>
    <i r="1">
      <x v="276"/>
    </i>
    <i r="1">
      <x v="278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16"/>
    </i>
    <i r="1">
      <x v="317"/>
    </i>
    <i r="1">
      <x v="338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43"/>
    </i>
    <i r="1">
      <x v="482"/>
    </i>
    <i r="1">
      <x v="513"/>
    </i>
    <i r="1">
      <x v="514"/>
    </i>
    <i r="1">
      <x v="517"/>
    </i>
    <i t="default">
      <x v="10"/>
    </i>
    <i>
      <x v="11"/>
      <x v="337"/>
    </i>
    <i r="1">
      <x v="342"/>
    </i>
    <i r="1">
      <x v="343"/>
    </i>
    <i r="1">
      <x v="497"/>
    </i>
    <i t="default">
      <x v="11"/>
    </i>
    <i>
      <x v="12"/>
      <x v="55"/>
    </i>
    <i r="1">
      <x v="182"/>
    </i>
    <i r="1">
      <x v="183"/>
    </i>
    <i r="1">
      <x v="184"/>
    </i>
    <i r="1">
      <x v="185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t="default">
      <x v="12"/>
    </i>
    <i>
      <x v="13"/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t="default">
      <x v="13"/>
    </i>
    <i>
      <x v="14"/>
      <x v="54"/>
    </i>
    <i r="1">
      <x v="56"/>
    </i>
    <i r="1">
      <x v="117"/>
    </i>
    <i r="1">
      <x v="180"/>
    </i>
    <i r="1">
      <x v="189"/>
    </i>
    <i r="1">
      <x v="191"/>
    </i>
    <i r="1">
      <x v="237"/>
    </i>
    <i r="1">
      <x v="273"/>
    </i>
    <i r="1">
      <x v="274"/>
    </i>
    <i r="1">
      <x v="277"/>
    </i>
    <i r="1">
      <x v="314"/>
    </i>
    <i r="1">
      <x v="315"/>
    </i>
    <i r="1">
      <x v="363"/>
    </i>
    <i r="1">
      <x v="412"/>
    </i>
    <i r="1">
      <x v="413"/>
    </i>
    <i r="1">
      <x v="414"/>
    </i>
    <i r="1">
      <x v="416"/>
    </i>
    <i r="1">
      <x v="417"/>
    </i>
    <i r="1">
      <x v="472"/>
    </i>
    <i r="1">
      <x v="473"/>
    </i>
    <i r="1">
      <x v="510"/>
    </i>
    <i r="1">
      <x v="511"/>
    </i>
    <i r="1">
      <x v="512"/>
    </i>
    <i t="default">
      <x v="14"/>
    </i>
    <i>
      <x v="15"/>
      <x v="27"/>
    </i>
    <i r="1">
      <x v="37"/>
    </i>
    <i r="1">
      <x v="460"/>
    </i>
    <i t="default">
      <x v="15"/>
    </i>
    <i>
      <x v="16"/>
      <x v="186"/>
    </i>
    <i r="1">
      <x v="238"/>
    </i>
    <i r="1">
      <x v="239"/>
    </i>
    <i r="1">
      <x v="240"/>
    </i>
    <i r="1">
      <x v="339"/>
    </i>
    <i r="1">
      <x v="340"/>
    </i>
    <i r="1">
      <x v="341"/>
    </i>
    <i r="1">
      <x v="415"/>
    </i>
    <i r="1">
      <x v="455"/>
    </i>
    <i r="1">
      <x v="457"/>
    </i>
    <i r="1">
      <x v="458"/>
    </i>
    <i t="default">
      <x v="16"/>
    </i>
    <i>
      <x v="17"/>
      <x v="29"/>
    </i>
    <i r="1">
      <x v="30"/>
    </i>
    <i r="1">
      <x v="419"/>
    </i>
    <i t="default">
      <x v="17"/>
    </i>
    <i>
      <x v="18"/>
      <x v="234"/>
    </i>
    <i r="1">
      <x v="235"/>
    </i>
    <i r="1">
      <x v="236"/>
    </i>
    <i t="default">
      <x v="18"/>
    </i>
    <i>
      <x v="19"/>
      <x v="461"/>
    </i>
    <i r="1">
      <x v="462"/>
    </i>
    <i r="1">
      <x v="463"/>
    </i>
    <i r="1">
      <x v="499"/>
    </i>
    <i t="default">
      <x v="19"/>
    </i>
    <i>
      <x v="20"/>
      <x v="50"/>
    </i>
    <i t="default">
      <x v="20"/>
    </i>
    <i>
      <x v="21"/>
      <x v="464"/>
    </i>
    <i r="1">
      <x v="465"/>
    </i>
    <i r="1">
      <x v="466"/>
    </i>
    <i t="default">
      <x v="21"/>
    </i>
    <i>
      <x v="22"/>
      <x v="14"/>
    </i>
    <i r="1">
      <x v="15"/>
    </i>
    <i r="1">
      <x v="16"/>
    </i>
    <i r="1">
      <x v="17"/>
    </i>
    <i r="1">
      <x v="468"/>
    </i>
    <i r="1">
      <x v="469"/>
    </i>
    <i r="1">
      <x v="470"/>
    </i>
    <i r="1">
      <x v="471"/>
    </i>
    <i r="1">
      <x v="493"/>
    </i>
    <i r="1">
      <x v="494"/>
    </i>
    <i r="1">
      <x v="495"/>
    </i>
    <i r="1">
      <x v="500"/>
    </i>
    <i t="default">
      <x v="22"/>
    </i>
    <i>
      <x v="23"/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t="default">
      <x v="23"/>
    </i>
    <i>
      <x v="24"/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t="default">
      <x v="24"/>
    </i>
    <i>
      <x v="25"/>
      <x v="31"/>
    </i>
    <i r="1">
      <x v="32"/>
    </i>
    <i r="1">
      <x v="33"/>
    </i>
    <i r="1">
      <x v="34"/>
    </i>
    <i r="1">
      <x v="35"/>
    </i>
    <i r="1">
      <x v="36"/>
    </i>
    <i r="1">
      <x v="490"/>
    </i>
    <i t="default">
      <x v="25"/>
    </i>
    <i>
      <x v="26"/>
      <x v="26"/>
    </i>
    <i r="1">
      <x v="28"/>
    </i>
    <i r="1">
      <x v="46"/>
    </i>
    <i r="1">
      <x v="47"/>
    </i>
    <i r="1">
      <x v="48"/>
    </i>
    <i r="1">
      <x v="49"/>
    </i>
    <i r="1">
      <x v="508"/>
    </i>
    <i t="default">
      <x v="26"/>
    </i>
    <i>
      <x v="27"/>
      <x v="516"/>
    </i>
    <i t="default">
      <x v="27"/>
    </i>
    <i>
      <x v="28"/>
      <x v="364"/>
    </i>
    <i r="1">
      <x v="365"/>
    </i>
    <i t="default">
      <x v="28"/>
    </i>
    <i>
      <x v="29"/>
      <x v="501"/>
    </i>
    <i t="default">
      <x v="2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B78C9-28A3-4744-87EF-B553C3A7355F}" name="PivotTable7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25">
    <pivotField showAll="0"/>
    <pivotField showAll="0">
      <items count="162">
        <item x="158"/>
        <item x="72"/>
        <item x="122"/>
        <item x="99"/>
        <item x="125"/>
        <item x="73"/>
        <item x="26"/>
        <item x="88"/>
        <item x="71"/>
        <item x="68"/>
        <item x="136"/>
        <item x="143"/>
        <item x="159"/>
        <item x="41"/>
        <item x="8"/>
        <item x="34"/>
        <item x="89"/>
        <item x="49"/>
        <item x="29"/>
        <item x="70"/>
        <item x="84"/>
        <item x="59"/>
        <item x="134"/>
        <item x="131"/>
        <item x="160"/>
        <item x="48"/>
        <item x="90"/>
        <item x="77"/>
        <item x="129"/>
        <item x="27"/>
        <item x="13"/>
        <item x="4"/>
        <item x="67"/>
        <item x="76"/>
        <item x="9"/>
        <item x="54"/>
        <item x="107"/>
        <item x="10"/>
        <item x="155"/>
        <item x="85"/>
        <item x="124"/>
        <item x="47"/>
        <item x="92"/>
        <item x="135"/>
        <item x="121"/>
        <item x="82"/>
        <item x="150"/>
        <item x="74"/>
        <item x="119"/>
        <item x="38"/>
        <item x="78"/>
        <item x="51"/>
        <item x="5"/>
        <item x="128"/>
        <item x="157"/>
        <item x="154"/>
        <item x="152"/>
        <item x="100"/>
        <item x="149"/>
        <item x="3"/>
        <item x="80"/>
        <item x="120"/>
        <item x="103"/>
        <item x="106"/>
        <item x="104"/>
        <item x="112"/>
        <item x="75"/>
        <item x="93"/>
        <item x="46"/>
        <item x="127"/>
        <item x="12"/>
        <item x="151"/>
        <item x="81"/>
        <item x="40"/>
        <item x="14"/>
        <item x="31"/>
        <item x="16"/>
        <item x="17"/>
        <item x="153"/>
        <item x="83"/>
        <item x="0"/>
        <item x="123"/>
        <item x="79"/>
        <item x="30"/>
        <item x="156"/>
        <item x="102"/>
        <item x="43"/>
        <item x="15"/>
        <item x="91"/>
        <item x="55"/>
        <item x="57"/>
        <item x="118"/>
        <item x="133"/>
        <item x="39"/>
        <item x="2"/>
        <item x="126"/>
        <item x="98"/>
        <item x="95"/>
        <item x="101"/>
        <item x="116"/>
        <item x="147"/>
        <item x="114"/>
        <item x="130"/>
        <item x="6"/>
        <item x="42"/>
        <item x="96"/>
        <item x="97"/>
        <item x="62"/>
        <item x="69"/>
        <item x="109"/>
        <item x="140"/>
        <item x="56"/>
        <item x="137"/>
        <item x="108"/>
        <item x="110"/>
        <item x="111"/>
        <item x="105"/>
        <item x="86"/>
        <item x="94"/>
        <item x="64"/>
        <item x="50"/>
        <item x="35"/>
        <item x="45"/>
        <item x="11"/>
        <item x="32"/>
        <item x="7"/>
        <item x="44"/>
        <item x="20"/>
        <item x="146"/>
        <item x="113"/>
        <item x="28"/>
        <item x="1"/>
        <item x="61"/>
        <item x="33"/>
        <item x="148"/>
        <item x="37"/>
        <item x="22"/>
        <item x="36"/>
        <item x="138"/>
        <item x="139"/>
        <item x="87"/>
        <item x="144"/>
        <item x="132"/>
        <item x="65"/>
        <item x="25"/>
        <item x="145"/>
        <item x="115"/>
        <item x="117"/>
        <item x="63"/>
        <item x="141"/>
        <item x="21"/>
        <item x="24"/>
        <item x="23"/>
        <item x="58"/>
        <item x="53"/>
        <item x="19"/>
        <item x="142"/>
        <item x="52"/>
        <item x="18"/>
        <item x="60"/>
        <item x="66"/>
        <item t="default"/>
      </items>
    </pivotField>
    <pivotField showAll="0"/>
    <pivotField showAll="0"/>
    <pivotField showAll="0"/>
    <pivotField showAll="0"/>
    <pivotField axis="axisRow" numFmtId="167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66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4"/>
    <field x="23"/>
    <field x="6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3" baseField="0" baseItem="0"/>
    <dataField name="Count of Quantity2" fld="13" subtotal="count" baseField="2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a2" displayName="Tabella2" ref="A2:B16" totalsRowShown="0">
  <autoFilter ref="A2:B16" xr:uid="{00000000-0009-0000-0100-000002000000}"/>
  <sortState xmlns:xlrd2="http://schemas.microsoft.com/office/spreadsheetml/2017/richdata2" ref="A3:B16">
    <sortCondition ref="A2:A30"/>
  </sortState>
  <tableColumns count="2">
    <tableColumn id="1" xr3:uid="{00000000-0010-0000-0100-000001000000}" name="Italian " dataDxfId="0"/>
    <tableColumn id="2" xr3:uid="{00000000-0010-0000-0100-000002000000}" name="Englis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meyer-mhk.com/MMS/PRS/MainComm" TargetMode="External"/><Relationship Id="rId2" Type="http://schemas.openxmlformats.org/officeDocument/2006/relationships/hyperlink" Target="https://portal.meyer-mhk.com/MMS/PRS/MainComm" TargetMode="External"/><Relationship Id="rId1" Type="http://schemas.openxmlformats.org/officeDocument/2006/relationships/hyperlink" Target="https://portal.meyer-mhk.com/MMS/PRS/MainCom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B710-85FA-4317-8FA8-9B733923FDC0}">
  <sheetPr>
    <tabColor rgb="FFFFFF00"/>
  </sheetPr>
  <dimension ref="A3:C561"/>
  <sheetViews>
    <sheetView topLeftCell="A280" workbookViewId="0">
      <selection activeCell="A367" sqref="A367"/>
    </sheetView>
  </sheetViews>
  <sheetFormatPr defaultRowHeight="14.4"/>
  <cols>
    <col min="1" max="2" width="100.21875" bestFit="1" customWidth="1"/>
    <col min="3" max="3" width="9.109375" bestFit="1" customWidth="1"/>
  </cols>
  <sheetData>
    <row r="3" spans="1:3">
      <c r="A3" s="42" t="s">
        <v>2210</v>
      </c>
      <c r="B3" s="42" t="s">
        <v>788</v>
      </c>
    </row>
    <row r="4" spans="1:3">
      <c r="A4" t="s">
        <v>763</v>
      </c>
      <c r="B4" t="s">
        <v>1979</v>
      </c>
      <c r="C4" t="str">
        <f>_xlfn.TRANSLATE(B4,"it","yue")</f>
        <v>5 275/14 RICAluminium Disc Alloy 99.5 275mm x 1.4mm 替換零件 [引用：2]</v>
      </c>
    </row>
    <row r="5" spans="1:3">
      <c r="B5" t="s">
        <v>1980</v>
      </c>
      <c r="C5" t="str">
        <f t="shared" ref="C5:C68" si="0">_xlfn.TRANSLATE(B5,"it","yue")</f>
        <v>5 280/14 RICAluminium Disc Alloy 99.5 280mm x 1.4mm 替換零件 [引用：2]</v>
      </c>
    </row>
    <row r="6" spans="1:3">
      <c r="B6" t="s">
        <v>1981</v>
      </c>
      <c r="C6" t="str">
        <f t="shared" si="0"/>
        <v>5 315/14 RICAluminium Disc Alloy 99.5 315mm x 1.4mm 替換零件 [引用：2]</v>
      </c>
    </row>
    <row r="7" spans="1:3">
      <c r="B7" t="s">
        <v>1982</v>
      </c>
      <c r="C7" t="str">
        <f t="shared" si="0"/>
        <v>5 390/14 RICAluminium Disc Alloy 99.5 390mm x 1.4mm 替換零件 [引用：2]</v>
      </c>
    </row>
    <row r="8" spans="1:3">
      <c r="B8" t="s">
        <v>2178</v>
      </c>
      <c r="C8" t="str">
        <f t="shared" si="0"/>
        <v>鋁碟合金 1200 265mm x 2.2mm 替換零件 [引用：1]</v>
      </c>
    </row>
    <row r="9" spans="1:3">
      <c r="B9" t="s">
        <v>1946</v>
      </c>
      <c r="C9" t="str">
        <f t="shared" si="0"/>
        <v>鋁碟合金 1200 410mm x 2.2mm 替換零件 [引用：1]</v>
      </c>
    </row>
    <row r="10" spans="1:3">
      <c r="B10" t="s">
        <v>1947</v>
      </c>
      <c r="C10" t="str">
        <f t="shared" si="0"/>
        <v>鋁碟合金 4006 215mm x 3.6mm 替換零件 [引用：1 2]</v>
      </c>
    </row>
    <row r="11" spans="1:3">
      <c r="B11" t="s">
        <v>1948</v>
      </c>
      <c r="C11" t="str">
        <f t="shared" si="0"/>
        <v>鋁碟合金 4006 225mm x 2.9mm 替換零件 [引用：1]</v>
      </c>
    </row>
    <row r="12" spans="1:3">
      <c r="B12" t="s">
        <v>1949</v>
      </c>
      <c r="C12" t="str">
        <f t="shared" si="0"/>
        <v>鋁碟合金 4006 235mm x 2.9mm 替換零件 [引用：1]</v>
      </c>
    </row>
    <row r="13" spans="1:3">
      <c r="B13" t="s">
        <v>1950</v>
      </c>
      <c r="C13" t="str">
        <f t="shared" si="0"/>
        <v>鋁碟合金 4006 235mm x 3.6mm 替換零件 [引用：2]</v>
      </c>
    </row>
    <row r="14" spans="1:3">
      <c r="B14" t="s">
        <v>1951</v>
      </c>
      <c r="C14" t="str">
        <f t="shared" si="0"/>
        <v>鋁碟合金 4006 260mm x 3.6mm 替換零件 [引用：2]</v>
      </c>
    </row>
    <row r="15" spans="1:3">
      <c r="B15" t="s">
        <v>1952</v>
      </c>
      <c r="C15" t="str">
        <f t="shared" si="0"/>
        <v>鋁碟合金 4006 265mm x 2.9mm 替換零件 [引用：2]</v>
      </c>
    </row>
    <row r="16" spans="1:3">
      <c r="B16" t="s">
        <v>1953</v>
      </c>
      <c r="C16" t="str">
        <f t="shared" si="0"/>
        <v>鋁碟合金 4006 265mm x 3.2mm 替換零件 [引用：2]</v>
      </c>
    </row>
    <row r="17" spans="2:3">
      <c r="B17" t="s">
        <v>1954</v>
      </c>
      <c r="C17" t="str">
        <f t="shared" si="0"/>
        <v>鋁碟合金 4006 280mm x 3.6mm 替換零件 [引用：2]</v>
      </c>
    </row>
    <row r="18" spans="2:3">
      <c r="B18" t="s">
        <v>1955</v>
      </c>
      <c r="C18" t="str">
        <f t="shared" si="0"/>
        <v>鋁碟合金 4006 285mm x 3.6mm 替換零件 [引用：2]</v>
      </c>
    </row>
    <row r="19" spans="2:3">
      <c r="B19" t="s">
        <v>1956</v>
      </c>
      <c r="C19" t="str">
        <f t="shared" si="0"/>
        <v>鋁碟合金 4006 300mm x 2.9mm 替換零件 [引用：2]</v>
      </c>
    </row>
    <row r="20" spans="2:3">
      <c r="B20" t="s">
        <v>1957</v>
      </c>
      <c r="C20" t="str">
        <f t="shared" si="0"/>
        <v>鋁碟合金 4006 305mm x 2.9mm 替換零件 [引用：2]</v>
      </c>
    </row>
    <row r="21" spans="2:3">
      <c r="B21" t="s">
        <v>1958</v>
      </c>
      <c r="C21" t="str">
        <f t="shared" si="0"/>
        <v>鋁碟合金 4006 305mm x 3.6mm 替換零件 [引用：2]</v>
      </c>
    </row>
    <row r="22" spans="2:3">
      <c r="B22" t="s">
        <v>1959</v>
      </c>
      <c r="C22" t="str">
        <f t="shared" si="0"/>
        <v>鋁碟合金 4006 310mm x 3.6mm 替換零件 [引用：2]</v>
      </c>
    </row>
    <row r="23" spans="2:3">
      <c r="B23" t="s">
        <v>1960</v>
      </c>
      <c r="C23" t="str">
        <f t="shared" si="0"/>
        <v>鋁碟合金 4006 325mm x 3.6mm 替換零件 [引用：2]</v>
      </c>
    </row>
    <row r="24" spans="2:3">
      <c r="B24" t="s">
        <v>1961</v>
      </c>
      <c r="C24" t="str">
        <f t="shared" si="0"/>
        <v>鋁碟合金 4006 330mm x 2.9mm 替換零件 [引用：2]</v>
      </c>
    </row>
    <row r="25" spans="2:3">
      <c r="B25" t="s">
        <v>1962</v>
      </c>
      <c r="C25" t="str">
        <f t="shared" si="0"/>
        <v>鋁碟合金 4006 335mm x 2.4mm 替換零件 [引用：2]</v>
      </c>
    </row>
    <row r="26" spans="2:3">
      <c r="B26" t="s">
        <v>1963</v>
      </c>
      <c r="C26" t="str">
        <f t="shared" si="0"/>
        <v>鋁碟合金 4006 335mm x 2.9mm 替換零件 [引用：2]</v>
      </c>
    </row>
    <row r="27" spans="2:3">
      <c r="B27" t="s">
        <v>1964</v>
      </c>
      <c r="C27" t="str">
        <f t="shared" si="0"/>
        <v>鋁碟合金 4006 335mm x 3.2mm 替換零件 [引用：2]</v>
      </c>
    </row>
    <row r="28" spans="2:3">
      <c r="B28" t="s">
        <v>1965</v>
      </c>
      <c r="C28" t="str">
        <f t="shared" si="0"/>
        <v>鋁碟合金 4006 340mm x 3.6mm 替換零件 [引用：2]</v>
      </c>
    </row>
    <row r="29" spans="2:3">
      <c r="B29" t="s">
        <v>1966</v>
      </c>
      <c r="C29" t="str">
        <f t="shared" si="0"/>
        <v>鋁碟合金 4006 350mm x 2.9mm 替換零件 [引用：2]</v>
      </c>
    </row>
    <row r="30" spans="2:3">
      <c r="B30" t="s">
        <v>1967</v>
      </c>
      <c r="C30" t="str">
        <f t="shared" si="0"/>
        <v>鋁碟合金 4006 350mm x 3.6mm 替換零件 [引用：2]</v>
      </c>
    </row>
    <row r="31" spans="2:3">
      <c r="B31" t="s">
        <v>1968</v>
      </c>
      <c r="C31" t="str">
        <f t="shared" si="0"/>
        <v>鋁碟合金 4006 355mm x 2.9mm 替換零件 [引用：2]</v>
      </c>
    </row>
    <row r="32" spans="2:3">
      <c r="B32" t="s">
        <v>1969</v>
      </c>
      <c r="C32" t="str">
        <f t="shared" si="0"/>
        <v>鋁碟合金 4006 355mm x 3.2mm 替換零件 [引用：2]</v>
      </c>
    </row>
    <row r="33" spans="2:3">
      <c r="B33" t="s">
        <v>1970</v>
      </c>
      <c r="C33" t="str">
        <f t="shared" si="0"/>
        <v>鋁碟合金 4006 355mm x 3.6mm 替換零件 [引用：2]</v>
      </c>
    </row>
    <row r="34" spans="2:3">
      <c r="B34" t="s">
        <v>1971</v>
      </c>
      <c r="C34" t="str">
        <f t="shared" si="0"/>
        <v>鋁碟合金 4006 355mm x 3.9mm 替換零件 [引用：2]</v>
      </c>
    </row>
    <row r="35" spans="2:3">
      <c r="B35" t="s">
        <v>1972</v>
      </c>
      <c r="C35" t="str">
        <f t="shared" si="0"/>
        <v>鋁碟合金 4006 370mm x 2.9mm 替換零件 [引用：2]</v>
      </c>
    </row>
    <row r="36" spans="2:3">
      <c r="B36" t="s">
        <v>1973</v>
      </c>
      <c r="C36" t="str">
        <f t="shared" si="0"/>
        <v>鋁碟合金 4006 370mm x 3.6mm 替換零件 [引用：2]</v>
      </c>
    </row>
    <row r="37" spans="2:3">
      <c r="B37" t="s">
        <v>1974</v>
      </c>
      <c r="C37" t="str">
        <f t="shared" si="0"/>
        <v>鋁碟合金 4006 375mm x 3.9mm 替換零件 [引用：2]</v>
      </c>
    </row>
    <row r="38" spans="2:3">
      <c r="B38" t="s">
        <v>1975</v>
      </c>
      <c r="C38" t="str">
        <f t="shared" si="0"/>
        <v>鋁碟合金 4006 385mm x 3.6mm 替換零件 [引用：2]</v>
      </c>
    </row>
    <row r="39" spans="2:3">
      <c r="B39" t="s">
        <v>1976</v>
      </c>
      <c r="C39" t="str">
        <f t="shared" si="0"/>
        <v>鋁碟合金 4006 410mm x 2.9mm 替換零件 [引用：2]</v>
      </c>
    </row>
    <row r="40" spans="2:3">
      <c r="B40" t="s">
        <v>1977</v>
      </c>
      <c r="C40" t="str">
        <f t="shared" si="0"/>
        <v>鋁碟合金 4006 415mm x 3.9mm 替換零件 [引用：2]</v>
      </c>
    </row>
    <row r="41" spans="2:3">
      <c r="B41" t="s">
        <v>1978</v>
      </c>
      <c r="C41" t="str">
        <f t="shared" si="0"/>
        <v>鋁碟合金 4006 435mm x 3.6mm 替換零件 [引用：2]</v>
      </c>
    </row>
    <row r="42" spans="2:3">
      <c r="B42" t="s">
        <v>1983</v>
      </c>
      <c r="C42" t="str">
        <f t="shared" si="0"/>
        <v>鋁碟合金 99.5 390mm x 1.7mm 替換零件 [引用：2]</v>
      </c>
    </row>
    <row r="43" spans="2:3">
      <c r="B43" t="s">
        <v>1984</v>
      </c>
      <c r="C43" t="str">
        <f t="shared" si="0"/>
        <v>鋁碟綠色系列 285mm x 2.9mm 替換零件 [引用：3]</v>
      </c>
    </row>
    <row r="44" spans="2:3">
      <c r="B44" t="s">
        <v>1985</v>
      </c>
      <c r="C44" t="str">
        <f t="shared" si="0"/>
        <v>鋁碟 L. Green 系列 220mm x 3.2mm 替換零件 [引用：3]</v>
      </c>
    </row>
    <row r="45" spans="2:3">
      <c r="B45" t="s">
        <v>1986</v>
      </c>
      <c r="C45" t="str">
        <f t="shared" si="0"/>
        <v>鋁碟 L. Green 系列 225mm x 2.9mm 替換零件 [引用：3]</v>
      </c>
    </row>
    <row r="46" spans="2:3">
      <c r="B46" t="s">
        <v>1987</v>
      </c>
      <c r="C46" t="str">
        <f t="shared" si="0"/>
        <v>鋁碟 L. Green 系列 225mm x 3.2mm 替換零件 [引用：3]</v>
      </c>
    </row>
    <row r="47" spans="2:3">
      <c r="B47" t="s">
        <v>1988</v>
      </c>
      <c r="C47" t="str">
        <f t="shared" si="0"/>
        <v>鋁碟 L. Green 系列 235mm x 3.2mm 替換零件 [引用：3]</v>
      </c>
    </row>
    <row r="48" spans="2:3">
      <c r="B48" t="s">
        <v>1989</v>
      </c>
      <c r="C48" t="str">
        <f t="shared" si="0"/>
        <v>鋁碟 L. Green 系列 265mm x 2.9mm 替換零件 [引用：3]</v>
      </c>
    </row>
    <row r="49" spans="2:3">
      <c r="B49" t="s">
        <v>1990</v>
      </c>
      <c r="C49" t="str">
        <f t="shared" si="0"/>
        <v>鋁碟 L. Green 系列 265mm x 3.2mm 替換零件 [引用：3]</v>
      </c>
    </row>
    <row r="50" spans="2:3">
      <c r="B50" t="s">
        <v>1991</v>
      </c>
      <c r="C50" t="str">
        <f t="shared" si="0"/>
        <v>鋁碟 L. Green 系列 265mm x 3.6mm 替換零件 [引用：3]</v>
      </c>
    </row>
    <row r="51" spans="2:3">
      <c r="B51" t="s">
        <v>1992</v>
      </c>
      <c r="C51" t="str">
        <f t="shared" si="0"/>
        <v>鋁碟 L. Green 系列 280mm x 3.2mm 替換零件 [引用：3]</v>
      </c>
    </row>
    <row r="52" spans="2:3">
      <c r="B52" t="s">
        <v>1993</v>
      </c>
      <c r="C52" t="str">
        <f t="shared" si="0"/>
        <v>鋁碟 L. Green 系列 305mm x 2.9mm 替換零件 [引用：3]</v>
      </c>
    </row>
    <row r="53" spans="2:3">
      <c r="B53" t="s">
        <v>1994</v>
      </c>
      <c r="C53" t="str">
        <f t="shared" si="0"/>
        <v>鋁碟 L. Green 系列 305mm x 3.6mm 替換零件 [引用：3]</v>
      </c>
    </row>
    <row r="54" spans="2:3">
      <c r="B54" t="s">
        <v>1995</v>
      </c>
      <c r="C54" t="str">
        <f t="shared" si="0"/>
        <v>鋁碟 L. Green 系列 315mm x 3.2mm 替換零件 [引用：3]</v>
      </c>
    </row>
    <row r="55" spans="2:3">
      <c r="B55" t="s">
        <v>1996</v>
      </c>
      <c r="C55" t="str">
        <f t="shared" si="0"/>
        <v>鋁碟 L. Green 系列 330mm x 2.9mm 替換零件 [引用：3]</v>
      </c>
    </row>
    <row r="56" spans="2:3">
      <c r="B56" t="s">
        <v>1997</v>
      </c>
      <c r="C56" t="str">
        <f t="shared" si="0"/>
        <v>鋁碟 L. Green 系列 330mm x 3.2mm 替換零件 [引用：3]</v>
      </c>
    </row>
    <row r="57" spans="2:3">
      <c r="B57" t="s">
        <v>1998</v>
      </c>
      <c r="C57" t="str">
        <f t="shared" si="0"/>
        <v>鋁碟 L. Green 系列 335mm x 2.9mm 替換零件 [引用：3]</v>
      </c>
    </row>
    <row r="58" spans="2:3">
      <c r="B58" t="s">
        <v>2179</v>
      </c>
      <c r="C58" t="str">
        <f t="shared" si="0"/>
        <v>鋁碟 L. Green 系列 365mm x 2.9mm 替換零件 [引用：3]</v>
      </c>
    </row>
    <row r="59" spans="2:3">
      <c r="B59" t="s">
        <v>1999</v>
      </c>
      <c r="C59" t="str">
        <f t="shared" si="0"/>
        <v>鋁碟 L. Green 系列 370mm x 3.6mm 替換零件 [引用：3]</v>
      </c>
    </row>
    <row r="60" spans="2:3">
      <c r="B60" t="s">
        <v>2137</v>
      </c>
      <c r="C60" t="str">
        <f t="shared" si="0"/>
        <v>鋁製長方形綠色系列 260x260x10 毫米替換</v>
      </c>
    </row>
    <row r="61" spans="2:3">
      <c r="B61" t="s">
        <v>2138</v>
      </c>
      <c r="C61" t="str">
        <f t="shared" si="0"/>
        <v>鋁製矩形綠色系列 370x295x10 毫米 Type A 替換</v>
      </c>
    </row>
    <row r="62" spans="2:3">
      <c r="B62" t="s">
        <v>2139</v>
      </c>
      <c r="C62" t="str">
        <f t="shared" si="0"/>
        <v>鋁製長方形綠色系列 460x360x10 毫米 Type B 替換</v>
      </c>
    </row>
    <row r="63" spans="2:3">
      <c r="B63" t="s">
        <v>1922</v>
      </c>
      <c r="C63" t="str">
        <f t="shared" si="0"/>
        <v>長方形 AL. 綠色 450x335x19 尺寸。 T/B 退火</v>
      </c>
    </row>
    <row r="64" spans="2:3">
      <c r="B64" t="s">
        <v>1921</v>
      </c>
      <c r="C64" t="str">
        <f t="shared" si="0"/>
        <v>形狀 AL. 99.5 324x324x26 退火</v>
      </c>
    </row>
    <row r="65" spans="1:3">
      <c r="A65" t="s">
        <v>2180</v>
      </c>
      <c r="C65" t="str">
        <f t="shared" si="0"/>
        <v/>
      </c>
    </row>
    <row r="66" spans="1:3">
      <c r="A66" t="s">
        <v>769</v>
      </c>
      <c r="B66" t="s">
        <v>1816</v>
      </c>
      <c r="C66" t="str">
        <f t="shared" si="0"/>
        <v>袋型 40X55 C/警告 35種語言</v>
      </c>
    </row>
    <row r="67" spans="1:3">
      <c r="B67" t="s">
        <v>1824</v>
      </c>
      <c r="C67" t="str">
        <f t="shared" si="0"/>
        <v>POLY BAG 26X40 PERFORATED RED PRINT MEYER HESTAN</v>
      </c>
    </row>
    <row r="68" spans="1:3">
      <c r="B68" t="s">
        <v>1817</v>
      </c>
      <c r="C68" t="str">
        <f t="shared" si="0"/>
        <v>POLY BAG 26X40 穿孔再生 100% 製造</v>
      </c>
    </row>
    <row r="69" spans="1:3">
      <c r="B69" t="s">
        <v>1825</v>
      </c>
      <c r="C69" t="str">
        <f t="shared" ref="C69:C132" si="1">_xlfn.TRANSLATE(B69,"it","yue")</f>
        <v>POLY BAG 40X50 PERFORATED RED PRINT MEYER HESTAN</v>
      </c>
    </row>
    <row r="70" spans="1:3">
      <c r="B70" t="s">
        <v>1818</v>
      </c>
      <c r="C70" t="str">
        <f t="shared" si="1"/>
        <v>POLY BAG 40X50 穿孔再生 100% 製造</v>
      </c>
    </row>
    <row r="71" spans="1:3">
      <c r="B71" t="s">
        <v>1826</v>
      </c>
      <c r="C71" t="str">
        <f t="shared" si="1"/>
        <v>POLY BAG 40X60 穿孔紅色印花 MEYER HESTAN</v>
      </c>
    </row>
    <row r="72" spans="1:3">
      <c r="B72" t="s">
        <v>1819</v>
      </c>
      <c r="C72" t="str">
        <f t="shared" si="1"/>
        <v>POLY BAG 40X60 穿孔再生 100% 製造</v>
      </c>
    </row>
    <row r="73" spans="1:3">
      <c r="B73" t="s">
        <v>1820</v>
      </c>
      <c r="C73" t="str">
        <f t="shared" si="1"/>
        <v>POLY BAG 40X80 穿孔再生 100% 製造</v>
      </c>
    </row>
    <row r="74" spans="1:3">
      <c r="B74" t="s">
        <v>1827</v>
      </c>
      <c r="C74" t="str">
        <f t="shared" si="1"/>
        <v>POLY BAG 50X54 穿孔紅色印花 MEYER HESTAN</v>
      </c>
    </row>
    <row r="75" spans="1:3">
      <c r="B75" t="s">
        <v>1821</v>
      </c>
      <c r="C75" t="str">
        <f t="shared" si="1"/>
        <v>POLY BAG 50X54 穿孔再生 100% 製造</v>
      </c>
    </row>
    <row r="76" spans="1:3">
      <c r="B76" t="s">
        <v>1828</v>
      </c>
      <c r="C76" t="str">
        <f t="shared" si="1"/>
        <v>POLY BAG 50X70 PERFORATED RED PRINT MEYER HESTAN</v>
      </c>
    </row>
    <row r="77" spans="1:3">
      <c r="B77" t="s">
        <v>1822</v>
      </c>
      <c r="C77" t="str">
        <f t="shared" si="1"/>
        <v>POLY BAG 50X70 穿孔再生 100% 製造</v>
      </c>
    </row>
    <row r="78" spans="1:3">
      <c r="B78" t="s">
        <v>1829</v>
      </c>
      <c r="C78" t="str">
        <f t="shared" si="1"/>
        <v>POLY BAG 60X60 PERFORATED RED PRINT MEYER HESTAN</v>
      </c>
    </row>
    <row r="79" spans="1:3">
      <c r="B79" t="s">
        <v>1823</v>
      </c>
      <c r="C79" t="str">
        <f t="shared" si="1"/>
        <v>POLY BAG 60X60 穿孔再生 100% 製造</v>
      </c>
    </row>
    <row r="80" spans="1:3">
      <c r="B80" t="s">
        <v>2082</v>
      </c>
      <c r="C80" t="str">
        <f t="shared" si="1"/>
        <v>沙袋 27x30 厘米</v>
      </c>
    </row>
    <row r="81" spans="1:3">
      <c r="B81" t="s">
        <v>2083</v>
      </c>
      <c r="C81" t="str">
        <f t="shared" si="1"/>
        <v>沙袋 35x35 厘米</v>
      </c>
    </row>
    <row r="82" spans="1:3">
      <c r="B82" t="s">
        <v>2084</v>
      </c>
      <c r="C82" t="str">
        <f t="shared" si="1"/>
        <v>沙袋 35x35 厘米，兩面打孔</v>
      </c>
    </row>
    <row r="83" spans="1:3">
      <c r="B83" t="s">
        <v>2085</v>
      </c>
      <c r="C83" t="str">
        <f t="shared" si="1"/>
        <v>沙袋 35x40 厘米雙層，附 35 種語言警告</v>
      </c>
    </row>
    <row r="84" spans="1:3">
      <c r="B84" t="s">
        <v>2086</v>
      </c>
      <c r="C84" t="str">
        <f t="shared" si="1"/>
        <v>沙袋 40x40 厘米</v>
      </c>
    </row>
    <row r="85" spans="1:3">
      <c r="B85" t="s">
        <v>2087</v>
      </c>
      <c r="C85" t="str">
        <f t="shared" si="1"/>
        <v>沙袋 40x40 cm 雙面打孔 版 GR55+HD</v>
      </c>
    </row>
    <row r="86" spans="1:3">
      <c r="B86" t="s">
        <v>2088</v>
      </c>
      <c r="C86" t="str">
        <f t="shared" si="1"/>
        <v>沙袋 40x55 厘米，兩面打孔，無標記</v>
      </c>
    </row>
    <row r="87" spans="1:3">
      <c r="B87" t="s">
        <v>2089</v>
      </c>
      <c r="C87" t="str">
        <f t="shared" si="1"/>
        <v>沙袋 45x45 厘米</v>
      </c>
    </row>
    <row r="88" spans="1:3">
      <c r="B88" t="s">
        <v>2090</v>
      </c>
      <c r="C88" t="str">
        <f t="shared" si="1"/>
        <v>沙袋 45x45 厘米雙層，附 35 種語言警告</v>
      </c>
    </row>
    <row r="89" spans="1:3">
      <c r="B89" t="s">
        <v>2091</v>
      </c>
      <c r="C89" t="str">
        <f t="shared" si="1"/>
        <v>沙袋 45x45 厘米，兩面打孔</v>
      </c>
    </row>
    <row r="90" spans="1:3">
      <c r="A90" t="s">
        <v>2181</v>
      </c>
      <c r="C90" t="str">
        <f t="shared" si="1"/>
        <v/>
      </c>
    </row>
    <row r="91" spans="1:3">
      <c r="A91" t="s">
        <v>786</v>
      </c>
      <c r="B91" t="s">
        <v>1813</v>
      </c>
      <c r="C91" t="str">
        <f t="shared" si="1"/>
        <v>LEAFLET MEHRZER PREMIUM DIA. 黑色 IND.56X90 帶鋼絲</v>
      </c>
    </row>
    <row r="92" spans="1:3">
      <c r="A92" t="s">
        <v>2182</v>
      </c>
      <c r="C92" t="str">
        <f t="shared" si="1"/>
        <v/>
      </c>
    </row>
    <row r="93" spans="1:3">
      <c r="A93" t="s">
        <v>767</v>
      </c>
      <c r="B93" t="s">
        <v>637</v>
      </c>
      <c r="C93" t="str">
        <f t="shared" si="1"/>
        <v>BOX 0147/027 CM59X25,5X26</v>
      </c>
    </row>
    <row r="94" spans="1:3">
      <c r="B94" t="s">
        <v>1178</v>
      </c>
      <c r="C94" t="str">
        <f t="shared" si="1"/>
        <v>BOX 0195/007 CM48X32,5X27</v>
      </c>
    </row>
    <row r="95" spans="1:3">
      <c r="B95" t="s">
        <v>527</v>
      </c>
      <c r="C95" t="str">
        <f t="shared" si="1"/>
        <v>BOX 0346/016*CM47X30,5X18</v>
      </c>
    </row>
    <row r="96" spans="1:3">
      <c r="B96" t="s">
        <v>553</v>
      </c>
      <c r="C96" t="str">
        <f t="shared" si="1"/>
        <v>BOX 0567/000 CM39X38,5X19</v>
      </c>
    </row>
    <row r="97" spans="2:3">
      <c r="B97" t="s">
        <v>1174</v>
      </c>
      <c r="C97" t="str">
        <f t="shared" si="1"/>
        <v>BOX 0696/035*CM39X22,5X11</v>
      </c>
    </row>
    <row r="98" spans="2:3">
      <c r="B98" t="s">
        <v>562</v>
      </c>
      <c r="C98" t="str">
        <f t="shared" si="1"/>
        <v>BOX 0709/065*CM45X28,5X12</v>
      </c>
    </row>
    <row r="99" spans="2:3">
      <c r="B99" t="s">
        <v>529</v>
      </c>
      <c r="C99" t="str">
        <f t="shared" si="1"/>
        <v>BOX 1235/162 CM39X22,5X24</v>
      </c>
    </row>
    <row r="100" spans="2:3">
      <c r="B100" t="s">
        <v>800</v>
      </c>
      <c r="C100" t="str">
        <f t="shared" si="1"/>
        <v>BOX 1235/185 CM39X22,5X24</v>
      </c>
    </row>
    <row r="101" spans="2:3">
      <c r="B101" t="s">
        <v>1179</v>
      </c>
      <c r="C101" t="str">
        <f t="shared" si="1"/>
        <v>BOX 1235/188 CM39X22,5X24</v>
      </c>
    </row>
    <row r="102" spans="2:3">
      <c r="B102" t="s">
        <v>867</v>
      </c>
      <c r="C102" t="str">
        <f t="shared" si="1"/>
        <v>BOX 1819/000 CM37X26X45</v>
      </c>
    </row>
    <row r="103" spans="2:3">
      <c r="B103" t="s">
        <v>801</v>
      </c>
      <c r="C103" t="str">
        <f t="shared" si="1"/>
        <v>BOX 1971/227 CM47X31X24</v>
      </c>
    </row>
    <row r="104" spans="2:3">
      <c r="B104" t="s">
        <v>868</v>
      </c>
      <c r="C104" t="str">
        <f t="shared" si="1"/>
        <v>BOX 2745/000 CM26X26X11</v>
      </c>
    </row>
    <row r="105" spans="2:3">
      <c r="B105" t="s">
        <v>1175</v>
      </c>
      <c r="C105" t="str">
        <f t="shared" si="1"/>
        <v>BOX 3120/000 CM65,0X44,0X28,5</v>
      </c>
    </row>
    <row r="106" spans="2:3">
      <c r="B106" t="s">
        <v>802</v>
      </c>
      <c r="C106" t="str">
        <f t="shared" si="1"/>
        <v>BOX 3255/014 CM59X33X27</v>
      </c>
    </row>
    <row r="107" spans="2:3">
      <c r="B107" t="s">
        <v>803</v>
      </c>
      <c r="C107" t="str">
        <f t="shared" si="1"/>
        <v>BOX 3265/000 CM41,5X26,5X14,5</v>
      </c>
    </row>
    <row r="108" spans="2:3">
      <c r="B108" t="s">
        <v>869</v>
      </c>
      <c r="C108" t="str">
        <f t="shared" si="1"/>
        <v>BOX 3458/000 CM53X32X25</v>
      </c>
    </row>
    <row r="109" spans="2:3">
      <c r="B109" t="s">
        <v>804</v>
      </c>
      <c r="C109" t="str">
        <f t="shared" si="1"/>
        <v>BOX 3458/014 CM53X32X25</v>
      </c>
    </row>
    <row r="110" spans="2:3">
      <c r="B110" t="s">
        <v>564</v>
      </c>
      <c r="C110" t="str">
        <f t="shared" si="1"/>
        <v>BOX 3484/000 CM38X22,5X15</v>
      </c>
    </row>
    <row r="111" spans="2:3">
      <c r="B111" t="s">
        <v>805</v>
      </c>
      <c r="C111" t="str">
        <f t="shared" si="1"/>
        <v>BOX 3484/570* CM39X22,5X15,5</v>
      </c>
    </row>
    <row r="112" spans="2:3">
      <c r="B112" t="s">
        <v>602</v>
      </c>
      <c r="C112" t="str">
        <f t="shared" si="1"/>
        <v>BOX 3484/571* CM39X22,5X15,5</v>
      </c>
    </row>
    <row r="113" spans="2:3">
      <c r="B113" t="s">
        <v>639</v>
      </c>
      <c r="C113" t="str">
        <f t="shared" si="1"/>
        <v>BOX 3484/641 CM39X22,5X15,5</v>
      </c>
    </row>
    <row r="114" spans="2:3">
      <c r="B114" t="s">
        <v>1176</v>
      </c>
      <c r="C114" t="str">
        <f t="shared" si="1"/>
        <v>BOX 3484/650 CM39X22,5X15,5</v>
      </c>
    </row>
    <row r="115" spans="2:3">
      <c r="B115" t="s">
        <v>1177</v>
      </c>
      <c r="C115" t="str">
        <f t="shared" si="1"/>
        <v>BOX 3484/652 CM39X22,5X15,5</v>
      </c>
    </row>
    <row r="116" spans="2:3">
      <c r="B116" t="s">
        <v>566</v>
      </c>
      <c r="C116" t="str">
        <f t="shared" si="1"/>
        <v>BOX 3486/183*CM47X30,5X15</v>
      </c>
    </row>
    <row r="117" spans="2:3">
      <c r="B117" t="s">
        <v>641</v>
      </c>
      <c r="C117" t="str">
        <f t="shared" si="1"/>
        <v>BOX 3486/194 CM47X30,5X15</v>
      </c>
    </row>
    <row r="118" spans="2:3">
      <c r="B118" t="s">
        <v>606</v>
      </c>
      <c r="C118" t="str">
        <f t="shared" si="1"/>
        <v>BOX 3495/010 CM49X28,5X19 T.GIAPP.</v>
      </c>
    </row>
    <row r="119" spans="2:3">
      <c r="B119" t="s">
        <v>806</v>
      </c>
      <c r="C119" t="str">
        <f t="shared" si="1"/>
        <v>BOX 3509/010 CM46X28,5X24</v>
      </c>
    </row>
    <row r="120" spans="2:3">
      <c r="B120" t="s">
        <v>455</v>
      </c>
      <c r="C120" t="str">
        <f t="shared" si="1"/>
        <v>BOX 3742/000 CM39X38,5X15</v>
      </c>
    </row>
    <row r="121" spans="2:3">
      <c r="B121" t="s">
        <v>604</v>
      </c>
      <c r="C121" t="str">
        <f t="shared" si="1"/>
        <v>BOX 3742/249* CM39X38,5X15</v>
      </c>
    </row>
    <row r="122" spans="2:3">
      <c r="B122" t="s">
        <v>643</v>
      </c>
      <c r="C122" t="str">
        <f t="shared" si="1"/>
        <v>BOX 3742/298 CM39X38,5X15</v>
      </c>
    </row>
    <row r="123" spans="2:3">
      <c r="B123" t="s">
        <v>1180</v>
      </c>
      <c r="C123" t="str">
        <f t="shared" si="1"/>
        <v>BOX 3826/005 CM44X27X25</v>
      </c>
    </row>
    <row r="124" spans="2:3">
      <c r="B124" t="s">
        <v>457</v>
      </c>
      <c r="C124" t="str">
        <f t="shared" si="1"/>
        <v>BOX 4684/188 CM59X38,5X24</v>
      </c>
    </row>
    <row r="125" spans="2:3">
      <c r="B125" t="s">
        <v>645</v>
      </c>
      <c r="C125" t="str">
        <f t="shared" si="1"/>
        <v>BOX 4929/000 CM48X30X42</v>
      </c>
    </row>
    <row r="126" spans="2:3">
      <c r="B126" t="s">
        <v>807</v>
      </c>
      <c r="C126" t="str">
        <f t="shared" si="1"/>
        <v>BOX 5009/191 CM39X28,5X19</v>
      </c>
    </row>
    <row r="127" spans="2:3">
      <c r="B127" t="s">
        <v>549</v>
      </c>
      <c r="C127" t="str">
        <f t="shared" si="1"/>
        <v>BOX 5066/000 CM39X22,5X19</v>
      </c>
    </row>
    <row r="128" spans="2:3">
      <c r="B128" t="s">
        <v>870</v>
      </c>
      <c r="C128" t="str">
        <f t="shared" si="1"/>
        <v>BOX 5265/000 CM59X25,5X30 T.GIAPP.</v>
      </c>
    </row>
    <row r="129" spans="2:3">
      <c r="B129" t="s">
        <v>615</v>
      </c>
      <c r="C129" t="str">
        <f t="shared" si="1"/>
        <v>BOX 5265/013*CM59X25,5X30</v>
      </c>
    </row>
    <row r="130" spans="2:3">
      <c r="B130" t="s">
        <v>871</v>
      </c>
      <c r="C130" t="str">
        <f t="shared" si="1"/>
        <v>BOX 5606/000 CM43X27X16</v>
      </c>
    </row>
    <row r="131" spans="2:3">
      <c r="B131" t="s">
        <v>461</v>
      </c>
      <c r="C131" t="str">
        <f t="shared" si="1"/>
        <v>BOX 5826/000 CM39X38,5X13</v>
      </c>
    </row>
    <row r="132" spans="2:3">
      <c r="B132" t="s">
        <v>551</v>
      </c>
      <c r="C132" t="str">
        <f t="shared" si="1"/>
        <v>BOX 5826/127 CM39X38,5X13</v>
      </c>
    </row>
    <row r="133" spans="2:3">
      <c r="B133" t="s">
        <v>872</v>
      </c>
      <c r="C133" t="str">
        <f t="shared" ref="C133:C196" si="2">_xlfn.TRANSLATE(B133,"it","yue")</f>
        <v>BOX 5870/000 CM50X31,5X11</v>
      </c>
    </row>
    <row r="134" spans="2:3">
      <c r="B134" t="s">
        <v>873</v>
      </c>
      <c r="C134" t="str">
        <f t="shared" si="2"/>
        <v>BOX 5872/000 CM53X36X12</v>
      </c>
    </row>
    <row r="135" spans="2:3">
      <c r="B135" t="s">
        <v>459</v>
      </c>
      <c r="C135" t="str">
        <f t="shared" si="2"/>
        <v>BOX 5883/506*CM59X38,5X15</v>
      </c>
    </row>
    <row r="136" spans="2:3">
      <c r="B136" t="s">
        <v>554</v>
      </c>
      <c r="C136" t="str">
        <f t="shared" si="2"/>
        <v>BOX 5883/509*CM59X38,5X15</v>
      </c>
    </row>
    <row r="137" spans="2:3">
      <c r="B137" t="s">
        <v>1539</v>
      </c>
      <c r="C137" t="str">
        <f t="shared" si="2"/>
        <v>BOX 5883/528 CM59X38,5X15 MICRO EB</v>
      </c>
    </row>
    <row r="138" spans="2:3">
      <c r="B138" t="s">
        <v>585</v>
      </c>
      <c r="C138" t="str">
        <f t="shared" si="2"/>
        <v>BOX 5883/535 CM59X38,5X15</v>
      </c>
    </row>
    <row r="139" spans="2:3">
      <c r="B139" t="s">
        <v>587</v>
      </c>
      <c r="C139" t="str">
        <f t="shared" si="2"/>
        <v>BOX 5900/582 CM59X38,5X19</v>
      </c>
    </row>
    <row r="140" spans="2:3">
      <c r="B140" t="s">
        <v>463</v>
      </c>
      <c r="C140" t="str">
        <f t="shared" si="2"/>
        <v>BOX 6078/000 CM39X38,5X24</v>
      </c>
    </row>
    <row r="141" spans="2:3">
      <c r="B141" t="s">
        <v>589</v>
      </c>
      <c r="C141" t="str">
        <f t="shared" si="2"/>
        <v>BOX 6078/165 CM39X38,5X24</v>
      </c>
    </row>
    <row r="142" spans="2:3">
      <c r="B142" t="s">
        <v>591</v>
      </c>
      <c r="C142" t="str">
        <f t="shared" si="2"/>
        <v>BOX 6078/166 CM39X38,5X24</v>
      </c>
    </row>
    <row r="143" spans="2:3">
      <c r="B143" t="s">
        <v>874</v>
      </c>
      <c r="C143" t="str">
        <f t="shared" si="2"/>
        <v>BOX 6520/000 CM41X22X38</v>
      </c>
    </row>
    <row r="144" spans="2:3">
      <c r="B144" t="s">
        <v>808</v>
      </c>
      <c r="C144" t="str">
        <f t="shared" si="2"/>
        <v>BOX 6840/008 CM39X31X34</v>
      </c>
    </row>
    <row r="145" spans="2:3">
      <c r="B145" t="s">
        <v>875</v>
      </c>
      <c r="C145" t="str">
        <f t="shared" si="2"/>
        <v>BOX 6908/000 CM44X26,5X10,5</v>
      </c>
    </row>
    <row r="146" spans="2:3">
      <c r="B146" t="s">
        <v>593</v>
      </c>
      <c r="C146" t="str">
        <f t="shared" si="2"/>
        <v>BOX 7043/001 *CM51X33,5X17,5 \\</v>
      </c>
    </row>
    <row r="147" spans="2:3">
      <c r="B147" t="s">
        <v>876</v>
      </c>
      <c r="C147" t="str">
        <f t="shared" si="2"/>
        <v>BOX 7051/000 CM65X38,5X17</v>
      </c>
    </row>
    <row r="148" spans="2:3">
      <c r="B148" t="s">
        <v>877</v>
      </c>
      <c r="C148" t="str">
        <f t="shared" si="2"/>
        <v>BOX 7790/000 CM39,5X35,5X19,5</v>
      </c>
    </row>
    <row r="149" spans="2:3">
      <c r="B149" t="s">
        <v>878</v>
      </c>
      <c r="C149" t="str">
        <f t="shared" si="2"/>
        <v>BOX 7792/000 CM51X31X13</v>
      </c>
    </row>
    <row r="150" spans="2:3">
      <c r="B150" t="s">
        <v>879</v>
      </c>
      <c r="C150" t="str">
        <f t="shared" si="2"/>
        <v>BOX 7793/000 CM68,5X38,5X25,5</v>
      </c>
    </row>
    <row r="151" spans="2:3">
      <c r="B151" t="s">
        <v>1621</v>
      </c>
      <c r="C151" t="str">
        <f t="shared" si="2"/>
        <v>盒式柔印 7804 底 7 件裝 SCMI7PCSFONDO</v>
      </c>
    </row>
    <row r="152" spans="2:3">
      <c r="B152" t="s">
        <v>1841</v>
      </c>
      <c r="C152" t="str">
        <f t="shared" si="2"/>
        <v>波紋箱 WHITE7778+標誌 471Ø20+鋼蓋 SKU 編號 19589-I</v>
      </c>
    </row>
    <row r="153" spans="2:3">
      <c r="B153" t="s">
        <v>1842</v>
      </c>
      <c r="C153" t="str">
        <f t="shared" si="2"/>
        <v>波紋盒 WHITE7779+標誌 473Ø18+鋼蓋 SKU 編號 19588-I</v>
      </c>
    </row>
    <row r="154" spans="2:3">
      <c r="B154" t="s">
        <v>1843</v>
      </c>
      <c r="C154" t="str">
        <f t="shared" si="2"/>
        <v>波紋箱 WHITE7780+標誌 472Ø28+鋼蓋 SKU 編號 19590-I</v>
      </c>
    </row>
    <row r="155" spans="2:3">
      <c r="B155" t="s">
        <v>1844</v>
      </c>
      <c r="C155" t="str">
        <f t="shared" si="2"/>
        <v>波紋盒 WHITE7781+LOGO TWIN PACK 125Ø20+24 SKU No.19586-I</v>
      </c>
    </row>
    <row r="156" spans="2:3">
      <c r="B156" t="s">
        <v>1845</v>
      </c>
      <c r="C156" t="str">
        <f t="shared" si="2"/>
        <v>波紋框WHITE7782+標誌三。 PACK 125Ø20+24+30 SKU N19587-I</v>
      </c>
    </row>
    <row r="157" spans="2:3">
      <c r="B157" t="s">
        <v>1846</v>
      </c>
      <c r="C157" t="str">
        <f t="shared" si="2"/>
        <v>波紋盒 WHITE7783+LOGO 125Ø20 SKU N.19592-I</v>
      </c>
    </row>
    <row r="158" spans="2:3">
      <c r="B158" t="s">
        <v>1847</v>
      </c>
      <c r="C158" t="str">
        <f t="shared" si="2"/>
        <v>波紋盒 WHITE7784+LOGO 125Ø24 SKU N.19593-I</v>
      </c>
    </row>
    <row r="159" spans="2:3">
      <c r="B159" t="s">
        <v>1848</v>
      </c>
      <c r="C159" t="str">
        <f t="shared" si="2"/>
        <v>波紋盒 WHITE7785+LOGO 125Ø28 SKU N.19594-I</v>
      </c>
    </row>
    <row r="160" spans="2:3">
      <c r="B160" t="s">
        <v>1849</v>
      </c>
      <c r="C160" t="str">
        <f t="shared" si="2"/>
        <v>波紋盒 WHITE7785+標誌 125Ø28+鋼蓋 SKU N.19595-I</v>
      </c>
    </row>
    <row r="161" spans="2:3">
      <c r="B161" t="s">
        <v>1850</v>
      </c>
      <c r="C161" t="str">
        <f t="shared" si="2"/>
        <v>波紋盒 WHITE7787+LOGO 125Ø30 SKU N.19596-I</v>
      </c>
    </row>
    <row r="162" spans="2:3">
      <c r="B162" t="s">
        <v>1851</v>
      </c>
      <c r="C162" t="str">
        <f t="shared" si="2"/>
        <v>波紋盒 WHITE7788+標誌 432Ø28 +鋼蓋 SKU N.19591-I</v>
      </c>
    </row>
    <row r="163" spans="2:3">
      <c r="B163" t="s">
        <v>1852</v>
      </c>
      <c r="C163" t="str">
        <f t="shared" si="2"/>
        <v>波紋盒 WHITE7789+標誌套裝 10 件 SKU N.19585-I</v>
      </c>
    </row>
    <row r="164" spans="2:3">
      <c r="B164" t="s">
        <v>1612</v>
      </c>
      <c r="C164" t="str">
        <f t="shared" si="2"/>
        <v>柔印盒 7783 + Divider Kit Made In 3件平底鍋</v>
      </c>
    </row>
    <row r="165" spans="2:3">
      <c r="B165" t="s">
        <v>1616</v>
      </c>
      <c r="C165" t="str">
        <f t="shared" si="2"/>
        <v>柔印盒 7795 + 16厘米醬料隔板套裝</v>
      </c>
    </row>
    <row r="166" spans="2:3">
      <c r="B166" t="s">
        <v>2079</v>
      </c>
      <c r="C166" t="str">
        <f t="shared" si="2"/>
        <v>Flexo Box 7796 + Divider Kit for 20cm Skillet SCMI 20040</v>
      </c>
    </row>
    <row r="167" spans="2:3">
      <c r="B167" t="s">
        <v>1606</v>
      </c>
      <c r="C167" t="str">
        <f t="shared" si="2"/>
        <v>Flexo Box 7797 + Divider Kit Made In 20cm Sauce</v>
      </c>
    </row>
    <row r="168" spans="2:3">
      <c r="B168" t="s">
        <v>1608</v>
      </c>
      <c r="C168" t="str">
        <f t="shared" si="2"/>
        <v>Flexo Box 7798 + Divider Kit Made In 24cm 炒</v>
      </c>
    </row>
    <row r="169" spans="2:3">
      <c r="B169" t="s">
        <v>2080</v>
      </c>
      <c r="C169" t="str">
        <f t="shared" si="2"/>
        <v>柔印盒 7799 + 26cm 平底鍋分隔套件 SCMI 26045</v>
      </c>
    </row>
    <row r="170" spans="2:3">
      <c r="B170" t="s">
        <v>1610</v>
      </c>
      <c r="C170" t="str">
        <f t="shared" si="2"/>
        <v>Flexo Box 7800 + Divider Kit Made In 26cm S炒</v>
      </c>
    </row>
    <row r="171" spans="2:3">
      <c r="B171" t="s">
        <v>2081</v>
      </c>
      <c r="C171" t="str">
        <f t="shared" si="2"/>
        <v>Flexo Box 7802 + Divider Kit for 30cm Skillet SCMI 30050</v>
      </c>
    </row>
    <row r="172" spans="2:3">
      <c r="B172" t="s">
        <v>1614</v>
      </c>
      <c r="C172" t="str">
        <f t="shared" si="2"/>
        <v>Flexo Box 7805 蓋子 Made In 7件套 蓋子蓋</v>
      </c>
    </row>
    <row r="173" spans="2:3">
      <c r="B173" t="s">
        <v>1831</v>
      </c>
      <c r="C173" t="str">
        <f t="shared" si="2"/>
        <v>LITHO BOX 6512 TIMA BLACK DIAMOND FRYPAN 177 20 8000807079119</v>
      </c>
    </row>
    <row r="174" spans="2:3">
      <c r="B174" t="s">
        <v>1832</v>
      </c>
      <c r="C174" t="str">
        <f t="shared" si="2"/>
        <v>LITHO BOX 6513 TIMA BLACK DIAMOND FRYPAN 177 24 8000807079126</v>
      </c>
    </row>
    <row r="175" spans="2:3">
      <c r="B175" t="s">
        <v>1833</v>
      </c>
      <c r="C175" t="str">
        <f t="shared" si="2"/>
        <v>LITHO BOX 6514 TIMA BLACK DIAMOND FRYPAN 177 28 8000807079133</v>
      </c>
    </row>
    <row r="176" spans="2:3">
      <c r="B176" t="s">
        <v>1834</v>
      </c>
      <c r="C176" t="str">
        <f t="shared" si="2"/>
        <v>LITHO BOX 6518 TIMA BLACK DIAMOND PAN 578 28 C/C.8000807079140</v>
      </c>
    </row>
    <row r="177" spans="1:3">
      <c r="B177" t="s">
        <v>1835</v>
      </c>
      <c r="C177" t="str">
        <f t="shared" si="2"/>
        <v>LITHO BOX 6519 TIMA BLACK DIAMOND WOK 789 28 8000807079157</v>
      </c>
    </row>
    <row r="178" spans="1:3">
      <c r="B178" t="s">
        <v>1836</v>
      </c>
      <c r="C178" t="str">
        <f t="shared" si="2"/>
        <v>LITHO BOX 6686 COCOTTE 32X21 ROCK&amp;ROSE BLACK ESSELUNGA 411571</v>
      </c>
    </row>
    <row r="179" spans="1:3">
      <c r="B179" t="s">
        <v>1837</v>
      </c>
      <c r="C179" t="str">
        <f t="shared" si="2"/>
        <v>LITHO BOX 7772 642 Ø20+GLASS LID LUMINA IND. 福克斯以色列/加拿大</v>
      </c>
    </row>
    <row r="180" spans="1:3">
      <c r="B180" t="s">
        <v>1838</v>
      </c>
      <c r="C180" t="str">
        <f t="shared" si="2"/>
        <v>LITHO BOX 7773 642 Ø24+GLASS LID LUMINA IND. 福克斯以色列/加拿大</v>
      </c>
    </row>
    <row r="181" spans="1:3">
      <c r="B181" t="s">
        <v>1839</v>
      </c>
      <c r="C181" t="str">
        <f t="shared" si="2"/>
        <v>石版盒 7774 542 Ø28+玻璃蓋 LUMINA IND. 福克斯以色列/加拿大</v>
      </c>
    </row>
    <row r="182" spans="1:3">
      <c r="B182" t="s">
        <v>1840</v>
      </c>
      <c r="C182" t="str">
        <f t="shared" si="2"/>
        <v>石版盒 7794 NOSTROCHEF 8 PCS E. 3801088000176</v>
      </c>
    </row>
    <row r="183" spans="1:3">
      <c r="A183" t="s">
        <v>2183</v>
      </c>
      <c r="C183" t="str">
        <f t="shared" si="2"/>
        <v/>
      </c>
    </row>
    <row r="184" spans="1:3">
      <c r="A184" t="s">
        <v>762</v>
      </c>
      <c r="B184" t="s">
        <v>1895</v>
      </c>
      <c r="C184" t="str">
        <f t="shared" si="2"/>
        <v>紙板戒指 D.100 H.45 TH. 3毫米</v>
      </c>
    </row>
    <row r="185" spans="1:3">
      <c r="B185" t="s">
        <v>1618</v>
      </c>
      <c r="C185" t="str">
        <f t="shared" si="2"/>
        <v>Die-cut Divider for Flexo Box 7804-7805 7件套</v>
      </c>
    </row>
    <row r="186" spans="1:3">
      <c r="B186" t="s">
        <v>1892</v>
      </c>
      <c r="C186" t="str">
        <f t="shared" si="2"/>
        <v>分隔器CARDBOARDCM116X79 T.1</v>
      </c>
    </row>
    <row r="187" spans="1:3">
      <c r="B187" t="s">
        <v>1893</v>
      </c>
      <c r="C187" t="str">
        <f t="shared" si="2"/>
        <v>分隔CARDBOARDCM12X12 T.5</v>
      </c>
    </row>
    <row r="188" spans="1:3">
      <c r="B188" t="s">
        <v>1916</v>
      </c>
      <c r="C188" t="str">
        <f t="shared" si="2"/>
        <v>DIVIDER DIE-CUT HOUSING MNC FRYPAN 20 DECO</v>
      </c>
    </row>
    <row r="189" spans="1:3">
      <c r="B189" t="s">
        <v>1917</v>
      </c>
      <c r="C189" t="str">
        <f t="shared" si="2"/>
        <v>DIVIDER DIE-CUT HOUSING MNC FRYPAN 24 DECO</v>
      </c>
    </row>
    <row r="190" spans="1:3">
      <c r="B190" t="s">
        <v>1918</v>
      </c>
      <c r="C190" t="str">
        <f t="shared" si="2"/>
        <v>DIVIDER DIE-CUT HOUSING MNC FRYPAN 28 DECO</v>
      </c>
    </row>
    <row r="191" spans="1:3">
      <c r="B191" t="s">
        <v>1919</v>
      </c>
      <c r="C191" t="str">
        <f t="shared" si="2"/>
        <v>DIVIDER DIE-CUT HOUSING MNC WOK.28 DECO</v>
      </c>
    </row>
    <row r="192" spans="1:3">
      <c r="B192" t="s">
        <v>1920</v>
      </c>
      <c r="C192" t="str">
        <f t="shared" si="2"/>
        <v>DIVIDER 模切 9 月 平底鍋 H28/蓋子 X TIMA 孔 Ø 45 毫米</v>
      </c>
    </row>
    <row r="193" spans="2:3">
      <c r="B193" t="s">
        <v>1911</v>
      </c>
      <c r="C193" t="str">
        <f t="shared" si="2"/>
        <v>DIVIDER DIE-CUT SINGLE CLAMSHELL X LID AC Ø18Ø20 BOX CAN.7789</v>
      </c>
    </row>
    <row r="194" spans="2:3">
      <c r="B194" t="s">
        <v>1899</v>
      </c>
      <c r="C194" t="str">
        <f t="shared" si="2"/>
        <v>分隔模切單殼分離器 125Ø 20+24 BOX CAN.7781</v>
      </c>
    </row>
    <row r="195" spans="2:3">
      <c r="B195" t="s">
        <v>1904</v>
      </c>
      <c r="C195" t="str">
        <f t="shared" si="2"/>
        <v>分隔模切單殼分離器 125Ø28/125Ø28+C.BOX CAN.7785</v>
      </c>
    </row>
    <row r="196" spans="2:3">
      <c r="B196" t="s">
        <v>1907</v>
      </c>
      <c r="C196" t="str">
        <f t="shared" si="2"/>
        <v>DIVIDER DIE-CUT SINGLE HOUSING SEPARATOR A FRYPAN 125Ø24- 30 BOX CAN.7789</v>
      </c>
    </row>
    <row r="197" spans="2:3">
      <c r="B197" t="s">
        <v>1900</v>
      </c>
      <c r="C197" t="str">
        <f t="shared" ref="C197:C260" si="3">_xlfn.TRANSLATE(B197,"it","yue")</f>
        <v>DIVIDER DIE-CUT SINGLE HOUSING SEPARATOR A TRIPLE 125Ø 30 BOX CAN.7782</v>
      </c>
    </row>
    <row r="198" spans="2:3">
      <c r="B198" t="s">
        <v>1909</v>
      </c>
      <c r="C198" t="str">
        <f t="shared" si="3"/>
        <v>分隔器模切單殼分離器 B CA.472Ø28+C.473Ø18 B.CA.7789</v>
      </c>
    </row>
    <row r="199" spans="2:3">
      <c r="B199" t="s">
        <v>1901</v>
      </c>
      <c r="C199" t="str">
        <f t="shared" si="3"/>
        <v>分隔器模切單殼分離器 B TRI。 125Ø20+24 BOX CAN.7782</v>
      </c>
    </row>
    <row r="200" spans="2:3">
      <c r="B200" t="s">
        <v>1908</v>
      </c>
      <c r="C200" t="str">
        <f t="shared" si="3"/>
        <v>分隔器模切單殼分離器 B.CA.432Ø28+C.471Ø20 B.CA.7789</v>
      </c>
    </row>
    <row r="201" spans="2:3">
      <c r="B201" t="s">
        <v>1906</v>
      </c>
      <c r="C201" t="str">
        <f t="shared" si="3"/>
        <v>隔板模切單殼分離砂鍋 432Ø28+鋼蓋盒 CAN.7788</v>
      </c>
    </row>
    <row r="202" spans="2:3">
      <c r="B202" t="s">
        <v>1896</v>
      </c>
      <c r="C202" t="str">
        <f t="shared" si="3"/>
        <v>隔板模切單殼分離砂鍋 471Ø20+鋼蓋盒 CAN.7778</v>
      </c>
    </row>
    <row r="203" spans="2:3">
      <c r="B203" t="s">
        <v>1898</v>
      </c>
      <c r="C203" t="str">
        <f t="shared" si="3"/>
        <v>分隔板模切單殼分離器砂鍋 472Ø28+蓋子交流箱 CAN.7780</v>
      </c>
    </row>
    <row r="204" spans="2:3">
      <c r="B204" t="s">
        <v>1897</v>
      </c>
      <c r="C204" t="str">
        <f t="shared" si="3"/>
        <v>分隔板模切單殼分離器砂鍋 473Ø18+蓋交流箱 CAN.7779</v>
      </c>
    </row>
    <row r="205" spans="2:3">
      <c r="B205" t="s">
        <v>1910</v>
      </c>
      <c r="C205" t="str">
        <f t="shared" si="3"/>
        <v>隔板模切單殼分離器 D NR.2 鋼蓋 Ø28 盒 CAN.7789</v>
      </c>
    </row>
    <row r="206" spans="2:3">
      <c r="B206" t="s">
        <v>1902</v>
      </c>
      <c r="C206" t="str">
        <f t="shared" si="3"/>
        <v>分隔板模切單殼分離器 FRYPAN 125Ø20 BOX CAN.7783</v>
      </c>
    </row>
    <row r="207" spans="2:3">
      <c r="B207" t="s">
        <v>1903</v>
      </c>
      <c r="C207" t="str">
        <f t="shared" si="3"/>
        <v>分隔板模切單殼分離器 FRYPAN 125Ø24 BOX CAN.7784</v>
      </c>
    </row>
    <row r="208" spans="2:3">
      <c r="B208" t="s">
        <v>1905</v>
      </c>
      <c r="C208" t="str">
        <f t="shared" si="3"/>
        <v>分隔器模切單殼分離器 FRYPAN 125Ø30 BOX CAN.7787</v>
      </c>
    </row>
    <row r="209" spans="1:3">
      <c r="B209" t="s">
        <v>1894</v>
      </c>
      <c r="C209" t="str">
        <f t="shared" si="3"/>
        <v>IKEA FSC CM103X72紙隔板</v>
      </c>
    </row>
    <row r="210" spans="1:3">
      <c r="B210" t="s">
        <v>1914</v>
      </c>
      <c r="C210" t="str">
        <f t="shared" si="3"/>
        <v>條形模切玻璃蓋 24 NOSTROCHEF 3801088000244</v>
      </c>
    </row>
    <row r="211" spans="1:3">
      <c r="B211" t="s">
        <v>1915</v>
      </c>
      <c r="C211" t="str">
        <f t="shared" si="3"/>
        <v>條形模切玻璃蓋 28 NOSTROCHEF 3801088000251</v>
      </c>
    </row>
    <row r="212" spans="1:3">
      <c r="B212" t="s">
        <v>1913</v>
      </c>
      <c r="C212" t="str">
        <f t="shared" si="3"/>
        <v>脫煙火。 GLAS L.Ø28 MEHRZER PRE. 直徑。 黑3858893162902</v>
      </c>
    </row>
    <row r="213" spans="1:3">
      <c r="B213" t="s">
        <v>1912</v>
      </c>
      <c r="C213" t="str">
        <f t="shared" si="3"/>
        <v>脫煙火。 玻璃蓋 B.SI.20 038970</v>
      </c>
    </row>
    <row r="214" spans="1:3">
      <c r="A214" t="s">
        <v>2184</v>
      </c>
      <c r="C214" t="str">
        <f t="shared" si="3"/>
        <v/>
      </c>
    </row>
    <row r="215" spans="1:3">
      <c r="A215" t="s">
        <v>1644</v>
      </c>
      <c r="B215" t="s">
        <v>1924</v>
      </c>
      <c r="C215" t="str">
        <f t="shared" si="3"/>
        <v>5 層圓盤 SS304/AL/SS439 265mm x 2.7mm 總厚度 2.7mm [引用：1]</v>
      </c>
    </row>
    <row r="216" spans="1:3">
      <c r="B216" t="s">
        <v>1925</v>
      </c>
      <c r="C216" t="str">
        <f t="shared" si="3"/>
        <v>5 層圓盤 SS304/AL/SS439 300mm x 2.3mm 總厚度 2.3mm [引用：1]</v>
      </c>
    </row>
    <row r="217" spans="1:3">
      <c r="B217" t="s">
        <v>1926</v>
      </c>
      <c r="C217" t="str">
        <f t="shared" si="3"/>
        <v>5-Ply Disc SS304/AL/SS439 335mm x 2.7mm 總厚度 2.7mm [引用：1]</v>
      </c>
    </row>
    <row r="218" spans="1:3">
      <c r="B218" t="s">
        <v>1927</v>
      </c>
      <c r="C218" t="str">
        <f t="shared" si="3"/>
        <v>5 層圓盤 SS304/AL/SS439 365mm x 2.3mm 總厚度 2.3mm [引用：1]</v>
      </c>
    </row>
    <row r="219" spans="1:3">
      <c r="B219" t="s">
        <v>1928</v>
      </c>
      <c r="C219" t="str">
        <f t="shared" si="3"/>
        <v>5-Ply Disc SS304/AL/SS439 375mm x 2.3mm 總厚度2.3mm [引用：1]</v>
      </c>
    </row>
    <row r="220" spans="1:3">
      <c r="B220" t="s">
        <v>1929</v>
      </c>
      <c r="C220" t="str">
        <f t="shared" si="3"/>
        <v>5 層圓盤 SS304/AL/SS439 380mm x 2.3mm 總厚度 2.3mm [引用：1]</v>
      </c>
    </row>
    <row r="221" spans="1:3">
      <c r="B221" t="s">
        <v>1930</v>
      </c>
      <c r="C221" t="str">
        <f t="shared" si="3"/>
        <v>5-Ply Disc SS304/AL/SS439 385mm x 2.7mm 總厚度 2.7mm [引用：1]</v>
      </c>
    </row>
    <row r="222" spans="1:3">
      <c r="B222" t="s">
        <v>1931</v>
      </c>
      <c r="C222" t="str">
        <f t="shared" si="3"/>
        <v>5 層圓盤 SS304/AL/SS439 470mm x 2.3mm 總厚度 2.3mm [引用：1]</v>
      </c>
    </row>
    <row r="223" spans="1:3">
      <c r="A223" t="s">
        <v>2185</v>
      </c>
      <c r="C223" t="str">
        <f t="shared" si="3"/>
        <v/>
      </c>
    </row>
    <row r="224" spans="1:3">
      <c r="A224" t="s">
        <v>1661</v>
      </c>
      <c r="B224" t="s">
        <v>2126</v>
      </c>
      <c r="C224" t="str">
        <f t="shared" si="3"/>
        <v>打孔條 120x80 厘米</v>
      </c>
    </row>
    <row r="225" spans="1:3">
      <c r="B225" t="s">
        <v>1830</v>
      </c>
      <c r="C225" t="str">
        <f t="shared" si="3"/>
        <v>REEL PLT1 POLY THERMO FLAT MM800X750 MT 35 MY NO LOGO</v>
      </c>
    </row>
    <row r="226" spans="1:3">
      <c r="B226" t="s">
        <v>2077</v>
      </c>
      <c r="C226" t="str">
        <f t="shared" si="3"/>
        <v>拉伸膜卷高50厘米預拉伸</v>
      </c>
    </row>
    <row r="227" spans="1:3">
      <c r="B227" t="s">
        <v>501</v>
      </c>
      <c r="C227" t="str">
        <f t="shared" si="3"/>
        <v>STRISCIA BOCC。 75x60 MAXI BUBBLE D.25</v>
      </c>
    </row>
    <row r="228" spans="1:3">
      <c r="A228" t="s">
        <v>2186</v>
      </c>
      <c r="C228" t="str">
        <f t="shared" si="3"/>
        <v/>
      </c>
    </row>
    <row r="229" spans="1:3">
      <c r="A229" t="s">
        <v>760</v>
      </c>
      <c r="B229" t="s">
        <v>1780</v>
      </c>
      <c r="C229" t="str">
        <f t="shared" si="3"/>
        <v>套圈 AR 0400 18/24 R60 F90 A 0°</v>
      </c>
    </row>
    <row r="230" spans="1:3">
      <c r="B230" t="s">
        <v>1779</v>
      </c>
      <c r="C230" t="str">
        <f t="shared" si="3"/>
        <v>套圈 L1500 12/26 R34 F60 A-8°</v>
      </c>
    </row>
    <row r="231" spans="1:3">
      <c r="B231" t="s">
        <v>1778</v>
      </c>
      <c r="C231" t="str">
        <f t="shared" si="3"/>
        <v>套圈 L1500 16/17 R999 F75 A 0°</v>
      </c>
    </row>
    <row r="232" spans="1:3">
      <c r="B232" t="s">
        <v>1777</v>
      </c>
      <c r="C232" t="str">
        <f t="shared" si="3"/>
        <v>套圈 P3600 15/20 FR.100 C36/334</v>
      </c>
    </row>
    <row r="233" spans="1:3">
      <c r="A233" t="s">
        <v>2187</v>
      </c>
      <c r="C233" t="str">
        <f t="shared" si="3"/>
        <v/>
      </c>
    </row>
    <row r="234" spans="1:3">
      <c r="A234" t="s">
        <v>1666</v>
      </c>
      <c r="B234" t="s">
        <v>2098</v>
      </c>
      <c r="C234" t="str">
        <f t="shared" si="3"/>
        <v>玻璃蓋 18cm SS304 輪圈連蒸汽通風口型 AGlass 蓋</v>
      </c>
    </row>
    <row r="235" spans="1:3">
      <c r="B235" t="s">
        <v>2102</v>
      </c>
      <c r="C235" t="str">
        <f t="shared" si="3"/>
        <v>Glass Lid 20cm Flat Rim Silicone Steam Vent StandardGlass Lid</v>
      </c>
    </row>
    <row r="236" spans="1:3">
      <c r="B236" t="s">
        <v>2099</v>
      </c>
      <c r="C236" t="str">
        <f t="shared" si="3"/>
        <v>玻璃蓋 20cm SS304 輪圈連蒸汽通風口型 AGlass 蓋</v>
      </c>
    </row>
    <row r="237" spans="1:3">
      <c r="B237" t="s">
        <v>2103</v>
      </c>
      <c r="C237" t="str">
        <f t="shared" si="3"/>
        <v>玻璃蓋 24cm 平邊矽膠蒸汽通風口標準玻璃蓋</v>
      </c>
    </row>
    <row r="238" spans="1:3">
      <c r="B238" t="s">
        <v>2100</v>
      </c>
      <c r="C238" t="str">
        <f t="shared" si="3"/>
        <v>玻璃蓋 24cm SS304 輪圈連蒸汽通風口 AGlass 蓋</v>
      </c>
    </row>
    <row r="239" spans="1:3">
      <c r="B239" t="s">
        <v>2101</v>
      </c>
      <c r="C239" t="str">
        <f t="shared" si="3"/>
        <v>玻璃蓋 26cm SS304 輪圈連蒸汽通風口型 AGlass 蓋</v>
      </c>
    </row>
    <row r="240" spans="1:3">
      <c r="B240" t="s">
        <v>2105</v>
      </c>
      <c r="C240" t="str">
        <f t="shared" si="3"/>
        <v>玻璃蓋 28cm 平邊矽膠蒸氣通風口標準玻璃蓋</v>
      </c>
    </row>
    <row r="241" spans="1:3">
      <c r="B241" t="s">
        <v>2104</v>
      </c>
      <c r="C241" t="str">
        <f t="shared" si="3"/>
        <v>玻璃蓋 28cm SS304 輪圈連蒸汽通風口型 AGlass 蓋</v>
      </c>
    </row>
    <row r="242" spans="1:3">
      <c r="B242" t="s">
        <v>2106</v>
      </c>
      <c r="C242" t="str">
        <f t="shared" si="3"/>
        <v>玻璃蓋 30cm SS304 輪圈連蒸汽通風口型 AGlass 蓋</v>
      </c>
    </row>
    <row r="243" spans="1:3">
      <c r="B243" t="s">
        <v>2107</v>
      </c>
      <c r="C243" t="str">
        <f t="shared" si="3"/>
        <v>玻璃蓋 32cm 平邊矽膠蒸氣通風口標準玻璃蓋</v>
      </c>
    </row>
    <row r="244" spans="1:3">
      <c r="B244" t="s">
        <v>2108</v>
      </c>
      <c r="C244" t="str">
        <f t="shared" si="3"/>
        <v>玻璃蓋硼矽酸鹽薄型24cm玻璃蓋</v>
      </c>
    </row>
    <row r="245" spans="1:3">
      <c r="B245" t="s">
        <v>2109</v>
      </c>
      <c r="C245" t="str">
        <f t="shared" si="3"/>
        <v>玻璃蓋硼矽酸鹽薄型28厘米玻璃蓋</v>
      </c>
    </row>
    <row r="246" spans="1:3">
      <c r="A246" t="s">
        <v>2188</v>
      </c>
      <c r="C246" t="str">
        <f t="shared" si="3"/>
        <v/>
      </c>
    </row>
    <row r="247" spans="1:3">
      <c r="A247" t="s">
        <v>770</v>
      </c>
      <c r="B247" t="s">
        <v>1560</v>
      </c>
      <c r="C247" t="str">
        <f t="shared" si="3"/>
        <v>1-5 SI 手柄 16 厘米平底鍋 （6.5 毫米孔）</v>
      </c>
    </row>
    <row r="248" spans="1:3">
      <c r="B248" t="s">
        <v>1561</v>
      </c>
      <c r="C248" t="str">
        <f t="shared" si="3"/>
        <v>1-5 SI 手柄 20 厘米平底鍋 （6.5 毫米孔）</v>
      </c>
    </row>
    <row r="249" spans="1:3">
      <c r="B249" t="s">
        <v>1564</v>
      </c>
      <c r="C249" t="str">
        <f t="shared" si="3"/>
        <v>1-5 SI 手柄 20 厘米平底鍋 （6.5 毫米孔）</v>
      </c>
    </row>
    <row r="250" spans="1:3">
      <c r="B250" t="s">
        <v>1562</v>
      </c>
      <c r="C250" t="str">
        <f t="shared" si="3"/>
        <v>1-5 SI 手柄 24cm Saucier （6.5mm 孔）</v>
      </c>
    </row>
    <row r="251" spans="1:3">
      <c r="B251" t="s">
        <v>1563</v>
      </c>
      <c r="C251" t="str">
        <f t="shared" si="3"/>
        <v>1-5 SI 手柄 26cm 炒 （6.5mm 孔）</v>
      </c>
    </row>
    <row r="252" spans="1:3">
      <c r="B252" t="s">
        <v>1565</v>
      </c>
      <c r="C252" t="str">
        <f t="shared" si="3"/>
        <v>1-5 SI 手柄 26 厘米平底鍋 （6.5 毫米孔）</v>
      </c>
    </row>
    <row r="253" spans="1:3">
      <c r="B253" t="s">
        <v>1566</v>
      </c>
      <c r="C253" t="str">
        <f t="shared" si="3"/>
        <v>1-5 SI 手柄 30 厘米平底鍋 （6.5 毫米孔）</v>
      </c>
    </row>
    <row r="254" spans="1:3">
      <c r="B254" t="s">
        <v>1553</v>
      </c>
      <c r="C254" t="str">
        <f t="shared" si="3"/>
        <v>1-5 SI 手柄 PVD 金色 16 厘米平底鍋 （6.5 毫米孔）</v>
      </c>
    </row>
    <row r="255" spans="1:3">
      <c r="B255" t="s">
        <v>1554</v>
      </c>
      <c r="C255" t="str">
        <f t="shared" si="3"/>
        <v>1-5 SI 手柄 PVD 金色 20 厘米平底鍋 （6.5 毫米孔）</v>
      </c>
    </row>
    <row r="256" spans="1:3">
      <c r="B256" t="s">
        <v>1557</v>
      </c>
      <c r="C256" t="str">
        <f t="shared" si="3"/>
        <v>1-5 SI 手柄 PVD 金色 20cm 平底鍋 （6.5mm 孔）</v>
      </c>
    </row>
    <row r="257" spans="2:3">
      <c r="B257" t="s">
        <v>1555</v>
      </c>
      <c r="C257" t="str">
        <f t="shared" si="3"/>
        <v>1-5 SI 手柄 PVD 金 24cm Saucier （6.5mm 孔）</v>
      </c>
    </row>
    <row r="258" spans="2:3">
      <c r="B258" t="s">
        <v>1556</v>
      </c>
      <c r="C258" t="str">
        <f t="shared" si="3"/>
        <v>1-5 SI 手柄 PVD Gold 26cm Saute （6.5mm 孔）</v>
      </c>
    </row>
    <row r="259" spans="2:3">
      <c r="B259" t="s">
        <v>1558</v>
      </c>
      <c r="C259" t="str">
        <f t="shared" si="3"/>
        <v>1-5 SI 手柄 PVD 金色 26cm 平底鍋 （6.5mm 孔）</v>
      </c>
    </row>
    <row r="260" spans="2:3">
      <c r="B260" t="s">
        <v>1559</v>
      </c>
      <c r="C260" t="str">
        <f t="shared" si="3"/>
        <v>1-5 SI 手柄 PVD 金色 30 厘米平底鍋 （6.5 毫米孔）</v>
      </c>
    </row>
    <row r="261" spans="2:3">
      <c r="B261" t="s">
        <v>1604</v>
      </c>
      <c r="C261" t="str">
        <f t="shared" ref="C261:C324" si="4">_xlfn.TRANSLATE(B261,"it","yue")</f>
        <v>鑄鋼手柄拋光冰砂鍋/平底鍋</v>
      </c>
    </row>
    <row r="262" spans="2:3">
      <c r="B262" t="s">
        <v>2006</v>
      </c>
      <c r="C262" t="str">
        <f t="shared" si="4"/>
        <v>鑄鋼手柄 ICE 短鍋 24 拋光 [引用：4]</v>
      </c>
    </row>
    <row r="263" spans="2:3">
      <c r="B263" t="s">
        <v>2029</v>
      </c>
      <c r="C263" t="str">
        <f t="shared" si="4"/>
        <v>手柄 1890/1 Odin Black Satin 飾面 [引用：5]</v>
      </c>
    </row>
    <row r="264" spans="2:3">
      <c r="B264" t="s">
        <v>2030</v>
      </c>
      <c r="C264" t="str">
        <f t="shared" si="4"/>
        <v>手柄 1890/2 Odin Black Satin 飾面 [引用：5]</v>
      </c>
    </row>
    <row r="265" spans="2:3">
      <c r="B265" t="s">
        <v>1784</v>
      </c>
      <c r="C265" t="str">
        <f t="shared" si="4"/>
        <v>手柄 290/2 NE。 喺。 砂鍋3R</v>
      </c>
    </row>
    <row r="266" spans="2:3">
      <c r="B266" t="s">
        <v>2009</v>
      </c>
      <c r="C266" t="str">
        <f t="shared" si="4"/>
        <v>手柄 290/3 啞光黑鍋 3R [引用：4]</v>
      </c>
    </row>
    <row r="267" spans="2:3">
      <c r="B267" t="s">
        <v>2018</v>
      </c>
      <c r="C267" t="str">
        <f t="shared" si="4"/>
        <v>手柄 Big Sano/2 Black Satin Finish [引用：5]</v>
      </c>
    </row>
    <row r="268" spans="2:3">
      <c r="B268" t="s">
        <v>2031</v>
      </c>
      <c r="C268" t="str">
        <f t="shared" si="4"/>
        <v>手柄 Bis/1 Black Satin Finish [引用：5]</v>
      </c>
    </row>
    <row r="269" spans="2:3">
      <c r="B269" t="s">
        <v>2007</v>
      </c>
      <c r="C269" t="str">
        <f t="shared" si="4"/>
        <v>Handle Chicago/1 Black Satin Finish [引用：4]</v>
      </c>
    </row>
    <row r="270" spans="2:3">
      <c r="B270" t="s">
        <v>2008</v>
      </c>
      <c r="C270" t="str">
        <f t="shared" si="4"/>
        <v>Handle Chicago/2 Black Satin Finish [引用：4]</v>
      </c>
    </row>
    <row r="271" spans="2:3">
      <c r="B271" t="s">
        <v>2020</v>
      </c>
      <c r="C271" t="str">
        <f t="shared" si="4"/>
        <v>手柄 Cigno/1 Black Satin Finish [引用：5]</v>
      </c>
    </row>
    <row r="272" spans="2:3">
      <c r="B272" t="s">
        <v>2032</v>
      </c>
      <c r="C272" t="str">
        <f t="shared" si="4"/>
        <v>手柄 Cigno/2 Black Satin Finish [引用：5]</v>
      </c>
    </row>
    <row r="273" spans="1:3">
      <c r="B273" t="s">
        <v>2025</v>
      </c>
      <c r="C273" t="str">
        <f t="shared" si="4"/>
        <v>手柄 Crepe Pan MO210/2 PA125 Hole 5.8mm [引用：4]</v>
      </c>
    </row>
    <row r="274" spans="1:3">
      <c r="B274" t="s">
        <v>2019</v>
      </c>
      <c r="C274" t="str">
        <f t="shared" si="4"/>
        <v>手柄 Odin/2 w/溫度計外殼 黑色緞面飾面 [引用：5]</v>
      </c>
    </row>
    <row r="275" spans="1:3">
      <c r="B275" t="s">
        <v>2015</v>
      </c>
      <c r="C275" t="str">
        <f t="shared" si="4"/>
        <v>手柄 S100/2 Miro Black Satin 飾面 [引用：5]</v>
      </c>
    </row>
    <row r="276" spans="1:3">
      <c r="B276" t="s">
        <v>2022</v>
      </c>
      <c r="C276" t="str">
        <f t="shared" si="4"/>
        <v>手柄 Teorema/1 Painted Soft Black YD-001 [引用：5]</v>
      </c>
    </row>
    <row r="277" spans="1:3">
      <c r="B277" t="s">
        <v>2011</v>
      </c>
      <c r="C277" t="str">
        <f t="shared" si="4"/>
        <v>手柄 Titano/1 Black Satin Finish [引用：4]</v>
      </c>
    </row>
    <row r="278" spans="1:3">
      <c r="B278" t="s">
        <v>2021</v>
      </c>
      <c r="C278" t="str">
        <f t="shared" si="4"/>
        <v>手柄 Titano/1 Wood Effect V.0013 [引用：5]</v>
      </c>
    </row>
    <row r="279" spans="1:3">
      <c r="B279" t="s">
        <v>2012</v>
      </c>
      <c r="C279" t="str">
        <f t="shared" si="4"/>
        <v>手柄 Titano/2 Black Satin Finish [引用：4]</v>
      </c>
    </row>
    <row r="280" spans="1:3">
      <c r="B280" t="s">
        <v>1783</v>
      </c>
      <c r="C280" t="str">
        <f t="shared" si="4"/>
        <v>HANDLE VICTORY/2 黑緞</v>
      </c>
    </row>
    <row r="281" spans="1:3">
      <c r="B281" t="s">
        <v>1782</v>
      </c>
      <c r="C281" t="str">
        <f t="shared" si="4"/>
        <v>手柄 VICTOTY/2 BLACK SATIN</v>
      </c>
    </row>
    <row r="282" spans="1:3">
      <c r="B282" t="s">
        <v>2000</v>
      </c>
      <c r="C282" t="str">
        <f t="shared" si="4"/>
        <v>鋼柄空調。 SOLE Long w/Logo MC AISI 430 Pan 279-30 噴砂 [引用：4]</v>
      </c>
    </row>
    <row r="283" spans="1:3">
      <c r="B283" t="s">
        <v>2005</v>
      </c>
      <c r="C283" t="str">
        <f t="shared" si="4"/>
        <v>鋼柄空調。 SOLE Long w/Logo MC AISI 430 Skillet 379-26 噴砂 [引用：4 5]</v>
      </c>
    </row>
    <row r="284" spans="1:3">
      <c r="B284" t="s">
        <v>2001</v>
      </c>
      <c r="C284" t="str">
        <f t="shared" si="4"/>
        <v>鋼柄 Artusi 中號平底鍋 24/鑊 28 緞面飾面 [引用：4]</v>
      </c>
    </row>
    <row r="285" spans="1:3">
      <c r="B285" t="s">
        <v>1785</v>
      </c>
      <c r="C285" t="str">
        <f t="shared" si="4"/>
        <v>鋼製橢圓形手柄 25X1.25 270MM 3F D.100 Ø32 H=55 孔 4.5 拋光</v>
      </c>
    </row>
    <row r="286" spans="1:3">
      <c r="B286" t="s">
        <v>2034</v>
      </c>
      <c r="C286" t="str">
        <f t="shared" si="4"/>
        <v>款式/2，黑色緞面飾面 [引用：5]</v>
      </c>
    </row>
    <row r="287" spans="1:3">
      <c r="B287" t="s">
        <v>1581</v>
      </c>
      <c r="C287" t="str">
        <f t="shared" si="4"/>
        <v>Titano/2 Handle Wood Effect V.0013</v>
      </c>
    </row>
    <row r="288" spans="1:3">
      <c r="A288" t="s">
        <v>2189</v>
      </c>
      <c r="C288" t="str">
        <f t="shared" si="4"/>
        <v/>
      </c>
    </row>
    <row r="289" spans="1:3">
      <c r="A289" t="s">
        <v>1678</v>
      </c>
      <c r="B289" t="s">
        <v>153</v>
      </c>
      <c r="C289" t="str">
        <f t="shared" si="4"/>
        <v>455G-R0385 滾筒面漆錫</v>
      </c>
    </row>
    <row r="290" spans="1:3">
      <c r="B290" t="s">
        <v>149</v>
      </c>
      <c r="C290" t="str">
        <f t="shared" si="4"/>
        <v>459G-R0185 滾筒底漆灰色</v>
      </c>
    </row>
    <row r="291" spans="1:3">
      <c r="B291" t="s">
        <v>151</v>
      </c>
      <c r="C291" t="str">
        <f t="shared" si="4"/>
        <v>478G-R1090 滾筒封口機</v>
      </c>
    </row>
    <row r="292" spans="1:3">
      <c r="B292" t="s">
        <v>141</v>
      </c>
      <c r="C292" t="str">
        <f t="shared" si="4"/>
        <v>479G-81190 PRIMER BLACK PROFES （前 81197）</v>
      </c>
    </row>
    <row r="293" spans="1:3">
      <c r="B293" t="s">
        <v>531</v>
      </c>
      <c r="C293" t="str">
        <f t="shared" si="4"/>
        <v>770 PRIMER LOCT0016777 GR.10</v>
      </c>
    </row>
    <row r="294" spans="1:3">
      <c r="B294" t="s">
        <v>365</v>
      </c>
      <c r="C294" t="str">
        <f t="shared" si="4"/>
        <v>ACEMATT 3300 OPACIZ。 軟觸膠</v>
      </c>
    </row>
    <row r="295" spans="1:3">
      <c r="B295" t="s">
        <v>1580</v>
      </c>
      <c r="C295" t="str">
        <f t="shared" si="4"/>
        <v>Acematt OK-390 消光劑</v>
      </c>
    </row>
    <row r="296" spans="1:3">
      <c r="B296" t="s">
        <v>685</v>
      </c>
      <c r="C296" t="str">
        <f t="shared" si="4"/>
        <v>AP-8 TC 半透明 FC-20087M A</v>
      </c>
    </row>
    <row r="297" spans="1:3">
      <c r="B297" t="s">
        <v>673</v>
      </c>
      <c r="C297" t="str">
        <f t="shared" si="4"/>
        <v>AP-8000 BS 半透明 FC-30572 A</v>
      </c>
    </row>
    <row r="298" spans="1:3">
      <c r="B298" t="s">
        <v>677</v>
      </c>
      <c r="C298" t="str">
        <f t="shared" si="4"/>
        <v>AP-8000 BS 半透明 FC-30572 B</v>
      </c>
    </row>
    <row r="299" spans="1:3">
      <c r="B299" t="s">
        <v>671</v>
      </c>
      <c r="C299" t="str">
        <f t="shared" si="4"/>
        <v>AP-8000 BS 半透明 FC-30572 B+</v>
      </c>
    </row>
    <row r="300" spans="1:3">
      <c r="B300" t="s">
        <v>2153</v>
      </c>
      <c r="C300" t="str">
        <f t="shared" si="4"/>
        <v>黑色Levanox膏 N-LF 02</v>
      </c>
    </row>
    <row r="301" spans="1:3">
      <c r="B301" t="s">
        <v>2169</v>
      </c>
      <c r="C301" t="str">
        <f t="shared" si="4"/>
        <v>藍色氧化鐵 FK-9250 （相當於 FA6210）</v>
      </c>
    </row>
    <row r="302" spans="1:3">
      <c r="B302" t="s">
        <v>2161</v>
      </c>
      <c r="C302" t="str">
        <f t="shared" si="4"/>
        <v>炭黑君主800</v>
      </c>
    </row>
    <row r="303" spans="1:3">
      <c r="B303" t="s">
        <v>2160</v>
      </c>
      <c r="C303" t="str">
        <f t="shared" si="4"/>
        <v>氧化鉻綠GN</v>
      </c>
    </row>
    <row r="304" spans="1:3">
      <c r="B304" t="s">
        <v>2150</v>
      </c>
      <c r="C304" t="str">
        <f t="shared" si="4"/>
        <v>Durit Protect Pro 黑色底漆 1213-009</v>
      </c>
    </row>
    <row r="305" spans="2:3">
      <c r="B305" t="s">
        <v>2065</v>
      </c>
      <c r="C305" t="str">
        <f t="shared" si="4"/>
        <v>塗層 Eclipse HB 70-750/V6871 黑色底漆</v>
      </c>
    </row>
    <row r="306" spans="2:3">
      <c r="B306" t="s">
        <v>2062</v>
      </c>
      <c r="C306" t="str">
        <f t="shared" si="4"/>
        <v>塗層 Eclipse HB V6849 底漆 Black Diamond</v>
      </c>
    </row>
    <row r="307" spans="2:3">
      <c r="B307" t="s">
        <v>2063</v>
      </c>
      <c r="C307" t="str">
        <f t="shared" si="4"/>
        <v>塗層 Eclipse HB V6850Z 黑色中外套鑽石</v>
      </c>
    </row>
    <row r="308" spans="2:3">
      <c r="B308" t="s">
        <v>2064</v>
      </c>
      <c r="C308" t="str">
        <f t="shared" si="4"/>
        <v>塗層 Eclipse HB V7710Z 銀鑽面漆</v>
      </c>
    </row>
    <row r="309" spans="2:3">
      <c r="B309" t="s">
        <v>2066</v>
      </c>
      <c r="C309" t="str">
        <f t="shared" si="4"/>
        <v>塗層 Elan-Coat SP96V1-60 HTL-2 型</v>
      </c>
    </row>
    <row r="310" spans="2:3">
      <c r="B310" t="s">
        <v>2070</v>
      </c>
      <c r="C310" t="str">
        <f t="shared" si="4"/>
        <v>Coating Fusion Pro 80-288/J1522-C 深灰色底漆</v>
      </c>
    </row>
    <row r="311" spans="2:3">
      <c r="B311" t="s">
        <v>2071</v>
      </c>
      <c r="C311" t="str">
        <f t="shared" si="4"/>
        <v>Coating Fusion Pro 80-288/J1535-A 通用底漆</v>
      </c>
    </row>
    <row r="312" spans="2:3">
      <c r="B312" t="s">
        <v>2072</v>
      </c>
      <c r="C312" t="str">
        <f t="shared" si="4"/>
        <v>Coating Fusion Pro 80-288/J1536-B 通用底漆</v>
      </c>
    </row>
    <row r="313" spans="2:3">
      <c r="B313" t="s">
        <v>2073</v>
      </c>
      <c r="C313" t="str">
        <f t="shared" si="4"/>
        <v>Coating Fusion Pro 80-288/J4415-C 奶油色底漆</v>
      </c>
    </row>
    <row r="314" spans="2:3">
      <c r="B314" t="s">
        <v>2074</v>
      </c>
      <c r="C314" t="str">
        <f t="shared" si="4"/>
        <v>塗層 Fusion Pro 80-289/J3568-C 金色金屬面漆</v>
      </c>
    </row>
    <row r="315" spans="2:3">
      <c r="B315" t="s">
        <v>2075</v>
      </c>
      <c r="C315" t="str">
        <f t="shared" si="4"/>
        <v>塗層 Fusion Pro 80-289/V11294C 透明面漆</v>
      </c>
    </row>
    <row r="316" spans="2:3">
      <c r="B316" t="s">
        <v>2035</v>
      </c>
      <c r="C316" t="str">
        <f t="shared" si="4"/>
        <v>塗層 G8 基礎系統 黑色 FC-8000 A 級</v>
      </c>
    </row>
    <row r="317" spans="2:3">
      <c r="B317" t="s">
        <v>2036</v>
      </c>
      <c r="C317" t="str">
        <f t="shared" si="4"/>
        <v>塗層 G8 基礎系統 黑色 FC-8000 B 級</v>
      </c>
    </row>
    <row r="318" spans="2:3">
      <c r="B318" t="s">
        <v>2037</v>
      </c>
      <c r="C318" t="str">
        <f t="shared" si="4"/>
        <v>塗層 G8 基礎系統 一般 B 級</v>
      </c>
    </row>
    <row r="319" spans="2:3">
      <c r="B319" t="s">
        <v>2038</v>
      </c>
      <c r="C319" t="str">
        <f t="shared" si="4"/>
        <v>塗層 G8 基礎系統 一般 B+ 級</v>
      </c>
    </row>
    <row r="320" spans="2:3">
      <c r="B320" t="s">
        <v>2039</v>
      </c>
      <c r="C320" t="str">
        <f t="shared" si="4"/>
        <v>塗層 G8 Base System Ghost Grey FC-20917A</v>
      </c>
    </row>
    <row r="321" spans="2:3">
      <c r="B321" t="s">
        <v>2040</v>
      </c>
      <c r="C321" t="str">
        <f t="shared" si="4"/>
        <v>塗層 G8 基礎系統 白色 FC-1462 A 級</v>
      </c>
    </row>
    <row r="322" spans="2:3">
      <c r="B322" t="s">
        <v>2041</v>
      </c>
      <c r="C322" t="str">
        <f t="shared" si="4"/>
        <v>塗層 G8 CMC 灰色 FC-30354M A 級點</v>
      </c>
    </row>
    <row r="323" spans="2:3">
      <c r="B323" t="s">
        <v>2042</v>
      </c>
      <c r="C323" t="str">
        <f t="shared" si="4"/>
        <v>塗層 G8 CMC 灰色 FC-30354M B 級圓點</v>
      </c>
    </row>
    <row r="324" spans="2:3">
      <c r="B324" t="s">
        <v>2043</v>
      </c>
      <c r="C324" t="str">
        <f t="shared" si="4"/>
        <v>塗層 G8 CMC 灰色 FC-30354M B+ 級點</v>
      </c>
    </row>
    <row r="325" spans="2:3">
      <c r="B325" t="s">
        <v>2044</v>
      </c>
      <c r="C325" t="str">
        <f t="shared" ref="C325:C388" si="5">_xlfn.TRANSLATE(B325,"it","yue")</f>
        <v>塗層 G8 面漆透明成分 A 級</v>
      </c>
    </row>
    <row r="326" spans="2:3">
      <c r="B326" t="s">
        <v>2045</v>
      </c>
      <c r="C326" t="str">
        <f t="shared" si="5"/>
        <v>塗層 G8 面漆 一般乙級</v>
      </c>
    </row>
    <row r="327" spans="2:3">
      <c r="B327" t="s">
        <v>2046</v>
      </c>
      <c r="C327" t="str">
        <f t="shared" si="5"/>
        <v>塗層 G8 面漆 一般 B+ 級</v>
      </c>
    </row>
    <row r="328" spans="2:3">
      <c r="B328" t="s">
        <v>2047</v>
      </c>
      <c r="C328" t="str">
        <f t="shared" si="5"/>
        <v>塗層 G8 面漆 幽靈灰 FC-1707M A 級</v>
      </c>
    </row>
    <row r="329" spans="2:3">
      <c r="B329" t="s">
        <v>2048</v>
      </c>
      <c r="C329" t="str">
        <f t="shared" si="5"/>
        <v>塗層 G8 面漆銀色 FC-2320M A 級</v>
      </c>
    </row>
    <row r="330" spans="2:3">
      <c r="B330" t="s">
        <v>2149</v>
      </c>
      <c r="C330" t="str">
        <f t="shared" si="5"/>
        <v>塗層 Quantanium 7343/V5665Z High-Build Clear</v>
      </c>
    </row>
    <row r="331" spans="2:3">
      <c r="B331" t="s">
        <v>2148</v>
      </c>
      <c r="C331" t="str">
        <f t="shared" si="5"/>
        <v>塗層 Quantanium 7343/V9044Z 透明面漆</v>
      </c>
    </row>
    <row r="332" spans="2:3">
      <c r="B332" t="s">
        <v>2132</v>
      </c>
      <c r="C332" t="str">
        <f t="shared" si="5"/>
        <v>塗層 Silikoftal HTL 2 樹脂</v>
      </c>
    </row>
    <row r="333" spans="2:3">
      <c r="B333" t="s">
        <v>2131</v>
      </c>
      <c r="C333" t="str">
        <f t="shared" si="5"/>
        <v>在二甲苯中塗覆 Silikophen P 80</v>
      </c>
    </row>
    <row r="334" spans="2:3">
      <c r="B334" t="s">
        <v>1576</v>
      </c>
      <c r="C334" t="str">
        <f t="shared" si="5"/>
        <v>Eclipse HB Pewter Top Coat</v>
      </c>
    </row>
    <row r="335" spans="2:3">
      <c r="B335" t="s">
        <v>1575</v>
      </c>
      <c r="C335" t="str">
        <f t="shared" si="5"/>
        <v>Eclipse V11309 黑色底漆 （V6849型）</v>
      </c>
    </row>
    <row r="336" spans="2:3">
      <c r="B336" t="s">
        <v>953</v>
      </c>
      <c r="C336" t="str">
        <f t="shared" si="5"/>
        <v>EDELSTEIN Sunstone 香檳</v>
      </c>
    </row>
    <row r="337" spans="2:3">
      <c r="B337" t="s">
        <v>955</v>
      </c>
      <c r="C337" t="str">
        <f t="shared" si="5"/>
        <v>FUSION X 48-881/V8489-A 黑色啞光</v>
      </c>
    </row>
    <row r="338" spans="2:3">
      <c r="B338" t="s">
        <v>956</v>
      </c>
      <c r="C338" t="str">
        <f t="shared" si="5"/>
        <v>FUSION X 48-881/V8489-B 黑色啞光</v>
      </c>
    </row>
    <row r="339" spans="2:3">
      <c r="B339" t="s">
        <v>957</v>
      </c>
      <c r="C339" t="str">
        <f t="shared" si="5"/>
        <v>FUSION X 48-881/V8489-C 黑色啞光</v>
      </c>
    </row>
    <row r="340" spans="2:3">
      <c r="B340" t="s">
        <v>1572</v>
      </c>
      <c r="C340" t="str">
        <f t="shared" si="5"/>
        <v>G8 BS 深灰色 FC-30159A</v>
      </c>
    </row>
    <row r="341" spans="2:3">
      <c r="B341" t="s">
        <v>1619</v>
      </c>
      <c r="C341" t="str">
        <f t="shared" si="5"/>
        <v>G8 BS FC-41058 綠色大都會。</v>
      </c>
    </row>
    <row r="342" spans="2:3">
      <c r="B342" t="s">
        <v>1571</v>
      </c>
      <c r="C342" t="str">
        <f t="shared" si="5"/>
        <v>G8 BS 石墨灰 FC-30949A</v>
      </c>
    </row>
    <row r="343" spans="2:3">
      <c r="B343" t="s">
        <v>1573</v>
      </c>
      <c r="C343" t="str">
        <f t="shared" si="5"/>
        <v>G8 BS 綠色 FC-40322 A</v>
      </c>
    </row>
    <row r="344" spans="2:3">
      <c r="B344" t="s">
        <v>789</v>
      </c>
      <c r="C344" t="str">
        <f t="shared" si="5"/>
        <v>G8 BS 象牙 FC-2751A</v>
      </c>
    </row>
    <row r="345" spans="2:3">
      <c r="B345" t="s">
        <v>1620</v>
      </c>
      <c r="C345" t="str">
        <f t="shared" si="5"/>
        <v>G8 TC MET. FC-1710M至格林大都會。</v>
      </c>
    </row>
    <row r="346" spans="2:3">
      <c r="B346" t="s">
        <v>1574</v>
      </c>
      <c r="C346" t="str">
        <f t="shared" si="5"/>
        <v>G8 TC 金屬石墨 FC-30950M</v>
      </c>
    </row>
    <row r="347" spans="2:3">
      <c r="B347" t="s">
        <v>2159</v>
      </c>
      <c r="C347" t="str">
        <f t="shared" si="5"/>
        <v>Green Oxide 21-5901 （取代4045）</v>
      </c>
    </row>
    <row r="348" spans="2:3">
      <c r="B348" t="s">
        <v>2158</v>
      </c>
      <c r="C348" t="str">
        <f t="shared" si="5"/>
        <v>綠色氧化物 FK 8497 （原名 FA 6290）</v>
      </c>
    </row>
    <row r="349" spans="2:3">
      <c r="B349" t="s">
        <v>1187</v>
      </c>
      <c r="C349" t="str">
        <f t="shared" si="5"/>
        <v>鐳粉色 064 HOT PINK</v>
      </c>
    </row>
    <row r="350" spans="2:3">
      <c r="B350" t="s">
        <v>2166</v>
      </c>
      <c r="C350" t="str">
        <f t="shared" si="5"/>
        <v>PFA 塗層 Inoflon 8900EX （相當於 PFA 6900GZ）</v>
      </c>
    </row>
    <row r="351" spans="2:3">
      <c r="B351" t="s">
        <v>2068</v>
      </c>
      <c r="C351" t="str">
        <f t="shared" si="5"/>
        <v>顏料 FA 4292 無機綠</v>
      </c>
    </row>
    <row r="352" spans="2:3">
      <c r="B352" t="s">
        <v>2069</v>
      </c>
      <c r="C352" t="str">
        <f t="shared" si="5"/>
        <v>顏料 FB 280 鐵紅</v>
      </c>
    </row>
    <row r="353" spans="1:3">
      <c r="B353" t="s">
        <v>2167</v>
      </c>
      <c r="C353" t="str">
        <f t="shared" si="5"/>
        <v>顏料 Iriodin 153 / Mearlin Sparkle</v>
      </c>
    </row>
    <row r="354" spans="1:3">
      <c r="B354" t="s">
        <v>2168</v>
      </c>
      <c r="C354" t="str">
        <f t="shared" si="5"/>
        <v>顏料 Mearlin 亮金 9212G+</v>
      </c>
    </row>
    <row r="355" spans="1:3">
      <c r="B355" t="s">
        <v>2163</v>
      </c>
      <c r="C355" t="str">
        <f t="shared" si="5"/>
        <v>顏料 Mearlin Sparkle Gold 9212P</v>
      </c>
    </row>
    <row r="356" spans="1:3">
      <c r="B356" t="s">
        <v>2162</v>
      </c>
      <c r="C356" t="str">
        <f t="shared" si="5"/>
        <v>顏料 Mearlin Super Bronze 9250Z</v>
      </c>
    </row>
    <row r="357" spans="1:3">
      <c r="B357" t="s">
        <v>2118</v>
      </c>
      <c r="C357" t="str">
        <f t="shared" si="5"/>
        <v>Pigment PS UMB EP-62 群青藍 24cm 平邊矽膠蒸氣通風口 標準玻璃蓋</v>
      </c>
    </row>
    <row r="358" spans="1:3">
      <c r="B358" t="s">
        <v>2129</v>
      </c>
      <c r="C358" t="str">
        <f t="shared" si="5"/>
        <v>Pigment Specialpearl 1600 （原名 Iriodin 100）</v>
      </c>
    </row>
    <row r="359" spans="1:3">
      <c r="B359" t="s">
        <v>2130</v>
      </c>
      <c r="C359" t="str">
        <f t="shared" si="5"/>
        <v>Pigment Specialpearl 1611 （原名 Iriodin 111）</v>
      </c>
    </row>
    <row r="360" spans="1:3">
      <c r="B360" t="s">
        <v>2165</v>
      </c>
      <c r="C360" t="str">
        <f t="shared" si="5"/>
        <v>PTFE 分散體 Inoflon AD9400EX （等於 TF 5135）</v>
      </c>
    </row>
    <row r="361" spans="1:3">
      <c r="B361" t="s">
        <v>363</v>
      </c>
      <c r="C361" t="str">
        <f t="shared" si="5"/>
        <v>METALLUX R 214 碟</v>
      </c>
    </row>
    <row r="362" spans="1:3">
      <c r="B362" t="s">
        <v>2076</v>
      </c>
      <c r="C362" t="str">
        <f t="shared" si="5"/>
        <v>二氧化鈦 RC 833 （原名 TR92）</v>
      </c>
    </row>
    <row r="363" spans="1:3">
      <c r="B363" t="s">
        <v>2151</v>
      </c>
      <c r="C363" t="str">
        <f t="shared" si="5"/>
        <v>Titanium Powder for Hardfacing/Overlay K614</v>
      </c>
    </row>
    <row r="364" spans="1:3">
      <c r="B364" t="s">
        <v>2152</v>
      </c>
      <c r="C364" t="str">
        <f t="shared" si="5"/>
        <v>白色 Levanox 膏 R-LF</v>
      </c>
    </row>
    <row r="365" spans="1:3">
      <c r="A365" t="s">
        <v>2190</v>
      </c>
      <c r="C365" t="str">
        <f t="shared" si="5"/>
        <v/>
      </c>
    </row>
    <row r="366" spans="1:3">
      <c r="A366" t="s">
        <v>777</v>
      </c>
      <c r="B366" t="s">
        <v>1552</v>
      </c>
      <c r="C366" t="str">
        <f t="shared" si="5"/>
        <v>Investment Cast Steel 旋鈕 - 拋光冰</v>
      </c>
    </row>
    <row r="367" spans="1:3">
      <c r="B367" t="s">
        <v>2010</v>
      </c>
      <c r="C367" t="str">
        <f t="shared" si="5"/>
        <v>旋鈕 510 Moplen Black No Pin/No Screw [引用：4]</v>
      </c>
    </row>
    <row r="368" spans="1:3">
      <c r="B368" t="s">
        <v>2024</v>
      </c>
      <c r="C368" t="str">
        <f t="shared" si="5"/>
        <v>旋鈕裝飾木效果 V.0013 [引用：5]</v>
      </c>
    </row>
    <row r="369" spans="1:3">
      <c r="B369" t="s">
        <v>2013</v>
      </c>
      <c r="C369" t="str">
        <f t="shared" si="5"/>
        <v>鋼旋鈕空調。 鞋底 w/Logo MC AISI 430 噴砂 [引用：5]</v>
      </c>
    </row>
    <row r="370" spans="1:3">
      <c r="A370" t="s">
        <v>2191</v>
      </c>
      <c r="C370" t="str">
        <f t="shared" si="5"/>
        <v/>
      </c>
    </row>
    <row r="371" spans="1:3">
      <c r="A371" t="s">
        <v>765</v>
      </c>
      <c r="B371" t="s">
        <v>2067</v>
      </c>
      <c r="C371" t="str">
        <f t="shared" si="5"/>
        <v>不干膠標籤 C/509 白色 100 A4 紙 210x148mm （2 張標籤/張）</v>
      </c>
    </row>
    <row r="372" spans="1:3">
      <c r="B372" t="s">
        <v>1853</v>
      </c>
      <c r="C372" t="str">
        <f t="shared" si="5"/>
        <v>紙箱 6557 砂鍋 641 Ø16 LUMINA IND. 福克斯以色列/加拿大</v>
      </c>
    </row>
    <row r="373" spans="1:3">
      <c r="B373" t="s">
        <v>1854</v>
      </c>
      <c r="C373" t="str">
        <f t="shared" si="5"/>
        <v>紙箱 6940 炸鍋 148 Ø20 LUMINA IND. 福克斯以色列/加拿大</v>
      </c>
    </row>
    <row r="374" spans="1:3">
      <c r="B374" t="s">
        <v>1855</v>
      </c>
      <c r="C374" t="str">
        <f t="shared" si="5"/>
        <v>紙箱 6941 炸鍋 148 Ø24 LUMINA IND. 福克斯以色列/加拿大</v>
      </c>
    </row>
    <row r="375" spans="1:3">
      <c r="B375" t="s">
        <v>1856</v>
      </c>
      <c r="C375" t="str">
        <f t="shared" si="5"/>
        <v>紙箱 6942 炸鍋 148 Ø28 LUMINA IND. 福克斯以色列/加拿大</v>
      </c>
    </row>
    <row r="376" spans="1:3">
      <c r="B376" t="s">
        <v>1805</v>
      </c>
      <c r="C376" t="str">
        <f t="shared" si="5"/>
        <v>光碟廣告 CUCINOSA FESTA DEL WHITE （HAVANA） OVEN F.12</v>
      </c>
    </row>
    <row r="377" spans="1:3">
      <c r="B377" t="s">
        <v>1815</v>
      </c>
      <c r="C377" t="str">
        <f t="shared" si="5"/>
        <v>光碟廣告 MYHOME UUNIVUOKA REST.35X27 CM 6438428536988 F19</v>
      </c>
    </row>
    <row r="378" spans="1:3">
      <c r="B378" t="s">
        <v>1809</v>
      </c>
      <c r="C378" t="str">
        <f t="shared" si="5"/>
        <v>光碟廣告 NOSTROCHEF 055 30 3801088000220 F.17</v>
      </c>
    </row>
    <row r="379" spans="1:3">
      <c r="B379" t="s">
        <v>1807</v>
      </c>
      <c r="C379" t="str">
        <f t="shared" si="5"/>
        <v>光碟廣告 NOSTROCHEF 070 20 3801088000213 F.12</v>
      </c>
    </row>
    <row r="380" spans="1:3">
      <c r="B380" t="s">
        <v>1811</v>
      </c>
      <c r="C380" t="str">
        <f t="shared" si="5"/>
        <v>碟式廣告 NOSTROCHEF 074 28 3801088000237 F.17</v>
      </c>
    </row>
    <row r="381" spans="1:3">
      <c r="B381" t="s">
        <v>1808</v>
      </c>
      <c r="C381" t="str">
        <f t="shared" si="5"/>
        <v>唱片廣告 NOSTROCHEF 163 24 3801088000190 F.12</v>
      </c>
    </row>
    <row r="382" spans="1:3">
      <c r="B382" t="s">
        <v>1806</v>
      </c>
      <c r="C382" t="str">
        <f t="shared" si="5"/>
        <v>光碟廣告 NOSTROCHEF 474 24 3801088000206 F.12</v>
      </c>
    </row>
    <row r="383" spans="1:3">
      <c r="B383" t="s">
        <v>1810</v>
      </c>
      <c r="C383" t="str">
        <f t="shared" si="5"/>
        <v>光碟廣告 NOSTROCHEF 575 28 3801088000183 F.17</v>
      </c>
    </row>
    <row r="384" spans="1:3">
      <c r="B384" t="s">
        <v>1791</v>
      </c>
      <c r="C384" t="str">
        <f t="shared" si="5"/>
        <v>標籤膠 T. MEHRZER PREMIUM BLACK 502 28X28 162926 F17</v>
      </c>
    </row>
    <row r="385" spans="2:3">
      <c r="B385" t="s">
        <v>1793</v>
      </c>
      <c r="C385" t="str">
        <f t="shared" si="5"/>
        <v>標籤膠 透明 MEHRZER 優質 黑色 163 24 162803 F17</v>
      </c>
    </row>
    <row r="386" spans="2:3">
      <c r="B386" t="s">
        <v>1794</v>
      </c>
      <c r="C386" t="str">
        <f t="shared" si="5"/>
        <v>標籤膠 透明 MEHRZER 優質 黑色 163 28 162827 F17</v>
      </c>
    </row>
    <row r="387" spans="2:3">
      <c r="B387" t="s">
        <v>1792</v>
      </c>
      <c r="C387" t="str">
        <f t="shared" si="5"/>
        <v>標籤膠 透明 MEHRZER 優質 黑色 179 25 162841 F17</v>
      </c>
    </row>
    <row r="388" spans="2:3">
      <c r="B388" t="s">
        <v>1795</v>
      </c>
      <c r="C388" t="str">
        <f t="shared" si="5"/>
        <v>標籤黏合劑 透明 MEHRZER 優質黑色 573 24 162865 F17</v>
      </c>
    </row>
    <row r="389" spans="2:3">
      <c r="B389" t="s">
        <v>1796</v>
      </c>
      <c r="C389" t="str">
        <f t="shared" ref="C389:C452" si="6">_xlfn.TRANSLATE(B389,"it","yue")</f>
        <v>標籤膠 透明 MEHRZER 優質 黑色 573 28 162889 F17</v>
      </c>
    </row>
    <row r="390" spans="2:3">
      <c r="B390" t="s">
        <v>1802</v>
      </c>
      <c r="C390" t="str">
        <f t="shared" si="6"/>
        <v>標籤 FOXHOME LUMINA 148 20 EAN.032440 D.229.90 F.30X20</v>
      </c>
    </row>
    <row r="391" spans="2:3">
      <c r="B391" t="s">
        <v>1803</v>
      </c>
      <c r="C391" t="str">
        <f t="shared" si="6"/>
        <v>標籤：FOXHOME LUMINA 148 28 EAN.032442 D.299.90 F.30X20</v>
      </c>
    </row>
    <row r="392" spans="2:3">
      <c r="B392" t="s">
        <v>1799</v>
      </c>
      <c r="C392" t="str">
        <f t="shared" si="6"/>
        <v>標籤 FOXHOME LUMINA 641 16 EAN.032444 D.229.90 F.30X20</v>
      </c>
    </row>
    <row r="393" spans="2:3">
      <c r="B393" t="s">
        <v>1800</v>
      </c>
      <c r="C393" t="str">
        <f t="shared" si="6"/>
        <v>標籤 FOXHOME LUMINA 642 20/C E.032445 D.459.90 F.30X20</v>
      </c>
    </row>
    <row r="394" spans="2:3">
      <c r="B394" t="s">
        <v>1801</v>
      </c>
      <c r="C394" t="str">
        <f t="shared" si="6"/>
        <v>標籤 FOXHOME LUMINA 642 24/C E.032446 D.549.90 F.30X20</v>
      </c>
    </row>
    <row r="395" spans="2:3">
      <c r="B395" t="s">
        <v>1804</v>
      </c>
      <c r="C395" t="str">
        <f t="shared" si="6"/>
        <v>標籤 FOXHOME 銀色 179 25 030662580099 D.219.90 30X20</v>
      </c>
    </row>
    <row r="396" spans="2:3">
      <c r="B396" t="s">
        <v>1797</v>
      </c>
      <c r="C396" t="str">
        <f t="shared" si="6"/>
        <v>標籤 KELOMAT MONTANA PLUS CM 24 （重新設計） 3522-348</v>
      </c>
    </row>
    <row r="397" spans="2:3">
      <c r="B397" t="s">
        <v>1798</v>
      </c>
      <c r="C397" t="str">
        <f t="shared" si="6"/>
        <v>標籤 KELOMAT MONTANA PLUS CM 28 （重新設計） 3524-348</v>
      </c>
    </row>
    <row r="398" spans="2:3">
      <c r="B398" t="s">
        <v>1786</v>
      </c>
      <c r="C398" t="str">
        <f t="shared" si="6"/>
        <v>標籤 緞面製成 60x24 20 厘米平底鍋 - COOK-8-FRY-ICC-R2</v>
      </c>
    </row>
    <row r="399" spans="2:3">
      <c r="B399" t="s">
        <v>1787</v>
      </c>
      <c r="C399" t="str">
        <f t="shared" si="6"/>
        <v>標籤 緞面製成 60x24 26 厘米平底鍋 - COOK-10-FRY-ICC-R2</v>
      </c>
    </row>
    <row r="400" spans="2:3">
      <c r="B400" t="s">
        <v>1788</v>
      </c>
      <c r="C400" t="str">
        <f t="shared" si="6"/>
        <v>標籤 緞面製成 60x24 30 厘米平底鍋 - COOK-12-FRY-ICC-R2</v>
      </c>
    </row>
    <row r="401" spans="1:3">
      <c r="B401" t="s">
        <v>1790</v>
      </c>
      <c r="C401" t="str">
        <f t="shared" si="6"/>
        <v>標籤：MEHERZER ST. GR.28X28 F.17</v>
      </c>
    </row>
    <row r="402" spans="1:3">
      <c r="B402" t="s">
        <v>1789</v>
      </c>
      <c r="C402" t="str">
        <f t="shared" si="6"/>
        <v>標籤 MEHERZER STONE TE.28 F.17</v>
      </c>
    </row>
    <row r="403" spans="1:3">
      <c r="A403" t="s">
        <v>2192</v>
      </c>
      <c r="C403" t="str">
        <f t="shared" si="6"/>
        <v/>
      </c>
    </row>
    <row r="404" spans="1:3">
      <c r="A404" t="s">
        <v>784</v>
      </c>
      <c r="B404" t="s">
        <v>2147</v>
      </c>
      <c r="C404" t="str">
        <f t="shared" si="6"/>
        <v>SS 蓋 16cm 用 DEY 組裝。 PVD金柄</v>
      </c>
    </row>
    <row r="405" spans="1:3">
      <c r="B405" t="s">
        <v>2146</v>
      </c>
      <c r="C405" t="str">
        <f t="shared" si="6"/>
        <v>SS 蓋 16cm 組裝 DEY.SI 手柄</v>
      </c>
    </row>
    <row r="406" spans="1:3">
      <c r="B406" t="s">
        <v>2141</v>
      </c>
      <c r="C406" t="str">
        <f t="shared" si="6"/>
        <v>SS 蓋 20cm 用 DEY 組裝。 PVD金柄</v>
      </c>
    </row>
    <row r="407" spans="1:3">
      <c r="B407" t="s">
        <v>2140</v>
      </c>
      <c r="C407" t="str">
        <f t="shared" si="6"/>
        <v>SS 蓋 20cm 組裝連 DEY.SI 把手</v>
      </c>
    </row>
    <row r="408" spans="1:3">
      <c r="B408" t="s">
        <v>2145</v>
      </c>
      <c r="C408" t="str">
        <f t="shared" si="6"/>
        <v>SS 蓋 24cm 用 DEY 組裝。 PVD金柄</v>
      </c>
    </row>
    <row r="409" spans="1:3">
      <c r="B409" t="s">
        <v>2144</v>
      </c>
      <c r="C409" t="str">
        <f t="shared" si="6"/>
        <v>SS 蓋 24 厘米 組裝有 DEY.SI 把手</v>
      </c>
    </row>
    <row r="410" spans="1:3">
      <c r="B410" t="s">
        <v>2143</v>
      </c>
      <c r="C410" t="str">
        <f t="shared" si="6"/>
        <v>SS 蓋 26cm 用 DEY 組裝。 PVD金柄</v>
      </c>
    </row>
    <row r="411" spans="1:3">
      <c r="B411" t="s">
        <v>2142</v>
      </c>
      <c r="C411" t="str">
        <f t="shared" si="6"/>
        <v>SS 蓋 26cm 組裝 DEY.SI 手柄</v>
      </c>
    </row>
    <row r="412" spans="1:3">
      <c r="A412" t="s">
        <v>2193</v>
      </c>
      <c r="C412" t="str">
        <f t="shared" si="6"/>
        <v/>
      </c>
    </row>
    <row r="413" spans="1:3">
      <c r="A413" t="s">
        <v>774</v>
      </c>
      <c r="B413" t="s">
        <v>581</v>
      </c>
      <c r="C413" t="str">
        <f t="shared" si="6"/>
        <v>ACRYSOL RM 55</v>
      </c>
    </row>
    <row r="414" spans="1:3">
      <c r="B414" t="s">
        <v>2117</v>
      </c>
      <c r="C414" t="str">
        <f t="shared" si="6"/>
        <v>Adhesive Loctite 406 28cm SS304 Rim with Steam Vent Type AGlass 蓋</v>
      </c>
    </row>
    <row r="415" spans="1:3">
      <c r="B415" t="s">
        <v>2164</v>
      </c>
      <c r="C415" t="str">
        <f t="shared" si="6"/>
        <v>Black Ink L700 Limitronic 014429 （原名10081）</v>
      </c>
    </row>
    <row r="416" spans="1:3">
      <c r="B416" t="s">
        <v>2092</v>
      </c>
      <c r="C416" t="str">
        <f t="shared" si="6"/>
        <v>Carbon Prowaste 7119/S 20公斤袋碳纖維</v>
      </c>
    </row>
    <row r="417" spans="2:3">
      <c r="B417" t="s">
        <v>2056</v>
      </c>
      <c r="C417" t="str">
        <f t="shared" si="6"/>
        <v>氯化丁腈手套 100隻</v>
      </c>
    </row>
    <row r="418" spans="2:3">
      <c r="B418" t="s">
        <v>2097</v>
      </c>
      <c r="C418" t="str">
        <f t="shared" si="6"/>
        <v>Coagulant Prowaste 9124 EcoprojCoagulant</v>
      </c>
    </row>
    <row r="419" spans="2:3">
      <c r="B419" t="s">
        <v>2057</v>
      </c>
      <c r="C419" t="str">
        <f t="shared" si="6"/>
        <v>棉手套 連續長絲 12 件 男女通用</v>
      </c>
    </row>
    <row r="420" spans="2:3">
      <c r="B420" t="s">
        <v>2115</v>
      </c>
      <c r="C420" t="str">
        <f t="shared" si="6"/>
        <v>Dowanol PMA （甲氧基丙酯醋酸酯） 195公斤桶Dowanol PMA （甲氧基丙基醋酸酯）</v>
      </c>
    </row>
    <row r="421" spans="2:3">
      <c r="B421" t="s">
        <v>2116</v>
      </c>
      <c r="C421" t="str">
        <f t="shared" si="6"/>
        <v>Dowanol PMA （乙酸甲氧基丙酯） 散裝罐Dowanol PMA （乙酸甲氧基丙酯）</v>
      </c>
    </row>
    <row r="422" spans="2:3">
      <c r="B422" t="s">
        <v>1577</v>
      </c>
      <c r="C422" t="str">
        <f t="shared" si="6"/>
        <v>Ecospray 870 （清潔劑）</v>
      </c>
    </row>
    <row r="423" spans="2:3">
      <c r="B423" t="s">
        <v>2058</v>
      </c>
      <c r="C423" t="str">
        <f t="shared" si="6"/>
        <v>綠色丁腈手套 Style 492 Size 7-7.5</v>
      </c>
    </row>
    <row r="424" spans="2:3">
      <c r="B424" t="s">
        <v>2059</v>
      </c>
      <c r="C424" t="str">
        <f t="shared" si="6"/>
        <v>綠色丁腈手套 款式 492 尺碼 8-8.5</v>
      </c>
    </row>
    <row r="425" spans="2:3">
      <c r="B425" t="s">
        <v>2055</v>
      </c>
      <c r="C425" t="str">
        <f t="shared" si="6"/>
        <v>乳膠手套 ASTM 標準 100 件</v>
      </c>
    </row>
    <row r="426" spans="2:3">
      <c r="B426" t="s">
        <v>2123</v>
      </c>
      <c r="C426" t="str">
        <f t="shared" si="6"/>
        <v>潤滑劑/脫模劑 Unispray LWC</v>
      </c>
    </row>
    <row r="427" spans="2:3">
      <c r="B427" t="s">
        <v>2113</v>
      </c>
      <c r="C427" t="str">
        <f t="shared" si="6"/>
        <v>硝基稀釋劑散裝罐硝基稀釋劑</v>
      </c>
    </row>
    <row r="428" spans="2:3">
      <c r="B428" t="s">
        <v>2114</v>
      </c>
      <c r="C428" t="str">
        <f t="shared" si="6"/>
        <v>硝基稀釋劑清潔罐硝基稀釋劑清潔</v>
      </c>
    </row>
    <row r="429" spans="2:3">
      <c r="B429" t="s">
        <v>2155</v>
      </c>
      <c r="C429" t="str">
        <f t="shared" si="6"/>
        <v>EPAL 標準托盤 120x80 厘米</v>
      </c>
    </row>
    <row r="430" spans="2:3">
      <c r="B430" t="s">
        <v>2154</v>
      </c>
      <c r="C430" t="str">
        <f t="shared" si="6"/>
        <v>托盤 EUR 型 120x80 厘米</v>
      </c>
    </row>
    <row r="431" spans="2:3">
      <c r="B431" t="s">
        <v>2060</v>
      </c>
      <c r="C431" t="str">
        <f t="shared" si="6"/>
        <v>氨綸黑色手套款式 11939 大碼</v>
      </c>
    </row>
    <row r="432" spans="2:3">
      <c r="B432" t="s">
        <v>2061</v>
      </c>
      <c r="C432" t="str">
        <f t="shared" si="6"/>
        <v>氨綸黑色手套款式 11939 小碼</v>
      </c>
    </row>
    <row r="433" spans="1:3">
      <c r="B433" t="s">
        <v>2122</v>
      </c>
      <c r="C433" t="str">
        <f t="shared" si="6"/>
        <v>表面活性劑 Tergitol TMN-6 （相當於 海衛一 X 114）</v>
      </c>
    </row>
    <row r="434" spans="1:3">
      <c r="B434" t="s">
        <v>795</v>
      </c>
      <c r="C434" t="str">
        <f t="shared" si="6"/>
        <v>TEGO DISPERS 652 （前 610）</v>
      </c>
    </row>
    <row r="435" spans="1:3">
      <c r="B435" t="s">
        <v>1548</v>
      </c>
      <c r="C435" t="str">
        <f t="shared" si="6"/>
        <v>Tego Foamex 1435 x PTFE （消泡劑）</v>
      </c>
    </row>
    <row r="436" spans="1:3">
      <c r="A436" t="s">
        <v>2194</v>
      </c>
      <c r="C436" t="str">
        <f t="shared" si="6"/>
        <v/>
      </c>
    </row>
    <row r="437" spans="1:3">
      <c r="A437" t="s">
        <v>1693</v>
      </c>
      <c r="B437" t="s">
        <v>2027</v>
      </c>
      <c r="C437" t="str">
        <f t="shared" si="6"/>
        <v>5 B15/190 FR120環形螺帽 P15 17/20.5mm B15/190 FR120 [引用：4]</v>
      </c>
    </row>
    <row r="438" spans="1:3">
      <c r="B438" t="s">
        <v>2028</v>
      </c>
      <c r="C438" t="str">
        <f t="shared" si="6"/>
        <v>5/33 R15/295 FR100環形螺帽 P15 15.5/33mm R15/295 FR100 [引用：4]</v>
      </c>
    </row>
    <row r="439" spans="1:3">
      <c r="B439" t="s">
        <v>2026</v>
      </c>
      <c r="C439" t="str">
        <f t="shared" si="6"/>
        <v>環形螺母 P15 15.5/28mm R15/827 FR100 [引用：4]</v>
      </c>
    </row>
    <row r="440" spans="1:3">
      <c r="A440" t="s">
        <v>2195</v>
      </c>
      <c r="C440" t="str">
        <f t="shared" si="6"/>
        <v/>
      </c>
    </row>
    <row r="441" spans="1:3">
      <c r="A441" t="s">
        <v>1697</v>
      </c>
      <c r="B441" t="s">
        <v>2093</v>
      </c>
      <c r="C441" t="str">
        <f t="shared" si="6"/>
        <v>鑄造橢圓形砂鍋 32.5x21cm 黑色 PTFE/黑色 PTFE 感應就緒</v>
      </c>
    </row>
    <row r="442" spans="1:3">
      <c r="B442" t="s">
        <v>1584</v>
      </c>
      <c r="C442" t="str">
        <f t="shared" si="6"/>
        <v>壓鑄烤盤連木柄及陶瓷座 35x22</v>
      </c>
    </row>
    <row r="443" spans="1:3">
      <c r="B443" t="s">
        <v>1582</v>
      </c>
      <c r="C443" t="str">
        <f t="shared" si="6"/>
        <v>壓鑄烤盤連木柄 Greblon Black 26x17</v>
      </c>
    </row>
    <row r="444" spans="1:3">
      <c r="B444" t="s">
        <v>1583</v>
      </c>
      <c r="C444" t="str">
        <f t="shared" si="6"/>
        <v>壓鑄烤盤連木柄 Greblon 黑色 42x27</v>
      </c>
    </row>
    <row r="445" spans="1:3">
      <c r="B445" t="s">
        <v>2094</v>
      </c>
      <c r="C445" t="str">
        <f t="shared" si="6"/>
        <v>鐵鍋身 直徑24cm 高45mm鐵鍋身</v>
      </c>
    </row>
    <row r="446" spans="1:3">
      <c r="B446" t="s">
        <v>2095</v>
      </c>
      <c r="C446" t="str">
        <f t="shared" si="6"/>
        <v>鐵鑊身 直徑24cm 高68mm鐵鑊身</v>
      </c>
    </row>
    <row r="447" spans="1:3">
      <c r="B447" t="s">
        <v>2096</v>
      </c>
      <c r="C447" t="str">
        <f t="shared" si="6"/>
        <v>鐵鑊身 直徑28cm 高70mm鐵鑊身</v>
      </c>
    </row>
    <row r="448" spans="1:3">
      <c r="B448" t="s">
        <v>2157</v>
      </c>
      <c r="C448" t="str">
        <f t="shared" si="6"/>
        <v>橢圓形烤盤硼矽酸鹽玻璃 26x18 厘米</v>
      </c>
    </row>
    <row r="449" spans="1:3">
      <c r="B449" t="s">
        <v>1923</v>
      </c>
      <c r="C449" t="str">
        <f t="shared" si="6"/>
        <v>長方形 25X18 IPERTEK 黑鑽</v>
      </c>
    </row>
    <row r="450" spans="1:3">
      <c r="B450" t="s">
        <v>2124</v>
      </c>
      <c r="C450" t="str">
        <f t="shared" si="6"/>
        <v>長方形烤盤硼矽酸鹽玻璃 32x20 厘米</v>
      </c>
    </row>
    <row r="451" spans="1:3">
      <c r="B451" t="s">
        <v>2125</v>
      </c>
      <c r="C451" t="str">
        <f t="shared" si="6"/>
        <v>長方形烤盤硼矽酸鹽玻璃 39x24 厘米</v>
      </c>
    </row>
    <row r="452" spans="1:3">
      <c r="A452" t="s">
        <v>2196</v>
      </c>
      <c r="C452" t="str">
        <f t="shared" si="6"/>
        <v/>
      </c>
    </row>
    <row r="453" spans="1:3">
      <c r="A453" t="s">
        <v>773</v>
      </c>
      <c r="B453" t="s">
        <v>2127</v>
      </c>
      <c r="C453" t="str">
        <f t="shared" ref="C453:C516" si="7">_xlfn.TRANSLATE(B453,"it","yue")</f>
        <v>5 GR90 STD FSC+LOGHIPaper Strip 52x27.5 cm 90g Standard FSC with Logos</v>
      </c>
    </row>
    <row r="454" spans="1:3">
      <c r="B454" t="s">
        <v>2128</v>
      </c>
      <c r="C454" t="str">
        <f t="shared" si="7"/>
        <v>5 GR90 STD FSC+LOGHIPaper Strip 61X36.5 cm 90g Standard FSC with Logos</v>
      </c>
    </row>
    <row r="455" spans="1:3">
      <c r="B455" t="s">
        <v>2078</v>
      </c>
      <c r="C455" t="str">
        <f t="shared" si="7"/>
        <v>紙卷 Pomercart 40g 4kg</v>
      </c>
    </row>
    <row r="456" spans="1:3">
      <c r="A456" t="s">
        <v>2197</v>
      </c>
      <c r="C456" t="str">
        <f t="shared" si="7"/>
        <v/>
      </c>
    </row>
    <row r="457" spans="1:3">
      <c r="A457" t="s">
        <v>1704</v>
      </c>
      <c r="B457" t="s">
        <v>2110</v>
      </c>
      <c r="C457" t="str">
        <f t="shared" si="7"/>
        <v>剛玉磨料 40 Grit Dark剛玉磨料</v>
      </c>
    </row>
    <row r="458" spans="1:3">
      <c r="B458" t="s">
        <v>2111</v>
      </c>
      <c r="C458" t="str">
        <f t="shared" si="7"/>
        <v>剛玉磨料 50 粒度剛玉磨料</v>
      </c>
    </row>
    <row r="459" spans="1:3">
      <c r="B459" t="s">
        <v>2112</v>
      </c>
      <c r="C459" t="str">
        <f t="shared" si="7"/>
        <v>剛玉磨料 80 粒度剛玉磨料</v>
      </c>
    </row>
    <row r="460" spans="1:3">
      <c r="A460" t="s">
        <v>2198</v>
      </c>
      <c r="C460" t="str">
        <f t="shared" si="7"/>
        <v/>
      </c>
    </row>
    <row r="461" spans="1:3">
      <c r="A461" t="s">
        <v>778</v>
      </c>
      <c r="B461" t="s">
        <v>2136</v>
      </c>
      <c r="C461" t="str">
        <f t="shared" si="7"/>
        <v>鉚釘 3.5x9 mm AG2 鋁</v>
      </c>
    </row>
    <row r="462" spans="1:3">
      <c r="B462" t="s">
        <v>1578</v>
      </c>
      <c r="C462" t="str">
        <f t="shared" si="7"/>
        <v>鉚釘 4x11 AG5</v>
      </c>
    </row>
    <row r="463" spans="1:3">
      <c r="B463" t="s">
        <v>2135</v>
      </c>
      <c r="C463" t="str">
        <f t="shared" si="7"/>
        <v>鉚釘 5x13 毫米 AG5 鋁</v>
      </c>
    </row>
    <row r="464" spans="1:3">
      <c r="B464" t="s">
        <v>2134</v>
      </c>
      <c r="C464" t="str">
        <f t="shared" si="7"/>
        <v>鋼鉚釘 6x12 毫米</v>
      </c>
    </row>
    <row r="465" spans="1:3">
      <c r="A465" t="s">
        <v>2199</v>
      </c>
      <c r="C465" t="str">
        <f t="shared" si="7"/>
        <v/>
      </c>
    </row>
    <row r="466" spans="1:3">
      <c r="A466" t="s">
        <v>771</v>
      </c>
      <c r="B466" t="s">
        <v>1579</v>
      </c>
      <c r="C466" t="str">
        <f t="shared" si="7"/>
        <v>5x14 自動鋼滾花螺絲 連 Torx T25</v>
      </c>
    </row>
    <row r="467" spans="1:3">
      <c r="A467" t="s">
        <v>2200</v>
      </c>
      <c r="C467" t="str">
        <f t="shared" si="7"/>
        <v/>
      </c>
    </row>
    <row r="468" spans="1:3">
      <c r="A468" t="s">
        <v>2173</v>
      </c>
      <c r="B468" t="s">
        <v>2119</v>
      </c>
      <c r="C468" t="str">
        <f t="shared" si="7"/>
        <v>螺絲 5x16 毫米鋼圓柱形鈕扣頭 Torx T25</v>
      </c>
    </row>
    <row r="469" spans="1:3">
      <c r="B469" t="s">
        <v>2120</v>
      </c>
      <c r="C469" t="str">
        <f t="shared" si="7"/>
        <v>螺絲 5x16 毫米鍍鋅自鎖滾花梅花 T25</v>
      </c>
    </row>
    <row r="470" spans="1:3">
      <c r="B470" t="s">
        <v>2121</v>
      </c>
      <c r="C470" t="str">
        <f t="shared" si="7"/>
        <v>螺絲 5x18 毫米鋼製自鎖滾花 Torx T25</v>
      </c>
    </row>
    <row r="471" spans="1:3">
      <c r="A471" t="s">
        <v>2201</v>
      </c>
      <c r="C471" t="str">
        <f t="shared" si="7"/>
        <v/>
      </c>
    </row>
    <row r="472" spans="1:3">
      <c r="A472" t="s">
        <v>785</v>
      </c>
      <c r="B472" t="s">
        <v>1570</v>
      </c>
      <c r="C472" t="str">
        <f t="shared" si="7"/>
        <v>1-5 SI 側把手 20cm 平底鍋 （6.5mm 孔）</v>
      </c>
    </row>
    <row r="473" spans="1:3">
      <c r="B473" t="s">
        <v>1569</v>
      </c>
      <c r="C473" t="str">
        <f t="shared" si="7"/>
        <v>1-5 SI 側把手 26cm 湯鍋 （6.5mm 孔）</v>
      </c>
    </row>
    <row r="474" spans="1:3">
      <c r="B474" t="s">
        <v>1567</v>
      </c>
      <c r="C474" t="str">
        <f t="shared" si="7"/>
        <v>1-5 SI 側把手 PVD 金色 20cm 醬料 （6.5mm 孔）</v>
      </c>
    </row>
    <row r="475" spans="1:3">
      <c r="B475" t="s">
        <v>1568</v>
      </c>
      <c r="C475" t="str">
        <f t="shared" si="7"/>
        <v>1-5 SI 側把 PVD 金色 26cm 槍托 （6.5mm 孔）</v>
      </c>
    </row>
    <row r="476" spans="1:3">
      <c r="B476" t="s">
        <v>2016</v>
      </c>
      <c r="C476" t="str">
        <f t="shared" si="7"/>
        <v>側把手 S125 Class 黑色緞面飾面 [引用：5]</v>
      </c>
    </row>
    <row r="477" spans="1:3">
      <c r="B477" t="s">
        <v>2023</v>
      </c>
      <c r="C477" t="str">
        <f t="shared" si="7"/>
        <v>Side Handle Theorem Painted Soft Black YD-001 [引用：5]</v>
      </c>
    </row>
    <row r="478" spans="1:3">
      <c r="B478" t="s">
        <v>2033</v>
      </c>
      <c r="C478" t="str">
        <f t="shared" si="7"/>
        <v>側把手 Titan Wood Effect V.0013 [引用：5]</v>
      </c>
    </row>
    <row r="479" spans="1:3">
      <c r="B479" t="s">
        <v>2017</v>
      </c>
      <c r="C479" t="str">
        <f t="shared" si="7"/>
        <v>側把手 Vanity Black Satin 飾面 [引用：5]</v>
      </c>
    </row>
    <row r="480" spans="1:3">
      <c r="B480" t="s">
        <v>2002</v>
      </c>
      <c r="C480" t="str">
        <f t="shared" si="7"/>
        <v>鋼柄空調。 SOLE Short w/Logo MC AISI 430 砂鍋 433-16 噴砂 [引用：4]</v>
      </c>
    </row>
    <row r="481" spans="1:3">
      <c r="B481" t="s">
        <v>2003</v>
      </c>
      <c r="C481" t="str">
        <f t="shared" si="7"/>
        <v>鋼柄空調。 SOLE Short w/Logo MC AISI 430 Pan 279-20 噴砂 [引用：4]</v>
      </c>
    </row>
    <row r="482" spans="1:3">
      <c r="B482" t="s">
        <v>2004</v>
      </c>
      <c r="C482" t="str">
        <f t="shared" si="7"/>
        <v>鋼柄空調。 SOLE Short w/Logo MC AISI 430 Pan 279-24 噴砂 [引用：4]</v>
      </c>
    </row>
    <row r="483" spans="1:3">
      <c r="B483" t="s">
        <v>2014</v>
      </c>
      <c r="C483" t="str">
        <f t="shared" si="7"/>
        <v>鋼製側把手空調。 鞋底 w/Logo MC AISI 430 砂鍋 480-20 噴砂 [引用：5]</v>
      </c>
    </row>
    <row r="484" spans="1:3">
      <c r="A484" t="s">
        <v>2202</v>
      </c>
      <c r="C484" t="str">
        <f t="shared" si="7"/>
        <v/>
      </c>
    </row>
    <row r="485" spans="1:3">
      <c r="A485" t="s">
        <v>761</v>
      </c>
      <c r="B485" t="s">
        <v>1880</v>
      </c>
      <c r="C485" t="str">
        <f t="shared" si="7"/>
        <v>LITHO SLEEVE CERAMICO RES. 在。 C.1M 641 20 L 2.5 E 3256225058426</v>
      </c>
    </row>
    <row r="486" spans="1:3">
      <c r="B486" t="s">
        <v>1879</v>
      </c>
      <c r="C486" t="str">
        <f t="shared" si="7"/>
        <v>LITHO SLEEVE CERAMICO RES. 在。 CA.1M 641 16 L1.3 E 3256225058419</v>
      </c>
    </row>
    <row r="487" spans="1:3">
      <c r="B487" t="s">
        <v>1884</v>
      </c>
      <c r="C487" t="str">
        <f t="shared" si="7"/>
        <v>LITHO SLEEVE CERAMICO RES. IND. PAN 1M 541 26+C.V.L 2.6 E 058488</v>
      </c>
    </row>
    <row r="488" spans="1:3">
      <c r="B488" t="s">
        <v>1882</v>
      </c>
      <c r="C488" t="str">
        <f t="shared" si="7"/>
        <v>LITHO SLEEVE CERAMICO REST. IND. 炸鍋 148 24 E.3256225058273</v>
      </c>
    </row>
    <row r="489" spans="1:3">
      <c r="B489" t="s">
        <v>1881</v>
      </c>
      <c r="C489" t="str">
        <f t="shared" si="7"/>
        <v>平版陶瓷袖托。 IND. CREPE PAN 179 25 E.3256225058471</v>
      </c>
    </row>
    <row r="490" spans="1:3">
      <c r="B490" t="s">
        <v>1883</v>
      </c>
      <c r="C490" t="str">
        <f t="shared" si="7"/>
        <v>平版陶瓷袖托。 IND. 炸鍋 148 28 E.3256225058297</v>
      </c>
    </row>
    <row r="491" spans="1:3">
      <c r="B491" t="s">
        <v>1861</v>
      </c>
      <c r="C491" t="str">
        <f t="shared" si="7"/>
        <v>LITHO SLEEVE MIGROS PRO CER. I.2025 641Ø20 2.5 L 7038.396-66317</v>
      </c>
    </row>
    <row r="492" spans="1:3">
      <c r="B492" t="s">
        <v>1871</v>
      </c>
      <c r="C492" t="str">
        <f t="shared" si="7"/>
        <v>LITHO SLEEVE MINERALIA IND. REST.2025 474 28 8000807079348</v>
      </c>
    </row>
    <row r="493" spans="1:3">
      <c r="B493" t="s">
        <v>1859</v>
      </c>
      <c r="C493" t="str">
        <f t="shared" si="7"/>
        <v>平版套筒 MONTAGNE BASIC 651 28 8721381150406</v>
      </c>
    </row>
    <row r="494" spans="1:3">
      <c r="B494" t="s">
        <v>1860</v>
      </c>
      <c r="C494" t="str">
        <f t="shared" si="7"/>
        <v>平版套筒 MONTAGNE BASIC 793 28 8711381150383</v>
      </c>
    </row>
    <row r="495" spans="1:3">
      <c r="B495" t="s">
        <v>1857</v>
      </c>
      <c r="C495" t="str">
        <f t="shared" si="7"/>
        <v>平版套筒 MONTAGNE DELUXE 279 24 8721381150413</v>
      </c>
    </row>
    <row r="496" spans="1:3">
      <c r="B496" t="s">
        <v>1858</v>
      </c>
      <c r="C496" t="str">
        <f t="shared" si="7"/>
        <v>平版套筒 MONTAGNE DELUXE 279 28 8721381150420</v>
      </c>
    </row>
    <row r="497" spans="2:3">
      <c r="B497" t="s">
        <v>1862</v>
      </c>
      <c r="C497" t="str">
        <f t="shared" si="7"/>
        <v>LITHO SLEEVE PRIMECOOK SMERALDA FRYPAN F.163 Ø24 E.8058697169014</v>
      </c>
    </row>
    <row r="498" spans="2:3">
      <c r="B498" t="s">
        <v>1864</v>
      </c>
      <c r="C498" t="str">
        <f t="shared" si="7"/>
        <v>LITHO SLEEVE PRIMECOOK SMERALDA MILK POT F703 Ø14 8058697169632</v>
      </c>
    </row>
    <row r="499" spans="2:3">
      <c r="B499" t="s">
        <v>1863</v>
      </c>
      <c r="C499" t="str">
        <f t="shared" si="7"/>
        <v>LITHO SLEEVE PRIMECOOK SMERALDA PAN 2M F.574 Ø28 8058697169069</v>
      </c>
    </row>
    <row r="500" spans="2:3">
      <c r="B500" t="s">
        <v>1876</v>
      </c>
      <c r="C500" t="str">
        <f t="shared" si="7"/>
        <v>LITHO SLEEVE SAMBONET ROCK'N'ROSE FRYPAN BLACK 20 128349</v>
      </c>
    </row>
    <row r="501" spans="2:3">
      <c r="B501" t="s">
        <v>1877</v>
      </c>
      <c r="C501" t="str">
        <f t="shared" si="7"/>
        <v>LITHO SLEEVE SAMBONET ROCK'N'ROSE FRYPAN BLACK 24 128356</v>
      </c>
    </row>
    <row r="502" spans="2:3">
      <c r="B502" t="s">
        <v>1878</v>
      </c>
      <c r="C502" t="str">
        <f t="shared" si="7"/>
        <v>LITHO SLEEVE SAMBONET TITAN PRO RES.2025 126Ø 24 8014808401756</v>
      </c>
    </row>
    <row r="503" spans="2:3">
      <c r="B503" t="s">
        <v>1885</v>
      </c>
      <c r="C503" t="str">
        <f t="shared" si="7"/>
        <v>LITHO SLEEVE TIMA AT HOLDING CHEF PROFI F.125Ø20 8000807079423</v>
      </c>
    </row>
    <row r="504" spans="2:3">
      <c r="B504" t="s">
        <v>1886</v>
      </c>
      <c r="C504" t="str">
        <f t="shared" si="7"/>
        <v>LITHO SLEEVE TIMA AT HOLDING CHEF PROFI F.125Ø24 8000807079430</v>
      </c>
    </row>
    <row r="505" spans="2:3">
      <c r="B505" t="s">
        <v>1887</v>
      </c>
      <c r="C505" t="str">
        <f t="shared" si="7"/>
        <v>LITHO SLEEVE TIMA AT HOLDING CHEF PROFI F.125Ø28 8000807079447</v>
      </c>
    </row>
    <row r="506" spans="2:3">
      <c r="B506" t="s">
        <v>1888</v>
      </c>
      <c r="C506" t="str">
        <f t="shared" si="7"/>
        <v>LITHO SLEEVE TIMA AT HOLDING CHEF PROFI F.379Ø24 8000807079454</v>
      </c>
    </row>
    <row r="507" spans="2:3">
      <c r="B507" t="s">
        <v>1889</v>
      </c>
      <c r="C507" t="str">
        <f t="shared" si="7"/>
        <v>LITHO SLEEVE TIMA AT HOLDING CHEF PROFI F.379Ø26 8000807079461</v>
      </c>
    </row>
    <row r="508" spans="2:3">
      <c r="B508" t="s">
        <v>1890</v>
      </c>
      <c r="C508" t="str">
        <f t="shared" si="7"/>
        <v>LITHO SLEEVE TIMA AT HOLDING CHEF PROFI F.379Ø28 8000807079478</v>
      </c>
    </row>
    <row r="509" spans="2:3">
      <c r="B509" t="s">
        <v>1866</v>
      </c>
      <c r="C509" t="str">
        <f t="shared" si="7"/>
        <v>LITHO SLEEVE TVS CERAMICA D'AUTORE NEW. P 380 Ø28 8000807071991</v>
      </c>
    </row>
    <row r="510" spans="2:3">
      <c r="B510" t="s">
        <v>1865</v>
      </c>
      <c r="C510" t="str">
        <f t="shared" si="7"/>
        <v>LITHO SLEEVE TVS CERAMICA D'AUTORE NEW. P 480 Ø20 8000807071946</v>
      </c>
    </row>
    <row r="511" spans="2:3">
      <c r="B511" t="s">
        <v>1868</v>
      </c>
      <c r="C511" t="str">
        <f t="shared" si="7"/>
        <v>LITHO SLEEVE TVS CERAMICA D'AUTORE NEW. P 793 Ø20 8000807079508</v>
      </c>
    </row>
    <row r="512" spans="2:3">
      <c r="B512" t="s">
        <v>1867</v>
      </c>
      <c r="C512" t="str">
        <f t="shared" si="7"/>
        <v>LITHO SLEEVE TVS CERAMICA D'AUTORE NEW. 頁 793 Ø28 8000807072004</v>
      </c>
    </row>
    <row r="513" spans="1:3">
      <c r="B513" t="s">
        <v>1869</v>
      </c>
      <c r="C513" t="str">
        <f t="shared" si="7"/>
        <v>LITHO SLEEVE TVS SEGNO INDUCTION 152 Ø24 8000807074473</v>
      </c>
    </row>
    <row r="514" spans="1:3">
      <c r="B514" t="s">
        <v>1870</v>
      </c>
      <c r="C514" t="str">
        <f t="shared" si="7"/>
        <v>LITHO SLEEVE TVS SEGNO INDUCTION 152 Ø28 8000807074480</v>
      </c>
    </row>
    <row r="515" spans="1:3">
      <c r="B515" t="s">
        <v>1872</v>
      </c>
      <c r="C515" t="str">
        <f t="shared" si="7"/>
        <v>LITHO SLEEVE UGNAR 472 Ø20+GLASS LID FLAT EAN 5904422225520</v>
      </c>
    </row>
    <row r="516" spans="1:3">
      <c r="B516" t="s">
        <v>1873</v>
      </c>
      <c r="C516" t="str">
        <f t="shared" si="7"/>
        <v>平版套 UGNAR 472 Ø24+玻璃蓋 平5904422225551</v>
      </c>
    </row>
    <row r="517" spans="1:3">
      <c r="B517" t="s">
        <v>1874</v>
      </c>
      <c r="C517" t="str">
        <f t="shared" ref="C517:C561" si="8">_xlfn.TRANSLATE(B517,"it","yue")</f>
        <v>LITHO SLEEVE UGNAR FRYPAN 125 Ø28 EAN 5904422225506</v>
      </c>
    </row>
    <row r="518" spans="1:3">
      <c r="B518" t="s">
        <v>1875</v>
      </c>
      <c r="C518" t="str">
        <f t="shared" si="8"/>
        <v>LITHO SLEEVE UGNAR FRYPAN 126 Ø26 EAN 5904422225513</v>
      </c>
    </row>
    <row r="519" spans="1:3">
      <c r="B519" t="s">
        <v>1891</v>
      </c>
      <c r="C519" t="str">
        <f t="shared" si="8"/>
        <v>LITHO SLEEVE VANHOPPER SHINY 379Ø24 8000807072189</v>
      </c>
    </row>
    <row r="520" spans="1:3">
      <c r="A520" t="s">
        <v>2203</v>
      </c>
      <c r="C520" t="str">
        <f t="shared" si="8"/>
        <v/>
      </c>
    </row>
    <row r="521" spans="1:3">
      <c r="A521" t="s">
        <v>768</v>
      </c>
      <c r="B521" t="s">
        <v>1933</v>
      </c>
      <c r="C521" t="str">
        <f t="shared" si="8"/>
        <v>鋼碟 AC.127/040 3.0mm 窄槽 + 38mm 中心孔 [引用：1]</v>
      </c>
    </row>
    <row r="522" spans="1:3">
      <c r="B522" t="s">
        <v>1937</v>
      </c>
      <c r="C522" t="str">
        <f t="shared" si="8"/>
        <v>鋼碟 AC.157/040 3.0mm 窄槽 + 51mm 中心孔 [引用：1]</v>
      </c>
    </row>
    <row r="523" spans="1:3">
      <c r="B523" t="s">
        <v>1938</v>
      </c>
      <c r="C523" t="str">
        <f t="shared" si="8"/>
        <v>鋼盤 AC.165/040 2.5mm 窄槽 + 50mm 中心孔 [引用：1]</v>
      </c>
    </row>
    <row r="524" spans="1:3">
      <c r="B524" t="s">
        <v>1941</v>
      </c>
      <c r="C524" t="str">
        <f t="shared" si="8"/>
        <v>鋼盤 AC.187/040 3.0mm 窄槽 + 51mm 中心孔 [引用：1]</v>
      </c>
    </row>
    <row r="525" spans="1:3">
      <c r="B525" t="s">
        <v>1943</v>
      </c>
      <c r="C525" t="str">
        <f t="shared" si="8"/>
        <v>鋼碟 AC.200/038 L. 410 帶孔 + 51mm 中心孔 [引用：1]</v>
      </c>
    </row>
    <row r="526" spans="1:3">
      <c r="B526" t="s">
        <v>1944</v>
      </c>
      <c r="C526" t="str">
        <f t="shared" si="8"/>
        <v>鋼碟 AC.205/040 2.5mm 窄槽 + 50mm 中心孔 [引用：1]</v>
      </c>
    </row>
    <row r="527" spans="1:3">
      <c r="B527" t="s">
        <v>1945</v>
      </c>
      <c r="C527" t="str">
        <f t="shared" si="8"/>
        <v>鋼盤 AC.207/040 3.0mm 窄槽 + 51mm 中心孔 [引用：1]</v>
      </c>
    </row>
    <row r="528" spans="1:3">
      <c r="A528" t="s">
        <v>2204</v>
      </c>
      <c r="C528" t="str">
        <f t="shared" si="8"/>
        <v/>
      </c>
    </row>
    <row r="529" spans="1:3">
      <c r="A529" t="s">
        <v>1743</v>
      </c>
      <c r="B529" t="s">
        <v>1932</v>
      </c>
      <c r="C529" t="str">
        <f t="shared" si="8"/>
        <v>5毫米+窄切口+FO。 CENTRAL 365mm鋼碟 AC.125/040 2.5mm窄槽 + 36.5mm中心孔 [引用：1]</v>
      </c>
    </row>
    <row r="530" spans="1:3">
      <c r="B530" t="s">
        <v>1934</v>
      </c>
      <c r="C530" t="str">
        <f t="shared" si="8"/>
        <v>5毫米+窄切口+FO。 CENTRAL 365mm鋼碟 AC.135/040 2.5mm窄槽 + 36.5mm中心孔 [引用：1]</v>
      </c>
    </row>
    <row r="531" spans="1:3">
      <c r="B531" t="s">
        <v>1936</v>
      </c>
      <c r="C531" t="str">
        <f t="shared" si="8"/>
        <v>5 MM+窄切口+中心孔 50mm鋼盤 AC.155/040 2.5mm 窄槽 + 50mm 中心孔 [引用：1]</v>
      </c>
    </row>
    <row r="532" spans="1:3">
      <c r="B532" t="s">
        <v>1939</v>
      </c>
      <c r="C532" t="str">
        <f t="shared" si="8"/>
        <v>5MM+窄切口+中心孔50mm鋼盤AC.175/040 2.5mm窄槽+50mm中心孔 [引用：1]</v>
      </c>
    </row>
    <row r="533" spans="1:3">
      <c r="B533" t="s">
        <v>1940</v>
      </c>
      <c r="C533" t="str">
        <f t="shared" si="8"/>
        <v>5MM+窄切口+中心孔 50mm鋼盤 AC.185/040 2.5mm 窄槽 + 50mm 中心孔 [引用：1]</v>
      </c>
    </row>
    <row r="534" spans="1:3">
      <c r="B534" t="s">
        <v>1942</v>
      </c>
      <c r="C534" t="str">
        <f t="shared" si="8"/>
        <v>5 MM+窄切口+中心孔 50mm鋼盤 AC.195/040 2.5mm 窄槽 + 50mm 中心孔 [引用：1]</v>
      </c>
    </row>
    <row r="535" spans="1:3">
      <c r="B535" t="s">
        <v>1935</v>
      </c>
      <c r="C535" t="str">
        <f t="shared" si="8"/>
        <v>鋼碟 AISI 430 0.5mm Smooth/Satin Finish [引用：1]</v>
      </c>
    </row>
    <row r="536" spans="1:3">
      <c r="A536" t="s">
        <v>2205</v>
      </c>
      <c r="C536" t="str">
        <f t="shared" si="8"/>
        <v/>
      </c>
    </row>
    <row r="537" spans="1:3">
      <c r="A537" t="s">
        <v>772</v>
      </c>
      <c r="B537" t="s">
        <v>2049</v>
      </c>
      <c r="C537" t="str">
        <f t="shared" si="8"/>
        <v>5 86° NON FIL.45螺柱 10x10x13.5mm 86°</v>
      </c>
    </row>
    <row r="538" spans="1:3">
      <c r="B538" t="s">
        <v>2050</v>
      </c>
      <c r="C538" t="str">
        <f t="shared" si="8"/>
        <v>5 迪爾。 NON FIL.45Stud 10x10x13.5mm 直筒</v>
      </c>
    </row>
    <row r="539" spans="1:3">
      <c r="B539" t="s">
        <v>2051</v>
      </c>
      <c r="C539" t="str">
        <f t="shared" si="8"/>
        <v>5Stud 10x10x16mm 直 無螺紋 4.5mm</v>
      </c>
    </row>
    <row r="540" spans="1:3">
      <c r="B540" t="s">
        <v>2052</v>
      </c>
      <c r="C540" t="str">
        <f t="shared" si="8"/>
        <v>5螺柱 10x10x17mm 80° 無螺紋 4.5mm</v>
      </c>
    </row>
    <row r="541" spans="1:3">
      <c r="B541" t="s">
        <v>2053</v>
      </c>
      <c r="C541" t="str">
        <f t="shared" si="8"/>
        <v>5螺柱 10x10x18mm 63° 無螺紋 4.5mm</v>
      </c>
    </row>
    <row r="542" spans="1:3">
      <c r="B542" t="s">
        <v>2054</v>
      </c>
      <c r="C542" t="str">
        <f t="shared" si="8"/>
        <v>5螺柱 10x10x18mm 70° 無螺紋 4.5mm</v>
      </c>
    </row>
    <row r="543" spans="1:3">
      <c r="B543" t="s">
        <v>1781</v>
      </c>
      <c r="C543" t="str">
        <f t="shared" si="8"/>
        <v>螺柱 10X10X17 80°螺紋 5MA</v>
      </c>
    </row>
    <row r="544" spans="1:3">
      <c r="A544" t="s">
        <v>2206</v>
      </c>
      <c r="C544" t="str">
        <f t="shared" si="8"/>
        <v/>
      </c>
    </row>
    <row r="545" spans="1:3">
      <c r="A545" t="s">
        <v>775</v>
      </c>
      <c r="B545" t="s">
        <v>2156</v>
      </c>
      <c r="C545" t="str">
        <f t="shared" si="8"/>
        <v>特納/抹刀 29 厘米 帶孔 + Raclette 刮刀</v>
      </c>
    </row>
    <row r="546" spans="1:3">
      <c r="A546" t="s">
        <v>2207</v>
      </c>
      <c r="C546" t="str">
        <f t="shared" si="8"/>
        <v/>
      </c>
    </row>
    <row r="547" spans="1:3">
      <c r="A547" t="s">
        <v>1761</v>
      </c>
      <c r="B547" t="s">
        <v>1812</v>
      </c>
      <c r="C547" t="str">
        <f t="shared" si="8"/>
        <v>傳單 HESTAN TITUM FUSION U&amp;C+LT WARR 1-8-PU588</v>
      </c>
    </row>
    <row r="548" spans="1:3">
      <c r="B548" t="s">
        <v>1814</v>
      </c>
      <c r="C548" t="str">
        <f t="shared" si="8"/>
        <v>傳單 MADE IN U&amp;C CERAMICLAD 127X178 MM</v>
      </c>
    </row>
    <row r="549" spans="1:3">
      <c r="A549" t="s">
        <v>2208</v>
      </c>
      <c r="C549" t="str">
        <f t="shared" si="8"/>
        <v/>
      </c>
    </row>
    <row r="550" spans="1:3">
      <c r="A550" t="s">
        <v>764</v>
      </c>
      <c r="B550" t="s">
        <v>2133</v>
      </c>
      <c r="C550" t="str">
        <f t="shared" si="8"/>
        <v>鋼墊圈 6x24 毫米 連輪圈</v>
      </c>
    </row>
    <row r="551" spans="1:3">
      <c r="A551" t="s">
        <v>2209</v>
      </c>
      <c r="C551" t="str">
        <f t="shared" si="8"/>
        <v/>
      </c>
    </row>
    <row r="552" spans="1:3">
      <c r="A552" t="s">
        <v>2177</v>
      </c>
      <c r="C552" t="str">
        <f t="shared" si="8"/>
        <v/>
      </c>
    </row>
    <row r="553" spans="1:3">
      <c r="C553" t="str">
        <f t="shared" si="8"/>
        <v/>
      </c>
    </row>
    <row r="554" spans="1:3">
      <c r="C554" t="str">
        <f t="shared" si="8"/>
        <v/>
      </c>
    </row>
    <row r="555" spans="1:3">
      <c r="C555" t="str">
        <f t="shared" si="8"/>
        <v/>
      </c>
    </row>
    <row r="556" spans="1:3">
      <c r="C556" t="str">
        <f t="shared" si="8"/>
        <v/>
      </c>
    </row>
    <row r="557" spans="1:3">
      <c r="C557" t="str">
        <f t="shared" si="8"/>
        <v/>
      </c>
    </row>
    <row r="558" spans="1:3">
      <c r="C558" t="str">
        <f t="shared" si="8"/>
        <v/>
      </c>
    </row>
    <row r="559" spans="1:3">
      <c r="C559" t="str">
        <f t="shared" si="8"/>
        <v/>
      </c>
    </row>
    <row r="560" spans="1:3">
      <c r="C560" t="str">
        <f t="shared" si="8"/>
        <v/>
      </c>
    </row>
    <row r="561" spans="3:3">
      <c r="C561" t="str">
        <f t="shared" si="8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1C89-527E-45CB-82E8-E4C043C9D89F}">
  <dimension ref="A3:C6"/>
  <sheetViews>
    <sheetView workbookViewId="0">
      <selection activeCell="E16" sqref="E16"/>
    </sheetView>
  </sheetViews>
  <sheetFormatPr defaultRowHeight="14.4"/>
  <cols>
    <col min="1" max="1" width="12.5546875" bestFit="1" customWidth="1"/>
    <col min="2" max="2" width="14.88671875" bestFit="1" customWidth="1"/>
    <col min="3" max="3" width="17.33203125" bestFit="1" customWidth="1"/>
  </cols>
  <sheetData>
    <row r="3" spans="1:3">
      <c r="A3" s="42" t="s">
        <v>2211</v>
      </c>
      <c r="B3" t="s">
        <v>2212</v>
      </c>
      <c r="C3" t="s">
        <v>2215</v>
      </c>
    </row>
    <row r="4" spans="1:3">
      <c r="A4" s="1" t="s">
        <v>2213</v>
      </c>
      <c r="B4" s="43">
        <v>1615590.3800000004</v>
      </c>
      <c r="C4" s="43">
        <v>339</v>
      </c>
    </row>
    <row r="5" spans="1:3">
      <c r="A5" s="1" t="s">
        <v>2214</v>
      </c>
      <c r="B5" s="43">
        <v>1904686.62</v>
      </c>
      <c r="C5" s="43">
        <v>264</v>
      </c>
    </row>
    <row r="6" spans="1:3">
      <c r="A6" s="1" t="s">
        <v>2177</v>
      </c>
      <c r="B6" s="43">
        <v>3520277.0000000005</v>
      </c>
      <c r="C6" s="43">
        <v>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W604"/>
  <sheetViews>
    <sheetView tabSelected="1" zoomScaleNormal="100" workbookViewId="0">
      <pane ySplit="1" topLeftCell="A2" activePane="bottomLeft" state="frozen"/>
      <selection pane="bottomLeft" activeCell="B12" sqref="B12"/>
    </sheetView>
  </sheetViews>
  <sheetFormatPr defaultColWidth="15.33203125" defaultRowHeight="14.4"/>
  <cols>
    <col min="3" max="3" width="15.33203125" customWidth="1"/>
    <col min="7" max="7" width="15.33203125" style="21"/>
    <col min="8" max="8" width="15.33203125" customWidth="1"/>
    <col min="10" max="10" width="40.5546875" customWidth="1"/>
    <col min="12" max="12" width="15.33203125" style="27"/>
    <col min="13" max="13" width="0" hidden="1" customWidth="1"/>
    <col min="16" max="16" width="0" hidden="1" customWidth="1"/>
    <col min="19" max="19" width="67.88671875" style="24" customWidth="1"/>
    <col min="20" max="20" width="15.33203125" style="2"/>
    <col min="21" max="21" width="56.109375" customWidth="1"/>
  </cols>
  <sheetData>
    <row r="1" spans="1:23">
      <c r="A1" s="3" t="s">
        <v>1188</v>
      </c>
      <c r="B1" s="4" t="s">
        <v>7</v>
      </c>
      <c r="C1" s="5" t="s">
        <v>8</v>
      </c>
      <c r="D1" s="4" t="s">
        <v>9</v>
      </c>
      <c r="E1" s="4" t="s">
        <v>4</v>
      </c>
      <c r="F1" s="4" t="s">
        <v>1</v>
      </c>
      <c r="G1" s="18" t="s">
        <v>2176</v>
      </c>
      <c r="H1" s="4" t="s">
        <v>0</v>
      </c>
      <c r="I1" s="4" t="s">
        <v>10</v>
      </c>
      <c r="J1" s="4" t="s">
        <v>11</v>
      </c>
      <c r="K1" s="4" t="s">
        <v>742</v>
      </c>
      <c r="L1" s="28" t="s">
        <v>743</v>
      </c>
      <c r="M1" s="5" t="s">
        <v>12</v>
      </c>
      <c r="N1" s="4" t="s">
        <v>13</v>
      </c>
      <c r="O1" s="4" t="s">
        <v>5</v>
      </c>
      <c r="P1" s="5" t="s">
        <v>2</v>
      </c>
      <c r="Q1" s="4" t="s">
        <v>6</v>
      </c>
      <c r="R1" s="4" t="s">
        <v>3</v>
      </c>
      <c r="S1" s="22" t="s">
        <v>788</v>
      </c>
      <c r="T1" s="6" t="s">
        <v>787</v>
      </c>
    </row>
    <row r="2" spans="1:23">
      <c r="A2" s="7" t="s">
        <v>1228</v>
      </c>
      <c r="B2" s="8">
        <v>45635.700370370374</v>
      </c>
      <c r="C2" s="9"/>
      <c r="D2" s="9" t="s">
        <v>43</v>
      </c>
      <c r="E2" s="9" t="s">
        <v>44</v>
      </c>
      <c r="F2" s="9" t="s">
        <v>1387</v>
      </c>
      <c r="G2" s="19">
        <v>46081</v>
      </c>
      <c r="H2" s="9"/>
      <c r="I2" s="9" t="s">
        <v>276</v>
      </c>
      <c r="J2" s="9" t="s">
        <v>277</v>
      </c>
      <c r="K2" s="9" t="s">
        <v>649</v>
      </c>
      <c r="L2" s="29" t="str">
        <f>VLOOKUP(K2,'COMM ITY- ENG'!A:B,2,FALSE)</f>
        <v>aluminium</v>
      </c>
      <c r="M2" s="9"/>
      <c r="N2" s="10">
        <v>1006</v>
      </c>
      <c r="O2" s="9" t="s">
        <v>661</v>
      </c>
      <c r="P2" s="9"/>
      <c r="Q2" s="10">
        <f t="shared" ref="Q2:Q65" si="0">+R2/N2</f>
        <v>3.4550000000000001</v>
      </c>
      <c r="R2" s="11">
        <v>3475.73</v>
      </c>
      <c r="S2" s="23" t="str">
        <f>IFERROR(VLOOKUP(J2,'DESC ITY - ENG'!B:C,2,FALSE),VLOOKUP(I2,'DESC ITY - ENG'!A:C,3,FALSE))</f>
        <v>Aluminum Disc Alloy 4006 235mm x 2.9mm Replacement Part [cite: 1]</v>
      </c>
      <c r="T2" s="12" t="str">
        <f>VLOOKUP(S2,'DESC ITY - ENG'!C:D,2,FALSE)</f>
        <v>ALM-</v>
      </c>
      <c r="U2" s="24" t="str">
        <f>_xlfn.TRANSLATE(S2,"en","zh-cht")</f>
        <v>鋁製圓盤合金 4006 235mm x 2.9mm 替換零件 [引用：1]</v>
      </c>
      <c r="V2" t="str">
        <f>VLOOKUP(T2,'STANDARD COMM'!A:D,3,FALSE)</f>
        <v>Metal</v>
      </c>
      <c r="W2" t="str">
        <f>_xlfn.TRANSLATE(O2,"it","en")</f>
        <v>kg</v>
      </c>
    </row>
    <row r="3" spans="1:23">
      <c r="A3" s="13" t="s">
        <v>1228</v>
      </c>
      <c r="B3" s="14">
        <v>45635.700370370374</v>
      </c>
      <c r="C3" s="15"/>
      <c r="D3" s="15" t="s">
        <v>43</v>
      </c>
      <c r="E3" s="15" t="s">
        <v>44</v>
      </c>
      <c r="F3" s="15" t="s">
        <v>1387</v>
      </c>
      <c r="G3" s="20">
        <v>46081</v>
      </c>
      <c r="H3" s="15"/>
      <c r="I3" s="15" t="s">
        <v>230</v>
      </c>
      <c r="J3" s="15" t="s">
        <v>231</v>
      </c>
      <c r="K3" s="15" t="s">
        <v>649</v>
      </c>
      <c r="L3" s="29" t="str">
        <f>VLOOKUP(K3,'COMM ITY- ENG'!A:B,2,FALSE)</f>
        <v>aluminium</v>
      </c>
      <c r="M3" s="15"/>
      <c r="N3" s="16">
        <v>1050</v>
      </c>
      <c r="O3" s="15" t="s">
        <v>661</v>
      </c>
      <c r="P3" s="15"/>
      <c r="Q3" s="16">
        <f t="shared" si="0"/>
        <v>3.4550000000000001</v>
      </c>
      <c r="R3" s="17">
        <v>3627.75</v>
      </c>
      <c r="S3" s="23" t="str">
        <f>IFERROR(VLOOKUP(J3,'DESC ITY - ENG'!B:C,2,FALSE),VLOOKUP(I3,'DESC ITY - ENG'!A:C,3,FALSE))</f>
        <v>Aluminum Disc Alloy 4006 265mm x 2.9mm Replacement Part [cite: 2]</v>
      </c>
      <c r="T3" s="12" t="str">
        <f>VLOOKUP(S3,'DESC ITY - ENG'!C:D,2,FALSE)</f>
        <v>ALM-</v>
      </c>
      <c r="U3" s="24" t="str">
        <f t="shared" ref="U3:U66" si="1">_xlfn.TRANSLATE(S3,"en","zh-cht")</f>
        <v>鋁製圓盤合金 4006 265mm x 2.9mm 替換零件 [引用：2]</v>
      </c>
      <c r="V3" t="str">
        <f>VLOOKUP(T3,'STANDARD COMM'!A:D,3,FALSE)</f>
        <v>Metal</v>
      </c>
      <c r="W3" t="str">
        <f t="shared" ref="W3:W66" si="2">_xlfn.TRANSLATE(O3,"it","en")</f>
        <v>kg</v>
      </c>
    </row>
    <row r="4" spans="1:23">
      <c r="A4" s="7" t="s">
        <v>1228</v>
      </c>
      <c r="B4" s="8">
        <v>45635.700370370374</v>
      </c>
      <c r="C4" s="9"/>
      <c r="D4" s="9" t="s">
        <v>43</v>
      </c>
      <c r="E4" s="9" t="s">
        <v>44</v>
      </c>
      <c r="F4" s="9" t="s">
        <v>1387</v>
      </c>
      <c r="G4" s="19">
        <v>46081</v>
      </c>
      <c r="H4" s="9"/>
      <c r="I4" s="9" t="s">
        <v>232</v>
      </c>
      <c r="J4" s="9" t="s">
        <v>233</v>
      </c>
      <c r="K4" s="9" t="s">
        <v>649</v>
      </c>
      <c r="L4" s="29" t="str">
        <f>VLOOKUP(K4,'COMM ITY- ENG'!A:B,2,FALSE)</f>
        <v>aluminium</v>
      </c>
      <c r="M4" s="9"/>
      <c r="N4" s="10">
        <v>3050</v>
      </c>
      <c r="O4" s="9" t="s">
        <v>661</v>
      </c>
      <c r="P4" s="9"/>
      <c r="Q4" s="10">
        <f t="shared" si="0"/>
        <v>3.4550000000000001</v>
      </c>
      <c r="R4" s="11">
        <v>10537.75</v>
      </c>
      <c r="S4" s="23" t="str">
        <f>IFERROR(VLOOKUP(J4,'DESC ITY - ENG'!B:C,2,FALSE),VLOOKUP(I4,'DESC ITY - ENG'!A:C,3,FALSE))</f>
        <v>Aluminum Disc Alloy 4006 265mm x 3.2mm Replacement Part [cite: 2]</v>
      </c>
      <c r="T4" s="12" t="str">
        <f>VLOOKUP(S4,'DESC ITY - ENG'!C:D,2,FALSE)</f>
        <v>ALM-</v>
      </c>
      <c r="U4" s="24" t="str">
        <f t="shared" si="1"/>
        <v>鋁碟合金 4006 265mm x 3.2mm 替換零件 [引用：2]</v>
      </c>
      <c r="V4" t="str">
        <f>VLOOKUP(T4,'STANDARD COMM'!A:D,3,FALSE)</f>
        <v>Metal</v>
      </c>
      <c r="W4" t="str">
        <f t="shared" si="2"/>
        <v>kg</v>
      </c>
    </row>
    <row r="5" spans="1:23">
      <c r="A5" s="13" t="s">
        <v>1228</v>
      </c>
      <c r="B5" s="14">
        <v>45670.414282407408</v>
      </c>
      <c r="C5" s="15"/>
      <c r="D5" s="15" t="s">
        <v>43</v>
      </c>
      <c r="E5" s="15" t="s">
        <v>44</v>
      </c>
      <c r="F5" s="15" t="s">
        <v>1387</v>
      </c>
      <c r="G5" s="20">
        <v>46081</v>
      </c>
      <c r="H5" s="15"/>
      <c r="I5" s="15" t="s">
        <v>1141</v>
      </c>
      <c r="J5" s="15" t="s">
        <v>963</v>
      </c>
      <c r="K5" s="15" t="s">
        <v>649</v>
      </c>
      <c r="L5" s="29" t="str">
        <f>VLOOKUP(K5,'COMM ITY- ENG'!A:B,2,FALSE)</f>
        <v>aluminium</v>
      </c>
      <c r="M5" s="15"/>
      <c r="N5" s="16">
        <v>3050</v>
      </c>
      <c r="O5" s="15" t="s">
        <v>661</v>
      </c>
      <c r="P5" s="15"/>
      <c r="Q5" s="16">
        <f t="shared" si="0"/>
        <v>3.4550000000000001</v>
      </c>
      <c r="R5" s="17">
        <v>10537.75</v>
      </c>
      <c r="S5" s="23" t="str">
        <f>IFERROR(VLOOKUP(J5,'DESC ITY - ENG'!B:C,2,FALSE),VLOOKUP(I5,'DESC ITY - ENG'!A:C,3,FALSE))</f>
        <v>Aluminum Disc Alloy 4006 300mm x 2.9mm Replacement Part [cite: 2]</v>
      </c>
      <c r="T5" s="12" t="str">
        <f>VLOOKUP(S5,'DESC ITY - ENG'!C:D,2,FALSE)</f>
        <v>ALM-</v>
      </c>
      <c r="U5" s="24" t="str">
        <f t="shared" si="1"/>
        <v>鋁製圓盤合金 4006 300mm x 2.9mm 替換零件 [引用：2]</v>
      </c>
      <c r="V5" t="str">
        <f>VLOOKUP(T5,'STANDARD COMM'!A:D,3,FALSE)</f>
        <v>Metal</v>
      </c>
      <c r="W5" t="str">
        <f t="shared" si="2"/>
        <v>kg</v>
      </c>
    </row>
    <row r="6" spans="1:23">
      <c r="A6" s="7" t="s">
        <v>1228</v>
      </c>
      <c r="B6" s="8">
        <v>45642.710625</v>
      </c>
      <c r="C6" s="9"/>
      <c r="D6" s="9" t="s">
        <v>43</v>
      </c>
      <c r="E6" s="9" t="s">
        <v>44</v>
      </c>
      <c r="F6" s="9" t="s">
        <v>1387</v>
      </c>
      <c r="G6" s="19">
        <v>46081</v>
      </c>
      <c r="H6" s="9"/>
      <c r="I6" s="9" t="s">
        <v>236</v>
      </c>
      <c r="J6" s="9" t="s">
        <v>237</v>
      </c>
      <c r="K6" s="9" t="s">
        <v>649</v>
      </c>
      <c r="L6" s="29" t="str">
        <f>VLOOKUP(K6,'COMM ITY- ENG'!A:B,2,FALSE)</f>
        <v>aluminium</v>
      </c>
      <c r="M6" s="9"/>
      <c r="N6" s="10">
        <v>2100</v>
      </c>
      <c r="O6" s="9" t="s">
        <v>661</v>
      </c>
      <c r="P6" s="9"/>
      <c r="Q6" s="10">
        <f t="shared" si="0"/>
        <v>3.4550000000000001</v>
      </c>
      <c r="R6" s="11">
        <v>7255.5</v>
      </c>
      <c r="S6" s="23" t="str">
        <f>IFERROR(VLOOKUP(J6,'DESC ITY - ENG'!B:C,2,FALSE),VLOOKUP(I6,'DESC ITY - ENG'!A:C,3,FALSE))</f>
        <v>Aluminum Disc Alloy 4006 325mm x 3.6mm Replacement Part [cite: 2]</v>
      </c>
      <c r="T6" s="12" t="str">
        <f>VLOOKUP(S6,'DESC ITY - ENG'!C:D,2,FALSE)</f>
        <v>ALM-</v>
      </c>
      <c r="U6" s="24" t="str">
        <f t="shared" si="1"/>
        <v>鋁碟合金 4006 325mm x 3.6mm 替換零件 [引用：2]</v>
      </c>
      <c r="V6" t="str">
        <f>VLOOKUP(T6,'STANDARD COMM'!A:D,3,FALSE)</f>
        <v>Metal</v>
      </c>
      <c r="W6" t="str">
        <f t="shared" si="2"/>
        <v>kg</v>
      </c>
    </row>
    <row r="7" spans="1:23">
      <c r="A7" s="13" t="s">
        <v>1228</v>
      </c>
      <c r="B7" s="14">
        <v>45629.658333333333</v>
      </c>
      <c r="C7" s="15"/>
      <c r="D7" s="15" t="s">
        <v>43</v>
      </c>
      <c r="E7" s="15" t="s">
        <v>44</v>
      </c>
      <c r="F7" s="15" t="s">
        <v>1387</v>
      </c>
      <c r="G7" s="20">
        <v>46081</v>
      </c>
      <c r="H7" s="15"/>
      <c r="I7" s="15" t="s">
        <v>282</v>
      </c>
      <c r="J7" s="15" t="s">
        <v>283</v>
      </c>
      <c r="K7" s="15" t="s">
        <v>649</v>
      </c>
      <c r="L7" s="29" t="str">
        <f>VLOOKUP(K7,'COMM ITY- ENG'!A:B,2,FALSE)</f>
        <v>aluminium</v>
      </c>
      <c r="M7" s="15"/>
      <c r="N7" s="16">
        <v>6100</v>
      </c>
      <c r="O7" s="15" t="s">
        <v>661</v>
      </c>
      <c r="P7" s="15"/>
      <c r="Q7" s="16">
        <f t="shared" si="0"/>
        <v>3.4550000000000001</v>
      </c>
      <c r="R7" s="17">
        <v>21075.5</v>
      </c>
      <c r="S7" s="23" t="str">
        <f>IFERROR(VLOOKUP(J7,'DESC ITY - ENG'!B:C,2,FALSE),VLOOKUP(I7,'DESC ITY - ENG'!A:C,3,FALSE))</f>
        <v>Aluminum Disc Alloy 4006 335mm x 2.4mm Replacement Part [cite: 2]</v>
      </c>
      <c r="T7" s="12" t="str">
        <f>VLOOKUP(S7,'DESC ITY - ENG'!C:D,2,FALSE)</f>
        <v>ALM-</v>
      </c>
      <c r="U7" s="24" t="str">
        <f t="shared" si="1"/>
        <v>鋁製圓盤合金 4006 335mm x 2.4mm 替換零件 [引用：2]</v>
      </c>
      <c r="V7" t="str">
        <f>VLOOKUP(T7,'STANDARD COMM'!A:D,3,FALSE)</f>
        <v>Metal</v>
      </c>
      <c r="W7" t="str">
        <f t="shared" si="2"/>
        <v>kg</v>
      </c>
    </row>
    <row r="8" spans="1:23">
      <c r="A8" s="7" t="s">
        <v>1228</v>
      </c>
      <c r="B8" s="8">
        <v>45629.658333333333</v>
      </c>
      <c r="C8" s="9"/>
      <c r="D8" s="9" t="s">
        <v>43</v>
      </c>
      <c r="E8" s="9" t="s">
        <v>44</v>
      </c>
      <c r="F8" s="9" t="s">
        <v>1387</v>
      </c>
      <c r="G8" s="19">
        <v>46081</v>
      </c>
      <c r="H8" s="9"/>
      <c r="I8" s="9" t="s">
        <v>238</v>
      </c>
      <c r="J8" s="9" t="s">
        <v>239</v>
      </c>
      <c r="K8" s="9" t="s">
        <v>649</v>
      </c>
      <c r="L8" s="29" t="str">
        <f>VLOOKUP(K8,'COMM ITY- ENG'!A:B,2,FALSE)</f>
        <v>aluminium</v>
      </c>
      <c r="M8" s="9"/>
      <c r="N8" s="10">
        <v>950</v>
      </c>
      <c r="O8" s="9" t="s">
        <v>661</v>
      </c>
      <c r="P8" s="9"/>
      <c r="Q8" s="10">
        <f t="shared" si="0"/>
        <v>3.4550000000000001</v>
      </c>
      <c r="R8" s="11">
        <v>3282.25</v>
      </c>
      <c r="S8" s="23" t="str">
        <f>IFERROR(VLOOKUP(J8,'DESC ITY - ENG'!B:C,2,FALSE),VLOOKUP(I8,'DESC ITY - ENG'!A:C,3,FALSE))</f>
        <v>Aluminum Disc Alloy 4006 335mm x 2.9mm Replacement Part [cite: 2]</v>
      </c>
      <c r="T8" s="12" t="str">
        <f>VLOOKUP(S8,'DESC ITY - ENG'!C:D,2,FALSE)</f>
        <v>ALM-</v>
      </c>
      <c r="U8" s="24" t="str">
        <f t="shared" si="1"/>
        <v>鋁製圓盤合金 4006 335mm x 2.9mm 替換零件 [引用：2]</v>
      </c>
      <c r="V8" t="str">
        <f>VLOOKUP(T8,'STANDARD COMM'!A:D,3,FALSE)</f>
        <v>Metal</v>
      </c>
      <c r="W8" t="str">
        <f t="shared" si="2"/>
        <v>kg</v>
      </c>
    </row>
    <row r="9" spans="1:23">
      <c r="A9" s="13" t="s">
        <v>1228</v>
      </c>
      <c r="B9" s="14">
        <v>45642.710625</v>
      </c>
      <c r="C9" s="15"/>
      <c r="D9" s="15" t="s">
        <v>43</v>
      </c>
      <c r="E9" s="15" t="s">
        <v>44</v>
      </c>
      <c r="F9" s="15" t="s">
        <v>1387</v>
      </c>
      <c r="G9" s="20">
        <v>46081</v>
      </c>
      <c r="H9" s="15"/>
      <c r="I9" s="15" t="s">
        <v>228</v>
      </c>
      <c r="J9" s="15" t="s">
        <v>229</v>
      </c>
      <c r="K9" s="15" t="s">
        <v>649</v>
      </c>
      <c r="L9" s="29" t="str">
        <f>VLOOKUP(K9,'COMM ITY- ENG'!A:B,2,FALSE)</f>
        <v>aluminium</v>
      </c>
      <c r="M9" s="15"/>
      <c r="N9" s="16">
        <v>1550</v>
      </c>
      <c r="O9" s="15" t="s">
        <v>661</v>
      </c>
      <c r="P9" s="15"/>
      <c r="Q9" s="16">
        <f t="shared" si="0"/>
        <v>3.4550000000000001</v>
      </c>
      <c r="R9" s="17">
        <v>5355.25</v>
      </c>
      <c r="S9" s="23" t="str">
        <f>IFERROR(VLOOKUP(J9,'DESC ITY - ENG'!B:C,2,FALSE),VLOOKUP(I9,'DESC ITY - ENG'!A:C,3,FALSE))</f>
        <v>Aluminum Disc Alloy 4006 335mm x 3.2mm Replacement Part [cite: 2]</v>
      </c>
      <c r="T9" s="12" t="str">
        <f>VLOOKUP(S9,'DESC ITY - ENG'!C:D,2,FALSE)</f>
        <v>ALM-</v>
      </c>
      <c r="U9" s="24" t="str">
        <f t="shared" si="1"/>
        <v>鋁製圓盤合金 4006 335mm x 3.2mm 替換零件 [引用：2]</v>
      </c>
      <c r="V9" t="str">
        <f>VLOOKUP(T9,'STANDARD COMM'!A:D,3,FALSE)</f>
        <v>Metal</v>
      </c>
      <c r="W9" t="str">
        <f t="shared" si="2"/>
        <v>kg</v>
      </c>
    </row>
    <row r="10" spans="1:23">
      <c r="A10" s="7" t="s">
        <v>1228</v>
      </c>
      <c r="B10" s="8">
        <v>45607.416967592595</v>
      </c>
      <c r="C10" s="9"/>
      <c r="D10" s="9" t="s">
        <v>43</v>
      </c>
      <c r="E10" s="9" t="s">
        <v>44</v>
      </c>
      <c r="F10" s="9" t="s">
        <v>1387</v>
      </c>
      <c r="G10" s="19">
        <v>46081</v>
      </c>
      <c r="H10" s="9"/>
      <c r="I10" s="9" t="s">
        <v>284</v>
      </c>
      <c r="J10" s="9" t="s">
        <v>285</v>
      </c>
      <c r="K10" s="9" t="s">
        <v>649</v>
      </c>
      <c r="L10" s="29" t="str">
        <f>VLOOKUP(K10,'COMM ITY- ENG'!A:B,2,FALSE)</f>
        <v>aluminium</v>
      </c>
      <c r="M10" s="9"/>
      <c r="N10" s="10">
        <v>1526</v>
      </c>
      <c r="O10" s="9" t="s">
        <v>661</v>
      </c>
      <c r="P10" s="9"/>
      <c r="Q10" s="10">
        <f t="shared" si="0"/>
        <v>3.4550000000000001</v>
      </c>
      <c r="R10" s="11">
        <v>5272.33</v>
      </c>
      <c r="S10" s="23" t="str">
        <f>IFERROR(VLOOKUP(J10,'DESC ITY - ENG'!B:C,2,FALSE),VLOOKUP(I10,'DESC ITY - ENG'!A:C,3,FALSE))</f>
        <v>Aluminum Disc Alloy 4006 355mm x 3.2mm Replacement Part [cite: 2]</v>
      </c>
      <c r="T10" s="12" t="str">
        <f>VLOOKUP(S10,'DESC ITY - ENG'!C:D,2,FALSE)</f>
        <v>ALM-</v>
      </c>
      <c r="U10" s="24" t="str">
        <f t="shared" si="1"/>
        <v>鋁製圓盤合金 4006 355mm x 3.2mm 替換零件 [引用：2]</v>
      </c>
      <c r="V10" t="str">
        <f>VLOOKUP(T10,'STANDARD COMM'!A:D,3,FALSE)</f>
        <v>Metal</v>
      </c>
      <c r="W10" t="str">
        <f t="shared" si="2"/>
        <v>kg</v>
      </c>
    </row>
    <row r="11" spans="1:23">
      <c r="A11" s="13" t="s">
        <v>1228</v>
      </c>
      <c r="B11" s="14">
        <v>45624.67696759259</v>
      </c>
      <c r="C11" s="15"/>
      <c r="D11" s="15" t="s">
        <v>43</v>
      </c>
      <c r="E11" s="15" t="s">
        <v>44</v>
      </c>
      <c r="F11" s="15" t="s">
        <v>1387</v>
      </c>
      <c r="G11" s="20">
        <v>46081</v>
      </c>
      <c r="H11" s="15"/>
      <c r="I11" s="15" t="s">
        <v>242</v>
      </c>
      <c r="J11" s="15" t="s">
        <v>243</v>
      </c>
      <c r="K11" s="15" t="s">
        <v>649</v>
      </c>
      <c r="L11" s="29" t="str">
        <f>VLOOKUP(K11,'COMM ITY- ENG'!A:B,2,FALSE)</f>
        <v>aluminium</v>
      </c>
      <c r="M11" s="15"/>
      <c r="N11" s="16">
        <v>2016</v>
      </c>
      <c r="O11" s="15" t="s">
        <v>661</v>
      </c>
      <c r="P11" s="15"/>
      <c r="Q11" s="16">
        <f t="shared" si="0"/>
        <v>3.4550000000000001</v>
      </c>
      <c r="R11" s="17">
        <v>6965.28</v>
      </c>
      <c r="S11" s="23" t="str">
        <f>IFERROR(VLOOKUP(J11,'DESC ITY - ENG'!B:C,2,FALSE),VLOOKUP(I11,'DESC ITY - ENG'!A:C,3,FALSE))</f>
        <v>Aluminum Disc Alloy 4006 355mm x 3.6mm Replacement Part [cite: 2]</v>
      </c>
      <c r="T11" s="12" t="str">
        <f>VLOOKUP(S11,'DESC ITY - ENG'!C:D,2,FALSE)</f>
        <v>ALM-</v>
      </c>
      <c r="U11" s="24" t="str">
        <f t="shared" si="1"/>
        <v>鋁製圓盤合金 4006 355mm x 3.6mm 替換零件 [引用：2]</v>
      </c>
      <c r="V11" t="str">
        <f>VLOOKUP(T11,'STANDARD COMM'!A:D,3,FALSE)</f>
        <v>Metal</v>
      </c>
      <c r="W11" t="str">
        <f t="shared" si="2"/>
        <v>kg</v>
      </c>
    </row>
    <row r="12" spans="1:23">
      <c r="A12" s="7" t="s">
        <v>1228</v>
      </c>
      <c r="B12" s="8">
        <v>45642.710625</v>
      </c>
      <c r="C12" s="9"/>
      <c r="D12" s="9" t="s">
        <v>43</v>
      </c>
      <c r="E12" s="9" t="s">
        <v>44</v>
      </c>
      <c r="F12" s="9" t="s">
        <v>1387</v>
      </c>
      <c r="G12" s="19">
        <v>46081</v>
      </c>
      <c r="H12" s="9"/>
      <c r="I12" s="9" t="s">
        <v>260</v>
      </c>
      <c r="J12" s="9" t="s">
        <v>261</v>
      </c>
      <c r="K12" s="9" t="s">
        <v>649</v>
      </c>
      <c r="L12" s="29" t="str">
        <f>VLOOKUP(K12,'COMM ITY- ENG'!A:B,2,FALSE)</f>
        <v>aluminium</v>
      </c>
      <c r="M12" s="9"/>
      <c r="N12" s="10">
        <v>1550</v>
      </c>
      <c r="O12" s="9" t="s">
        <v>661</v>
      </c>
      <c r="P12" s="9"/>
      <c r="Q12" s="10">
        <f t="shared" si="0"/>
        <v>3.4550000000000001</v>
      </c>
      <c r="R12" s="11">
        <v>5355.25</v>
      </c>
      <c r="S12" s="23" t="str">
        <f>IFERROR(VLOOKUP(J12,'DESC ITY - ENG'!B:C,2,FALSE),VLOOKUP(I12,'DESC ITY - ENG'!A:C,3,FALSE))</f>
        <v>Aluminum Disc Alloy 4006 370mm x 3.6mm Replacement Part [cite: 2]</v>
      </c>
      <c r="T12" s="12" t="str">
        <f>VLOOKUP(S12,'DESC ITY - ENG'!C:D,2,FALSE)</f>
        <v>ALM-</v>
      </c>
      <c r="U12" s="24" t="str">
        <f t="shared" si="1"/>
        <v>鋁製圓盤合金 4006 370mm x 3.6mm 替換零件 [引用：2]</v>
      </c>
      <c r="V12" t="str">
        <f>VLOOKUP(T12,'STANDARD COMM'!A:D,3,FALSE)</f>
        <v>Metal</v>
      </c>
      <c r="W12" t="str">
        <f t="shared" si="2"/>
        <v>kg</v>
      </c>
    </row>
    <row r="13" spans="1:23">
      <c r="A13" s="13" t="s">
        <v>1228</v>
      </c>
      <c r="B13" s="14">
        <v>45629.658333333333</v>
      </c>
      <c r="C13" s="15"/>
      <c r="D13" s="15" t="s">
        <v>43</v>
      </c>
      <c r="E13" s="15" t="s">
        <v>44</v>
      </c>
      <c r="F13" s="15" t="s">
        <v>1387</v>
      </c>
      <c r="G13" s="20">
        <v>46081</v>
      </c>
      <c r="H13" s="15"/>
      <c r="I13" s="15" t="s">
        <v>292</v>
      </c>
      <c r="J13" s="15" t="s">
        <v>293</v>
      </c>
      <c r="K13" s="15" t="s">
        <v>649</v>
      </c>
      <c r="L13" s="29" t="str">
        <f>VLOOKUP(K13,'COMM ITY- ENG'!A:B,2,FALSE)</f>
        <v>aluminium</v>
      </c>
      <c r="M13" s="15"/>
      <c r="N13" s="16">
        <v>1550</v>
      </c>
      <c r="O13" s="15" t="s">
        <v>661</v>
      </c>
      <c r="P13" s="15"/>
      <c r="Q13" s="16">
        <f t="shared" si="0"/>
        <v>3.4550000000000001</v>
      </c>
      <c r="R13" s="17">
        <v>5355.25</v>
      </c>
      <c r="S13" s="23" t="str">
        <f>IFERROR(VLOOKUP(J13,'DESC ITY - ENG'!B:C,2,FALSE),VLOOKUP(I13,'DESC ITY - ENG'!A:C,3,FALSE))</f>
        <v>Aluminum Disc Alloy 4006 385mm x 3.6mm Replacement Part [cite: 2]</v>
      </c>
      <c r="T13" s="12" t="str">
        <f>VLOOKUP(S13,'DESC ITY - ENG'!C:D,2,FALSE)</f>
        <v>ALM-</v>
      </c>
      <c r="U13" s="24" t="str">
        <f t="shared" si="1"/>
        <v>鋁製圓盤合金 4006 385mm x 3.6mm 替換零件 [引用：2]</v>
      </c>
      <c r="V13" t="str">
        <f>VLOOKUP(T13,'STANDARD COMM'!A:D,3,FALSE)</f>
        <v>Metal</v>
      </c>
      <c r="W13" t="str">
        <f t="shared" si="2"/>
        <v>kg</v>
      </c>
    </row>
    <row r="14" spans="1:23">
      <c r="A14" s="7" t="s">
        <v>1236</v>
      </c>
      <c r="B14" s="8">
        <v>45645.652743055558</v>
      </c>
      <c r="C14" s="9"/>
      <c r="D14" s="9" t="s">
        <v>43</v>
      </c>
      <c r="E14" s="9" t="s">
        <v>44</v>
      </c>
      <c r="F14" s="9" t="s">
        <v>1397</v>
      </c>
      <c r="G14" s="19">
        <v>46081</v>
      </c>
      <c r="H14" s="9"/>
      <c r="I14" s="9" t="s">
        <v>252</v>
      </c>
      <c r="J14" s="9" t="s">
        <v>253</v>
      </c>
      <c r="K14" s="9" t="s">
        <v>649</v>
      </c>
      <c r="L14" s="29" t="str">
        <f>VLOOKUP(K14,'COMM ITY- ENG'!A:B,2,FALSE)</f>
        <v>aluminium</v>
      </c>
      <c r="M14" s="9"/>
      <c r="N14" s="10">
        <v>2560</v>
      </c>
      <c r="O14" s="9" t="s">
        <v>661</v>
      </c>
      <c r="P14" s="9"/>
      <c r="Q14" s="10">
        <f t="shared" si="0"/>
        <v>3.7320000000000002</v>
      </c>
      <c r="R14" s="11">
        <v>9553.92</v>
      </c>
      <c r="S14" s="23" t="str">
        <f>IFERROR(VLOOKUP(J14,'DESC ITY - ENG'!B:C,2,FALSE),VLOOKUP(I14,'DESC ITY - ENG'!A:C,3,FALSE))</f>
        <v>Aluminum Disc Alloy 4006 235mm x 3.6mm Replacement Part [cite: 2]</v>
      </c>
      <c r="T14" s="12" t="str">
        <f>VLOOKUP(S14,'DESC ITY - ENG'!C:D,2,FALSE)</f>
        <v>ALM-</v>
      </c>
      <c r="U14" s="24" t="str">
        <f t="shared" si="1"/>
        <v>鋁製圓盤合金 4006 235mm x 3.6mm 替換零件 [引用：2]</v>
      </c>
      <c r="V14" t="str">
        <f>VLOOKUP(T14,'STANDARD COMM'!A:D,3,FALSE)</f>
        <v>Metal</v>
      </c>
      <c r="W14" t="str">
        <f t="shared" si="2"/>
        <v>kg</v>
      </c>
    </row>
    <row r="15" spans="1:23">
      <c r="A15" s="13" t="s">
        <v>1236</v>
      </c>
      <c r="B15" s="14">
        <v>45667.610601851855</v>
      </c>
      <c r="C15" s="15"/>
      <c r="D15" s="15" t="s">
        <v>43</v>
      </c>
      <c r="E15" s="15" t="s">
        <v>44</v>
      </c>
      <c r="F15" s="15" t="s">
        <v>1397</v>
      </c>
      <c r="G15" s="20">
        <v>46081</v>
      </c>
      <c r="H15" s="15"/>
      <c r="I15" s="15" t="s">
        <v>254</v>
      </c>
      <c r="J15" s="15" t="s">
        <v>255</v>
      </c>
      <c r="K15" s="15" t="s">
        <v>649</v>
      </c>
      <c r="L15" s="29" t="str">
        <f>VLOOKUP(K15,'COMM ITY- ENG'!A:B,2,FALSE)</f>
        <v>aluminium</v>
      </c>
      <c r="M15" s="15"/>
      <c r="N15" s="16">
        <v>4550</v>
      </c>
      <c r="O15" s="15" t="s">
        <v>661</v>
      </c>
      <c r="P15" s="15"/>
      <c r="Q15" s="16">
        <f t="shared" si="0"/>
        <v>3.7319999999999998</v>
      </c>
      <c r="R15" s="17">
        <v>16980.599999999999</v>
      </c>
      <c r="S15" s="23" t="str">
        <f>IFERROR(VLOOKUP(J15,'DESC ITY - ENG'!B:C,2,FALSE),VLOOKUP(I15,'DESC ITY - ENG'!A:C,3,FALSE))</f>
        <v>Aluminum Disc Alloy 4006 285mm x 3.6mm Replacement Part [cite: 2]</v>
      </c>
      <c r="T15" s="12" t="str">
        <f>VLOOKUP(S15,'DESC ITY - ENG'!C:D,2,FALSE)</f>
        <v>ALM-</v>
      </c>
      <c r="U15" s="24" t="str">
        <f t="shared" si="1"/>
        <v>鋁製圓盤合金 4006 285mm x 3.6mm 替換零件 [引用：2]</v>
      </c>
      <c r="V15" t="str">
        <f>VLOOKUP(T15,'STANDARD COMM'!A:D,3,FALSE)</f>
        <v>Metal</v>
      </c>
      <c r="W15" t="str">
        <f t="shared" si="2"/>
        <v>kg</v>
      </c>
    </row>
    <row r="16" spans="1:23">
      <c r="A16" s="7" t="s">
        <v>1236</v>
      </c>
      <c r="B16" s="8">
        <v>45645.652743055558</v>
      </c>
      <c r="C16" s="9"/>
      <c r="D16" s="9" t="s">
        <v>43</v>
      </c>
      <c r="E16" s="9" t="s">
        <v>44</v>
      </c>
      <c r="F16" s="9" t="s">
        <v>1397</v>
      </c>
      <c r="G16" s="19">
        <v>46081</v>
      </c>
      <c r="H16" s="9"/>
      <c r="I16" s="9" t="s">
        <v>256</v>
      </c>
      <c r="J16" s="9" t="s">
        <v>257</v>
      </c>
      <c r="K16" s="9" t="s">
        <v>649</v>
      </c>
      <c r="L16" s="29" t="str">
        <f>VLOOKUP(K16,'COMM ITY- ENG'!A:B,2,FALSE)</f>
        <v>aluminium</v>
      </c>
      <c r="M16" s="9"/>
      <c r="N16" s="10">
        <v>1540</v>
      </c>
      <c r="O16" s="9" t="s">
        <v>661</v>
      </c>
      <c r="P16" s="9"/>
      <c r="Q16" s="10">
        <f t="shared" si="0"/>
        <v>3.7319999999999998</v>
      </c>
      <c r="R16" s="11">
        <v>5747.28</v>
      </c>
      <c r="S16" s="23" t="str">
        <f>IFERROR(VLOOKUP(J16,'DESC ITY - ENG'!B:C,2,FALSE),VLOOKUP(I16,'DESC ITY - ENG'!A:C,3,FALSE))</f>
        <v>Aluminum Disc Alloy 4006 310mm x 3.6mm Replacement Part [cite: 2]</v>
      </c>
      <c r="T16" s="12" t="str">
        <f>VLOOKUP(S16,'DESC ITY - ENG'!C:D,2,FALSE)</f>
        <v>ALM-</v>
      </c>
      <c r="U16" s="24" t="str">
        <f t="shared" si="1"/>
        <v>鋁碟合金 4006 310mm x 3.6mm 替換零件 [引用：2]</v>
      </c>
      <c r="V16" t="str">
        <f>VLOOKUP(T16,'STANDARD COMM'!A:D,3,FALSE)</f>
        <v>Metal</v>
      </c>
      <c r="W16" t="str">
        <f t="shared" si="2"/>
        <v>kg</v>
      </c>
    </row>
    <row r="17" spans="1:23">
      <c r="A17" s="13" t="s">
        <v>1236</v>
      </c>
      <c r="B17" s="14">
        <v>45667.610601851855</v>
      </c>
      <c r="C17" s="15"/>
      <c r="D17" s="15" t="s">
        <v>43</v>
      </c>
      <c r="E17" s="15" t="s">
        <v>44</v>
      </c>
      <c r="F17" s="15" t="s">
        <v>1397</v>
      </c>
      <c r="G17" s="20">
        <v>46081</v>
      </c>
      <c r="H17" s="15"/>
      <c r="I17" s="15" t="s">
        <v>236</v>
      </c>
      <c r="J17" s="15" t="s">
        <v>237</v>
      </c>
      <c r="K17" s="15" t="s">
        <v>649</v>
      </c>
      <c r="L17" s="29" t="str">
        <f>VLOOKUP(K17,'COMM ITY- ENG'!A:B,2,FALSE)</f>
        <v>aluminium</v>
      </c>
      <c r="M17" s="15"/>
      <c r="N17" s="16">
        <v>7978</v>
      </c>
      <c r="O17" s="15" t="s">
        <v>661</v>
      </c>
      <c r="P17" s="15"/>
      <c r="Q17" s="16">
        <f t="shared" si="0"/>
        <v>3.732000501378792</v>
      </c>
      <c r="R17" s="17">
        <v>29773.9</v>
      </c>
      <c r="S17" s="23" t="str">
        <f>IFERROR(VLOOKUP(J17,'DESC ITY - ENG'!B:C,2,FALSE),VLOOKUP(I17,'DESC ITY - ENG'!A:C,3,FALSE))</f>
        <v>Aluminum Disc Alloy 4006 325mm x 3.6mm Replacement Part [cite: 2]</v>
      </c>
      <c r="T17" s="12" t="str">
        <f>VLOOKUP(S17,'DESC ITY - ENG'!C:D,2,FALSE)</f>
        <v>ALM-</v>
      </c>
      <c r="U17" s="24" t="str">
        <f t="shared" si="1"/>
        <v>鋁碟合金 4006 325mm x 3.6mm 替換零件 [引用：2]</v>
      </c>
      <c r="V17" t="str">
        <f>VLOOKUP(T17,'STANDARD COMM'!A:D,3,FALSE)</f>
        <v>Metal</v>
      </c>
      <c r="W17" t="str">
        <f t="shared" si="2"/>
        <v>kg</v>
      </c>
    </row>
    <row r="18" spans="1:23">
      <c r="A18" s="7" t="s">
        <v>1236</v>
      </c>
      <c r="B18" s="8">
        <v>45645.652743055558</v>
      </c>
      <c r="C18" s="9"/>
      <c r="D18" s="9" t="s">
        <v>43</v>
      </c>
      <c r="E18" s="9" t="s">
        <v>44</v>
      </c>
      <c r="F18" s="9" t="s">
        <v>1397</v>
      </c>
      <c r="G18" s="19">
        <v>46081</v>
      </c>
      <c r="H18" s="9"/>
      <c r="I18" s="9" t="s">
        <v>258</v>
      </c>
      <c r="J18" s="9" t="s">
        <v>259</v>
      </c>
      <c r="K18" s="9" t="s">
        <v>649</v>
      </c>
      <c r="L18" s="29" t="str">
        <f>VLOOKUP(K18,'COMM ITY- ENG'!A:B,2,FALSE)</f>
        <v>aluminium</v>
      </c>
      <c r="M18" s="9"/>
      <c r="N18" s="10">
        <v>2544</v>
      </c>
      <c r="O18" s="9" t="s">
        <v>661</v>
      </c>
      <c r="P18" s="9"/>
      <c r="Q18" s="10">
        <f t="shared" si="0"/>
        <v>3.7320007861635216</v>
      </c>
      <c r="R18" s="11">
        <v>9494.2099999999991</v>
      </c>
      <c r="S18" s="23" t="str">
        <f>IFERROR(VLOOKUP(J18,'DESC ITY - ENG'!B:C,2,FALSE),VLOOKUP(I18,'DESC ITY - ENG'!A:C,3,FALSE))</f>
        <v>Aluminum Disc Alloy 4006 350mm x 3.6mm Replacement Part [cite: 2]</v>
      </c>
      <c r="T18" s="12" t="str">
        <f>VLOOKUP(S18,'DESC ITY - ENG'!C:D,2,FALSE)</f>
        <v>ALM-</v>
      </c>
      <c r="U18" s="24" t="str">
        <f t="shared" si="1"/>
        <v>鋁製圓盤合金 4006 350mm x 3.6mm 替換零件 [引用：2]</v>
      </c>
      <c r="V18" t="str">
        <f>VLOOKUP(T18,'STANDARD COMM'!A:D,3,FALSE)</f>
        <v>Metal</v>
      </c>
      <c r="W18" t="str">
        <f t="shared" si="2"/>
        <v>kg</v>
      </c>
    </row>
    <row r="19" spans="1:23">
      <c r="A19" s="13" t="s">
        <v>1236</v>
      </c>
      <c r="B19" s="14">
        <v>45645.652743055558</v>
      </c>
      <c r="C19" s="15"/>
      <c r="D19" s="15" t="s">
        <v>43</v>
      </c>
      <c r="E19" s="15" t="s">
        <v>44</v>
      </c>
      <c r="F19" s="15" t="s">
        <v>1397</v>
      </c>
      <c r="G19" s="20">
        <v>46081</v>
      </c>
      <c r="H19" s="15"/>
      <c r="I19" s="15" t="s">
        <v>242</v>
      </c>
      <c r="J19" s="15" t="s">
        <v>243</v>
      </c>
      <c r="K19" s="15" t="s">
        <v>649</v>
      </c>
      <c r="L19" s="29" t="str">
        <f>VLOOKUP(K19,'COMM ITY- ENG'!A:B,2,FALSE)</f>
        <v>aluminium</v>
      </c>
      <c r="M19" s="15"/>
      <c r="N19" s="16">
        <v>6100</v>
      </c>
      <c r="O19" s="15" t="s">
        <v>661</v>
      </c>
      <c r="P19" s="15"/>
      <c r="Q19" s="16">
        <f t="shared" si="0"/>
        <v>3.7320000000000002</v>
      </c>
      <c r="R19" s="17">
        <v>22765.200000000001</v>
      </c>
      <c r="S19" s="23" t="str">
        <f>IFERROR(VLOOKUP(J19,'DESC ITY - ENG'!B:C,2,FALSE),VLOOKUP(I19,'DESC ITY - ENG'!A:C,3,FALSE))</f>
        <v>Aluminum Disc Alloy 4006 355mm x 3.6mm Replacement Part [cite: 2]</v>
      </c>
      <c r="T19" s="12" t="str">
        <f>VLOOKUP(S19,'DESC ITY - ENG'!C:D,2,FALSE)</f>
        <v>ALM-</v>
      </c>
      <c r="U19" s="24" t="str">
        <f t="shared" si="1"/>
        <v>鋁製圓盤合金 4006 355mm x 3.6mm 替換零件 [引用：2]</v>
      </c>
      <c r="V19" t="str">
        <f>VLOOKUP(T19,'STANDARD COMM'!A:D,3,FALSE)</f>
        <v>Metal</v>
      </c>
      <c r="W19" t="str">
        <f t="shared" si="2"/>
        <v>kg</v>
      </c>
    </row>
    <row r="20" spans="1:23">
      <c r="A20" s="13" t="s">
        <v>1205</v>
      </c>
      <c r="B20" s="14">
        <v>45582.526967592596</v>
      </c>
      <c r="C20" s="15"/>
      <c r="D20" s="15" t="s">
        <v>23</v>
      </c>
      <c r="E20" s="15" t="s">
        <v>24</v>
      </c>
      <c r="F20" s="15" t="s">
        <v>1360</v>
      </c>
      <c r="G20" s="20">
        <v>46081</v>
      </c>
      <c r="H20" s="15"/>
      <c r="I20" s="15" t="s">
        <v>192</v>
      </c>
      <c r="J20" s="15" t="s">
        <v>193</v>
      </c>
      <c r="K20" s="15" t="s">
        <v>649</v>
      </c>
      <c r="L20" s="29" t="str">
        <f>VLOOKUP(K20,'COMM ITY- ENG'!A:B,2,FALSE)</f>
        <v>aluminium</v>
      </c>
      <c r="M20" s="15"/>
      <c r="N20" s="16">
        <v>2233</v>
      </c>
      <c r="O20" s="15" t="s">
        <v>661</v>
      </c>
      <c r="P20" s="15"/>
      <c r="Q20" s="16">
        <f t="shared" si="0"/>
        <v>3.6420017913121363</v>
      </c>
      <c r="R20" s="17">
        <v>8132.59</v>
      </c>
      <c r="S20" s="23" t="str">
        <f>IFERROR(VLOOKUP(J20,'DESC ITY - ENG'!B:C,2,FALSE),VLOOKUP(I20,'DESC ITY - ENG'!A:C,3,FALSE))</f>
        <v>Aluminum Disc L. Green Series 220mm x 3.2mm Replacement Part [cite: 3]</v>
      </c>
      <c r="T20" s="12" t="str">
        <f>VLOOKUP(S20,'DESC ITY - ENG'!C:D,2,FALSE)</f>
        <v>ALM-</v>
      </c>
      <c r="U20" s="24" t="str">
        <f t="shared" si="1"/>
        <v>鋁製圓盤 L. Green 系列 220mm x 3.2mm 替換零件 [引用：3]</v>
      </c>
      <c r="V20" t="str">
        <f>VLOOKUP(T20,'STANDARD COMM'!A:D,3,FALSE)</f>
        <v>Metal</v>
      </c>
      <c r="W20" t="str">
        <f t="shared" si="2"/>
        <v>kg</v>
      </c>
    </row>
    <row r="21" spans="1:23">
      <c r="A21" s="7" t="s">
        <v>1205</v>
      </c>
      <c r="B21" s="8">
        <v>45610.629560185182</v>
      </c>
      <c r="C21" s="9"/>
      <c r="D21" s="9" t="s">
        <v>23</v>
      </c>
      <c r="E21" s="9" t="s">
        <v>24</v>
      </c>
      <c r="F21" s="9" t="s">
        <v>1360</v>
      </c>
      <c r="G21" s="19">
        <v>46081</v>
      </c>
      <c r="H21" s="9"/>
      <c r="I21" s="9" t="s">
        <v>184</v>
      </c>
      <c r="J21" s="9" t="s">
        <v>185</v>
      </c>
      <c r="K21" s="9" t="s">
        <v>649</v>
      </c>
      <c r="L21" s="29" t="str">
        <f>VLOOKUP(K21,'COMM ITY- ENG'!A:B,2,FALSE)</f>
        <v>aluminium</v>
      </c>
      <c r="M21" s="9"/>
      <c r="N21" s="10">
        <v>4462</v>
      </c>
      <c r="O21" s="9" t="s">
        <v>661</v>
      </c>
      <c r="P21" s="9"/>
      <c r="Q21" s="10">
        <f t="shared" si="0"/>
        <v>3.6419991035410129</v>
      </c>
      <c r="R21" s="11">
        <v>16250.6</v>
      </c>
      <c r="S21" s="23" t="str">
        <f>IFERROR(VLOOKUP(J21,'DESC ITY - ENG'!B:C,2,FALSE),VLOOKUP(I21,'DESC ITY - ENG'!A:C,3,FALSE))</f>
        <v>Aluminum Disc L. Green Series 265mm x 2.9mm Replacement Part [cite: 3]</v>
      </c>
      <c r="T21" s="12" t="str">
        <f>VLOOKUP(S21,'DESC ITY - ENG'!C:D,2,FALSE)</f>
        <v>ALM-</v>
      </c>
      <c r="U21" s="24" t="str">
        <f t="shared" si="1"/>
        <v>鋁製圓盤 L. Green 系列 265mm x 2.9mm 替換零件 [引用：3]</v>
      </c>
      <c r="V21" t="str">
        <f>VLOOKUP(T21,'STANDARD COMM'!A:D,3,FALSE)</f>
        <v>Metal</v>
      </c>
      <c r="W21" t="str">
        <f t="shared" si="2"/>
        <v>kg</v>
      </c>
    </row>
    <row r="22" spans="1:23">
      <c r="A22" s="13" t="s">
        <v>1205</v>
      </c>
      <c r="B22" s="14">
        <v>45610.629560185182</v>
      </c>
      <c r="C22" s="15"/>
      <c r="D22" s="15" t="s">
        <v>23</v>
      </c>
      <c r="E22" s="15" t="s">
        <v>24</v>
      </c>
      <c r="F22" s="15" t="s">
        <v>1360</v>
      </c>
      <c r="G22" s="20">
        <v>46081</v>
      </c>
      <c r="H22" s="15"/>
      <c r="I22" s="15" t="s">
        <v>196</v>
      </c>
      <c r="J22" s="15" t="s">
        <v>197</v>
      </c>
      <c r="K22" s="15" t="s">
        <v>649</v>
      </c>
      <c r="L22" s="29" t="str">
        <f>VLOOKUP(K22,'COMM ITY- ENG'!A:B,2,FALSE)</f>
        <v>aluminium</v>
      </c>
      <c r="M22" s="15"/>
      <c r="N22" s="16">
        <v>2260</v>
      </c>
      <c r="O22" s="15" t="s">
        <v>661</v>
      </c>
      <c r="P22" s="15"/>
      <c r="Q22" s="16">
        <f t="shared" si="0"/>
        <v>3.6419999999999999</v>
      </c>
      <c r="R22" s="17">
        <v>8230.92</v>
      </c>
      <c r="S22" s="23" t="str">
        <f>IFERROR(VLOOKUP(J22,'DESC ITY - ENG'!B:C,2,FALSE),VLOOKUP(I22,'DESC ITY - ENG'!A:C,3,FALSE))</f>
        <v>Aluminum Disc L. Green Series 265mm x 3.6mm Replacement Part [cite: 3]</v>
      </c>
      <c r="T22" s="12" t="str">
        <f>VLOOKUP(S22,'DESC ITY - ENG'!C:D,2,FALSE)</f>
        <v>ALM-</v>
      </c>
      <c r="U22" s="24" t="str">
        <f t="shared" si="1"/>
        <v>鋁製圓盤 L. Green 系列 265mm x 3.6mm 替換零件 [引用：3]</v>
      </c>
      <c r="V22" t="str">
        <f>VLOOKUP(T22,'STANDARD COMM'!A:D,3,FALSE)</f>
        <v>Metal</v>
      </c>
      <c r="W22" t="str">
        <f t="shared" si="2"/>
        <v>kg</v>
      </c>
    </row>
    <row r="23" spans="1:23">
      <c r="A23" s="7" t="s">
        <v>1205</v>
      </c>
      <c r="B23" s="8">
        <v>45582.526967592596</v>
      </c>
      <c r="C23" s="9"/>
      <c r="D23" s="9" t="s">
        <v>23</v>
      </c>
      <c r="E23" s="9" t="s">
        <v>24</v>
      </c>
      <c r="F23" s="9" t="s">
        <v>1360</v>
      </c>
      <c r="G23" s="19">
        <v>46081</v>
      </c>
      <c r="H23" s="9"/>
      <c r="I23" s="9" t="s">
        <v>188</v>
      </c>
      <c r="J23" s="9" t="s">
        <v>189</v>
      </c>
      <c r="K23" s="9" t="s">
        <v>649</v>
      </c>
      <c r="L23" s="29" t="str">
        <f>VLOOKUP(K23,'COMM ITY- ENG'!A:B,2,FALSE)</f>
        <v>aluminium</v>
      </c>
      <c r="M23" s="9"/>
      <c r="N23" s="10">
        <v>2246</v>
      </c>
      <c r="O23" s="9" t="s">
        <v>661</v>
      </c>
      <c r="P23" s="9"/>
      <c r="Q23" s="10">
        <f t="shared" si="0"/>
        <v>3.6419991095280499</v>
      </c>
      <c r="R23" s="11">
        <v>8179.93</v>
      </c>
      <c r="S23" s="23" t="str">
        <f>IFERROR(VLOOKUP(J23,'DESC ITY - ENG'!B:C,2,FALSE),VLOOKUP(I23,'DESC ITY - ENG'!A:C,3,FALSE))</f>
        <v>Aluminum Disc L. Green Series 305mm x 2.9mm Replacement Part [cite: 3]</v>
      </c>
      <c r="T23" s="12" t="str">
        <f>VLOOKUP(S23,'DESC ITY - ENG'!C:D,2,FALSE)</f>
        <v>ALM-</v>
      </c>
      <c r="U23" s="24" t="str">
        <f t="shared" si="1"/>
        <v>鋁製圓盤 L. Green 系列 305mm x 2.9mm 替換零件 [引用：3]</v>
      </c>
      <c r="V23" t="str">
        <f>VLOOKUP(T23,'STANDARD COMM'!A:D,3,FALSE)</f>
        <v>Metal</v>
      </c>
      <c r="W23" t="str">
        <f t="shared" si="2"/>
        <v>kg</v>
      </c>
    </row>
    <row r="24" spans="1:23">
      <c r="A24" s="13" t="s">
        <v>1205</v>
      </c>
      <c r="B24" s="14">
        <v>45610.629560185182</v>
      </c>
      <c r="C24" s="15"/>
      <c r="D24" s="15" t="s">
        <v>23</v>
      </c>
      <c r="E24" s="15" t="s">
        <v>24</v>
      </c>
      <c r="F24" s="15" t="s">
        <v>1360</v>
      </c>
      <c r="G24" s="20">
        <v>46081</v>
      </c>
      <c r="H24" s="15"/>
      <c r="I24" s="15" t="s">
        <v>194</v>
      </c>
      <c r="J24" s="15" t="s">
        <v>195</v>
      </c>
      <c r="K24" s="15" t="s">
        <v>649</v>
      </c>
      <c r="L24" s="29" t="str">
        <f>VLOOKUP(K24,'COMM ITY- ENG'!A:B,2,FALSE)</f>
        <v>aluminium</v>
      </c>
      <c r="M24" s="15"/>
      <c r="N24" s="16">
        <v>2263</v>
      </c>
      <c r="O24" s="15" t="s">
        <v>661</v>
      </c>
      <c r="P24" s="15"/>
      <c r="Q24" s="16">
        <f t="shared" si="0"/>
        <v>3.642001767565179</v>
      </c>
      <c r="R24" s="17">
        <v>8241.85</v>
      </c>
      <c r="S24" s="23" t="str">
        <f>IFERROR(VLOOKUP(J24,'DESC ITY - ENG'!B:C,2,FALSE),VLOOKUP(I24,'DESC ITY - ENG'!A:C,3,FALSE))</f>
        <v>Aluminum Disc L. Green Series 305mm x 3.6mm Replacement Part [cite: 3]</v>
      </c>
      <c r="T24" s="12" t="str">
        <f>VLOOKUP(S24,'DESC ITY - ENG'!C:D,2,FALSE)</f>
        <v>ALM-</v>
      </c>
      <c r="U24" s="24" t="str">
        <f t="shared" si="1"/>
        <v>鋁製圓盤 L. Green 系列 305mm x 3.6mm 替換零件 [引用：3]</v>
      </c>
      <c r="V24" t="str">
        <f>VLOOKUP(T24,'STANDARD COMM'!A:D,3,FALSE)</f>
        <v>Metal</v>
      </c>
      <c r="W24" t="str">
        <f t="shared" si="2"/>
        <v>kg</v>
      </c>
    </row>
    <row r="25" spans="1:23">
      <c r="A25" s="7" t="s">
        <v>1205</v>
      </c>
      <c r="B25" s="8">
        <v>45582.526967592596</v>
      </c>
      <c r="C25" s="9"/>
      <c r="D25" s="9" t="s">
        <v>23</v>
      </c>
      <c r="E25" s="9" t="s">
        <v>24</v>
      </c>
      <c r="F25" s="9" t="s">
        <v>1360</v>
      </c>
      <c r="G25" s="19">
        <v>46081</v>
      </c>
      <c r="H25" s="9"/>
      <c r="I25" s="9" t="s">
        <v>146</v>
      </c>
      <c r="J25" s="9" t="s">
        <v>147</v>
      </c>
      <c r="K25" s="9" t="s">
        <v>649</v>
      </c>
      <c r="L25" s="29" t="str">
        <f>VLOOKUP(K25,'COMM ITY- ENG'!A:B,2,FALSE)</f>
        <v>aluminium</v>
      </c>
      <c r="M25" s="9"/>
      <c r="N25" s="10">
        <v>2250</v>
      </c>
      <c r="O25" s="9" t="s">
        <v>661</v>
      </c>
      <c r="P25" s="9"/>
      <c r="Q25" s="10">
        <f t="shared" si="0"/>
        <v>3.6419999999999999</v>
      </c>
      <c r="R25" s="11">
        <v>8194.5</v>
      </c>
      <c r="S25" s="23" t="str">
        <f>IFERROR(VLOOKUP(J25,'DESC ITY - ENG'!B:C,2,FALSE),VLOOKUP(I25,'DESC ITY - ENG'!A:C,3,FALSE))</f>
        <v>Aluminum Disc L. Green Series 315mm x 3.2mm Replacement Part [cite: 3]</v>
      </c>
      <c r="T25" s="12" t="str">
        <f>VLOOKUP(S25,'DESC ITY - ENG'!C:D,2,FALSE)</f>
        <v>ALM-</v>
      </c>
      <c r="U25" s="24" t="str">
        <f t="shared" si="1"/>
        <v>鋁製圓盤 L. Green 系列 315mm x 3.2mm 替換零件 [引用：3]</v>
      </c>
      <c r="V25" t="str">
        <f>VLOOKUP(T25,'STANDARD COMM'!A:D,3,FALSE)</f>
        <v>Metal</v>
      </c>
      <c r="W25" t="str">
        <f t="shared" si="2"/>
        <v>kg</v>
      </c>
    </row>
    <row r="26" spans="1:23">
      <c r="A26" s="13" t="s">
        <v>1205</v>
      </c>
      <c r="B26" s="14">
        <v>45610.629560185182</v>
      </c>
      <c r="C26" s="15"/>
      <c r="D26" s="15" t="s">
        <v>23</v>
      </c>
      <c r="E26" s="15" t="s">
        <v>24</v>
      </c>
      <c r="F26" s="15" t="s">
        <v>1360</v>
      </c>
      <c r="G26" s="20">
        <v>46081</v>
      </c>
      <c r="H26" s="15"/>
      <c r="I26" s="15" t="s">
        <v>172</v>
      </c>
      <c r="J26" s="15" t="s">
        <v>173</v>
      </c>
      <c r="K26" s="15" t="s">
        <v>649</v>
      </c>
      <c r="L26" s="29" t="str">
        <f>VLOOKUP(K26,'COMM ITY- ENG'!A:B,2,FALSE)</f>
        <v>aluminium</v>
      </c>
      <c r="M26" s="15"/>
      <c r="N26" s="16">
        <v>2248</v>
      </c>
      <c r="O26" s="15" t="s">
        <v>661</v>
      </c>
      <c r="P26" s="15"/>
      <c r="Q26" s="16">
        <f t="shared" si="0"/>
        <v>3.6420017793594308</v>
      </c>
      <c r="R26" s="17">
        <v>8187.22</v>
      </c>
      <c r="S26" s="23" t="str">
        <f>IFERROR(VLOOKUP(J26,'DESC ITY - ENG'!B:C,2,FALSE),VLOOKUP(I26,'DESC ITY - ENG'!A:C,3,FALSE))</f>
        <v>Aluminum Disc L. Green Series 330mm x 3.2mm Replacement Part [cite: 3]</v>
      </c>
      <c r="T26" s="12" t="str">
        <f>VLOOKUP(S26,'DESC ITY - ENG'!C:D,2,FALSE)</f>
        <v>ALM-</v>
      </c>
      <c r="U26" s="24" t="str">
        <f t="shared" si="1"/>
        <v>鋁製圓盤 L. Green 系列 330mm x 3.2mm 替換零件 [引用：3]</v>
      </c>
      <c r="V26" t="str">
        <f>VLOOKUP(T26,'STANDARD COMM'!A:D,3,FALSE)</f>
        <v>Metal</v>
      </c>
      <c r="W26" t="str">
        <f t="shared" si="2"/>
        <v>kg</v>
      </c>
    </row>
    <row r="27" spans="1:23">
      <c r="A27" s="7" t="s">
        <v>1205</v>
      </c>
      <c r="B27" s="8">
        <v>45611.482511574075</v>
      </c>
      <c r="C27" s="9"/>
      <c r="D27" s="9" t="s">
        <v>23</v>
      </c>
      <c r="E27" s="9" t="s">
        <v>24</v>
      </c>
      <c r="F27" s="9" t="s">
        <v>1360</v>
      </c>
      <c r="G27" s="19">
        <v>46081</v>
      </c>
      <c r="H27" s="9"/>
      <c r="I27" s="9" t="s">
        <v>198</v>
      </c>
      <c r="J27" s="9" t="s">
        <v>199</v>
      </c>
      <c r="K27" s="9" t="s">
        <v>649</v>
      </c>
      <c r="L27" s="29" t="str">
        <f>VLOOKUP(K27,'COMM ITY- ENG'!A:B,2,FALSE)</f>
        <v>aluminium</v>
      </c>
      <c r="M27" s="9"/>
      <c r="N27" s="10">
        <v>2240</v>
      </c>
      <c r="O27" s="9" t="s">
        <v>661</v>
      </c>
      <c r="P27" s="9"/>
      <c r="Q27" s="10">
        <f t="shared" si="0"/>
        <v>3.6419999999999999</v>
      </c>
      <c r="R27" s="11">
        <v>8158.08</v>
      </c>
      <c r="S27" s="23" t="str">
        <f>IFERROR(VLOOKUP(J27,'DESC ITY - ENG'!B:C,2,FALSE),VLOOKUP(I27,'DESC ITY - ENG'!A:C,3,FALSE))</f>
        <v>Aluminum Disc L. Green Series 370mm x 3.6mm Replacement Part [cite: 3]</v>
      </c>
      <c r="T27" s="12" t="str">
        <f>VLOOKUP(S27,'DESC ITY - ENG'!C:D,2,FALSE)</f>
        <v>ALM-</v>
      </c>
      <c r="U27" s="24" t="str">
        <f t="shared" si="1"/>
        <v>鋁製圓盤 L. Green 系列 370mm x 3.6mm 替換零件 [引用：3]</v>
      </c>
      <c r="V27" t="str">
        <f>VLOOKUP(T27,'STANDARD COMM'!A:D,3,FALSE)</f>
        <v>Metal</v>
      </c>
      <c r="W27" t="str">
        <f t="shared" si="2"/>
        <v>kg</v>
      </c>
    </row>
    <row r="28" spans="1:23">
      <c r="A28" s="13" t="s">
        <v>1206</v>
      </c>
      <c r="B28" s="14">
        <v>45611.482511574075</v>
      </c>
      <c r="C28" s="15"/>
      <c r="D28" s="15" t="s">
        <v>23</v>
      </c>
      <c r="E28" s="15" t="s">
        <v>24</v>
      </c>
      <c r="F28" s="15" t="s">
        <v>1361</v>
      </c>
      <c r="G28" s="20">
        <v>46081</v>
      </c>
      <c r="H28" s="15"/>
      <c r="I28" s="15" t="s">
        <v>174</v>
      </c>
      <c r="J28" s="15" t="s">
        <v>175</v>
      </c>
      <c r="K28" s="15" t="s">
        <v>649</v>
      </c>
      <c r="L28" s="29" t="str">
        <f>VLOOKUP(K28,'COMM ITY- ENG'!A:B,2,FALSE)</f>
        <v>aluminium</v>
      </c>
      <c r="M28" s="15"/>
      <c r="N28" s="16">
        <v>3380</v>
      </c>
      <c r="O28" s="15" t="s">
        <v>661</v>
      </c>
      <c r="P28" s="15"/>
      <c r="Q28" s="16">
        <f t="shared" si="0"/>
        <v>3.9080000000000004</v>
      </c>
      <c r="R28" s="17">
        <v>13209.04</v>
      </c>
      <c r="S28" s="23" t="str">
        <f>IFERROR(VLOOKUP(J28,'DESC ITY - ENG'!B:C,2,FALSE),VLOOKUP(I28,'DESC ITY - ENG'!A:C,3,FALSE))</f>
        <v>Aluminum Disc L. Green Series 225mm x 3.2mm Replacement Part [cite: 3]</v>
      </c>
      <c r="T28" s="12" t="str">
        <f>VLOOKUP(S28,'DESC ITY - ENG'!C:D,2,FALSE)</f>
        <v>ALM-</v>
      </c>
      <c r="U28" s="24" t="str">
        <f t="shared" si="1"/>
        <v>鋁製圓盤 L. Green 系列 225mm x 3.2mm 替換零件 [引用：3]</v>
      </c>
      <c r="V28" t="str">
        <f>VLOOKUP(T28,'STANDARD COMM'!A:D,3,FALSE)</f>
        <v>Metal</v>
      </c>
      <c r="W28" t="str">
        <f t="shared" si="2"/>
        <v>kg</v>
      </c>
    </row>
    <row r="29" spans="1:23">
      <c r="A29" s="7" t="s">
        <v>1206</v>
      </c>
      <c r="B29" s="8">
        <v>45611.482511574075</v>
      </c>
      <c r="C29" s="9"/>
      <c r="D29" s="9" t="s">
        <v>23</v>
      </c>
      <c r="E29" s="9" t="s">
        <v>24</v>
      </c>
      <c r="F29" s="9" t="s">
        <v>1361</v>
      </c>
      <c r="G29" s="19">
        <v>46081</v>
      </c>
      <c r="H29" s="9"/>
      <c r="I29" s="9" t="s">
        <v>170</v>
      </c>
      <c r="J29" s="9" t="s">
        <v>171</v>
      </c>
      <c r="K29" s="9" t="s">
        <v>649</v>
      </c>
      <c r="L29" s="29" t="str">
        <f>VLOOKUP(K29,'COMM ITY- ENG'!A:B,2,FALSE)</f>
        <v>aluminium</v>
      </c>
      <c r="M29" s="9"/>
      <c r="N29" s="10">
        <v>3361</v>
      </c>
      <c r="O29" s="9" t="s">
        <v>661</v>
      </c>
      <c r="P29" s="9"/>
      <c r="Q29" s="10">
        <f t="shared" si="0"/>
        <v>3.9080005950609942</v>
      </c>
      <c r="R29" s="11">
        <v>13134.79</v>
      </c>
      <c r="S29" s="23" t="str">
        <f>IFERROR(VLOOKUP(J29,'DESC ITY - ENG'!B:C,2,FALSE),VLOOKUP(I29,'DESC ITY - ENG'!A:C,3,FALSE))</f>
        <v>Aluminum Disc L. Green Series 235mm x 3.2mm Replacement Part [cite: 3]</v>
      </c>
      <c r="T29" s="12" t="str">
        <f>VLOOKUP(S29,'DESC ITY - ENG'!C:D,2,FALSE)</f>
        <v>ALM-</v>
      </c>
      <c r="U29" s="24" t="str">
        <f t="shared" si="1"/>
        <v>鋁製圓盤 L. Green 系列 235mm x 3.2mm 替換零件 [引用：3]</v>
      </c>
      <c r="V29" t="str">
        <f>VLOOKUP(T29,'STANDARD COMM'!A:D,3,FALSE)</f>
        <v>Metal</v>
      </c>
      <c r="W29" t="str">
        <f t="shared" si="2"/>
        <v>kg</v>
      </c>
    </row>
    <row r="30" spans="1:23">
      <c r="A30" s="13" t="s">
        <v>1206</v>
      </c>
      <c r="B30" s="14">
        <v>45611.482511574075</v>
      </c>
      <c r="C30" s="15"/>
      <c r="D30" s="15" t="s">
        <v>23</v>
      </c>
      <c r="E30" s="15" t="s">
        <v>24</v>
      </c>
      <c r="F30" s="15" t="s">
        <v>1361</v>
      </c>
      <c r="G30" s="20">
        <v>46081</v>
      </c>
      <c r="H30" s="15"/>
      <c r="I30" s="15" t="s">
        <v>146</v>
      </c>
      <c r="J30" s="15" t="s">
        <v>147</v>
      </c>
      <c r="K30" s="15" t="s">
        <v>649</v>
      </c>
      <c r="L30" s="29" t="str">
        <f>VLOOKUP(K30,'COMM ITY- ENG'!A:B,2,FALSE)</f>
        <v>aluminium</v>
      </c>
      <c r="M30" s="15"/>
      <c r="N30" s="16">
        <v>6813</v>
      </c>
      <c r="O30" s="15" t="s">
        <v>661</v>
      </c>
      <c r="P30" s="15"/>
      <c r="Q30" s="16">
        <f t="shared" si="0"/>
        <v>3.9079994128871278</v>
      </c>
      <c r="R30" s="17">
        <v>26625.200000000001</v>
      </c>
      <c r="S30" s="23" t="str">
        <f>IFERROR(VLOOKUP(J30,'DESC ITY - ENG'!B:C,2,FALSE),VLOOKUP(I30,'DESC ITY - ENG'!A:C,3,FALSE))</f>
        <v>Aluminum Disc L. Green Series 315mm x 3.2mm Replacement Part [cite: 3]</v>
      </c>
      <c r="T30" s="12" t="str">
        <f>VLOOKUP(S30,'DESC ITY - ENG'!C:D,2,FALSE)</f>
        <v>ALM-</v>
      </c>
      <c r="U30" s="24" t="str">
        <f t="shared" si="1"/>
        <v>鋁製圓盤 L. Green 系列 315mm x 3.2mm 替換零件 [引用：3]</v>
      </c>
      <c r="V30" t="str">
        <f>VLOOKUP(T30,'STANDARD COMM'!A:D,3,FALSE)</f>
        <v>Metal</v>
      </c>
      <c r="W30" t="str">
        <f t="shared" si="2"/>
        <v>kg</v>
      </c>
    </row>
    <row r="31" spans="1:23">
      <c r="A31" s="7" t="s">
        <v>1206</v>
      </c>
      <c r="B31" s="8">
        <v>45611.482511574075</v>
      </c>
      <c r="C31" s="9"/>
      <c r="D31" s="9" t="s">
        <v>23</v>
      </c>
      <c r="E31" s="9" t="s">
        <v>24</v>
      </c>
      <c r="F31" s="9" t="s">
        <v>1361</v>
      </c>
      <c r="G31" s="19">
        <v>46081</v>
      </c>
      <c r="H31" s="9"/>
      <c r="I31" s="9" t="s">
        <v>172</v>
      </c>
      <c r="J31" s="9" t="s">
        <v>173</v>
      </c>
      <c r="K31" s="9" t="s">
        <v>649</v>
      </c>
      <c r="L31" s="29" t="str">
        <f>VLOOKUP(K31,'COMM ITY- ENG'!A:B,2,FALSE)</f>
        <v>aluminium</v>
      </c>
      <c r="M31" s="9"/>
      <c r="N31" s="10">
        <v>6787</v>
      </c>
      <c r="O31" s="9" t="s">
        <v>661</v>
      </c>
      <c r="P31" s="9"/>
      <c r="Q31" s="10">
        <f t="shared" si="0"/>
        <v>3.9080005893620156</v>
      </c>
      <c r="R31" s="11">
        <v>26523.599999999999</v>
      </c>
      <c r="S31" s="23" t="str">
        <f>IFERROR(VLOOKUP(J31,'DESC ITY - ENG'!B:C,2,FALSE),VLOOKUP(I31,'DESC ITY - ENG'!A:C,3,FALSE))</f>
        <v>Aluminum Disc L. Green Series 330mm x 3.2mm Replacement Part [cite: 3]</v>
      </c>
      <c r="T31" s="12" t="str">
        <f>VLOOKUP(S31,'DESC ITY - ENG'!C:D,2,FALSE)</f>
        <v>ALM-</v>
      </c>
      <c r="U31" s="24" t="str">
        <f t="shared" si="1"/>
        <v>鋁製圓盤 L. Green 系列 330mm x 3.2mm 替換零件 [引用：3]</v>
      </c>
      <c r="V31" t="str">
        <f>VLOOKUP(T31,'STANDARD COMM'!A:D,3,FALSE)</f>
        <v>Metal</v>
      </c>
      <c r="W31" t="str">
        <f t="shared" si="2"/>
        <v>kg</v>
      </c>
    </row>
    <row r="32" spans="1:23">
      <c r="A32" s="7" t="s">
        <v>1224</v>
      </c>
      <c r="B32" s="8">
        <v>45624.67696759259</v>
      </c>
      <c r="C32" s="9"/>
      <c r="D32" s="9" t="s">
        <v>63</v>
      </c>
      <c r="E32" s="9" t="s">
        <v>64</v>
      </c>
      <c r="F32" s="9" t="s">
        <v>1380</v>
      </c>
      <c r="G32" s="19">
        <v>46081</v>
      </c>
      <c r="H32" s="9"/>
      <c r="I32" s="9" t="s">
        <v>634</v>
      </c>
      <c r="J32" s="9" t="s">
        <v>635</v>
      </c>
      <c r="K32" s="9" t="s">
        <v>656</v>
      </c>
      <c r="L32" s="29" t="str">
        <f>VLOOKUP(K32,'COMM ITY- ENG'!A:B,2,FALSE)</f>
        <v>multilayer steel (5PLY)</v>
      </c>
      <c r="M32" s="9"/>
      <c r="N32" s="10">
        <v>12750</v>
      </c>
      <c r="O32" s="9" t="s">
        <v>660</v>
      </c>
      <c r="P32" s="9"/>
      <c r="Q32" s="10">
        <f t="shared" si="0"/>
        <v>7.64</v>
      </c>
      <c r="R32" s="11">
        <v>97410</v>
      </c>
      <c r="S32" s="23" t="str">
        <f>IFERROR(VLOOKUP(J32,'DESC ITY - ENG'!B:C,2,FALSE),VLOOKUP(I32,'DESC ITY - ENG'!A:C,3,FALSE))</f>
        <v>5-Ply Disc SS304/AL/SS439 385mm x 2.7mm Total Thickness 2.7mm [cite: 1]</v>
      </c>
      <c r="T32" s="12" t="str">
        <f>VLOOKUP(S32,'DESC ITY - ENG'!C:D,2,FALSE)</f>
        <v>CDM-</v>
      </c>
      <c r="U32" s="24" t="str">
        <f t="shared" si="1"/>
        <v>五層合板 SS304/AL/SS439 385mm x 2.7mm 總厚度 2.7mm [引用：1]</v>
      </c>
      <c r="V32" t="str">
        <f>VLOOKUP(T32,'STANDARD COMM'!A:D,3,FALSE)</f>
        <v>Metal</v>
      </c>
      <c r="W32" t="str">
        <f t="shared" si="2"/>
        <v>NR</v>
      </c>
    </row>
    <row r="33" spans="1:23">
      <c r="A33" s="13" t="s">
        <v>1224</v>
      </c>
      <c r="B33" s="14">
        <v>45629.658333333333</v>
      </c>
      <c r="C33" s="15"/>
      <c r="D33" s="15" t="s">
        <v>63</v>
      </c>
      <c r="E33" s="15" t="s">
        <v>64</v>
      </c>
      <c r="F33" s="15" t="s">
        <v>1381</v>
      </c>
      <c r="G33" s="20">
        <v>46081</v>
      </c>
      <c r="H33" s="15"/>
      <c r="I33" s="15" t="s">
        <v>342</v>
      </c>
      <c r="J33" s="15" t="s">
        <v>343</v>
      </c>
      <c r="K33" s="15" t="s">
        <v>656</v>
      </c>
      <c r="L33" s="29" t="str">
        <f>VLOOKUP(K33,'COMM ITY- ENG'!A:B,2,FALSE)</f>
        <v>multilayer steel (5PLY)</v>
      </c>
      <c r="M33" s="15"/>
      <c r="N33" s="16">
        <v>14250</v>
      </c>
      <c r="O33" s="15" t="s">
        <v>660</v>
      </c>
      <c r="P33" s="15"/>
      <c r="Q33" s="16">
        <f t="shared" si="0"/>
        <v>5.92</v>
      </c>
      <c r="R33" s="17">
        <v>84360</v>
      </c>
      <c r="S33" s="23" t="str">
        <f>IFERROR(VLOOKUP(J33,'DESC ITY - ENG'!B:C,2,FALSE),VLOOKUP(I33,'DESC ITY - ENG'!A:C,3,FALSE))</f>
        <v>5-Ply Disc SS304/AL/SS439 335mm x 2.7mm Total Thickness 2.7mm [cite: 1]</v>
      </c>
      <c r="T33" s="12" t="str">
        <f>VLOOKUP(S33,'DESC ITY - ENG'!C:D,2,FALSE)</f>
        <v>CDM-</v>
      </c>
      <c r="U33" s="24" t="str">
        <f t="shared" si="1"/>
        <v>五層合板 SS304/AL/SS439 335mm x 2.7mm 總厚度 2.7mm [引用：1]</v>
      </c>
      <c r="V33" t="str">
        <f>VLOOKUP(T33,'STANDARD COMM'!A:D,3,FALSE)</f>
        <v>Metal</v>
      </c>
      <c r="W33" t="str">
        <f t="shared" si="2"/>
        <v>NR</v>
      </c>
    </row>
    <row r="34" spans="1:23">
      <c r="A34" s="7" t="s">
        <v>1224</v>
      </c>
      <c r="B34" s="8">
        <v>45642.710625</v>
      </c>
      <c r="C34" s="9"/>
      <c r="D34" s="9" t="s">
        <v>63</v>
      </c>
      <c r="E34" s="9" t="s">
        <v>64</v>
      </c>
      <c r="F34" s="9" t="s">
        <v>1381</v>
      </c>
      <c r="G34" s="19">
        <v>46081</v>
      </c>
      <c r="H34" s="9"/>
      <c r="I34" s="9" t="s">
        <v>634</v>
      </c>
      <c r="J34" s="9" t="s">
        <v>635</v>
      </c>
      <c r="K34" s="9" t="s">
        <v>656</v>
      </c>
      <c r="L34" s="29" t="str">
        <f>VLOOKUP(K34,'COMM ITY- ENG'!A:B,2,FALSE)</f>
        <v>multilayer steel (5PLY)</v>
      </c>
      <c r="M34" s="9"/>
      <c r="N34" s="10">
        <v>2250</v>
      </c>
      <c r="O34" s="9" t="s">
        <v>660</v>
      </c>
      <c r="P34" s="9"/>
      <c r="Q34" s="10">
        <f t="shared" si="0"/>
        <v>7.64</v>
      </c>
      <c r="R34" s="11">
        <v>17190</v>
      </c>
      <c r="S34" s="23" t="str">
        <f>IFERROR(VLOOKUP(J34,'DESC ITY - ENG'!B:C,2,FALSE),VLOOKUP(I34,'DESC ITY - ENG'!A:C,3,FALSE))</f>
        <v>5-Ply Disc SS304/AL/SS439 385mm x 2.7mm Total Thickness 2.7mm [cite: 1]</v>
      </c>
      <c r="T34" s="12" t="str">
        <f>VLOOKUP(S34,'DESC ITY - ENG'!C:D,2,FALSE)</f>
        <v>CDM-</v>
      </c>
      <c r="U34" s="24" t="str">
        <f t="shared" si="1"/>
        <v>五層合板 SS304/AL/SS439 385mm x 2.7mm 總厚度 2.7mm [引用：1]</v>
      </c>
      <c r="V34" t="str">
        <f>VLOOKUP(T34,'STANDARD COMM'!A:D,3,FALSE)</f>
        <v>Metal</v>
      </c>
      <c r="W34" t="str">
        <f t="shared" si="2"/>
        <v>NR</v>
      </c>
    </row>
    <row r="35" spans="1:23">
      <c r="A35" s="13" t="s">
        <v>1224</v>
      </c>
      <c r="B35" s="14">
        <v>45629.658333333333</v>
      </c>
      <c r="C35" s="15"/>
      <c r="D35" s="15" t="s">
        <v>63</v>
      </c>
      <c r="E35" s="15" t="s">
        <v>64</v>
      </c>
      <c r="F35" s="15" t="s">
        <v>1382</v>
      </c>
      <c r="G35" s="20">
        <v>46081</v>
      </c>
      <c r="H35" s="15"/>
      <c r="I35" s="15" t="s">
        <v>632</v>
      </c>
      <c r="J35" s="15" t="s">
        <v>633</v>
      </c>
      <c r="K35" s="15" t="s">
        <v>656</v>
      </c>
      <c r="L35" s="29" t="str">
        <f>VLOOKUP(K35,'COMM ITY- ENG'!A:B,2,FALSE)</f>
        <v>multilayer steel (5PLY)</v>
      </c>
      <c r="M35" s="15"/>
      <c r="N35" s="16">
        <v>19500</v>
      </c>
      <c r="O35" s="15" t="s">
        <v>660</v>
      </c>
      <c r="P35" s="15"/>
      <c r="Q35" s="16">
        <f t="shared" si="0"/>
        <v>3.84</v>
      </c>
      <c r="R35" s="17">
        <v>74880</v>
      </c>
      <c r="S35" s="23" t="str">
        <f>IFERROR(VLOOKUP(J35,'DESC ITY - ENG'!B:C,2,FALSE),VLOOKUP(I35,'DESC ITY - ENG'!A:C,3,FALSE))</f>
        <v>5-Ply Disc SS304/AL/SS439 265mm x 2.7mm Total Thickness 2.7mm [cite: 1]</v>
      </c>
      <c r="T35" s="12" t="str">
        <f>VLOOKUP(S35,'DESC ITY - ENG'!C:D,2,FALSE)</f>
        <v>CDM-</v>
      </c>
      <c r="U35" s="24" t="str">
        <f t="shared" si="1"/>
        <v>五層合板 SS304/AL/SS439 265mm x 2.7mm 總厚度 2.7mm [引用：1]</v>
      </c>
      <c r="V35" t="str">
        <f>VLOOKUP(T35,'STANDARD COMM'!A:D,3,FALSE)</f>
        <v>Metal</v>
      </c>
      <c r="W35" t="str">
        <f t="shared" si="2"/>
        <v>NR</v>
      </c>
    </row>
    <row r="36" spans="1:23">
      <c r="A36" s="7" t="s">
        <v>1224</v>
      </c>
      <c r="B36" s="8">
        <v>45666.597905092596</v>
      </c>
      <c r="C36" s="9"/>
      <c r="D36" s="9" t="s">
        <v>63</v>
      </c>
      <c r="E36" s="9" t="s">
        <v>64</v>
      </c>
      <c r="F36" s="9" t="s">
        <v>1382</v>
      </c>
      <c r="G36" s="19">
        <v>46081</v>
      </c>
      <c r="H36" s="9"/>
      <c r="I36" s="9" t="s">
        <v>342</v>
      </c>
      <c r="J36" s="9" t="s">
        <v>343</v>
      </c>
      <c r="K36" s="9" t="s">
        <v>656</v>
      </c>
      <c r="L36" s="29" t="str">
        <f>VLOOKUP(K36,'COMM ITY- ENG'!A:B,2,FALSE)</f>
        <v>multilayer steel (5PLY)</v>
      </c>
      <c r="M36" s="9"/>
      <c r="N36" s="10">
        <v>2250</v>
      </c>
      <c r="O36" s="9" t="s">
        <v>660</v>
      </c>
      <c r="P36" s="9"/>
      <c r="Q36" s="10">
        <f t="shared" si="0"/>
        <v>5.92</v>
      </c>
      <c r="R36" s="11">
        <v>13320</v>
      </c>
      <c r="S36" s="23" t="str">
        <f>IFERROR(VLOOKUP(J36,'DESC ITY - ENG'!B:C,2,FALSE),VLOOKUP(I36,'DESC ITY - ENG'!A:C,3,FALSE))</f>
        <v>5-Ply Disc SS304/AL/SS439 335mm x 2.7mm Total Thickness 2.7mm [cite: 1]</v>
      </c>
      <c r="T36" s="12" t="str">
        <f>VLOOKUP(S36,'DESC ITY - ENG'!C:D,2,FALSE)</f>
        <v>CDM-</v>
      </c>
      <c r="U36" s="24" t="str">
        <f t="shared" si="1"/>
        <v>五層合板 SS304/AL/SS439 335mm x 2.7mm 總厚度 2.7mm [引用：1]</v>
      </c>
      <c r="V36" t="str">
        <f>VLOOKUP(T36,'STANDARD COMM'!A:D,3,FALSE)</f>
        <v>Metal</v>
      </c>
      <c r="W36" t="str">
        <f t="shared" si="2"/>
        <v>NR</v>
      </c>
    </row>
    <row r="37" spans="1:23">
      <c r="A37" s="13" t="s">
        <v>1224</v>
      </c>
      <c r="B37" s="14">
        <v>45666.597905092596</v>
      </c>
      <c r="C37" s="15"/>
      <c r="D37" s="15" t="s">
        <v>63</v>
      </c>
      <c r="E37" s="15" t="s">
        <v>64</v>
      </c>
      <c r="F37" s="15" t="s">
        <v>1382</v>
      </c>
      <c r="G37" s="20">
        <v>46081</v>
      </c>
      <c r="H37" s="15"/>
      <c r="I37" s="15" t="s">
        <v>346</v>
      </c>
      <c r="J37" s="15" t="s">
        <v>347</v>
      </c>
      <c r="K37" s="15" t="s">
        <v>656</v>
      </c>
      <c r="L37" s="29" t="str">
        <f>VLOOKUP(K37,'COMM ITY- ENG'!A:B,2,FALSE)</f>
        <v>multilayer steel (5PLY)</v>
      </c>
      <c r="M37" s="15"/>
      <c r="N37" s="16">
        <v>1760</v>
      </c>
      <c r="O37" s="15" t="s">
        <v>660</v>
      </c>
      <c r="P37" s="15"/>
      <c r="Q37" s="16">
        <f t="shared" si="0"/>
        <v>10.040000000000001</v>
      </c>
      <c r="R37" s="17">
        <v>17670.400000000001</v>
      </c>
      <c r="S37" s="23" t="str">
        <f>IFERROR(VLOOKUP(J37,'DESC ITY - ENG'!B:C,2,FALSE),VLOOKUP(I37,'DESC ITY - ENG'!A:C,3,FALSE))</f>
        <v>5-Ply Disc SS304/AL/SS439 470mm x 2.3mm Total Thickness 2.3mm [cite: 1]</v>
      </c>
      <c r="T37" s="12" t="str">
        <f>VLOOKUP(S37,'DESC ITY - ENG'!C:D,2,FALSE)</f>
        <v>CDM-</v>
      </c>
      <c r="U37" s="24" t="str">
        <f t="shared" si="1"/>
        <v>五層合板 SS304/AL/SS439 470mm x 2.3mm 總厚度 2.3mm [引用：1]</v>
      </c>
      <c r="V37" t="str">
        <f>VLOOKUP(T37,'STANDARD COMM'!A:D,3,FALSE)</f>
        <v>Metal</v>
      </c>
      <c r="W37" t="str">
        <f t="shared" si="2"/>
        <v>NR</v>
      </c>
    </row>
    <row r="38" spans="1:23">
      <c r="A38" s="7" t="s">
        <v>1224</v>
      </c>
      <c r="B38" s="8">
        <v>45631.911469907405</v>
      </c>
      <c r="C38" s="9"/>
      <c r="D38" s="9" t="s">
        <v>63</v>
      </c>
      <c r="E38" s="9" t="s">
        <v>64</v>
      </c>
      <c r="F38" s="9" t="s">
        <v>1383</v>
      </c>
      <c r="G38" s="19">
        <v>46081</v>
      </c>
      <c r="H38" s="9"/>
      <c r="I38" s="9" t="s">
        <v>340</v>
      </c>
      <c r="J38" s="9" t="s">
        <v>341</v>
      </c>
      <c r="K38" s="9" t="s">
        <v>656</v>
      </c>
      <c r="L38" s="29" t="str">
        <f>VLOOKUP(K38,'COMM ITY- ENG'!A:B,2,FALSE)</f>
        <v>multilayer steel (5PLY)</v>
      </c>
      <c r="M38" s="9"/>
      <c r="N38" s="10">
        <v>4120</v>
      </c>
      <c r="O38" s="9" t="s">
        <v>660</v>
      </c>
      <c r="P38" s="9"/>
      <c r="Q38" s="10">
        <f t="shared" si="0"/>
        <v>4.32</v>
      </c>
      <c r="R38" s="11">
        <v>17798.400000000001</v>
      </c>
      <c r="S38" s="23" t="str">
        <f>IFERROR(VLOOKUP(J38,'DESC ITY - ENG'!B:C,2,FALSE),VLOOKUP(I38,'DESC ITY - ENG'!A:C,3,FALSE))</f>
        <v>5-Ply Disc SS304/AL/SS439 300mm x 2.3mm Total Thickness 2.3mm [cite: 1]</v>
      </c>
      <c r="T38" s="12" t="str">
        <f>VLOOKUP(S38,'DESC ITY - ENG'!C:D,2,FALSE)</f>
        <v>CDM-</v>
      </c>
      <c r="U38" s="24" t="str">
        <f t="shared" si="1"/>
        <v>五層圓盤 SS304/AL/SS439 300mm x 2.3mm 總厚度 2.3mm [引用：1]</v>
      </c>
      <c r="V38" t="str">
        <f>VLOOKUP(T38,'STANDARD COMM'!A:D,3,FALSE)</f>
        <v>Metal</v>
      </c>
      <c r="W38" t="str">
        <f t="shared" si="2"/>
        <v>NR</v>
      </c>
    </row>
    <row r="39" spans="1:23">
      <c r="A39" s="13" t="s">
        <v>1224</v>
      </c>
      <c r="B39" s="14">
        <v>45631.911469907405</v>
      </c>
      <c r="C39" s="15"/>
      <c r="D39" s="15" t="s">
        <v>63</v>
      </c>
      <c r="E39" s="15" t="s">
        <v>64</v>
      </c>
      <c r="F39" s="15" t="s">
        <v>1383</v>
      </c>
      <c r="G39" s="20">
        <v>46081</v>
      </c>
      <c r="H39" s="15"/>
      <c r="I39" s="15" t="s">
        <v>702</v>
      </c>
      <c r="J39" s="15" t="s">
        <v>703</v>
      </c>
      <c r="K39" s="15" t="s">
        <v>656</v>
      </c>
      <c r="L39" s="29" t="str">
        <f>VLOOKUP(K39,'COMM ITY- ENG'!A:B,2,FALSE)</f>
        <v>multilayer steel (5PLY)</v>
      </c>
      <c r="M39" s="15"/>
      <c r="N39" s="16">
        <v>1960</v>
      </c>
      <c r="O39" s="15" t="s">
        <v>660</v>
      </c>
      <c r="P39" s="15"/>
      <c r="Q39" s="16">
        <f t="shared" si="0"/>
        <v>6.2</v>
      </c>
      <c r="R39" s="17">
        <v>12152</v>
      </c>
      <c r="S39" s="23" t="str">
        <f>IFERROR(VLOOKUP(J39,'DESC ITY - ENG'!B:C,2,FALSE),VLOOKUP(I39,'DESC ITY - ENG'!A:C,3,FALSE))</f>
        <v>5-Ply Disc SS304/AL/SS439 365mm x 2.3mm Total Thickness 2.3mm [cite: 1]</v>
      </c>
      <c r="T39" s="12" t="str">
        <f>VLOOKUP(S39,'DESC ITY - ENG'!C:D,2,FALSE)</f>
        <v>CDM-</v>
      </c>
      <c r="U39" s="24" t="str">
        <f t="shared" si="1"/>
        <v>五層板 SS304/AL/SS439 365mm x 2.3mm 總厚度 2.3mm [引用：1]</v>
      </c>
      <c r="V39" t="str">
        <f>VLOOKUP(T39,'STANDARD COMM'!A:D,3,FALSE)</f>
        <v>Metal</v>
      </c>
      <c r="W39" t="str">
        <f t="shared" si="2"/>
        <v>NR</v>
      </c>
    </row>
    <row r="40" spans="1:23">
      <c r="A40" s="7" t="s">
        <v>1224</v>
      </c>
      <c r="B40" s="8">
        <v>45604.642071759263</v>
      </c>
      <c r="C40" s="9"/>
      <c r="D40" s="9" t="s">
        <v>63</v>
      </c>
      <c r="E40" s="9" t="s">
        <v>64</v>
      </c>
      <c r="F40" s="9" t="s">
        <v>1383</v>
      </c>
      <c r="G40" s="19">
        <v>46081</v>
      </c>
      <c r="H40" s="9"/>
      <c r="I40" s="9" t="s">
        <v>344</v>
      </c>
      <c r="J40" s="9" t="s">
        <v>345</v>
      </c>
      <c r="K40" s="9" t="s">
        <v>656</v>
      </c>
      <c r="L40" s="29" t="str">
        <f>VLOOKUP(K40,'COMM ITY- ENG'!A:B,2,FALSE)</f>
        <v>multilayer steel (5PLY)</v>
      </c>
      <c r="M40" s="9"/>
      <c r="N40" s="10">
        <v>4000</v>
      </c>
      <c r="O40" s="9" t="s">
        <v>660</v>
      </c>
      <c r="P40" s="9"/>
      <c r="Q40" s="10">
        <f t="shared" si="0"/>
        <v>6.53</v>
      </c>
      <c r="R40" s="11">
        <v>26120</v>
      </c>
      <c r="S40" s="23" t="str">
        <f>IFERROR(VLOOKUP(J40,'DESC ITY - ENG'!B:C,2,FALSE),VLOOKUP(I40,'DESC ITY - ENG'!A:C,3,FALSE))</f>
        <v>5-Ply Disc SS304/AL/SS439 375mm x 2.3mm Total Thickness 2.3mm [cite: 1]</v>
      </c>
      <c r="T40" s="12" t="str">
        <f>VLOOKUP(S40,'DESC ITY - ENG'!C:D,2,FALSE)</f>
        <v>CDM-</v>
      </c>
      <c r="U40" s="24" t="str">
        <f t="shared" si="1"/>
        <v>五層合板 SS304/AL/SS439 375mm x 2.3mm 總厚度 2.3mm [引用：1]</v>
      </c>
      <c r="V40" t="str">
        <f>VLOOKUP(T40,'STANDARD COMM'!A:D,3,FALSE)</f>
        <v>Metal</v>
      </c>
      <c r="W40" t="str">
        <f t="shared" si="2"/>
        <v>NR</v>
      </c>
    </row>
    <row r="41" spans="1:23">
      <c r="A41" s="13" t="s">
        <v>1224</v>
      </c>
      <c r="B41" s="14">
        <v>45604.642071759263</v>
      </c>
      <c r="C41" s="15"/>
      <c r="D41" s="15" t="s">
        <v>63</v>
      </c>
      <c r="E41" s="15" t="s">
        <v>64</v>
      </c>
      <c r="F41" s="15" t="s">
        <v>1383</v>
      </c>
      <c r="G41" s="20">
        <v>46081</v>
      </c>
      <c r="H41" s="15"/>
      <c r="I41" s="15" t="s">
        <v>704</v>
      </c>
      <c r="J41" s="15" t="s">
        <v>705</v>
      </c>
      <c r="K41" s="15" t="s">
        <v>656</v>
      </c>
      <c r="L41" s="29" t="str">
        <f>VLOOKUP(K41,'COMM ITY- ENG'!A:B,2,FALSE)</f>
        <v>multilayer steel (5PLY)</v>
      </c>
      <c r="M41" s="15"/>
      <c r="N41" s="16">
        <v>4440</v>
      </c>
      <c r="O41" s="15" t="s">
        <v>660</v>
      </c>
      <c r="P41" s="15"/>
      <c r="Q41" s="16">
        <f t="shared" si="0"/>
        <v>6.7</v>
      </c>
      <c r="R41" s="17">
        <v>29748</v>
      </c>
      <c r="S41" s="23" t="str">
        <f>IFERROR(VLOOKUP(J41,'DESC ITY - ENG'!B:C,2,FALSE),VLOOKUP(I41,'DESC ITY - ENG'!A:C,3,FALSE))</f>
        <v>5-Ply Disc SS304/AL/SS439 380mm x 2.3mm Total Thickness 2.3mm [cite: 1]</v>
      </c>
      <c r="T41" s="12" t="str">
        <f>VLOOKUP(S41,'DESC ITY - ENG'!C:D,2,FALSE)</f>
        <v>CDM-</v>
      </c>
      <c r="U41" s="24" t="str">
        <f t="shared" si="1"/>
        <v>五層夾板 SS304/AL/SS439 380mm x 2.3mm 總厚度 2.3mm [引用：1]</v>
      </c>
      <c r="V41" t="str">
        <f>VLOOKUP(T41,'STANDARD COMM'!A:D,3,FALSE)</f>
        <v>Metal</v>
      </c>
      <c r="W41" t="str">
        <f t="shared" si="2"/>
        <v>NR</v>
      </c>
    </row>
    <row r="42" spans="1:23">
      <c r="A42" s="7" t="s">
        <v>1224</v>
      </c>
      <c r="B42" s="8">
        <v>45632.697743055556</v>
      </c>
      <c r="C42" s="9"/>
      <c r="D42" s="9" t="s">
        <v>63</v>
      </c>
      <c r="E42" s="9" t="s">
        <v>64</v>
      </c>
      <c r="F42" s="9" t="s">
        <v>1383</v>
      </c>
      <c r="G42" s="19">
        <v>46081</v>
      </c>
      <c r="H42" s="9"/>
      <c r="I42" s="9" t="s">
        <v>346</v>
      </c>
      <c r="J42" s="9" t="s">
        <v>347</v>
      </c>
      <c r="K42" s="9" t="s">
        <v>656</v>
      </c>
      <c r="L42" s="29" t="str">
        <f>VLOOKUP(K42,'COMM ITY- ENG'!A:B,2,FALSE)</f>
        <v>multilayer steel (5PLY)</v>
      </c>
      <c r="M42" s="9"/>
      <c r="N42" s="10">
        <v>1500</v>
      </c>
      <c r="O42" s="9" t="s">
        <v>660</v>
      </c>
      <c r="P42" s="9"/>
      <c r="Q42" s="10">
        <f t="shared" si="0"/>
        <v>10.039999999999999</v>
      </c>
      <c r="R42" s="11">
        <v>15060</v>
      </c>
      <c r="S42" s="23" t="str">
        <f>IFERROR(VLOOKUP(J42,'DESC ITY - ENG'!B:C,2,FALSE),VLOOKUP(I42,'DESC ITY - ENG'!A:C,3,FALSE))</f>
        <v>5-Ply Disc SS304/AL/SS439 470mm x 2.3mm Total Thickness 2.3mm [cite: 1]</v>
      </c>
      <c r="T42" s="12" t="str">
        <f>VLOOKUP(S42,'DESC ITY - ENG'!C:D,2,FALSE)</f>
        <v>CDM-</v>
      </c>
      <c r="U42" s="24" t="str">
        <f t="shared" si="1"/>
        <v>五層合板 SS304/AL/SS439 470mm x 2.3mm 總厚度 2.3mm [引用：1]</v>
      </c>
      <c r="V42" t="str">
        <f>VLOOKUP(T42,'STANDARD COMM'!A:D,3,FALSE)</f>
        <v>Metal</v>
      </c>
      <c r="W42" t="str">
        <f t="shared" si="2"/>
        <v>NR</v>
      </c>
    </row>
    <row r="43" spans="1:23">
      <c r="A43" s="7" t="s">
        <v>1235</v>
      </c>
      <c r="B43" s="8">
        <v>45639.623576388891</v>
      </c>
      <c r="C43" s="9"/>
      <c r="D43" s="9" t="s">
        <v>63</v>
      </c>
      <c r="E43" s="9" t="s">
        <v>64</v>
      </c>
      <c r="F43" s="9" t="s">
        <v>1395</v>
      </c>
      <c r="G43" s="19">
        <v>46081</v>
      </c>
      <c r="H43" s="9"/>
      <c r="I43" s="9" t="s">
        <v>342</v>
      </c>
      <c r="J43" s="9" t="s">
        <v>343</v>
      </c>
      <c r="K43" s="9" t="s">
        <v>656</v>
      </c>
      <c r="L43" s="29" t="str">
        <f>VLOOKUP(K43,'COMM ITY- ENG'!A:B,2,FALSE)</f>
        <v>multilayer steel (5PLY)</v>
      </c>
      <c r="M43" s="9"/>
      <c r="N43" s="10">
        <v>8250</v>
      </c>
      <c r="O43" s="9" t="s">
        <v>660</v>
      </c>
      <c r="P43" s="9"/>
      <c r="Q43" s="10">
        <f t="shared" si="0"/>
        <v>5.92</v>
      </c>
      <c r="R43" s="11">
        <v>48840</v>
      </c>
      <c r="S43" s="23" t="str">
        <f>IFERROR(VLOOKUP(J43,'DESC ITY - ENG'!B:C,2,FALSE),VLOOKUP(I43,'DESC ITY - ENG'!A:C,3,FALSE))</f>
        <v>5-Ply Disc SS304/AL/SS439 335mm x 2.7mm Total Thickness 2.7mm [cite: 1]</v>
      </c>
      <c r="T43" s="12" t="str">
        <f>VLOOKUP(S43,'DESC ITY - ENG'!C:D,2,FALSE)</f>
        <v>CDM-</v>
      </c>
      <c r="U43" s="24" t="str">
        <f t="shared" si="1"/>
        <v>五層合板 SS304/AL/SS439 335mm x 2.7mm 總厚度 2.7mm [引用：1]</v>
      </c>
      <c r="V43" t="str">
        <f>VLOOKUP(T43,'STANDARD COMM'!A:D,3,FALSE)</f>
        <v>Metal</v>
      </c>
      <c r="W43" t="str">
        <f t="shared" si="2"/>
        <v>NR</v>
      </c>
    </row>
    <row r="44" spans="1:23">
      <c r="A44" s="13" t="s">
        <v>1235</v>
      </c>
      <c r="B44" s="14">
        <v>45639.623576388891</v>
      </c>
      <c r="C44" s="15"/>
      <c r="D44" s="15" t="s">
        <v>63</v>
      </c>
      <c r="E44" s="15" t="s">
        <v>64</v>
      </c>
      <c r="F44" s="15" t="s">
        <v>1395</v>
      </c>
      <c r="G44" s="20">
        <v>46081</v>
      </c>
      <c r="H44" s="15"/>
      <c r="I44" s="15" t="s">
        <v>634</v>
      </c>
      <c r="J44" s="15" t="s">
        <v>635</v>
      </c>
      <c r="K44" s="15" t="s">
        <v>656</v>
      </c>
      <c r="L44" s="29" t="str">
        <f>VLOOKUP(K44,'COMM ITY- ENG'!A:B,2,FALSE)</f>
        <v>multilayer steel (5PLY)</v>
      </c>
      <c r="M44" s="15"/>
      <c r="N44" s="16">
        <v>7500</v>
      </c>
      <c r="O44" s="15" t="s">
        <v>660</v>
      </c>
      <c r="P44" s="15"/>
      <c r="Q44" s="16">
        <f t="shared" si="0"/>
        <v>7.64</v>
      </c>
      <c r="R44" s="17">
        <v>57300</v>
      </c>
      <c r="S44" s="23" t="str">
        <f>IFERROR(VLOOKUP(J44,'DESC ITY - ENG'!B:C,2,FALSE),VLOOKUP(I44,'DESC ITY - ENG'!A:C,3,FALSE))</f>
        <v>5-Ply Disc SS304/AL/SS439 385mm x 2.7mm Total Thickness 2.7mm [cite: 1]</v>
      </c>
      <c r="T44" s="12" t="str">
        <f>VLOOKUP(S44,'DESC ITY - ENG'!C:D,2,FALSE)</f>
        <v>CDM-</v>
      </c>
      <c r="U44" s="24" t="str">
        <f t="shared" si="1"/>
        <v>五層合板 SS304/AL/SS439 385mm x 2.7mm 總厚度 2.7mm [引用：1]</v>
      </c>
      <c r="V44" t="str">
        <f>VLOOKUP(T44,'STANDARD COMM'!A:D,3,FALSE)</f>
        <v>Metal</v>
      </c>
      <c r="W44" t="str">
        <f t="shared" si="2"/>
        <v>NR</v>
      </c>
    </row>
    <row r="45" spans="1:23">
      <c r="A45" s="7" t="s">
        <v>1235</v>
      </c>
      <c r="B45" s="8">
        <v>45639.623576388891</v>
      </c>
      <c r="C45" s="9"/>
      <c r="D45" s="9" t="s">
        <v>63</v>
      </c>
      <c r="E45" s="9" t="s">
        <v>64</v>
      </c>
      <c r="F45" s="9" t="s">
        <v>1396</v>
      </c>
      <c r="G45" s="19">
        <v>46081</v>
      </c>
      <c r="H45" s="9"/>
      <c r="I45" s="9" t="s">
        <v>632</v>
      </c>
      <c r="J45" s="9" t="s">
        <v>633</v>
      </c>
      <c r="K45" s="9" t="s">
        <v>656</v>
      </c>
      <c r="L45" s="29" t="str">
        <f>VLOOKUP(K45,'COMM ITY- ENG'!A:B,2,FALSE)</f>
        <v>multilayer steel (5PLY)</v>
      </c>
      <c r="M45" s="9"/>
      <c r="N45" s="10">
        <v>9750</v>
      </c>
      <c r="O45" s="9" t="s">
        <v>660</v>
      </c>
      <c r="P45" s="9"/>
      <c r="Q45" s="10">
        <f t="shared" si="0"/>
        <v>3.84</v>
      </c>
      <c r="R45" s="11">
        <v>37440</v>
      </c>
      <c r="S45" s="23" t="str">
        <f>IFERROR(VLOOKUP(J45,'DESC ITY - ENG'!B:C,2,FALSE),VLOOKUP(I45,'DESC ITY - ENG'!A:C,3,FALSE))</f>
        <v>5-Ply Disc SS304/AL/SS439 265mm x 2.7mm Total Thickness 2.7mm [cite: 1]</v>
      </c>
      <c r="T45" s="12" t="str">
        <f>VLOOKUP(S45,'DESC ITY - ENG'!C:D,2,FALSE)</f>
        <v>CDM-</v>
      </c>
      <c r="U45" s="24" t="str">
        <f t="shared" si="1"/>
        <v>五層合板 SS304/AL/SS439 265mm x 2.7mm 總厚度 2.7mm [引用：1]</v>
      </c>
      <c r="V45" t="str">
        <f>VLOOKUP(T45,'STANDARD COMM'!A:D,3,FALSE)</f>
        <v>Metal</v>
      </c>
      <c r="W45" t="str">
        <f t="shared" si="2"/>
        <v>NR</v>
      </c>
    </row>
    <row r="46" spans="1:23">
      <c r="A46" s="13" t="s">
        <v>1235</v>
      </c>
      <c r="B46" s="14">
        <v>45639.623576388891</v>
      </c>
      <c r="C46" s="15"/>
      <c r="D46" s="15" t="s">
        <v>63</v>
      </c>
      <c r="E46" s="15" t="s">
        <v>64</v>
      </c>
      <c r="F46" s="15" t="s">
        <v>1396</v>
      </c>
      <c r="G46" s="20">
        <v>46081</v>
      </c>
      <c r="H46" s="15"/>
      <c r="I46" s="15" t="s">
        <v>340</v>
      </c>
      <c r="J46" s="15" t="s">
        <v>341</v>
      </c>
      <c r="K46" s="15" t="s">
        <v>656</v>
      </c>
      <c r="L46" s="29" t="str">
        <f>VLOOKUP(K46,'COMM ITY- ENG'!A:B,2,FALSE)</f>
        <v>multilayer steel (5PLY)</v>
      </c>
      <c r="M46" s="15"/>
      <c r="N46" s="16">
        <v>2060</v>
      </c>
      <c r="O46" s="15" t="s">
        <v>660</v>
      </c>
      <c r="P46" s="15"/>
      <c r="Q46" s="16">
        <f t="shared" si="0"/>
        <v>4.32</v>
      </c>
      <c r="R46" s="17">
        <v>8899.2000000000007</v>
      </c>
      <c r="S46" s="23" t="str">
        <f>IFERROR(VLOOKUP(J46,'DESC ITY - ENG'!B:C,2,FALSE),VLOOKUP(I46,'DESC ITY - ENG'!A:C,3,FALSE))</f>
        <v>5-Ply Disc SS304/AL/SS439 300mm x 2.3mm Total Thickness 2.3mm [cite: 1]</v>
      </c>
      <c r="T46" s="12" t="str">
        <f>VLOOKUP(S46,'DESC ITY - ENG'!C:D,2,FALSE)</f>
        <v>CDM-</v>
      </c>
      <c r="U46" s="24" t="str">
        <f t="shared" si="1"/>
        <v>五層圓盤 SS304/AL/SS439 300mm x 2.3mm 總厚度 2.3mm [引用：1]</v>
      </c>
      <c r="V46" t="str">
        <f>VLOOKUP(T46,'STANDARD COMM'!A:D,3,FALSE)</f>
        <v>Metal</v>
      </c>
      <c r="W46" t="str">
        <f t="shared" si="2"/>
        <v>NR</v>
      </c>
    </row>
    <row r="47" spans="1:23">
      <c r="A47" s="7" t="s">
        <v>1235</v>
      </c>
      <c r="B47" s="8">
        <v>45639.623576388891</v>
      </c>
      <c r="C47" s="9"/>
      <c r="D47" s="9" t="s">
        <v>63</v>
      </c>
      <c r="E47" s="9" t="s">
        <v>64</v>
      </c>
      <c r="F47" s="9" t="s">
        <v>1396</v>
      </c>
      <c r="G47" s="19">
        <v>46081</v>
      </c>
      <c r="H47" s="9"/>
      <c r="I47" s="9" t="s">
        <v>702</v>
      </c>
      <c r="J47" s="9" t="s">
        <v>703</v>
      </c>
      <c r="K47" s="9" t="s">
        <v>656</v>
      </c>
      <c r="L47" s="29" t="str">
        <f>VLOOKUP(K47,'COMM ITY- ENG'!A:B,2,FALSE)</f>
        <v>multilayer steel (5PLY)</v>
      </c>
      <c r="M47" s="9"/>
      <c r="N47" s="10">
        <v>980</v>
      </c>
      <c r="O47" s="9" t="s">
        <v>660</v>
      </c>
      <c r="P47" s="9"/>
      <c r="Q47" s="10">
        <f t="shared" si="0"/>
        <v>6.2</v>
      </c>
      <c r="R47" s="11">
        <v>6076</v>
      </c>
      <c r="S47" s="23" t="str">
        <f>IFERROR(VLOOKUP(J47,'DESC ITY - ENG'!B:C,2,FALSE),VLOOKUP(I47,'DESC ITY - ENG'!A:C,3,FALSE))</f>
        <v>5-Ply Disc SS304/AL/SS439 365mm x 2.3mm Total Thickness 2.3mm [cite: 1]</v>
      </c>
      <c r="T47" s="12" t="str">
        <f>VLOOKUP(S47,'DESC ITY - ENG'!C:D,2,FALSE)</f>
        <v>CDM-</v>
      </c>
      <c r="U47" s="24" t="str">
        <f t="shared" si="1"/>
        <v>五層板 SS304/AL/SS439 365mm x 2.3mm 總厚度 2.3mm [引用：1]</v>
      </c>
      <c r="V47" t="str">
        <f>VLOOKUP(T47,'STANDARD COMM'!A:D,3,FALSE)</f>
        <v>Metal</v>
      </c>
      <c r="W47" t="str">
        <f t="shared" si="2"/>
        <v>NR</v>
      </c>
    </row>
    <row r="48" spans="1:23">
      <c r="A48" s="13" t="s">
        <v>1235</v>
      </c>
      <c r="B48" s="14">
        <v>45639.623576388891</v>
      </c>
      <c r="C48" s="15"/>
      <c r="D48" s="15" t="s">
        <v>63</v>
      </c>
      <c r="E48" s="15" t="s">
        <v>64</v>
      </c>
      <c r="F48" s="15" t="s">
        <v>1396</v>
      </c>
      <c r="G48" s="20">
        <v>46081</v>
      </c>
      <c r="H48" s="15"/>
      <c r="I48" s="15" t="s">
        <v>344</v>
      </c>
      <c r="J48" s="15" t="s">
        <v>345</v>
      </c>
      <c r="K48" s="15" t="s">
        <v>656</v>
      </c>
      <c r="L48" s="29" t="str">
        <f>VLOOKUP(K48,'COMM ITY- ENG'!A:B,2,FALSE)</f>
        <v>multilayer steel (5PLY)</v>
      </c>
      <c r="M48" s="15"/>
      <c r="N48" s="16">
        <v>2000</v>
      </c>
      <c r="O48" s="15" t="s">
        <v>660</v>
      </c>
      <c r="P48" s="15"/>
      <c r="Q48" s="16">
        <f t="shared" si="0"/>
        <v>6.53</v>
      </c>
      <c r="R48" s="17">
        <v>13060</v>
      </c>
      <c r="S48" s="23" t="str">
        <f>IFERROR(VLOOKUP(J48,'DESC ITY - ENG'!B:C,2,FALSE),VLOOKUP(I48,'DESC ITY - ENG'!A:C,3,FALSE))</f>
        <v>5-Ply Disc SS304/AL/SS439 375mm x 2.3mm Total Thickness 2.3mm [cite: 1]</v>
      </c>
      <c r="T48" s="12" t="str">
        <f>VLOOKUP(S48,'DESC ITY - ENG'!C:D,2,FALSE)</f>
        <v>CDM-</v>
      </c>
      <c r="U48" s="24" t="str">
        <f t="shared" si="1"/>
        <v>五層合板 SS304/AL/SS439 375mm x 2.3mm 總厚度 2.3mm [引用：1]</v>
      </c>
      <c r="V48" t="str">
        <f>VLOOKUP(T48,'STANDARD COMM'!A:D,3,FALSE)</f>
        <v>Metal</v>
      </c>
      <c r="W48" t="str">
        <f t="shared" si="2"/>
        <v>NR</v>
      </c>
    </row>
    <row r="49" spans="1:23">
      <c r="A49" s="7" t="s">
        <v>1235</v>
      </c>
      <c r="B49" s="8">
        <v>45639.623576388891</v>
      </c>
      <c r="C49" s="9"/>
      <c r="D49" s="9" t="s">
        <v>63</v>
      </c>
      <c r="E49" s="9" t="s">
        <v>64</v>
      </c>
      <c r="F49" s="9" t="s">
        <v>1396</v>
      </c>
      <c r="G49" s="19">
        <v>46081</v>
      </c>
      <c r="H49" s="9"/>
      <c r="I49" s="9" t="s">
        <v>704</v>
      </c>
      <c r="J49" s="9" t="s">
        <v>705</v>
      </c>
      <c r="K49" s="9" t="s">
        <v>656</v>
      </c>
      <c r="L49" s="29" t="str">
        <f>VLOOKUP(K49,'COMM ITY- ENG'!A:B,2,FALSE)</f>
        <v>multilayer steel (5PLY)</v>
      </c>
      <c r="M49" s="9"/>
      <c r="N49" s="10">
        <v>2220</v>
      </c>
      <c r="O49" s="9" t="s">
        <v>660</v>
      </c>
      <c r="P49" s="9"/>
      <c r="Q49" s="10">
        <f t="shared" si="0"/>
        <v>6.7</v>
      </c>
      <c r="R49" s="11">
        <v>14874</v>
      </c>
      <c r="S49" s="23" t="str">
        <f>IFERROR(VLOOKUP(J49,'DESC ITY - ENG'!B:C,2,FALSE),VLOOKUP(I49,'DESC ITY - ENG'!A:C,3,FALSE))</f>
        <v>5-Ply Disc SS304/AL/SS439 380mm x 2.3mm Total Thickness 2.3mm [cite: 1]</v>
      </c>
      <c r="T49" s="12" t="str">
        <f>VLOOKUP(S49,'DESC ITY - ENG'!C:D,2,FALSE)</f>
        <v>CDM-</v>
      </c>
      <c r="U49" s="24" t="str">
        <f t="shared" si="1"/>
        <v>五層夾板 SS304/AL/SS439 380mm x 2.3mm 總厚度 2.3mm [引用：1]</v>
      </c>
      <c r="V49" t="str">
        <f>VLOOKUP(T49,'STANDARD COMM'!A:D,3,FALSE)</f>
        <v>Metal</v>
      </c>
      <c r="W49" t="str">
        <f t="shared" si="2"/>
        <v>NR</v>
      </c>
    </row>
    <row r="50" spans="1:23">
      <c r="A50" s="13" t="s">
        <v>1235</v>
      </c>
      <c r="B50" s="14">
        <v>45645.652743055558</v>
      </c>
      <c r="C50" s="15"/>
      <c r="D50" s="15" t="s">
        <v>63</v>
      </c>
      <c r="E50" s="15" t="s">
        <v>64</v>
      </c>
      <c r="F50" s="15" t="s">
        <v>1396</v>
      </c>
      <c r="G50" s="20">
        <v>46081</v>
      </c>
      <c r="H50" s="15"/>
      <c r="I50" s="15" t="s">
        <v>346</v>
      </c>
      <c r="J50" s="15" t="s">
        <v>347</v>
      </c>
      <c r="K50" s="15" t="s">
        <v>656</v>
      </c>
      <c r="L50" s="29" t="str">
        <f>VLOOKUP(K50,'COMM ITY- ENG'!A:B,2,FALSE)</f>
        <v>multilayer steel (5PLY)</v>
      </c>
      <c r="M50" s="15"/>
      <c r="N50" s="16">
        <v>1630</v>
      </c>
      <c r="O50" s="15" t="s">
        <v>660</v>
      </c>
      <c r="P50" s="15"/>
      <c r="Q50" s="16">
        <f t="shared" si="0"/>
        <v>10.040000000000001</v>
      </c>
      <c r="R50" s="17">
        <v>16365.2</v>
      </c>
      <c r="S50" s="23" t="str">
        <f>IFERROR(VLOOKUP(J50,'DESC ITY - ENG'!B:C,2,FALSE),VLOOKUP(I50,'DESC ITY - ENG'!A:C,3,FALSE))</f>
        <v>5-Ply Disc SS304/AL/SS439 470mm x 2.3mm Total Thickness 2.3mm [cite: 1]</v>
      </c>
      <c r="T50" s="12" t="str">
        <f>VLOOKUP(S50,'DESC ITY - ENG'!C:D,2,FALSE)</f>
        <v>CDM-</v>
      </c>
      <c r="U50" s="24" t="str">
        <f t="shared" si="1"/>
        <v>五層合板 SS304/AL/SS439 470mm x 2.3mm 總厚度 2.3mm [引用：1]</v>
      </c>
      <c r="V50" t="str">
        <f>VLOOKUP(T50,'STANDARD COMM'!A:D,3,FALSE)</f>
        <v>Metal</v>
      </c>
      <c r="W50" t="str">
        <f t="shared" si="2"/>
        <v>NR</v>
      </c>
    </row>
    <row r="51" spans="1:23">
      <c r="A51" s="7" t="s">
        <v>1249</v>
      </c>
      <c r="B51" s="8">
        <v>45635.557754629626</v>
      </c>
      <c r="C51" s="9"/>
      <c r="D51" s="9" t="s">
        <v>667</v>
      </c>
      <c r="E51" s="9" t="s">
        <v>668</v>
      </c>
      <c r="F51" s="9" t="s">
        <v>1456</v>
      </c>
      <c r="G51" s="19">
        <v>46081</v>
      </c>
      <c r="H51" s="9"/>
      <c r="I51" s="9" t="s">
        <v>1544</v>
      </c>
      <c r="J51" s="9" t="s">
        <v>1545</v>
      </c>
      <c r="K51" s="9" t="s">
        <v>658</v>
      </c>
      <c r="L51" s="29" t="str">
        <f>VLOOKUP(K51,'COMM ITY- ENG'!A:B,2,FALSE)</f>
        <v>cartons and boxes</v>
      </c>
      <c r="M51" s="9"/>
      <c r="N51" s="10">
        <v>2836</v>
      </c>
      <c r="O51" s="9" t="s">
        <v>660</v>
      </c>
      <c r="P51" s="9"/>
      <c r="Q51" s="10">
        <f t="shared" si="0"/>
        <v>1.2050000000000001</v>
      </c>
      <c r="R51" s="11">
        <v>3417.38</v>
      </c>
      <c r="S51" s="23" t="str">
        <f>IFERROR(VLOOKUP(J51,'DESC ITY - ENG'!B:C,2,FALSE),VLOOKUP(I51,'DESC ITY - ENG'!A:C,3,FALSE))</f>
        <v>Flexo Box 7795 + Divider Kit Made In 16cm Sauce</v>
      </c>
      <c r="T51" s="12" t="str">
        <f>VLOOKUP(S51,'DESC ITY - ENG'!C:D,2,FALSE)</f>
        <v>BOX-</v>
      </c>
      <c r="U51" s="24" t="str">
        <f t="shared" si="1"/>
        <v>Flexo Box 7795 + 16公分醬汁分隔套組</v>
      </c>
      <c r="V51" t="str">
        <f>VLOOKUP(T51,'STANDARD COMM'!A:D,3,FALSE)</f>
        <v>Paper Material</v>
      </c>
      <c r="W51" t="str">
        <f t="shared" si="2"/>
        <v>NR</v>
      </c>
    </row>
    <row r="52" spans="1:23">
      <c r="A52" s="13" t="s">
        <v>1334</v>
      </c>
      <c r="B52" s="14">
        <v>45624.67696759259</v>
      </c>
      <c r="C52" s="15"/>
      <c r="D52" s="15" t="s">
        <v>667</v>
      </c>
      <c r="E52" s="15" t="s">
        <v>668</v>
      </c>
      <c r="F52" s="15" t="s">
        <v>1456</v>
      </c>
      <c r="G52" s="20">
        <v>46081</v>
      </c>
      <c r="H52" s="15"/>
      <c r="I52" s="15" t="s">
        <v>1544</v>
      </c>
      <c r="J52" s="15" t="s">
        <v>1545</v>
      </c>
      <c r="K52" s="15" t="s">
        <v>658</v>
      </c>
      <c r="L52" s="29" t="str">
        <f>VLOOKUP(K52,'COMM ITY- ENG'!A:B,2,FALSE)</f>
        <v>cartons and boxes</v>
      </c>
      <c r="M52" s="15"/>
      <c r="N52" s="16">
        <v>1800</v>
      </c>
      <c r="O52" s="15" t="s">
        <v>660</v>
      </c>
      <c r="P52" s="15"/>
      <c r="Q52" s="16">
        <f t="shared" si="0"/>
        <v>1.2050000000000001</v>
      </c>
      <c r="R52" s="17">
        <v>2169</v>
      </c>
      <c r="S52" s="23" t="str">
        <f>IFERROR(VLOOKUP(J52,'DESC ITY - ENG'!B:C,2,FALSE),VLOOKUP(I52,'DESC ITY - ENG'!A:C,3,FALSE))</f>
        <v>Flexo Box 7795 + Divider Kit Made In 16cm Sauce</v>
      </c>
      <c r="T52" s="12" t="str">
        <f>VLOOKUP(S52,'DESC ITY - ENG'!C:D,2,FALSE)</f>
        <v>BOX-</v>
      </c>
      <c r="U52" s="24" t="str">
        <f t="shared" si="1"/>
        <v>Flexo Box 7795 + 16公分醬汁分隔套組</v>
      </c>
      <c r="V52" t="str">
        <f>VLOOKUP(T52,'STANDARD COMM'!A:D,3,FALSE)</f>
        <v>Paper Material</v>
      </c>
      <c r="W52" t="str">
        <f t="shared" si="2"/>
        <v>NR</v>
      </c>
    </row>
    <row r="53" spans="1:23">
      <c r="A53" s="7" t="s">
        <v>1249</v>
      </c>
      <c r="B53" s="8">
        <v>45624.67696759259</v>
      </c>
      <c r="C53" s="9"/>
      <c r="D53" s="9" t="s">
        <v>667</v>
      </c>
      <c r="E53" s="9" t="s">
        <v>668</v>
      </c>
      <c r="F53" s="9" t="s">
        <v>1456</v>
      </c>
      <c r="G53" s="19">
        <v>46081</v>
      </c>
      <c r="H53" s="9"/>
      <c r="I53" s="9" t="s">
        <v>734</v>
      </c>
      <c r="J53" s="9" t="s">
        <v>735</v>
      </c>
      <c r="K53" s="9" t="s">
        <v>658</v>
      </c>
      <c r="L53" s="29" t="str">
        <f>VLOOKUP(K53,'COMM ITY- ENG'!A:B,2,FALSE)</f>
        <v>cartons and boxes</v>
      </c>
      <c r="M53" s="9"/>
      <c r="N53" s="10">
        <v>880</v>
      </c>
      <c r="O53" s="9" t="s">
        <v>660</v>
      </c>
      <c r="P53" s="9"/>
      <c r="Q53" s="10">
        <f t="shared" si="0"/>
        <v>0.83499999999999996</v>
      </c>
      <c r="R53" s="11">
        <v>734.8</v>
      </c>
      <c r="S53" s="23" t="str">
        <f>IFERROR(VLOOKUP(J53,'DESC ITY - ENG'!B:C,2,FALSE),VLOOKUP(I53,'DESC ITY - ENG'!A:C,3,FALSE))</f>
        <v>Flexo Box 7796 + Divider Kit for 20cm Skillet SCMI 20040</v>
      </c>
      <c r="T53" s="12" t="str">
        <f>VLOOKUP(S53,'DESC ITY - ENG'!C:D,2,FALSE)</f>
        <v>BOX-</v>
      </c>
      <c r="U53" s="24" t="str">
        <f t="shared" si="1"/>
        <v>Flexo Box 7796 + 20公分平底鍋 SCMI 20040 隔板套件</v>
      </c>
      <c r="V53" t="str">
        <f>VLOOKUP(T53,'STANDARD COMM'!A:D,3,FALSE)</f>
        <v>Paper Material</v>
      </c>
      <c r="W53" t="str">
        <f t="shared" si="2"/>
        <v>NR</v>
      </c>
    </row>
    <row r="54" spans="1:23">
      <c r="A54" s="13" t="s">
        <v>1334</v>
      </c>
      <c r="B54" s="14">
        <v>45635.566817129627</v>
      </c>
      <c r="C54" s="15"/>
      <c r="D54" s="15" t="s">
        <v>667</v>
      </c>
      <c r="E54" s="15" t="s">
        <v>668</v>
      </c>
      <c r="F54" s="15" t="s">
        <v>1456</v>
      </c>
      <c r="G54" s="20">
        <v>46081</v>
      </c>
      <c r="H54" s="15"/>
      <c r="I54" s="15" t="s">
        <v>734</v>
      </c>
      <c r="J54" s="15" t="s">
        <v>735</v>
      </c>
      <c r="K54" s="15" t="s">
        <v>658</v>
      </c>
      <c r="L54" s="29" t="str">
        <f>VLOOKUP(K54,'COMM ITY- ENG'!A:B,2,FALSE)</f>
        <v>cartons and boxes</v>
      </c>
      <c r="M54" s="15"/>
      <c r="N54" s="16">
        <v>7070</v>
      </c>
      <c r="O54" s="15" t="s">
        <v>660</v>
      </c>
      <c r="P54" s="15"/>
      <c r="Q54" s="16">
        <f t="shared" si="0"/>
        <v>0.83499999999999996</v>
      </c>
      <c r="R54" s="17">
        <v>5903.45</v>
      </c>
      <c r="S54" s="23" t="str">
        <f>IFERROR(VLOOKUP(J54,'DESC ITY - ENG'!B:C,2,FALSE),VLOOKUP(I54,'DESC ITY - ENG'!A:C,3,FALSE))</f>
        <v>Flexo Box 7796 + Divider Kit for 20cm Skillet SCMI 20040</v>
      </c>
      <c r="T54" s="12" t="str">
        <f>VLOOKUP(S54,'DESC ITY - ENG'!C:D,2,FALSE)</f>
        <v>BOX-</v>
      </c>
      <c r="U54" s="24" t="str">
        <f t="shared" si="1"/>
        <v>Flexo Box 7796 + 20公分平底鍋 SCMI 20040 隔板套件</v>
      </c>
      <c r="V54" t="str">
        <f>VLOOKUP(T54,'STANDARD COMM'!A:D,3,FALSE)</f>
        <v>Paper Material</v>
      </c>
      <c r="W54" t="str">
        <f t="shared" si="2"/>
        <v>NR</v>
      </c>
    </row>
    <row r="55" spans="1:23">
      <c r="A55" s="7" t="s">
        <v>1249</v>
      </c>
      <c r="B55" s="8">
        <v>45707.411516203705</v>
      </c>
      <c r="C55" s="9"/>
      <c r="D55" s="9" t="s">
        <v>667</v>
      </c>
      <c r="E55" s="9" t="s">
        <v>668</v>
      </c>
      <c r="F55" s="9" t="s">
        <v>1456</v>
      </c>
      <c r="G55" s="19">
        <v>46081</v>
      </c>
      <c r="H55" s="9"/>
      <c r="I55" s="9" t="s">
        <v>736</v>
      </c>
      <c r="J55" s="9" t="s">
        <v>737</v>
      </c>
      <c r="K55" s="9" t="s">
        <v>658</v>
      </c>
      <c r="L55" s="29" t="str">
        <f>VLOOKUP(K55,'COMM ITY- ENG'!A:B,2,FALSE)</f>
        <v>cartons and boxes</v>
      </c>
      <c r="M55" s="9"/>
      <c r="N55" s="10">
        <v>10172</v>
      </c>
      <c r="O55" s="9" t="s">
        <v>660</v>
      </c>
      <c r="P55" s="9"/>
      <c r="Q55" s="10">
        <f t="shared" si="0"/>
        <v>1.08</v>
      </c>
      <c r="R55" s="11">
        <v>10985.76</v>
      </c>
      <c r="S55" s="23" t="str">
        <f>IFERROR(VLOOKUP(J55,'DESC ITY - ENG'!B:C,2,FALSE),VLOOKUP(I55,'DESC ITY - ENG'!A:C,3,FALSE))</f>
        <v>Flexo Box 7799 + Divider Kit for 26cm Skillet SCMI 26045</v>
      </c>
      <c r="T55" s="12" t="str">
        <f>VLOOKUP(S55,'DESC ITY - ENG'!C:D,2,FALSE)</f>
        <v>BOX-</v>
      </c>
      <c r="U55" s="24" t="str">
        <f t="shared" si="1"/>
        <v>Flexo Box 7799 + 26公分煎鍋 SCMI 26045 隔板套件</v>
      </c>
      <c r="V55" t="str">
        <f>VLOOKUP(T55,'STANDARD COMM'!A:D,3,FALSE)</f>
        <v>Paper Material</v>
      </c>
      <c r="W55" t="str">
        <f t="shared" si="2"/>
        <v>NR</v>
      </c>
    </row>
    <row r="56" spans="1:23">
      <c r="A56" s="13" t="s">
        <v>1334</v>
      </c>
      <c r="B56" s="14">
        <v>45707.411516203705</v>
      </c>
      <c r="C56" s="15"/>
      <c r="D56" s="15" t="s">
        <v>667</v>
      </c>
      <c r="E56" s="15" t="s">
        <v>668</v>
      </c>
      <c r="F56" s="15" t="s">
        <v>1456</v>
      </c>
      <c r="G56" s="20">
        <v>46081</v>
      </c>
      <c r="H56" s="15"/>
      <c r="I56" s="15" t="s">
        <v>736</v>
      </c>
      <c r="J56" s="15" t="s">
        <v>737</v>
      </c>
      <c r="K56" s="15" t="s">
        <v>658</v>
      </c>
      <c r="L56" s="29" t="str">
        <f>VLOOKUP(K56,'COMM ITY- ENG'!A:B,2,FALSE)</f>
        <v>cartons and boxes</v>
      </c>
      <c r="M56" s="15"/>
      <c r="N56" s="16">
        <v>6600</v>
      </c>
      <c r="O56" s="15" t="s">
        <v>660</v>
      </c>
      <c r="P56" s="15"/>
      <c r="Q56" s="16">
        <f t="shared" si="0"/>
        <v>1.08</v>
      </c>
      <c r="R56" s="17">
        <v>7128</v>
      </c>
      <c r="S56" s="23" t="str">
        <f>IFERROR(VLOOKUP(J56,'DESC ITY - ENG'!B:C,2,FALSE),VLOOKUP(I56,'DESC ITY - ENG'!A:C,3,FALSE))</f>
        <v>Flexo Box 7799 + Divider Kit for 26cm Skillet SCMI 26045</v>
      </c>
      <c r="T56" s="12" t="str">
        <f>VLOOKUP(S56,'DESC ITY - ENG'!C:D,2,FALSE)</f>
        <v>BOX-</v>
      </c>
      <c r="U56" s="24" t="str">
        <f t="shared" si="1"/>
        <v>Flexo Box 7799 + 26公分煎鍋 SCMI 26045 隔板套件</v>
      </c>
      <c r="V56" t="str">
        <f>VLOOKUP(T56,'STANDARD COMM'!A:D,3,FALSE)</f>
        <v>Paper Material</v>
      </c>
      <c r="W56" t="str">
        <f t="shared" si="2"/>
        <v>NR</v>
      </c>
    </row>
    <row r="57" spans="1:23">
      <c r="A57" s="7" t="s">
        <v>1334</v>
      </c>
      <c r="B57" s="8">
        <v>45688.677314814813</v>
      </c>
      <c r="C57" s="9"/>
      <c r="D57" s="9" t="s">
        <v>667</v>
      </c>
      <c r="E57" s="9" t="s">
        <v>668</v>
      </c>
      <c r="F57" s="9" t="s">
        <v>1456</v>
      </c>
      <c r="G57" s="19">
        <v>46081</v>
      </c>
      <c r="H57" s="9"/>
      <c r="I57" s="9" t="s">
        <v>1524</v>
      </c>
      <c r="J57" s="9" t="s">
        <v>1525</v>
      </c>
      <c r="K57" s="9" t="s">
        <v>658</v>
      </c>
      <c r="L57" s="29" t="str">
        <f>VLOOKUP(K57,'COMM ITY- ENG'!A:B,2,FALSE)</f>
        <v>cartons and boxes</v>
      </c>
      <c r="M57" s="9"/>
      <c r="N57" s="10">
        <v>1800</v>
      </c>
      <c r="O57" s="9" t="s">
        <v>660</v>
      </c>
      <c r="P57" s="9"/>
      <c r="Q57" s="10">
        <f t="shared" si="0"/>
        <v>1.345</v>
      </c>
      <c r="R57" s="11">
        <v>2421</v>
      </c>
      <c r="S57" s="23" t="str">
        <f>IFERROR(VLOOKUP(J57,'DESC ITY - ENG'!B:C,2,FALSE),VLOOKUP(I57,'DESC ITY - ENG'!A:C,3,FALSE))</f>
        <v>Flexo Box 7800 + Divider Kit Made In 26cm Saute</v>
      </c>
      <c r="T57" s="12" t="str">
        <f>VLOOKUP(S57,'DESC ITY - ENG'!C:D,2,FALSE)</f>
        <v>BOX-</v>
      </c>
      <c r="U57" s="24" t="str">
        <f t="shared" si="1"/>
        <v>Flexo Box 7800 + 隔板套件，用 26 公分炒製</v>
      </c>
      <c r="V57" t="str">
        <f>VLOOKUP(T57,'STANDARD COMM'!A:D,3,FALSE)</f>
        <v>Paper Material</v>
      </c>
      <c r="W57" t="str">
        <f t="shared" si="2"/>
        <v>NR</v>
      </c>
    </row>
    <row r="58" spans="1:23">
      <c r="A58" s="13" t="s">
        <v>1249</v>
      </c>
      <c r="B58" s="14">
        <v>45667.692650462966</v>
      </c>
      <c r="C58" s="15"/>
      <c r="D58" s="15" t="s">
        <v>667</v>
      </c>
      <c r="E58" s="15" t="s">
        <v>668</v>
      </c>
      <c r="F58" s="15" t="s">
        <v>1456</v>
      </c>
      <c r="G58" s="20">
        <v>46081</v>
      </c>
      <c r="H58" s="15"/>
      <c r="I58" s="15" t="s">
        <v>738</v>
      </c>
      <c r="J58" s="15" t="s">
        <v>739</v>
      </c>
      <c r="K58" s="15" t="s">
        <v>658</v>
      </c>
      <c r="L58" s="29" t="str">
        <f>VLOOKUP(K58,'COMM ITY- ENG'!A:B,2,FALSE)</f>
        <v>cartons and boxes</v>
      </c>
      <c r="M58" s="15"/>
      <c r="N58" s="16">
        <v>6610</v>
      </c>
      <c r="O58" s="15" t="s">
        <v>660</v>
      </c>
      <c r="P58" s="15"/>
      <c r="Q58" s="16">
        <f t="shared" si="0"/>
        <v>1.135</v>
      </c>
      <c r="R58" s="17">
        <v>7502.35</v>
      </c>
      <c r="S58" s="23" t="str">
        <f>IFERROR(VLOOKUP(J58,'DESC ITY - ENG'!B:C,2,FALSE),VLOOKUP(I58,'DESC ITY - ENG'!A:C,3,FALSE))</f>
        <v>Flexo Box 7802 + Divider Kit for 30cm Skillet SCMI 30050</v>
      </c>
      <c r="T58" s="12" t="str">
        <f>VLOOKUP(S58,'DESC ITY - ENG'!C:D,2,FALSE)</f>
        <v>BOX-</v>
      </c>
      <c r="U58" s="24" t="str">
        <f t="shared" si="1"/>
        <v>Flexo Box 7802 + 隔板套件，適用於 30cm Skillet SCMI 30050</v>
      </c>
      <c r="V58" t="str">
        <f>VLOOKUP(T58,'STANDARD COMM'!A:D,3,FALSE)</f>
        <v>Paper Material</v>
      </c>
      <c r="W58" t="str">
        <f t="shared" si="2"/>
        <v>NR</v>
      </c>
    </row>
    <row r="59" spans="1:23">
      <c r="A59" s="7" t="s">
        <v>1334</v>
      </c>
      <c r="B59" s="8">
        <v>45688.571516203701</v>
      </c>
      <c r="C59" s="9"/>
      <c r="D59" s="9" t="s">
        <v>667</v>
      </c>
      <c r="E59" s="9" t="s">
        <v>668</v>
      </c>
      <c r="F59" s="9" t="s">
        <v>1456</v>
      </c>
      <c r="G59" s="19">
        <v>46081</v>
      </c>
      <c r="H59" s="9"/>
      <c r="I59" s="9" t="s">
        <v>738</v>
      </c>
      <c r="J59" s="9" t="s">
        <v>739</v>
      </c>
      <c r="K59" s="9" t="s">
        <v>658</v>
      </c>
      <c r="L59" s="29" t="str">
        <f>VLOOKUP(K59,'COMM ITY- ENG'!A:B,2,FALSE)</f>
        <v>cartons and boxes</v>
      </c>
      <c r="M59" s="9"/>
      <c r="N59" s="10">
        <v>2200</v>
      </c>
      <c r="O59" s="9" t="s">
        <v>660</v>
      </c>
      <c r="P59" s="9"/>
      <c r="Q59" s="10">
        <f t="shared" si="0"/>
        <v>1.135</v>
      </c>
      <c r="R59" s="11">
        <v>2497</v>
      </c>
      <c r="S59" s="23" t="str">
        <f>IFERROR(VLOOKUP(J59,'DESC ITY - ENG'!B:C,2,FALSE),VLOOKUP(I59,'DESC ITY - ENG'!A:C,3,FALSE))</f>
        <v>Flexo Box 7802 + Divider Kit for 30cm Skillet SCMI 30050</v>
      </c>
      <c r="T59" s="12" t="str">
        <f>VLOOKUP(S59,'DESC ITY - ENG'!C:D,2,FALSE)</f>
        <v>BOX-</v>
      </c>
      <c r="U59" s="24" t="str">
        <f t="shared" si="1"/>
        <v>Flexo Box 7802 + 隔板套件，適用於 30cm Skillet SCMI 30050</v>
      </c>
      <c r="V59" t="str">
        <f>VLOOKUP(T59,'STANDARD COMM'!A:D,3,FALSE)</f>
        <v>Paper Material</v>
      </c>
      <c r="W59" t="str">
        <f t="shared" si="2"/>
        <v>NR</v>
      </c>
    </row>
    <row r="60" spans="1:23">
      <c r="A60" s="13" t="s">
        <v>1334</v>
      </c>
      <c r="B60" s="14">
        <v>45677.412002314813</v>
      </c>
      <c r="C60" s="15"/>
      <c r="D60" s="15" t="s">
        <v>667</v>
      </c>
      <c r="E60" s="15" t="s">
        <v>668</v>
      </c>
      <c r="F60" s="15" t="s">
        <v>1456</v>
      </c>
      <c r="G60" s="20">
        <v>46081</v>
      </c>
      <c r="H60" s="15"/>
      <c r="I60" s="15" t="s">
        <v>1526</v>
      </c>
      <c r="J60" s="15" t="s">
        <v>1527</v>
      </c>
      <c r="K60" s="15" t="s">
        <v>658</v>
      </c>
      <c r="L60" s="29" t="str">
        <f>VLOOKUP(K60,'COMM ITY- ENG'!A:B,2,FALSE)</f>
        <v>cartons and boxes</v>
      </c>
      <c r="M60" s="15"/>
      <c r="N60" s="16">
        <v>1000</v>
      </c>
      <c r="O60" s="15" t="s">
        <v>660</v>
      </c>
      <c r="P60" s="15"/>
      <c r="Q60" s="16">
        <f t="shared" si="0"/>
        <v>1.6950000000000001</v>
      </c>
      <c r="R60" s="17">
        <v>1695</v>
      </c>
      <c r="S60" s="23" t="str">
        <f>IFERROR(VLOOKUP(J60,'DESC ITY - ENG'!B:C,2,FALSE),VLOOKUP(I60,'DESC ITY - ENG'!A:C,3,FALSE))</f>
        <v>Flexo Box 7783 + Divider Kit Made In 3pc Skillet</v>
      </c>
      <c r="T60" s="12" t="str">
        <f>VLOOKUP(S60,'DESC ITY - ENG'!C:D,2,FALSE)</f>
        <v>BOX-</v>
      </c>
      <c r="U60" s="24" t="str">
        <f t="shared" si="1"/>
        <v>Flexo Box 7783 + 隔板套件，三件裝平底鍋製作</v>
      </c>
      <c r="V60" t="str">
        <f>VLOOKUP(T60,'STANDARD COMM'!A:D,3,FALSE)</f>
        <v>Paper Material</v>
      </c>
      <c r="W60" t="str">
        <f t="shared" si="2"/>
        <v>NR</v>
      </c>
    </row>
    <row r="61" spans="1:23">
      <c r="A61" s="7" t="s">
        <v>1249</v>
      </c>
      <c r="B61" s="8">
        <v>45677.412002314813</v>
      </c>
      <c r="C61" s="9"/>
      <c r="D61" s="9" t="s">
        <v>667</v>
      </c>
      <c r="E61" s="9" t="s">
        <v>668</v>
      </c>
      <c r="F61" s="9" t="s">
        <v>1456</v>
      </c>
      <c r="G61" s="19">
        <v>46081</v>
      </c>
      <c r="H61" s="9"/>
      <c r="I61" s="9" t="s">
        <v>1144</v>
      </c>
      <c r="J61" s="9" t="s">
        <v>966</v>
      </c>
      <c r="K61" s="9" t="s">
        <v>658</v>
      </c>
      <c r="L61" s="29" t="str">
        <f>VLOOKUP(K61,'COMM ITY- ENG'!A:B,2,FALSE)</f>
        <v>cartons and boxes</v>
      </c>
      <c r="M61" s="9"/>
      <c r="N61" s="10">
        <v>778</v>
      </c>
      <c r="O61" s="9" t="s">
        <v>660</v>
      </c>
      <c r="P61" s="9"/>
      <c r="Q61" s="10">
        <f t="shared" si="0"/>
        <v>1.2949999999999999</v>
      </c>
      <c r="R61" s="11">
        <v>1007.51</v>
      </c>
      <c r="S61" s="23" t="str">
        <f>IFERROR(VLOOKUP(J61,'DESC ITY - ENG'!B:C,2,FALSE),VLOOKUP(I61,'DESC ITY - ENG'!A:C,3,FALSE))</f>
        <v>BOX FLEXO 7804 BOTTOM MADE IN 7 PCS SET SCMI7PCSFONDO</v>
      </c>
      <c r="T61" s="12" t="str">
        <f>VLOOKUP(S61,'DESC ITY - ENG'!C:D,2,FALSE)</f>
        <v>BOX-</v>
      </c>
      <c r="U61" s="24" t="str">
        <f t="shared" si="1"/>
        <v>盒裝柔性7804底板，7件套SCMI7PCSFONDO</v>
      </c>
      <c r="V61" t="str">
        <f>VLOOKUP(T61,'STANDARD COMM'!A:D,3,FALSE)</f>
        <v>Paper Material</v>
      </c>
      <c r="W61" t="str">
        <f t="shared" si="2"/>
        <v>NR</v>
      </c>
    </row>
    <row r="62" spans="1:23">
      <c r="A62" s="13" t="s">
        <v>1334</v>
      </c>
      <c r="B62" s="14">
        <v>45688.632060185184</v>
      </c>
      <c r="C62" s="15"/>
      <c r="D62" s="15" t="s">
        <v>667</v>
      </c>
      <c r="E62" s="15" t="s">
        <v>668</v>
      </c>
      <c r="F62" s="15" t="s">
        <v>1456</v>
      </c>
      <c r="G62" s="20">
        <v>46081</v>
      </c>
      <c r="H62" s="15"/>
      <c r="I62" s="15" t="s">
        <v>1144</v>
      </c>
      <c r="J62" s="15" t="s">
        <v>966</v>
      </c>
      <c r="K62" s="15" t="s">
        <v>658</v>
      </c>
      <c r="L62" s="29" t="str">
        <f>VLOOKUP(K62,'COMM ITY- ENG'!A:B,2,FALSE)</f>
        <v>cartons and boxes</v>
      </c>
      <c r="M62" s="15"/>
      <c r="N62" s="16">
        <v>1035</v>
      </c>
      <c r="O62" s="15" t="s">
        <v>660</v>
      </c>
      <c r="P62" s="15"/>
      <c r="Q62" s="16">
        <f t="shared" si="0"/>
        <v>1.2950048309178743</v>
      </c>
      <c r="R62" s="17">
        <v>1340.33</v>
      </c>
      <c r="S62" s="23" t="str">
        <f>IFERROR(VLOOKUP(J62,'DESC ITY - ENG'!B:C,2,FALSE),VLOOKUP(I62,'DESC ITY - ENG'!A:C,3,FALSE))</f>
        <v>BOX FLEXO 7804 BOTTOM MADE IN 7 PCS SET SCMI7PCSFONDO</v>
      </c>
      <c r="T62" s="12" t="str">
        <f>VLOOKUP(S62,'DESC ITY - ENG'!C:D,2,FALSE)</f>
        <v>BOX-</v>
      </c>
      <c r="U62" s="24" t="str">
        <f t="shared" si="1"/>
        <v>盒裝柔性7804底板，7件套SCMI7PCSFONDO</v>
      </c>
      <c r="V62" t="str">
        <f>VLOOKUP(T62,'STANDARD COMM'!A:D,3,FALSE)</f>
        <v>Paper Material</v>
      </c>
      <c r="W62" t="str">
        <f t="shared" si="2"/>
        <v>NR</v>
      </c>
    </row>
    <row r="63" spans="1:23">
      <c r="A63" s="7" t="s">
        <v>1334</v>
      </c>
      <c r="B63" s="8">
        <v>45688.611446759256</v>
      </c>
      <c r="C63" s="9"/>
      <c r="D63" s="9" t="s">
        <v>667</v>
      </c>
      <c r="E63" s="9" t="s">
        <v>668</v>
      </c>
      <c r="F63" s="9" t="s">
        <v>1456</v>
      </c>
      <c r="G63" s="19">
        <v>46081</v>
      </c>
      <c r="H63" s="9"/>
      <c r="I63" s="9" t="s">
        <v>1528</v>
      </c>
      <c r="J63" s="9" t="s">
        <v>1529</v>
      </c>
      <c r="K63" s="9" t="s">
        <v>658</v>
      </c>
      <c r="L63" s="29" t="str">
        <f>VLOOKUP(K63,'COMM ITY- ENG'!A:B,2,FALSE)</f>
        <v>cartons and boxes</v>
      </c>
      <c r="M63" s="9"/>
      <c r="N63" s="10">
        <v>1067</v>
      </c>
      <c r="O63" s="9" t="s">
        <v>660</v>
      </c>
      <c r="P63" s="9"/>
      <c r="Q63" s="10">
        <f t="shared" si="0"/>
        <v>1.0150046860356139</v>
      </c>
      <c r="R63" s="11">
        <v>1083.01</v>
      </c>
      <c r="S63" s="23" t="str">
        <f>IFERROR(VLOOKUP(J63,'DESC ITY - ENG'!B:C,2,FALSE),VLOOKUP(I63,'DESC ITY - ENG'!A:C,3,FALSE))</f>
        <v>Flexo Box 7805 Lid Made In 7pc Set Lid Cover</v>
      </c>
      <c r="T63" s="12" t="str">
        <f>VLOOKUP(S63,'DESC ITY - ENG'!C:D,2,FALSE)</f>
        <v>BOX-</v>
      </c>
      <c r="U63" s="24" t="str">
        <f t="shared" si="1"/>
        <v>Flexo Box 7805 7件套蓋</v>
      </c>
      <c r="V63" t="str">
        <f>VLOOKUP(T63,'STANDARD COMM'!A:D,3,FALSE)</f>
        <v>Paper Material</v>
      </c>
      <c r="W63" t="str">
        <f t="shared" si="2"/>
        <v>NR</v>
      </c>
    </row>
    <row r="64" spans="1:23">
      <c r="A64" s="13" t="s">
        <v>1249</v>
      </c>
      <c r="B64" s="14">
        <v>45642.710625</v>
      </c>
      <c r="C64" s="15"/>
      <c r="D64" s="15" t="s">
        <v>667</v>
      </c>
      <c r="E64" s="15" t="s">
        <v>668</v>
      </c>
      <c r="F64" s="15" t="s">
        <v>1456</v>
      </c>
      <c r="G64" s="20">
        <v>46081</v>
      </c>
      <c r="H64" s="15"/>
      <c r="I64" s="15" t="s">
        <v>1546</v>
      </c>
      <c r="J64" s="15" t="s">
        <v>1547</v>
      </c>
      <c r="K64" s="15" t="s">
        <v>658</v>
      </c>
      <c r="L64" s="29" t="str">
        <f>VLOOKUP(K64,'COMM ITY- ENG'!A:B,2,FALSE)</f>
        <v>cartons and boxes</v>
      </c>
      <c r="M64" s="15"/>
      <c r="N64" s="16">
        <v>1000</v>
      </c>
      <c r="O64" s="15" t="s">
        <v>660</v>
      </c>
      <c r="P64" s="15"/>
      <c r="Q64" s="16">
        <f t="shared" si="0"/>
        <v>1.095</v>
      </c>
      <c r="R64" s="17">
        <v>1095</v>
      </c>
      <c r="S64" s="23" t="str">
        <f>IFERROR(VLOOKUP(J64,'DESC ITY - ENG'!B:C,2,FALSE),VLOOKUP(I64,'DESC ITY - ENG'!A:C,3,FALSE))</f>
        <v>Die-cut Divider for Flexo Box 7804-7805 7pc Set</v>
      </c>
      <c r="T64" s="12" t="str">
        <f>VLOOKUP(S64,'DESC ITY - ENG'!C:D,2,FALSE)</f>
        <v>CBS-</v>
      </c>
      <c r="U64" s="24" t="str">
        <f t="shared" si="1"/>
        <v>Flexo Box 7804-7805 7件套組的模切隔板</v>
      </c>
      <c r="V64" t="str">
        <f>VLOOKUP(T64,'STANDARD COMM'!A:D,3,FALSE)</f>
        <v>Paper Material</v>
      </c>
      <c r="W64" t="str">
        <f t="shared" si="2"/>
        <v>NR</v>
      </c>
    </row>
    <row r="65" spans="1:23">
      <c r="A65" s="7" t="s">
        <v>1334</v>
      </c>
      <c r="B65" s="8">
        <v>45680.639421296299</v>
      </c>
      <c r="C65" s="9"/>
      <c r="D65" s="9" t="s">
        <v>667</v>
      </c>
      <c r="E65" s="9" t="s">
        <v>668</v>
      </c>
      <c r="F65" s="9" t="s">
        <v>1456</v>
      </c>
      <c r="G65" s="19">
        <v>46081</v>
      </c>
      <c r="H65" s="9"/>
      <c r="I65" s="9" t="s">
        <v>1546</v>
      </c>
      <c r="J65" s="9" t="s">
        <v>1547</v>
      </c>
      <c r="K65" s="9" t="s">
        <v>658</v>
      </c>
      <c r="L65" s="29" t="str">
        <f>VLOOKUP(K65,'COMM ITY- ENG'!A:B,2,FALSE)</f>
        <v>cartons and boxes</v>
      </c>
      <c r="M65" s="9"/>
      <c r="N65" s="10">
        <v>985</v>
      </c>
      <c r="O65" s="9" t="s">
        <v>660</v>
      </c>
      <c r="P65" s="9"/>
      <c r="Q65" s="10">
        <f t="shared" si="0"/>
        <v>1.0950050761421319</v>
      </c>
      <c r="R65" s="11">
        <v>1078.58</v>
      </c>
      <c r="S65" s="23" t="str">
        <f>IFERROR(VLOOKUP(J65,'DESC ITY - ENG'!B:C,2,FALSE),VLOOKUP(I65,'DESC ITY - ENG'!A:C,3,FALSE))</f>
        <v>Die-cut Divider for Flexo Box 7804-7805 7pc Set</v>
      </c>
      <c r="T65" s="12" t="str">
        <f>VLOOKUP(S65,'DESC ITY - ENG'!C:D,2,FALSE)</f>
        <v>CBS-</v>
      </c>
      <c r="U65" s="24" t="str">
        <f t="shared" si="1"/>
        <v>Flexo Box 7804-7805 7件套組的模切隔板</v>
      </c>
      <c r="V65" t="str">
        <f>VLOOKUP(T65,'STANDARD COMM'!A:D,3,FALSE)</f>
        <v>Paper Material</v>
      </c>
      <c r="W65" t="str">
        <f t="shared" si="2"/>
        <v>NR</v>
      </c>
    </row>
    <row r="66" spans="1:23">
      <c r="A66" s="7" t="s">
        <v>1229</v>
      </c>
      <c r="B66" s="8">
        <v>45680.639421296299</v>
      </c>
      <c r="C66" s="9"/>
      <c r="D66" s="9" t="s">
        <v>65</v>
      </c>
      <c r="E66" s="9" t="s">
        <v>66</v>
      </c>
      <c r="F66" s="9" t="s">
        <v>1389</v>
      </c>
      <c r="G66" s="19">
        <v>46081</v>
      </c>
      <c r="H66" s="9"/>
      <c r="I66" s="9" t="s">
        <v>206</v>
      </c>
      <c r="J66" s="9" t="s">
        <v>207</v>
      </c>
      <c r="K66" s="9" t="s">
        <v>646</v>
      </c>
      <c r="L66" s="29" t="str">
        <f>VLOOKUP(K66,'COMM ITY- ENG'!A:B,2,FALSE)</f>
        <v>handles</v>
      </c>
      <c r="M66" s="9"/>
      <c r="N66" s="10">
        <v>14000</v>
      </c>
      <c r="O66" s="9" t="s">
        <v>660</v>
      </c>
      <c r="P66" s="9"/>
      <c r="Q66" s="10">
        <f t="shared" ref="Q66:Q129" si="3">+R66/N66</f>
        <v>1.137</v>
      </c>
      <c r="R66" s="11">
        <v>15918</v>
      </c>
      <c r="S66" s="23" t="str">
        <f>IFERROR(VLOOKUP(J66,'DESC ITY - ENG'!B:C,2,FALSE),VLOOKUP(I66,'DESC ITY - ENG'!A:C,3,FALSE))</f>
        <v>Steel Handle AC.SOLE Short w/Logo MC AISI 430 Pan 279-20 Sandblasted [cite: 4]</v>
      </c>
      <c r="T66" s="12" t="str">
        <f>VLOOKUP(S66,'DESC ITY - ENG'!C:D,2,FALSE)</f>
        <v>SHDL</v>
      </c>
      <c r="U66" s="24" t="str">
        <f t="shared" si="1"/>
        <v>鋼柄冷氣。鞋底短管附標誌 MC AISI 430 Pan 279-20 噴砂處理 [引用：4]</v>
      </c>
      <c r="V66" t="str">
        <f>VLOOKUP(T66,'STANDARD COMM'!A:D,3,FALSE)</f>
        <v>Fittings</v>
      </c>
      <c r="W66" t="str">
        <f t="shared" si="2"/>
        <v>NR</v>
      </c>
    </row>
    <row r="67" spans="1:23">
      <c r="A67" s="13" t="s">
        <v>1229</v>
      </c>
      <c r="B67" s="14">
        <v>45560.446585648147</v>
      </c>
      <c r="C67" s="15"/>
      <c r="D67" s="15" t="s">
        <v>65</v>
      </c>
      <c r="E67" s="15" t="s">
        <v>66</v>
      </c>
      <c r="F67" s="15" t="s">
        <v>1389</v>
      </c>
      <c r="G67" s="20">
        <v>46081</v>
      </c>
      <c r="H67" s="15"/>
      <c r="I67" s="15" t="s">
        <v>210</v>
      </c>
      <c r="J67" s="15" t="s">
        <v>211</v>
      </c>
      <c r="K67" s="15" t="s">
        <v>646</v>
      </c>
      <c r="L67" s="29" t="str">
        <f>VLOOKUP(K67,'COMM ITY- ENG'!A:B,2,FALSE)</f>
        <v>handles</v>
      </c>
      <c r="M67" s="15"/>
      <c r="N67" s="16">
        <v>4000</v>
      </c>
      <c r="O67" s="15" t="s">
        <v>660</v>
      </c>
      <c r="P67" s="15"/>
      <c r="Q67" s="16">
        <f t="shared" si="3"/>
        <v>1.137</v>
      </c>
      <c r="R67" s="17">
        <v>4548</v>
      </c>
      <c r="S67" s="23" t="str">
        <f>IFERROR(VLOOKUP(J67,'DESC ITY - ENG'!B:C,2,FALSE),VLOOKUP(I67,'DESC ITY - ENG'!A:C,3,FALSE))</f>
        <v>Steel Handle AC.SOLE Short w/Logo MC AISI 430 Casserole 433-16 Sandblasted [cite: 4]</v>
      </c>
      <c r="T67" s="12" t="str">
        <f>VLOOKUP(S67,'DESC ITY - ENG'!C:D,2,FALSE)</f>
        <v>SHDL</v>
      </c>
      <c r="U67" s="24" t="str">
        <f t="shared" ref="U67:U130" si="4">_xlfn.TRANSLATE(S67,"en","zh-cht")</f>
        <v>鋼柄冷氣。獨角短褲附標誌 MC AISI 430 砂鍋 433-16 砂磨 [引用：4]</v>
      </c>
      <c r="V67" t="str">
        <f>VLOOKUP(T67,'STANDARD COMM'!A:D,3,FALSE)</f>
        <v>Fittings</v>
      </c>
      <c r="W67" t="str">
        <f t="shared" ref="W67:W130" si="5">_xlfn.TRANSLATE(O67,"it","en")</f>
        <v>NR</v>
      </c>
    </row>
    <row r="68" spans="1:23">
      <c r="A68" s="7" t="s">
        <v>1229</v>
      </c>
      <c r="B68" s="8">
        <v>45603.584803240738</v>
      </c>
      <c r="C68" s="9"/>
      <c r="D68" s="9" t="s">
        <v>65</v>
      </c>
      <c r="E68" s="9" t="s">
        <v>66</v>
      </c>
      <c r="F68" s="9" t="s">
        <v>1389</v>
      </c>
      <c r="G68" s="19">
        <v>46081</v>
      </c>
      <c r="H68" s="9"/>
      <c r="I68" s="9" t="s">
        <v>212</v>
      </c>
      <c r="J68" s="9" t="s">
        <v>213</v>
      </c>
      <c r="K68" s="9" t="s">
        <v>646</v>
      </c>
      <c r="L68" s="29" t="str">
        <f>VLOOKUP(K68,'COMM ITY- ENG'!A:B,2,FALSE)</f>
        <v>handles</v>
      </c>
      <c r="M68" s="9"/>
      <c r="N68" s="10">
        <v>15000</v>
      </c>
      <c r="O68" s="9" t="s">
        <v>660</v>
      </c>
      <c r="P68" s="9"/>
      <c r="Q68" s="10">
        <f t="shared" si="3"/>
        <v>1.2270000000000001</v>
      </c>
      <c r="R68" s="11">
        <v>18405</v>
      </c>
      <c r="S68" s="23" t="str">
        <f>IFERROR(VLOOKUP(J68,'DESC ITY - ENG'!B:C,2,FALSE),VLOOKUP(I68,'DESC ITY - ENG'!A:C,3,FALSE))</f>
        <v>Steel Handle AC.SOLE Long w/Logo MC AISI 430 Pan 279-30 Sandblasted [cite: 4]</v>
      </c>
      <c r="T68" s="12" t="str">
        <f>VLOOKUP(S68,'DESC ITY - ENG'!C:D,2,FALSE)</f>
        <v>HDL-</v>
      </c>
      <c r="U68" s="24" t="str">
        <f t="shared" si="4"/>
        <v>鋼柄冷氣。鞋底長款，附 MC 標誌 AISI 430 Pan 279-30 噴砂處理 [引用：4]</v>
      </c>
      <c r="V68" t="str">
        <f>VLOOKUP(T68,'STANDARD COMM'!A:D,3,FALSE)</f>
        <v>Fittings</v>
      </c>
      <c r="W68" t="str">
        <f t="shared" si="5"/>
        <v>NR</v>
      </c>
    </row>
    <row r="69" spans="1:23">
      <c r="A69" s="7" t="s">
        <v>1229</v>
      </c>
      <c r="B69" s="8">
        <v>45670.386956018519</v>
      </c>
      <c r="C69" s="9"/>
      <c r="D69" s="9" t="s">
        <v>65</v>
      </c>
      <c r="E69" s="9" t="s">
        <v>66</v>
      </c>
      <c r="F69" s="9" t="s">
        <v>1391</v>
      </c>
      <c r="G69" s="19">
        <v>46081</v>
      </c>
      <c r="H69" s="9"/>
      <c r="I69" s="9" t="s">
        <v>206</v>
      </c>
      <c r="J69" s="9" t="s">
        <v>207</v>
      </c>
      <c r="K69" s="9" t="s">
        <v>646</v>
      </c>
      <c r="L69" s="29" t="str">
        <f>VLOOKUP(K69,'COMM ITY- ENG'!A:B,2,FALSE)</f>
        <v>handles</v>
      </c>
      <c r="M69" s="9"/>
      <c r="N69" s="10">
        <v>10000</v>
      </c>
      <c r="O69" s="9" t="s">
        <v>660</v>
      </c>
      <c r="P69" s="9"/>
      <c r="Q69" s="10">
        <f t="shared" si="3"/>
        <v>1.137</v>
      </c>
      <c r="R69" s="11">
        <v>11370</v>
      </c>
      <c r="S69" s="23" t="str">
        <f>IFERROR(VLOOKUP(J69,'DESC ITY - ENG'!B:C,2,FALSE),VLOOKUP(I69,'DESC ITY - ENG'!A:C,3,FALSE))</f>
        <v>Steel Handle AC.SOLE Short w/Logo MC AISI 430 Pan 279-20 Sandblasted [cite: 4]</v>
      </c>
      <c r="T69" s="12" t="str">
        <f>VLOOKUP(S69,'DESC ITY - ENG'!C:D,2,FALSE)</f>
        <v>SHDL</v>
      </c>
      <c r="U69" s="24" t="str">
        <f t="shared" si="4"/>
        <v>鋼柄冷氣。鞋底短管附標誌 MC AISI 430 Pan 279-20 噴砂處理 [引用：4]</v>
      </c>
      <c r="V69" t="str">
        <f>VLOOKUP(T69,'STANDARD COMM'!A:D,3,FALSE)</f>
        <v>Fittings</v>
      </c>
      <c r="W69" t="str">
        <f t="shared" si="5"/>
        <v>NR</v>
      </c>
    </row>
    <row r="70" spans="1:23">
      <c r="A70" s="13" t="s">
        <v>1229</v>
      </c>
      <c r="B70" s="14">
        <v>45593.686574074076</v>
      </c>
      <c r="C70" s="15"/>
      <c r="D70" s="15" t="s">
        <v>65</v>
      </c>
      <c r="E70" s="15" t="s">
        <v>66</v>
      </c>
      <c r="F70" s="15" t="s">
        <v>1391</v>
      </c>
      <c r="G70" s="20">
        <v>46081</v>
      </c>
      <c r="H70" s="15"/>
      <c r="I70" s="15" t="s">
        <v>210</v>
      </c>
      <c r="J70" s="15" t="s">
        <v>211</v>
      </c>
      <c r="K70" s="15" t="s">
        <v>646</v>
      </c>
      <c r="L70" s="29" t="str">
        <f>VLOOKUP(K70,'COMM ITY- ENG'!A:B,2,FALSE)</f>
        <v>handles</v>
      </c>
      <c r="M70" s="15"/>
      <c r="N70" s="16">
        <v>15000</v>
      </c>
      <c r="O70" s="15" t="s">
        <v>660</v>
      </c>
      <c r="P70" s="15"/>
      <c r="Q70" s="16">
        <f t="shared" si="3"/>
        <v>1.137</v>
      </c>
      <c r="R70" s="17">
        <v>17055</v>
      </c>
      <c r="S70" s="23" t="str">
        <f>IFERROR(VLOOKUP(J70,'DESC ITY - ENG'!B:C,2,FALSE),VLOOKUP(I70,'DESC ITY - ENG'!A:C,3,FALSE))</f>
        <v>Steel Handle AC.SOLE Short w/Logo MC AISI 430 Casserole 433-16 Sandblasted [cite: 4]</v>
      </c>
      <c r="T70" s="12" t="str">
        <f>VLOOKUP(S70,'DESC ITY - ENG'!C:D,2,FALSE)</f>
        <v>SHDL</v>
      </c>
      <c r="U70" s="24" t="str">
        <f t="shared" si="4"/>
        <v>鋼柄冷氣。獨角短褲附標誌 MC AISI 430 砂鍋 433-16 砂磨 [引用：4]</v>
      </c>
      <c r="V70" t="str">
        <f>VLOOKUP(T70,'STANDARD COMM'!A:D,3,FALSE)</f>
        <v>Fittings</v>
      </c>
      <c r="W70" t="str">
        <f t="shared" si="5"/>
        <v>NR</v>
      </c>
    </row>
    <row r="71" spans="1:23">
      <c r="A71" s="7" t="s">
        <v>1229</v>
      </c>
      <c r="B71" s="8">
        <v>45636.469097222223</v>
      </c>
      <c r="C71" s="9"/>
      <c r="D71" s="9" t="s">
        <v>65</v>
      </c>
      <c r="E71" s="9" t="s">
        <v>66</v>
      </c>
      <c r="F71" s="9" t="s">
        <v>1391</v>
      </c>
      <c r="G71" s="19">
        <v>46081</v>
      </c>
      <c r="H71" s="9"/>
      <c r="I71" s="9" t="s">
        <v>212</v>
      </c>
      <c r="J71" s="9" t="s">
        <v>213</v>
      </c>
      <c r="K71" s="9" t="s">
        <v>646</v>
      </c>
      <c r="L71" s="29" t="str">
        <f>VLOOKUP(K71,'COMM ITY- ENG'!A:B,2,FALSE)</f>
        <v>handles</v>
      </c>
      <c r="M71" s="9"/>
      <c r="N71" s="10">
        <v>30000</v>
      </c>
      <c r="O71" s="9" t="s">
        <v>660</v>
      </c>
      <c r="P71" s="9"/>
      <c r="Q71" s="10">
        <f t="shared" si="3"/>
        <v>1.2270000000000001</v>
      </c>
      <c r="R71" s="11">
        <v>36810</v>
      </c>
      <c r="S71" s="23" t="str">
        <f>IFERROR(VLOOKUP(J71,'DESC ITY - ENG'!B:C,2,FALSE),VLOOKUP(I71,'DESC ITY - ENG'!A:C,3,FALSE))</f>
        <v>Steel Handle AC.SOLE Long w/Logo MC AISI 430 Pan 279-30 Sandblasted [cite: 4]</v>
      </c>
      <c r="T71" s="12" t="str">
        <f>VLOOKUP(S71,'DESC ITY - ENG'!C:D,2,FALSE)</f>
        <v>HDL-</v>
      </c>
      <c r="U71" s="24" t="str">
        <f t="shared" si="4"/>
        <v>鋼柄冷氣。鞋底長款，附 MC 標誌 AISI 430 Pan 279-30 噴砂處理 [引用：4]</v>
      </c>
      <c r="V71" t="str">
        <f>VLOOKUP(T71,'STANDARD COMM'!A:D,3,FALSE)</f>
        <v>Fittings</v>
      </c>
      <c r="W71" t="str">
        <f t="shared" si="5"/>
        <v>NR</v>
      </c>
    </row>
    <row r="72" spans="1:23">
      <c r="A72" s="7" t="s">
        <v>1229</v>
      </c>
      <c r="B72" s="8">
        <v>45632.697743055556</v>
      </c>
      <c r="C72" s="9"/>
      <c r="D72" s="9" t="s">
        <v>65</v>
      </c>
      <c r="E72" s="9" t="s">
        <v>66</v>
      </c>
      <c r="F72" s="9" t="s">
        <v>1398</v>
      </c>
      <c r="G72" s="19">
        <v>46081</v>
      </c>
      <c r="H72" s="9"/>
      <c r="I72" s="9" t="s">
        <v>206</v>
      </c>
      <c r="J72" s="9" t="s">
        <v>207</v>
      </c>
      <c r="K72" s="9" t="s">
        <v>646</v>
      </c>
      <c r="L72" s="29" t="str">
        <f>VLOOKUP(K72,'COMM ITY- ENG'!A:B,2,FALSE)</f>
        <v>handles</v>
      </c>
      <c r="M72" s="9"/>
      <c r="N72" s="10">
        <v>5000</v>
      </c>
      <c r="O72" s="9" t="s">
        <v>660</v>
      </c>
      <c r="P72" s="9"/>
      <c r="Q72" s="10">
        <f t="shared" si="3"/>
        <v>1.137</v>
      </c>
      <c r="R72" s="11">
        <v>5685</v>
      </c>
      <c r="S72" s="23" t="str">
        <f>IFERROR(VLOOKUP(J72,'DESC ITY - ENG'!B:C,2,FALSE),VLOOKUP(I72,'DESC ITY - ENG'!A:C,3,FALSE))</f>
        <v>Steel Handle AC.SOLE Short w/Logo MC AISI 430 Pan 279-20 Sandblasted [cite: 4]</v>
      </c>
      <c r="T72" s="12" t="str">
        <f>VLOOKUP(S72,'DESC ITY - ENG'!C:D,2,FALSE)</f>
        <v>SHDL</v>
      </c>
      <c r="U72" s="24" t="str">
        <f t="shared" si="4"/>
        <v>鋼柄冷氣。鞋底短管附標誌 MC AISI 430 Pan 279-20 噴砂處理 [引用：4]</v>
      </c>
      <c r="V72" t="str">
        <f>VLOOKUP(T72,'STANDARD COMM'!A:D,3,FALSE)</f>
        <v>Fittings</v>
      </c>
      <c r="W72" t="str">
        <f t="shared" si="5"/>
        <v>NR</v>
      </c>
    </row>
    <row r="73" spans="1:23">
      <c r="A73" s="13"/>
      <c r="B73" s="14">
        <v>45645.652743055558</v>
      </c>
      <c r="C73" s="15"/>
      <c r="D73" s="15" t="s">
        <v>65</v>
      </c>
      <c r="E73" s="15" t="s">
        <v>66</v>
      </c>
      <c r="F73" s="15" t="s">
        <v>1398</v>
      </c>
      <c r="G73" s="20">
        <v>46081</v>
      </c>
      <c r="H73" s="15"/>
      <c r="I73" s="15" t="s">
        <v>206</v>
      </c>
      <c r="J73" s="15" t="s">
        <v>207</v>
      </c>
      <c r="K73" s="15" t="s">
        <v>646</v>
      </c>
      <c r="L73" s="29" t="str">
        <f>VLOOKUP(K73,'COMM ITY- ENG'!A:B,2,FALSE)</f>
        <v>handles</v>
      </c>
      <c r="M73" s="15"/>
      <c r="N73" s="16">
        <v>2000</v>
      </c>
      <c r="O73" s="15" t="s">
        <v>660</v>
      </c>
      <c r="P73" s="15"/>
      <c r="Q73" s="16">
        <f t="shared" si="3"/>
        <v>1.137</v>
      </c>
      <c r="R73" s="17">
        <v>2274</v>
      </c>
      <c r="S73" s="23" t="str">
        <f>IFERROR(VLOOKUP(J73,'DESC ITY - ENG'!B:C,2,FALSE),VLOOKUP(I73,'DESC ITY - ENG'!A:C,3,FALSE))</f>
        <v>Steel Handle AC.SOLE Short w/Logo MC AISI 430 Pan 279-20 Sandblasted [cite: 4]</v>
      </c>
      <c r="T73" s="12" t="str">
        <f>VLOOKUP(S73,'DESC ITY - ENG'!C:D,2,FALSE)</f>
        <v>SHDL</v>
      </c>
      <c r="U73" s="24" t="str">
        <f t="shared" si="4"/>
        <v>鋼柄冷氣。鞋底短管附標誌 MC AISI 430 Pan 279-20 噴砂處理 [引用：4]</v>
      </c>
      <c r="V73" t="str">
        <f>VLOOKUP(T73,'STANDARD COMM'!A:D,3,FALSE)</f>
        <v>Fittings</v>
      </c>
      <c r="W73" t="str">
        <f t="shared" si="5"/>
        <v>NR</v>
      </c>
    </row>
    <row r="74" spans="1:23">
      <c r="A74" s="7" t="s">
        <v>1229</v>
      </c>
      <c r="B74" s="8">
        <v>45667.610601851855</v>
      </c>
      <c r="C74" s="9"/>
      <c r="D74" s="9" t="s">
        <v>65</v>
      </c>
      <c r="E74" s="9" t="s">
        <v>66</v>
      </c>
      <c r="F74" s="9" t="s">
        <v>1398</v>
      </c>
      <c r="G74" s="19">
        <v>46081</v>
      </c>
      <c r="H74" s="9"/>
      <c r="I74" s="9" t="s">
        <v>210</v>
      </c>
      <c r="J74" s="9" t="s">
        <v>211</v>
      </c>
      <c r="K74" s="9" t="s">
        <v>646</v>
      </c>
      <c r="L74" s="29" t="str">
        <f>VLOOKUP(K74,'COMM ITY- ENG'!A:B,2,FALSE)</f>
        <v>handles</v>
      </c>
      <c r="M74" s="9"/>
      <c r="N74" s="10">
        <v>10000</v>
      </c>
      <c r="O74" s="9" t="s">
        <v>660</v>
      </c>
      <c r="P74" s="9"/>
      <c r="Q74" s="10">
        <f t="shared" si="3"/>
        <v>1.137</v>
      </c>
      <c r="R74" s="11">
        <v>11370</v>
      </c>
      <c r="S74" s="23" t="str">
        <f>IFERROR(VLOOKUP(J74,'DESC ITY - ENG'!B:C,2,FALSE),VLOOKUP(I74,'DESC ITY - ENG'!A:C,3,FALSE))</f>
        <v>Steel Handle AC.SOLE Short w/Logo MC AISI 430 Casserole 433-16 Sandblasted [cite: 4]</v>
      </c>
      <c r="T74" s="12" t="str">
        <f>VLOOKUP(S74,'DESC ITY - ENG'!C:D,2,FALSE)</f>
        <v>SHDL</v>
      </c>
      <c r="U74" s="24" t="str">
        <f t="shared" si="4"/>
        <v>鋼柄冷氣。獨角短褲附標誌 MC AISI 430 砂鍋 433-16 砂磨 [引用：4]</v>
      </c>
      <c r="V74" t="str">
        <f>VLOOKUP(T74,'STANDARD COMM'!A:D,3,FALSE)</f>
        <v>Fittings</v>
      </c>
      <c r="W74" t="str">
        <f t="shared" si="5"/>
        <v>NR</v>
      </c>
    </row>
    <row r="75" spans="1:23">
      <c r="A75" s="13"/>
      <c r="B75" s="14">
        <v>45635.557719907411</v>
      </c>
      <c r="C75" s="15"/>
      <c r="D75" s="15" t="s">
        <v>65</v>
      </c>
      <c r="E75" s="15" t="s">
        <v>66</v>
      </c>
      <c r="F75" s="15" t="s">
        <v>1398</v>
      </c>
      <c r="G75" s="20">
        <v>46081</v>
      </c>
      <c r="H75" s="15"/>
      <c r="I75" s="15" t="s">
        <v>210</v>
      </c>
      <c r="J75" s="15" t="s">
        <v>211</v>
      </c>
      <c r="K75" s="15" t="s">
        <v>646</v>
      </c>
      <c r="L75" s="29" t="str">
        <f>VLOOKUP(K75,'COMM ITY- ENG'!A:B,2,FALSE)</f>
        <v>handles</v>
      </c>
      <c r="M75" s="15"/>
      <c r="N75" s="16">
        <v>6000</v>
      </c>
      <c r="O75" s="15" t="s">
        <v>660</v>
      </c>
      <c r="P75" s="15"/>
      <c r="Q75" s="16">
        <f t="shared" si="3"/>
        <v>1.137</v>
      </c>
      <c r="R75" s="17">
        <v>6822</v>
      </c>
      <c r="S75" s="23" t="str">
        <f>IFERROR(VLOOKUP(J75,'DESC ITY - ENG'!B:C,2,FALSE),VLOOKUP(I75,'DESC ITY - ENG'!A:C,3,FALSE))</f>
        <v>Steel Handle AC.SOLE Short w/Logo MC AISI 430 Casserole 433-16 Sandblasted [cite: 4]</v>
      </c>
      <c r="T75" s="12" t="str">
        <f>VLOOKUP(S75,'DESC ITY - ENG'!C:D,2,FALSE)</f>
        <v>SHDL</v>
      </c>
      <c r="U75" s="24" t="str">
        <f t="shared" si="4"/>
        <v>鋼柄冷氣。獨角短褲附標誌 MC AISI 430 砂鍋 433-16 砂磨 [引用：4]</v>
      </c>
      <c r="V75" t="str">
        <f>VLOOKUP(T75,'STANDARD COMM'!A:D,3,FALSE)</f>
        <v>Fittings</v>
      </c>
      <c r="W75" t="str">
        <f t="shared" si="5"/>
        <v>NR</v>
      </c>
    </row>
    <row r="76" spans="1:23">
      <c r="A76" s="7" t="s">
        <v>1229</v>
      </c>
      <c r="B76" s="8">
        <v>45635.557719907411</v>
      </c>
      <c r="C76" s="9"/>
      <c r="D76" s="9" t="s">
        <v>65</v>
      </c>
      <c r="E76" s="9" t="s">
        <v>66</v>
      </c>
      <c r="F76" s="9" t="s">
        <v>1398</v>
      </c>
      <c r="G76" s="19">
        <v>46081</v>
      </c>
      <c r="H76" s="9"/>
      <c r="I76" s="9" t="s">
        <v>212</v>
      </c>
      <c r="J76" s="9" t="s">
        <v>213</v>
      </c>
      <c r="K76" s="9" t="s">
        <v>646</v>
      </c>
      <c r="L76" s="29" t="str">
        <f>VLOOKUP(K76,'COMM ITY- ENG'!A:B,2,FALSE)</f>
        <v>handles</v>
      </c>
      <c r="M76" s="9"/>
      <c r="N76" s="10">
        <v>20000</v>
      </c>
      <c r="O76" s="9" t="s">
        <v>660</v>
      </c>
      <c r="P76" s="9"/>
      <c r="Q76" s="10">
        <f t="shared" si="3"/>
        <v>1.2270000000000001</v>
      </c>
      <c r="R76" s="11">
        <v>24540</v>
      </c>
      <c r="S76" s="23" t="str">
        <f>IFERROR(VLOOKUP(J76,'DESC ITY - ENG'!B:C,2,FALSE),VLOOKUP(I76,'DESC ITY - ENG'!A:C,3,FALSE))</f>
        <v>Steel Handle AC.SOLE Long w/Logo MC AISI 430 Pan 279-30 Sandblasted [cite: 4]</v>
      </c>
      <c r="T76" s="12" t="str">
        <f>VLOOKUP(S76,'DESC ITY - ENG'!C:D,2,FALSE)</f>
        <v>HDL-</v>
      </c>
      <c r="U76" s="24" t="str">
        <f t="shared" si="4"/>
        <v>鋼柄冷氣。鞋底長款，附 MC 標誌 AISI 430 Pan 279-30 噴砂處理 [引用：4]</v>
      </c>
      <c r="V76" t="str">
        <f>VLOOKUP(T76,'STANDARD COMM'!A:D,3,FALSE)</f>
        <v>Fittings</v>
      </c>
      <c r="W76" t="str">
        <f t="shared" si="5"/>
        <v>NR</v>
      </c>
    </row>
    <row r="77" spans="1:23">
      <c r="A77" s="13"/>
      <c r="B77" s="14">
        <v>45666.665150462963</v>
      </c>
      <c r="C77" s="15"/>
      <c r="D77" s="15" t="s">
        <v>65</v>
      </c>
      <c r="E77" s="15" t="s">
        <v>66</v>
      </c>
      <c r="F77" s="15" t="s">
        <v>1398</v>
      </c>
      <c r="G77" s="20">
        <v>46081</v>
      </c>
      <c r="H77" s="15"/>
      <c r="I77" s="15" t="s">
        <v>212</v>
      </c>
      <c r="J77" s="15" t="s">
        <v>213</v>
      </c>
      <c r="K77" s="15" t="s">
        <v>646</v>
      </c>
      <c r="L77" s="29" t="str">
        <f>VLOOKUP(K77,'COMM ITY- ENG'!A:B,2,FALSE)</f>
        <v>handles</v>
      </c>
      <c r="M77" s="15"/>
      <c r="N77" s="16">
        <v>15000</v>
      </c>
      <c r="O77" s="15" t="s">
        <v>660</v>
      </c>
      <c r="P77" s="15"/>
      <c r="Q77" s="16">
        <f t="shared" si="3"/>
        <v>1.2270000000000001</v>
      </c>
      <c r="R77" s="17">
        <v>18405</v>
      </c>
      <c r="S77" s="23" t="str">
        <f>IFERROR(VLOOKUP(J77,'DESC ITY - ENG'!B:C,2,FALSE),VLOOKUP(I77,'DESC ITY - ENG'!A:C,3,FALSE))</f>
        <v>Steel Handle AC.SOLE Long w/Logo MC AISI 430 Pan 279-30 Sandblasted [cite: 4]</v>
      </c>
      <c r="T77" s="12" t="str">
        <f>VLOOKUP(S77,'DESC ITY - ENG'!C:D,2,FALSE)</f>
        <v>HDL-</v>
      </c>
      <c r="U77" s="24" t="str">
        <f t="shared" si="4"/>
        <v>鋼柄冷氣。鞋底長款，附 MC 標誌 AISI 430 Pan 279-30 噴砂處理 [引用：4]</v>
      </c>
      <c r="V77" t="str">
        <f>VLOOKUP(T77,'STANDARD COMM'!A:D,3,FALSE)</f>
        <v>Fittings</v>
      </c>
      <c r="W77" t="str">
        <f t="shared" si="5"/>
        <v>NR</v>
      </c>
    </row>
    <row r="78" spans="1:23">
      <c r="A78" s="7" t="s">
        <v>1223</v>
      </c>
      <c r="B78" s="8">
        <v>45674.483599537038</v>
      </c>
      <c r="C78" s="9"/>
      <c r="D78" s="9" t="s">
        <v>49</v>
      </c>
      <c r="E78" s="9" t="s">
        <v>50</v>
      </c>
      <c r="F78" s="9" t="s">
        <v>1378</v>
      </c>
      <c r="G78" s="19">
        <v>46081</v>
      </c>
      <c r="H78" s="9"/>
      <c r="I78" s="9" t="s">
        <v>262</v>
      </c>
      <c r="J78" s="9" t="s">
        <v>263</v>
      </c>
      <c r="K78" s="9" t="s">
        <v>648</v>
      </c>
      <c r="L78" s="29" t="str">
        <f>VLOOKUP(K78,'COMM ITY- ENG'!A:B,2,FALSE)</f>
        <v>finished accessories</v>
      </c>
      <c r="M78" s="9"/>
      <c r="N78" s="10">
        <v>4020</v>
      </c>
      <c r="O78" s="9" t="s">
        <v>660</v>
      </c>
      <c r="P78" s="9"/>
      <c r="Q78" s="10">
        <f t="shared" si="3"/>
        <v>0.88849253731343281</v>
      </c>
      <c r="R78" s="11">
        <v>3571.74</v>
      </c>
      <c r="S78" s="23" t="str">
        <f>IFERROR(VLOOKUP(J78,'DESC ITY - ENG'!B:C,2,FALSE),VLOOKUP(I78,'DESC ITY - ENG'!A:C,3,FALSE))</f>
        <v>Glass Lid 20cm Flat Rim Silicone Steam Vent StandardGlass Lid</v>
      </c>
      <c r="T78" s="12" t="str">
        <f>VLOOKUP(S78,'DESC ITY - ENG'!C:D,2,FALSE)</f>
        <v>GLID</v>
      </c>
      <c r="U78" s="24" t="str">
        <f t="shared" si="4"/>
        <v>玻璃蓋 20公分平緣矽膠蒸汽通風口 標準玻璃蓋</v>
      </c>
      <c r="V78" t="str">
        <f>VLOOKUP(T78,'STANDARD COMM'!A:D,3,FALSE)</f>
        <v>Lid</v>
      </c>
      <c r="W78" t="str">
        <f t="shared" si="5"/>
        <v>NR</v>
      </c>
    </row>
    <row r="79" spans="1:23">
      <c r="A79" s="13" t="s">
        <v>1223</v>
      </c>
      <c r="B79" s="14">
        <v>45667.692650462966</v>
      </c>
      <c r="C79" s="15"/>
      <c r="D79" s="15" t="s">
        <v>49</v>
      </c>
      <c r="E79" s="15" t="s">
        <v>50</v>
      </c>
      <c r="F79" s="15" t="s">
        <v>1378</v>
      </c>
      <c r="G79" s="20">
        <v>46081</v>
      </c>
      <c r="H79" s="15"/>
      <c r="I79" s="15" t="s">
        <v>264</v>
      </c>
      <c r="J79" s="15" t="s">
        <v>265</v>
      </c>
      <c r="K79" s="15" t="s">
        <v>648</v>
      </c>
      <c r="L79" s="29" t="str">
        <f>VLOOKUP(K79,'COMM ITY- ENG'!A:B,2,FALSE)</f>
        <v>finished accessories</v>
      </c>
      <c r="M79" s="15"/>
      <c r="N79" s="16">
        <v>3000</v>
      </c>
      <c r="O79" s="15" t="s">
        <v>660</v>
      </c>
      <c r="P79" s="15"/>
      <c r="Q79" s="16">
        <f t="shared" si="3"/>
        <v>1.0316033333333332</v>
      </c>
      <c r="R79" s="17">
        <v>3094.81</v>
      </c>
      <c r="S79" s="23" t="str">
        <f>IFERROR(VLOOKUP(J79,'DESC ITY - ENG'!B:C,2,FALSE),VLOOKUP(I79,'DESC ITY - ENG'!A:C,3,FALSE))</f>
        <v>Glass Lid 24cm Flat Rim Silicone Steam Vent StandardGlass Lid</v>
      </c>
      <c r="T79" s="12" t="str">
        <f>VLOOKUP(S79,'DESC ITY - ENG'!C:D,2,FALSE)</f>
        <v>GLID</v>
      </c>
      <c r="U79" s="24" t="str">
        <f t="shared" si="4"/>
        <v>玻璃蓋 24公分平緣矽膠蒸汽排氣口 標準玻璃蓋</v>
      </c>
      <c r="V79" t="str">
        <f>VLOOKUP(T79,'STANDARD COMM'!A:D,3,FALSE)</f>
        <v>Lid</v>
      </c>
      <c r="W79" t="str">
        <f t="shared" si="5"/>
        <v>NR</v>
      </c>
    </row>
    <row r="80" spans="1:23">
      <c r="A80" s="7" t="s">
        <v>1223</v>
      </c>
      <c r="B80" s="8">
        <v>45667.692650462966</v>
      </c>
      <c r="C80" s="9"/>
      <c r="D80" s="9" t="s">
        <v>49</v>
      </c>
      <c r="E80" s="9" t="s">
        <v>50</v>
      </c>
      <c r="F80" s="9" t="s">
        <v>1378</v>
      </c>
      <c r="G80" s="19">
        <v>46081</v>
      </c>
      <c r="H80" s="9"/>
      <c r="I80" s="9" t="s">
        <v>286</v>
      </c>
      <c r="J80" s="9" t="s">
        <v>287</v>
      </c>
      <c r="K80" s="9" t="s">
        <v>648</v>
      </c>
      <c r="L80" s="29" t="str">
        <f>VLOOKUP(K80,'COMM ITY- ENG'!A:B,2,FALSE)</f>
        <v>finished accessories</v>
      </c>
      <c r="M80" s="9"/>
      <c r="N80" s="10">
        <v>3000</v>
      </c>
      <c r="O80" s="9" t="s">
        <v>660</v>
      </c>
      <c r="P80" s="9"/>
      <c r="Q80" s="10">
        <f t="shared" si="3"/>
        <v>1.1772733333333334</v>
      </c>
      <c r="R80" s="11">
        <v>3531.82</v>
      </c>
      <c r="S80" s="23" t="str">
        <f>IFERROR(VLOOKUP(J80,'DESC ITY - ENG'!B:C,2,FALSE),VLOOKUP(I80,'DESC ITY - ENG'!A:C,3,FALSE))</f>
        <v>Glass Lid 28cm Flat Rim Silicone Steam Vent StandardGlass Lid</v>
      </c>
      <c r="T80" s="12" t="str">
        <f>VLOOKUP(S80,'DESC ITY - ENG'!C:D,2,FALSE)</f>
        <v>GLID</v>
      </c>
      <c r="U80" s="24" t="str">
        <f t="shared" si="4"/>
        <v>玻璃蓋 28公分平緣矽膠蒸汽通風口 標準玻璃蓋</v>
      </c>
      <c r="V80" t="str">
        <f>VLOOKUP(T80,'STANDARD COMM'!A:D,3,FALSE)</f>
        <v>Lid</v>
      </c>
      <c r="W80" t="str">
        <f t="shared" si="5"/>
        <v>NR</v>
      </c>
    </row>
    <row r="81" spans="1:23">
      <c r="A81" s="13" t="s">
        <v>1223</v>
      </c>
      <c r="B81" s="14">
        <v>45629.658333333333</v>
      </c>
      <c r="C81" s="15"/>
      <c r="D81" s="15" t="s">
        <v>49</v>
      </c>
      <c r="E81" s="15" t="s">
        <v>50</v>
      </c>
      <c r="F81" s="15" t="s">
        <v>1378</v>
      </c>
      <c r="G81" s="20">
        <v>46081</v>
      </c>
      <c r="H81" s="15"/>
      <c r="I81" s="15" t="s">
        <v>298</v>
      </c>
      <c r="J81" s="15" t="s">
        <v>299</v>
      </c>
      <c r="K81" s="15" t="s">
        <v>648</v>
      </c>
      <c r="L81" s="29" t="str">
        <f>VLOOKUP(K81,'COMM ITY- ENG'!A:B,2,FALSE)</f>
        <v>finished accessories</v>
      </c>
      <c r="M81" s="15"/>
      <c r="N81" s="16">
        <v>1005</v>
      </c>
      <c r="O81" s="15" t="s">
        <v>660</v>
      </c>
      <c r="P81" s="15"/>
      <c r="Q81" s="16">
        <f t="shared" si="3"/>
        <v>1.3962089552238806</v>
      </c>
      <c r="R81" s="17">
        <v>1403.19</v>
      </c>
      <c r="S81" s="23" t="str">
        <f>IFERROR(VLOOKUP(J81,'DESC ITY - ENG'!B:C,2,FALSE),VLOOKUP(I81,'DESC ITY - ENG'!A:C,3,FALSE))</f>
        <v>Glass Lid 32cm Flat Rim Silicone Steam Vent StandardGlass Lid</v>
      </c>
      <c r="T81" s="12" t="str">
        <f>VLOOKUP(S81,'DESC ITY - ENG'!C:D,2,FALSE)</f>
        <v>GLID</v>
      </c>
      <c r="U81" s="24" t="str">
        <f t="shared" si="4"/>
        <v>玻璃蓋 32公分平緣矽膠蒸汽通風口 標準玻璃蓋</v>
      </c>
      <c r="V81" t="str">
        <f>VLOOKUP(T81,'STANDARD COMM'!A:D,3,FALSE)</f>
        <v>Lid</v>
      </c>
      <c r="W81" t="str">
        <f t="shared" si="5"/>
        <v>NR</v>
      </c>
    </row>
    <row r="82" spans="1:23">
      <c r="A82" s="7" t="s">
        <v>1223</v>
      </c>
      <c r="B82" s="8">
        <v>45642.710625</v>
      </c>
      <c r="C82" s="9"/>
      <c r="D82" s="9" t="s">
        <v>49</v>
      </c>
      <c r="E82" s="9" t="s">
        <v>50</v>
      </c>
      <c r="F82" s="9" t="s">
        <v>1378</v>
      </c>
      <c r="G82" s="19">
        <v>46081</v>
      </c>
      <c r="H82" s="9"/>
      <c r="I82" s="9" t="s">
        <v>328</v>
      </c>
      <c r="J82" s="9" t="s">
        <v>329</v>
      </c>
      <c r="K82" s="9" t="s">
        <v>648</v>
      </c>
      <c r="L82" s="29" t="str">
        <f>VLOOKUP(K82,'COMM ITY- ENG'!A:B,2,FALSE)</f>
        <v>finished accessories</v>
      </c>
      <c r="M82" s="9"/>
      <c r="N82" s="10">
        <v>5010</v>
      </c>
      <c r="O82" s="9" t="s">
        <v>660</v>
      </c>
      <c r="P82" s="9"/>
      <c r="Q82" s="10">
        <f t="shared" si="3"/>
        <v>0.32626347305389219</v>
      </c>
      <c r="R82" s="11">
        <v>1634.58</v>
      </c>
      <c r="S82" s="23" t="str">
        <f>IFERROR(VLOOKUP(J82,'DESC ITY - ENG'!B:C,2,FALSE),VLOOKUP(I82,'DESC ITY - ENG'!A:C,3,FALSE))</f>
        <v>Glass Lid 18cm SS304 Rim with Steam Vent Type AGlass Lid</v>
      </c>
      <c r="T82" s="12" t="str">
        <f>VLOOKUP(S82,'DESC ITY - ENG'!C:D,2,FALSE)</f>
        <v>GLID</v>
      </c>
      <c r="U82" s="24" t="str">
        <f t="shared" si="4"/>
        <v>玻璃蓋 18公分 SS304 輪圈，配有蒸汽通風型玻璃蓋</v>
      </c>
      <c r="V82" t="str">
        <f>VLOOKUP(T82,'STANDARD COMM'!A:D,3,FALSE)</f>
        <v>Lid</v>
      </c>
      <c r="W82" t="str">
        <f t="shared" si="5"/>
        <v>NR</v>
      </c>
    </row>
    <row r="83" spans="1:23">
      <c r="A83" s="13" t="s">
        <v>1223</v>
      </c>
      <c r="B83" s="14">
        <v>45607.416967592595</v>
      </c>
      <c r="C83" s="15"/>
      <c r="D83" s="15" t="s">
        <v>49</v>
      </c>
      <c r="E83" s="15" t="s">
        <v>50</v>
      </c>
      <c r="F83" s="15" t="s">
        <v>1378</v>
      </c>
      <c r="G83" s="20">
        <v>46081</v>
      </c>
      <c r="H83" s="15"/>
      <c r="I83" s="15" t="s">
        <v>288</v>
      </c>
      <c r="J83" s="15" t="s">
        <v>289</v>
      </c>
      <c r="K83" s="15" t="s">
        <v>648</v>
      </c>
      <c r="L83" s="29" t="str">
        <f>VLOOKUP(K83,'COMM ITY- ENG'!A:B,2,FALSE)</f>
        <v>finished accessories</v>
      </c>
      <c r="M83" s="15"/>
      <c r="N83" s="16">
        <v>4020</v>
      </c>
      <c r="O83" s="15" t="s">
        <v>660</v>
      </c>
      <c r="P83" s="15"/>
      <c r="Q83" s="16">
        <f t="shared" si="3"/>
        <v>0.36289303482587065</v>
      </c>
      <c r="R83" s="17">
        <v>1458.83</v>
      </c>
      <c r="S83" s="23" t="str">
        <f>IFERROR(VLOOKUP(J83,'DESC ITY - ENG'!B:C,2,FALSE),VLOOKUP(I83,'DESC ITY - ENG'!A:C,3,FALSE))</f>
        <v>Glass Lid 20cm SS304 Rim with Steam Vent Type AGlass Lid</v>
      </c>
      <c r="T83" s="12" t="str">
        <f>VLOOKUP(S83,'DESC ITY - ENG'!C:D,2,FALSE)</f>
        <v>GLID</v>
      </c>
      <c r="U83" s="24" t="str">
        <f t="shared" si="4"/>
        <v>玻璃蓋 20公分 SS304 輪緣，配有蒸汽通風式 AGlass 蓋</v>
      </c>
      <c r="V83" t="str">
        <f>VLOOKUP(T83,'STANDARD COMM'!A:D,3,FALSE)</f>
        <v>Lid</v>
      </c>
      <c r="W83" t="str">
        <f t="shared" si="5"/>
        <v>NR</v>
      </c>
    </row>
    <row r="84" spans="1:23">
      <c r="A84" s="7" t="s">
        <v>1223</v>
      </c>
      <c r="B84" s="8">
        <v>45629.658333333333</v>
      </c>
      <c r="C84" s="9"/>
      <c r="D84" s="9" t="s">
        <v>49</v>
      </c>
      <c r="E84" s="9" t="s">
        <v>50</v>
      </c>
      <c r="F84" s="9" t="s">
        <v>1378</v>
      </c>
      <c r="G84" s="19">
        <v>46081</v>
      </c>
      <c r="H84" s="9"/>
      <c r="I84" s="9" t="s">
        <v>266</v>
      </c>
      <c r="J84" s="9" t="s">
        <v>267</v>
      </c>
      <c r="K84" s="9" t="s">
        <v>648</v>
      </c>
      <c r="L84" s="29" t="str">
        <f>VLOOKUP(K84,'COMM ITY- ENG'!A:B,2,FALSE)</f>
        <v>finished accessories</v>
      </c>
      <c r="M84" s="9"/>
      <c r="N84" s="10">
        <v>16000</v>
      </c>
      <c r="O84" s="9" t="s">
        <v>660</v>
      </c>
      <c r="P84" s="9"/>
      <c r="Q84" s="10">
        <f t="shared" si="3"/>
        <v>0.43615312499999997</v>
      </c>
      <c r="R84" s="11">
        <v>6978.45</v>
      </c>
      <c r="S84" s="23" t="str">
        <f>IFERROR(VLOOKUP(J84,'DESC ITY - ENG'!B:C,2,FALSE),VLOOKUP(I84,'DESC ITY - ENG'!A:C,3,FALSE))</f>
        <v>Glass Lid 24cm SS304 Rim with Steam Vent Type AGlass Lid</v>
      </c>
      <c r="T84" s="12" t="str">
        <f>VLOOKUP(S84,'DESC ITY - ENG'!C:D,2,FALSE)</f>
        <v>GLID</v>
      </c>
      <c r="U84" s="24" t="str">
        <f t="shared" si="4"/>
        <v>玻璃蓋 24cm SS304 輪緣，配有蒸汽通風型玻璃蓋</v>
      </c>
      <c r="V84" t="str">
        <f>VLOOKUP(T84,'STANDARD COMM'!A:D,3,FALSE)</f>
        <v>Lid</v>
      </c>
      <c r="W84" t="str">
        <f t="shared" si="5"/>
        <v>NR</v>
      </c>
    </row>
    <row r="85" spans="1:23">
      <c r="A85" s="13" t="s">
        <v>1223</v>
      </c>
      <c r="B85" s="14">
        <v>45642.710625</v>
      </c>
      <c r="C85" s="15"/>
      <c r="D85" s="15" t="s">
        <v>49</v>
      </c>
      <c r="E85" s="15" t="s">
        <v>50</v>
      </c>
      <c r="F85" s="15" t="s">
        <v>1378</v>
      </c>
      <c r="G85" s="20">
        <v>46081</v>
      </c>
      <c r="H85" s="15"/>
      <c r="I85" s="15" t="s">
        <v>300</v>
      </c>
      <c r="J85" s="15" t="s">
        <v>301</v>
      </c>
      <c r="K85" s="15" t="s">
        <v>648</v>
      </c>
      <c r="L85" s="29" t="str">
        <f>VLOOKUP(K85,'COMM ITY- ENG'!A:B,2,FALSE)</f>
        <v>finished accessories</v>
      </c>
      <c r="M85" s="15"/>
      <c r="N85" s="16">
        <v>2000</v>
      </c>
      <c r="O85" s="15" t="s">
        <v>660</v>
      </c>
      <c r="P85" s="15"/>
      <c r="Q85" s="16">
        <f t="shared" si="3"/>
        <v>0.49833999999999995</v>
      </c>
      <c r="R85" s="17">
        <v>996.68</v>
      </c>
      <c r="S85" s="23" t="str">
        <f>IFERROR(VLOOKUP(J85,'DESC ITY - ENG'!B:C,2,FALSE),VLOOKUP(I85,'DESC ITY - ENG'!A:C,3,FALSE))</f>
        <v>Glass Lid 26cm SS304 Rim with Steam Vent Type AGlass Lid</v>
      </c>
      <c r="T85" s="12" t="str">
        <f>VLOOKUP(S85,'DESC ITY - ENG'!C:D,2,FALSE)</f>
        <v>GLID</v>
      </c>
      <c r="U85" s="24" t="str">
        <f t="shared" si="4"/>
        <v>玻璃蓋 26cm SS304 輪緣，配有蒸汽通風型玻璃蓋</v>
      </c>
      <c r="V85" t="str">
        <f>VLOOKUP(T85,'STANDARD COMM'!A:D,3,FALSE)</f>
        <v>Lid</v>
      </c>
      <c r="W85" t="str">
        <f t="shared" si="5"/>
        <v>NR</v>
      </c>
    </row>
    <row r="86" spans="1:23">
      <c r="A86" s="7" t="s">
        <v>1223</v>
      </c>
      <c r="B86" s="8">
        <v>45629.658333333333</v>
      </c>
      <c r="C86" s="9"/>
      <c r="D86" s="9" t="s">
        <v>49</v>
      </c>
      <c r="E86" s="9" t="s">
        <v>50</v>
      </c>
      <c r="F86" s="9" t="s">
        <v>1378</v>
      </c>
      <c r="G86" s="19">
        <v>46081</v>
      </c>
      <c r="H86" s="9"/>
      <c r="I86" s="9" t="s">
        <v>268</v>
      </c>
      <c r="J86" s="9" t="s">
        <v>269</v>
      </c>
      <c r="K86" s="9" t="s">
        <v>648</v>
      </c>
      <c r="L86" s="29" t="str">
        <f>VLOOKUP(K86,'COMM ITY- ENG'!A:B,2,FALSE)</f>
        <v>finished accessories</v>
      </c>
      <c r="M86" s="9"/>
      <c r="N86" s="10">
        <v>7000</v>
      </c>
      <c r="O86" s="9" t="s">
        <v>660</v>
      </c>
      <c r="P86" s="9"/>
      <c r="Q86" s="10">
        <f t="shared" si="3"/>
        <v>0.54093142857142862</v>
      </c>
      <c r="R86" s="11">
        <v>3786.52</v>
      </c>
      <c r="S86" s="23" t="str">
        <f>IFERROR(VLOOKUP(J86,'DESC ITY - ENG'!B:C,2,FALSE),VLOOKUP(I86,'DESC ITY - ENG'!A:C,3,FALSE))</f>
        <v>Glass Lid 28cm SS304 Rim with Steam Vent Type AGlass Lid</v>
      </c>
      <c r="T86" s="12" t="str">
        <f>VLOOKUP(S86,'DESC ITY - ENG'!C:D,2,FALSE)</f>
        <v>GLID</v>
      </c>
      <c r="U86" s="24" t="str">
        <f t="shared" si="4"/>
        <v>玻璃蓋 28cm SS304 輪圈，配有蒸汽通風型玻璃蓋</v>
      </c>
      <c r="V86" t="str">
        <f>VLOOKUP(T86,'STANDARD COMM'!A:D,3,FALSE)</f>
        <v>Lid</v>
      </c>
      <c r="W86" t="str">
        <f t="shared" si="5"/>
        <v>NR</v>
      </c>
    </row>
    <row r="87" spans="1:23">
      <c r="A87" s="13" t="s">
        <v>1223</v>
      </c>
      <c r="B87" s="14">
        <v>45642.710625</v>
      </c>
      <c r="C87" s="15"/>
      <c r="D87" s="15" t="s">
        <v>49</v>
      </c>
      <c r="E87" s="15" t="s">
        <v>50</v>
      </c>
      <c r="F87" s="15" t="s">
        <v>1378</v>
      </c>
      <c r="G87" s="20">
        <v>46081</v>
      </c>
      <c r="H87" s="15"/>
      <c r="I87" s="15" t="s">
        <v>272</v>
      </c>
      <c r="J87" s="15" t="s">
        <v>273</v>
      </c>
      <c r="K87" s="15" t="s">
        <v>648</v>
      </c>
      <c r="L87" s="29" t="str">
        <f>VLOOKUP(K87,'COMM ITY- ENG'!A:B,2,FALSE)</f>
        <v>finished accessories</v>
      </c>
      <c r="M87" s="15"/>
      <c r="N87" s="16">
        <v>1005</v>
      </c>
      <c r="O87" s="15" t="s">
        <v>660</v>
      </c>
      <c r="P87" s="15"/>
      <c r="Q87" s="16">
        <f t="shared" si="3"/>
        <v>0.61930348258706469</v>
      </c>
      <c r="R87" s="17">
        <v>622.4</v>
      </c>
      <c r="S87" s="23" t="str">
        <f>IFERROR(VLOOKUP(J87,'DESC ITY - ENG'!B:C,2,FALSE),VLOOKUP(I87,'DESC ITY - ENG'!A:C,3,FALSE))</f>
        <v>Glass Lid 30cm SS304 Rim with Steam Vent Type AGlass Lid</v>
      </c>
      <c r="T87" s="12" t="str">
        <f>VLOOKUP(S87,'DESC ITY - ENG'!C:D,2,FALSE)</f>
        <v>GLID</v>
      </c>
      <c r="U87" s="24" t="str">
        <f t="shared" si="4"/>
        <v>玻璃蓋 30cm SS304 輪圈，配有蒸汽通風型 AGlass 蓋</v>
      </c>
      <c r="V87" t="str">
        <f>VLOOKUP(T87,'STANDARD COMM'!A:D,3,FALSE)</f>
        <v>Lid</v>
      </c>
      <c r="W87" t="str">
        <f t="shared" si="5"/>
        <v>NR</v>
      </c>
    </row>
    <row r="88" spans="1:23">
      <c r="A88" s="13" t="s">
        <v>1231</v>
      </c>
      <c r="B88" s="14">
        <v>45583.663263888891</v>
      </c>
      <c r="C88" s="15"/>
      <c r="D88" s="15" t="s">
        <v>51</v>
      </c>
      <c r="E88" s="15" t="s">
        <v>52</v>
      </c>
      <c r="F88" s="15" t="s">
        <v>1392</v>
      </c>
      <c r="G88" s="20">
        <v>46081</v>
      </c>
      <c r="H88" s="15"/>
      <c r="I88" s="15" t="s">
        <v>274</v>
      </c>
      <c r="J88" s="15" t="s">
        <v>275</v>
      </c>
      <c r="K88" s="15" t="s">
        <v>647</v>
      </c>
      <c r="L88" s="29" t="str">
        <f>VLOOKUP(K88,'COMM ITY- ENG'!A:B,2,FALSE)</f>
        <v>chemical products</v>
      </c>
      <c r="M88" s="15"/>
      <c r="N88" s="16">
        <v>502</v>
      </c>
      <c r="O88" s="15" t="s">
        <v>661</v>
      </c>
      <c r="P88" s="15"/>
      <c r="Q88" s="16">
        <f t="shared" si="3"/>
        <v>16.2</v>
      </c>
      <c r="R88" s="17">
        <v>8132.4</v>
      </c>
      <c r="S88" s="23" t="str">
        <f>IFERROR(VLOOKUP(J88,'DESC ITY - ENG'!B:C,2,FALSE),VLOOKUP(I88,'DESC ITY - ENG'!A:C,3,FALSE))</f>
        <v>Coating Durit Protect Pro Black Primer 1213-009</v>
      </c>
      <c r="T88" s="12" t="str">
        <f>VLOOKUP(S88,'DESC ITY - ENG'!C:D,2,FALSE)</f>
        <v>INM-</v>
      </c>
      <c r="U88" s="24" t="str">
        <f t="shared" si="4"/>
        <v>塗層 Durit Protect Pro 黑色底漆 1213-009</v>
      </c>
      <c r="V88" t="str">
        <f>VLOOKUP(T88,'STANDARD COMM'!A:D,3,FALSE)</f>
        <v>Coating</v>
      </c>
      <c r="W88" t="str">
        <f t="shared" si="5"/>
        <v>kg</v>
      </c>
    </row>
    <row r="89" spans="1:23">
      <c r="A89" s="7" t="s">
        <v>1256</v>
      </c>
      <c r="B89" s="8">
        <v>45666.499837962961</v>
      </c>
      <c r="C89" s="9"/>
      <c r="D89" s="9" t="s">
        <v>84</v>
      </c>
      <c r="E89" s="9" t="s">
        <v>85</v>
      </c>
      <c r="F89" s="9" t="s">
        <v>1460</v>
      </c>
      <c r="G89" s="19">
        <v>46081</v>
      </c>
      <c r="H89" s="9"/>
      <c r="I89" s="9" t="s">
        <v>390</v>
      </c>
      <c r="J89" s="9" t="s">
        <v>391</v>
      </c>
      <c r="K89" s="9" t="s">
        <v>655</v>
      </c>
      <c r="L89" s="29" t="str">
        <f>VLOOKUP(K89,'COMM ITY- ENG'!A:B,2,FALSE)</f>
        <v>steel</v>
      </c>
      <c r="M89" s="9"/>
      <c r="N89" s="10">
        <v>9700</v>
      </c>
      <c r="O89" s="9" t="s">
        <v>660</v>
      </c>
      <c r="P89" s="9"/>
      <c r="Q89" s="10">
        <f t="shared" si="3"/>
        <v>0.1449</v>
      </c>
      <c r="R89" s="11">
        <v>1405.53</v>
      </c>
      <c r="S89" s="23" t="str">
        <f>IFERROR(VLOOKUP(J89,'DESC ITY - ENG'!B:C,2,FALSE),VLOOKUP(I89,'DESC ITY - ENG'!A:C,3,FALSE))</f>
        <v>Steel Disc AC.127/040 3.0mm Narrow Slots + 38mm Center Hole [cite: 1]</v>
      </c>
      <c r="T89" s="12" t="str">
        <f>VLOOKUP(S89,'DESC ITY - ENG'!C:D,2,FALSE)</f>
        <v>SM--</v>
      </c>
      <c r="U89" s="24" t="str">
        <f t="shared" si="4"/>
        <v>鋼盤 AC.127/040 3.0mm 窄槽 + 38mm 中心孔 [引用：1]</v>
      </c>
      <c r="V89" t="str">
        <f>VLOOKUP(T89,'STANDARD COMM'!A:D,3,FALSE)</f>
        <v>Metal</v>
      </c>
      <c r="W89" t="str">
        <f t="shared" si="5"/>
        <v>NR</v>
      </c>
    </row>
    <row r="90" spans="1:23">
      <c r="A90" s="13" t="s">
        <v>1339</v>
      </c>
      <c r="B90" s="14">
        <v>45677.413055555553</v>
      </c>
      <c r="C90" s="15"/>
      <c r="D90" s="15" t="s">
        <v>84</v>
      </c>
      <c r="E90" s="15" t="s">
        <v>85</v>
      </c>
      <c r="F90" s="15" t="s">
        <v>1460</v>
      </c>
      <c r="G90" s="20">
        <v>46081</v>
      </c>
      <c r="H90" s="15"/>
      <c r="I90" s="15" t="s">
        <v>390</v>
      </c>
      <c r="J90" s="15" t="s">
        <v>391</v>
      </c>
      <c r="K90" s="15" t="s">
        <v>655</v>
      </c>
      <c r="L90" s="29" t="str">
        <f>VLOOKUP(K90,'COMM ITY- ENG'!A:B,2,FALSE)</f>
        <v>steel</v>
      </c>
      <c r="M90" s="15"/>
      <c r="N90" s="16">
        <v>9250</v>
      </c>
      <c r="O90" s="15" t="s">
        <v>660</v>
      </c>
      <c r="P90" s="15"/>
      <c r="Q90" s="16">
        <f t="shared" si="3"/>
        <v>0.14490054054054052</v>
      </c>
      <c r="R90" s="17">
        <v>1340.33</v>
      </c>
      <c r="S90" s="23" t="str">
        <f>IFERROR(VLOOKUP(J90,'DESC ITY - ENG'!B:C,2,FALSE),VLOOKUP(I90,'DESC ITY - ENG'!A:C,3,FALSE))</f>
        <v>Steel Disc AC.127/040 3.0mm Narrow Slots + 38mm Center Hole [cite: 1]</v>
      </c>
      <c r="T90" s="12" t="str">
        <f>VLOOKUP(S90,'DESC ITY - ENG'!C:D,2,FALSE)</f>
        <v>SM--</v>
      </c>
      <c r="U90" s="24" t="str">
        <f t="shared" si="4"/>
        <v>鋼盤 AC.127/040 3.0mm 窄槽 + 38mm 中心孔 [引用：1]</v>
      </c>
      <c r="V90" t="str">
        <f>VLOOKUP(T90,'STANDARD COMM'!A:D,3,FALSE)</f>
        <v>Metal</v>
      </c>
      <c r="W90" t="str">
        <f t="shared" si="5"/>
        <v>NR</v>
      </c>
    </row>
    <row r="91" spans="1:23">
      <c r="A91" s="7" t="s">
        <v>1256</v>
      </c>
      <c r="B91" s="8">
        <v>45667.610601851855</v>
      </c>
      <c r="C91" s="9"/>
      <c r="D91" s="9" t="s">
        <v>84</v>
      </c>
      <c r="E91" s="9" t="s">
        <v>85</v>
      </c>
      <c r="F91" s="9" t="s">
        <v>1460</v>
      </c>
      <c r="G91" s="19">
        <v>46081</v>
      </c>
      <c r="H91" s="9"/>
      <c r="I91" s="9" t="s">
        <v>392</v>
      </c>
      <c r="J91" s="9" t="s">
        <v>393</v>
      </c>
      <c r="K91" s="9" t="s">
        <v>655</v>
      </c>
      <c r="L91" s="29" t="str">
        <f>VLOOKUP(K91,'COMM ITY- ENG'!A:B,2,FALSE)</f>
        <v>steel</v>
      </c>
      <c r="M91" s="9"/>
      <c r="N91" s="10">
        <v>8750</v>
      </c>
      <c r="O91" s="9" t="s">
        <v>660</v>
      </c>
      <c r="P91" s="9"/>
      <c r="Q91" s="10">
        <f t="shared" si="3"/>
        <v>0.214</v>
      </c>
      <c r="R91" s="11">
        <v>1872.5</v>
      </c>
      <c r="S91" s="23" t="str">
        <f>IFERROR(VLOOKUP(J91,'DESC ITY - ENG'!B:C,2,FALSE),VLOOKUP(I91,'DESC ITY - ENG'!A:C,3,FALSE))</f>
        <v>Steel Disc AC.157/040 3.0mm Narrow Slots + 51mm Center Hole [cite: 1]</v>
      </c>
      <c r="T91" s="12" t="str">
        <f>VLOOKUP(S91,'DESC ITY - ENG'!C:D,2,FALSE)</f>
        <v>SM--</v>
      </c>
      <c r="U91" s="24" t="str">
        <f t="shared" si="4"/>
        <v>鋼盤 AC.157/040 3.0mm 窄槽 + 51mm 中心孔 [引用：1]</v>
      </c>
      <c r="V91" t="str">
        <f>VLOOKUP(T91,'STANDARD COMM'!A:D,3,FALSE)</f>
        <v>Metal</v>
      </c>
      <c r="W91" t="str">
        <f t="shared" si="5"/>
        <v>NR</v>
      </c>
    </row>
    <row r="92" spans="1:23">
      <c r="A92" s="13" t="s">
        <v>1339</v>
      </c>
      <c r="B92" s="14">
        <v>45667.610601851855</v>
      </c>
      <c r="C92" s="15"/>
      <c r="D92" s="15" t="s">
        <v>84</v>
      </c>
      <c r="E92" s="15" t="s">
        <v>85</v>
      </c>
      <c r="F92" s="15" t="s">
        <v>1460</v>
      </c>
      <c r="G92" s="20">
        <v>46081</v>
      </c>
      <c r="H92" s="15"/>
      <c r="I92" s="15" t="s">
        <v>392</v>
      </c>
      <c r="J92" s="15" t="s">
        <v>393</v>
      </c>
      <c r="K92" s="15" t="s">
        <v>655</v>
      </c>
      <c r="L92" s="29" t="str">
        <f>VLOOKUP(K92,'COMM ITY- ENG'!A:B,2,FALSE)</f>
        <v>steel</v>
      </c>
      <c r="M92" s="15"/>
      <c r="N92" s="16">
        <v>14080</v>
      </c>
      <c r="O92" s="15" t="s">
        <v>660</v>
      </c>
      <c r="P92" s="15"/>
      <c r="Q92" s="16">
        <f t="shared" si="3"/>
        <v>0.214</v>
      </c>
      <c r="R92" s="17">
        <v>3013.12</v>
      </c>
      <c r="S92" s="23" t="str">
        <f>IFERROR(VLOOKUP(J92,'DESC ITY - ENG'!B:C,2,FALSE),VLOOKUP(I92,'DESC ITY - ENG'!A:C,3,FALSE))</f>
        <v>Steel Disc AC.157/040 3.0mm Narrow Slots + 51mm Center Hole [cite: 1]</v>
      </c>
      <c r="T92" s="12" t="str">
        <f>VLOOKUP(S92,'DESC ITY - ENG'!C:D,2,FALSE)</f>
        <v>SM--</v>
      </c>
      <c r="U92" s="24" t="str">
        <f t="shared" si="4"/>
        <v>鋼盤 AC.157/040 3.0mm 窄槽 + 51mm 中心孔 [引用：1]</v>
      </c>
      <c r="V92" t="str">
        <f>VLOOKUP(T92,'STANDARD COMM'!A:D,3,FALSE)</f>
        <v>Metal</v>
      </c>
      <c r="W92" t="str">
        <f t="shared" si="5"/>
        <v>NR</v>
      </c>
    </row>
    <row r="93" spans="1:23">
      <c r="A93" s="7" t="s">
        <v>1256</v>
      </c>
      <c r="B93" s="8">
        <v>45667.610601851855</v>
      </c>
      <c r="C93" s="9"/>
      <c r="D93" s="9" t="s">
        <v>84</v>
      </c>
      <c r="E93" s="9" t="s">
        <v>85</v>
      </c>
      <c r="F93" s="9" t="s">
        <v>1460</v>
      </c>
      <c r="G93" s="19">
        <v>46081</v>
      </c>
      <c r="H93" s="9"/>
      <c r="I93" s="9" t="s">
        <v>394</v>
      </c>
      <c r="J93" s="9" t="s">
        <v>395</v>
      </c>
      <c r="K93" s="9" t="s">
        <v>655</v>
      </c>
      <c r="L93" s="29" t="str">
        <f>VLOOKUP(K93,'COMM ITY- ENG'!A:B,2,FALSE)</f>
        <v>steel</v>
      </c>
      <c r="M93" s="9"/>
      <c r="N93" s="10">
        <v>15000</v>
      </c>
      <c r="O93" s="9" t="s">
        <v>660</v>
      </c>
      <c r="P93" s="9"/>
      <c r="Q93" s="10">
        <f t="shared" si="3"/>
        <v>0.27839999999999998</v>
      </c>
      <c r="R93" s="11">
        <v>4176</v>
      </c>
      <c r="S93" s="23" t="str">
        <f>IFERROR(VLOOKUP(J93,'DESC ITY - ENG'!B:C,2,FALSE),VLOOKUP(I93,'DESC ITY - ENG'!A:C,3,FALSE))</f>
        <v>Steel Disc AC.187/040 3.0mm Narrow Slots + 51mm Center Hole [cite: 1]</v>
      </c>
      <c r="T93" s="12" t="str">
        <f>VLOOKUP(S93,'DESC ITY - ENG'!C:D,2,FALSE)</f>
        <v>SM--</v>
      </c>
      <c r="U93" s="24" t="str">
        <f t="shared" si="4"/>
        <v>鋼盤 AC.187/040 3.0mm 窄槽 + 51mm 中心孔 [引用：1]</v>
      </c>
      <c r="V93" t="str">
        <f>VLOOKUP(T93,'STANDARD COMM'!A:D,3,FALSE)</f>
        <v>Metal</v>
      </c>
      <c r="W93" t="str">
        <f t="shared" si="5"/>
        <v>NR</v>
      </c>
    </row>
    <row r="94" spans="1:23">
      <c r="A94" s="13" t="s">
        <v>1339</v>
      </c>
      <c r="B94" s="14">
        <v>45667.610601851855</v>
      </c>
      <c r="C94" s="15"/>
      <c r="D94" s="15" t="s">
        <v>84</v>
      </c>
      <c r="E94" s="15" t="s">
        <v>85</v>
      </c>
      <c r="F94" s="15" t="s">
        <v>1460</v>
      </c>
      <c r="G94" s="20">
        <v>46081</v>
      </c>
      <c r="H94" s="15"/>
      <c r="I94" s="15" t="s">
        <v>394</v>
      </c>
      <c r="J94" s="15" t="s">
        <v>395</v>
      </c>
      <c r="K94" s="15" t="s">
        <v>655</v>
      </c>
      <c r="L94" s="29" t="str">
        <f>VLOOKUP(K94,'COMM ITY- ENG'!A:B,2,FALSE)</f>
        <v>steel</v>
      </c>
      <c r="M94" s="15"/>
      <c r="N94" s="16">
        <v>8278</v>
      </c>
      <c r="O94" s="15" t="s">
        <v>660</v>
      </c>
      <c r="P94" s="15"/>
      <c r="Q94" s="16">
        <f t="shared" si="3"/>
        <v>0.27840057985020533</v>
      </c>
      <c r="R94" s="17">
        <v>2304.6</v>
      </c>
      <c r="S94" s="23" t="str">
        <f>IFERROR(VLOOKUP(J94,'DESC ITY - ENG'!B:C,2,FALSE),VLOOKUP(I94,'DESC ITY - ENG'!A:C,3,FALSE))</f>
        <v>Steel Disc AC.187/040 3.0mm Narrow Slots + 51mm Center Hole [cite: 1]</v>
      </c>
      <c r="T94" s="12" t="str">
        <f>VLOOKUP(S94,'DESC ITY - ENG'!C:D,2,FALSE)</f>
        <v>SM--</v>
      </c>
      <c r="U94" s="24" t="str">
        <f t="shared" si="4"/>
        <v>鋼盤 AC.187/040 3.0mm 窄槽 + 51mm 中心孔 [引用：1]</v>
      </c>
      <c r="V94" t="str">
        <f>VLOOKUP(T94,'STANDARD COMM'!A:D,3,FALSE)</f>
        <v>Metal</v>
      </c>
      <c r="W94" t="str">
        <f t="shared" si="5"/>
        <v>NR</v>
      </c>
    </row>
    <row r="95" spans="1:23">
      <c r="A95" s="7" t="s">
        <v>1256</v>
      </c>
      <c r="B95" s="8">
        <v>45674.654351851852</v>
      </c>
      <c r="C95" s="9"/>
      <c r="D95" s="9" t="s">
        <v>84</v>
      </c>
      <c r="E95" s="9" t="s">
        <v>85</v>
      </c>
      <c r="F95" s="9" t="s">
        <v>1460</v>
      </c>
      <c r="G95" s="19">
        <v>46081</v>
      </c>
      <c r="H95" s="9"/>
      <c r="I95" s="9" t="s">
        <v>396</v>
      </c>
      <c r="J95" s="9" t="s">
        <v>397</v>
      </c>
      <c r="K95" s="9" t="s">
        <v>655</v>
      </c>
      <c r="L95" s="29" t="str">
        <f>VLOOKUP(K95,'COMM ITY- ENG'!A:B,2,FALSE)</f>
        <v>steel</v>
      </c>
      <c r="M95" s="9"/>
      <c r="N95" s="10">
        <v>12800</v>
      </c>
      <c r="O95" s="9" t="s">
        <v>660</v>
      </c>
      <c r="P95" s="9"/>
      <c r="Q95" s="10">
        <f t="shared" si="3"/>
        <v>0.32420000000000004</v>
      </c>
      <c r="R95" s="11">
        <v>4149.76</v>
      </c>
      <c r="S95" s="23" t="str">
        <f>IFERROR(VLOOKUP(J95,'DESC ITY - ENG'!B:C,2,FALSE),VLOOKUP(I95,'DESC ITY - ENG'!A:C,3,FALSE))</f>
        <v>Steel Disc AC.207/040 3.0mm Narrow Slots + 51mm Center Hole [cite: 1]</v>
      </c>
      <c r="T95" s="12" t="str">
        <f>VLOOKUP(S95,'DESC ITY - ENG'!C:D,2,FALSE)</f>
        <v>SM--</v>
      </c>
      <c r="U95" s="24" t="str">
        <f t="shared" si="4"/>
        <v>鋼盤 AC.207/040 3.0mm 窄槽 + 51mm 中心孔 [引用：1]</v>
      </c>
      <c r="V95" t="str">
        <f>VLOOKUP(T95,'STANDARD COMM'!A:D,3,FALSE)</f>
        <v>Metal</v>
      </c>
      <c r="W95" t="str">
        <f t="shared" si="5"/>
        <v>NR</v>
      </c>
    </row>
    <row r="96" spans="1:23">
      <c r="A96" s="7" t="s">
        <v>1328</v>
      </c>
      <c r="B96" s="8">
        <v>45623.416250000002</v>
      </c>
      <c r="C96" s="9"/>
      <c r="D96" s="9" t="s">
        <v>102</v>
      </c>
      <c r="E96" s="9" t="s">
        <v>103</v>
      </c>
      <c r="F96" s="9" t="s">
        <v>1452</v>
      </c>
      <c r="G96" s="19">
        <v>46081</v>
      </c>
      <c r="H96" s="9"/>
      <c r="I96" s="9" t="s">
        <v>464</v>
      </c>
      <c r="J96" s="9" t="s">
        <v>465</v>
      </c>
      <c r="K96" s="9" t="s">
        <v>657</v>
      </c>
      <c r="L96" s="29" t="str">
        <f>VLOOKUP(K96,'COMM ITY- ENG'!A:B,2,FALSE)</f>
        <v>consumable materials</v>
      </c>
      <c r="M96" s="9"/>
      <c r="N96" s="10">
        <v>40</v>
      </c>
      <c r="O96" s="9" t="s">
        <v>660</v>
      </c>
      <c r="P96" s="9"/>
      <c r="Q96" s="10">
        <f t="shared" si="3"/>
        <v>2.4500000000000002</v>
      </c>
      <c r="R96" s="11">
        <v>98</v>
      </c>
      <c r="S96" s="23" t="str">
        <f>IFERROR(VLOOKUP(J96,'DESC ITY - ENG'!B:C,2,FALSE),VLOOKUP(I96,'DESC ITY - ENG'!A:C,3,FALSE))</f>
        <v>Green Nitrile Gloves Style 492 Size 7-7.5</v>
      </c>
      <c r="T96" s="12" t="str">
        <f>VLOOKUP(S96,'DESC ITY - ENG'!C:D,2,FALSE)</f>
        <v>MISC</v>
      </c>
      <c r="U96" s="24" t="str">
        <f t="shared" si="4"/>
        <v>綠色丁腈手套 492 尺寸 7-7.5</v>
      </c>
      <c r="V96" t="str">
        <f>VLOOKUP(T96,'STANDARD COMM'!A:D,3,FALSE)</f>
        <v>Misc</v>
      </c>
      <c r="W96" t="str">
        <f t="shared" si="5"/>
        <v>NR</v>
      </c>
    </row>
    <row r="97" spans="1:23">
      <c r="A97" s="13" t="s">
        <v>1328</v>
      </c>
      <c r="B97" s="14">
        <v>45642.48810185185</v>
      </c>
      <c r="C97" s="15"/>
      <c r="D97" s="15" t="s">
        <v>102</v>
      </c>
      <c r="E97" s="15" t="s">
        <v>103</v>
      </c>
      <c r="F97" s="15" t="s">
        <v>1452</v>
      </c>
      <c r="G97" s="20">
        <v>46081</v>
      </c>
      <c r="H97" s="15"/>
      <c r="I97" s="15" t="s">
        <v>612</v>
      </c>
      <c r="J97" s="15" t="s">
        <v>613</v>
      </c>
      <c r="K97" s="15" t="s">
        <v>657</v>
      </c>
      <c r="L97" s="29" t="str">
        <f>VLOOKUP(K97,'COMM ITY- ENG'!A:B,2,FALSE)</f>
        <v>consumable materials</v>
      </c>
      <c r="M97" s="15"/>
      <c r="N97" s="16">
        <v>50</v>
      </c>
      <c r="O97" s="15" t="s">
        <v>660</v>
      </c>
      <c r="P97" s="15"/>
      <c r="Q97" s="16">
        <f t="shared" si="3"/>
        <v>2.4500000000000002</v>
      </c>
      <c r="R97" s="17">
        <v>122.5</v>
      </c>
      <c r="S97" s="23" t="str">
        <f>IFERROR(VLOOKUP(J97,'DESC ITY - ENG'!B:C,2,FALSE),VLOOKUP(I97,'DESC ITY - ENG'!A:C,3,FALSE))</f>
        <v>Green Nitrile Gloves Style 492 Size 8-8.5</v>
      </c>
      <c r="T97" s="12" t="str">
        <f>VLOOKUP(S97,'DESC ITY - ENG'!C:D,2,FALSE)</f>
        <v>MISC</v>
      </c>
      <c r="U97" s="24" t="str">
        <f t="shared" si="4"/>
        <v>綠色丁腈手套 492 尺寸 8-8.5</v>
      </c>
      <c r="V97" t="str">
        <f>VLOOKUP(T97,'STANDARD COMM'!A:D,3,FALSE)</f>
        <v>Misc</v>
      </c>
      <c r="W97" t="str">
        <f t="shared" si="5"/>
        <v>NR</v>
      </c>
    </row>
    <row r="98" spans="1:23">
      <c r="A98" s="7" t="s">
        <v>1329</v>
      </c>
      <c r="B98" s="8">
        <v>45632.697731481479</v>
      </c>
      <c r="C98" s="9"/>
      <c r="D98" s="9" t="s">
        <v>102</v>
      </c>
      <c r="E98" s="9" t="s">
        <v>103</v>
      </c>
      <c r="F98" s="9" t="s">
        <v>1452</v>
      </c>
      <c r="G98" s="19">
        <v>46081</v>
      </c>
      <c r="H98" s="9"/>
      <c r="I98" s="9" t="s">
        <v>568</v>
      </c>
      <c r="J98" s="9" t="s">
        <v>569</v>
      </c>
      <c r="K98" s="9" t="s">
        <v>657</v>
      </c>
      <c r="L98" s="29" t="str">
        <f>VLOOKUP(K98,'COMM ITY- ENG'!A:B,2,FALSE)</f>
        <v>consumable materials</v>
      </c>
      <c r="M98" s="9"/>
      <c r="N98" s="10">
        <v>1000</v>
      </c>
      <c r="O98" s="9" t="s">
        <v>660</v>
      </c>
      <c r="P98" s="9"/>
      <c r="Q98" s="10">
        <f t="shared" si="3"/>
        <v>5.6000000000000001E-2</v>
      </c>
      <c r="R98" s="11">
        <v>56</v>
      </c>
      <c r="S98" s="23" t="str">
        <f>IFERROR(VLOOKUP(J98,'DESC ITY - ENG'!B:C,2,FALSE),VLOOKUP(I98,'DESC ITY - ENG'!A:C,3,FALSE))</f>
        <v>Latex Gloves ASTM Standard 100 pcs</v>
      </c>
      <c r="T98" s="12" t="str">
        <f>VLOOKUP(S98,'DESC ITY - ENG'!C:D,2,FALSE)</f>
        <v>MISC</v>
      </c>
      <c r="U98" s="24" t="str">
        <f t="shared" si="4"/>
        <v>乳膠手套 ASTM 標準 100 件</v>
      </c>
      <c r="V98" t="str">
        <f>VLOOKUP(T98,'STANDARD COMM'!A:D,3,FALSE)</f>
        <v>Misc</v>
      </c>
      <c r="W98" t="str">
        <f t="shared" si="5"/>
        <v>NR</v>
      </c>
    </row>
    <row r="99" spans="1:23">
      <c r="A99" s="13" t="s">
        <v>1330</v>
      </c>
      <c r="B99" s="14">
        <v>45642.48810185185</v>
      </c>
      <c r="C99" s="15"/>
      <c r="D99" s="15" t="s">
        <v>102</v>
      </c>
      <c r="E99" s="15" t="s">
        <v>103</v>
      </c>
      <c r="F99" s="15" t="s">
        <v>1452</v>
      </c>
      <c r="G99" s="20">
        <v>46081</v>
      </c>
      <c r="H99" s="15"/>
      <c r="I99" s="15" t="s">
        <v>466</v>
      </c>
      <c r="J99" s="15" t="s">
        <v>467</v>
      </c>
      <c r="K99" s="15" t="s">
        <v>657</v>
      </c>
      <c r="L99" s="29" t="str">
        <f>VLOOKUP(K99,'COMM ITY- ENG'!A:B,2,FALSE)</f>
        <v>consumable materials</v>
      </c>
      <c r="M99" s="15"/>
      <c r="N99" s="16">
        <v>10</v>
      </c>
      <c r="O99" s="15" t="s">
        <v>660</v>
      </c>
      <c r="P99" s="15"/>
      <c r="Q99" s="16">
        <f t="shared" si="3"/>
        <v>17.2</v>
      </c>
      <c r="R99" s="17">
        <v>172</v>
      </c>
      <c r="S99" s="23" t="str">
        <f>IFERROR(VLOOKUP(J99,'DESC ITY - ENG'!B:C,2,FALSE),VLOOKUP(I99,'DESC ITY - ENG'!A:C,3,FALSE))</f>
        <v>Paper Roll Pomercart 40g 4kg</v>
      </c>
      <c r="T99" s="12" t="str">
        <f>VLOOKUP(S99,'DESC ITY - ENG'!C:D,2,FALSE)</f>
        <v>PAP-</v>
      </c>
      <c r="U99" t="str">
        <f t="shared" si="4"/>
        <v>紙卷Pomercart 40克 4kg</v>
      </c>
      <c r="V99" t="str">
        <f>VLOOKUP(T99,'STANDARD COMM'!A:D,3,FALSE)</f>
        <v>Paper Material</v>
      </c>
      <c r="W99" t="str">
        <f t="shared" si="5"/>
        <v>NR</v>
      </c>
    </row>
    <row r="100" spans="1:23">
      <c r="A100" s="7" t="s">
        <v>1329</v>
      </c>
      <c r="B100" s="8">
        <v>45580.642916666664</v>
      </c>
      <c r="C100" s="9"/>
      <c r="D100" s="9" t="s">
        <v>102</v>
      </c>
      <c r="E100" s="9" t="s">
        <v>103</v>
      </c>
      <c r="F100" s="9" t="s">
        <v>1452</v>
      </c>
      <c r="G100" s="19">
        <v>46081</v>
      </c>
      <c r="H100" s="9"/>
      <c r="I100" s="9" t="s">
        <v>466</v>
      </c>
      <c r="J100" s="9" t="s">
        <v>467</v>
      </c>
      <c r="K100" s="9" t="s">
        <v>657</v>
      </c>
      <c r="L100" s="29" t="str">
        <f>VLOOKUP(K100,'COMM ITY- ENG'!A:B,2,FALSE)</f>
        <v>consumable materials</v>
      </c>
      <c r="M100" s="9"/>
      <c r="N100" s="10">
        <v>18</v>
      </c>
      <c r="O100" s="9" t="s">
        <v>660</v>
      </c>
      <c r="P100" s="9"/>
      <c r="Q100" s="10">
        <f t="shared" si="3"/>
        <v>17.200000000000003</v>
      </c>
      <c r="R100" s="11">
        <v>309.60000000000002</v>
      </c>
      <c r="S100" s="23" t="str">
        <f>IFERROR(VLOOKUP(J100,'DESC ITY - ENG'!B:C,2,FALSE),VLOOKUP(I100,'DESC ITY - ENG'!A:C,3,FALSE))</f>
        <v>Paper Roll Pomercart 40g 4kg</v>
      </c>
      <c r="T100" s="12" t="str">
        <f>VLOOKUP(S100,'DESC ITY - ENG'!C:D,2,FALSE)</f>
        <v>PAP-</v>
      </c>
      <c r="U100" t="str">
        <f t="shared" si="4"/>
        <v>紙卷Pomercart 40克 4kg</v>
      </c>
      <c r="V100" t="str">
        <f>VLOOKUP(T100,'STANDARD COMM'!A:D,3,FALSE)</f>
        <v>Paper Material</v>
      </c>
      <c r="W100" t="str">
        <f t="shared" si="5"/>
        <v>NR</v>
      </c>
    </row>
    <row r="101" spans="1:23">
      <c r="A101" s="7" t="s">
        <v>1204</v>
      </c>
      <c r="B101" s="8">
        <v>45582.526967592596</v>
      </c>
      <c r="C101" s="9"/>
      <c r="D101" s="9" t="s">
        <v>27</v>
      </c>
      <c r="E101" s="9" t="s">
        <v>28</v>
      </c>
      <c r="F101" s="9" t="s">
        <v>1359</v>
      </c>
      <c r="G101" s="19">
        <v>46081</v>
      </c>
      <c r="H101" s="9"/>
      <c r="I101" s="9" t="s">
        <v>156</v>
      </c>
      <c r="J101" s="9" t="s">
        <v>157</v>
      </c>
      <c r="K101" s="9" t="s">
        <v>648</v>
      </c>
      <c r="L101" s="29" t="str">
        <f>VLOOKUP(K101,'COMM ITY- ENG'!A:B,2,FALSE)</f>
        <v>finished accessories</v>
      </c>
      <c r="M101" s="9"/>
      <c r="N101" s="10">
        <v>1002</v>
      </c>
      <c r="O101" s="9" t="s">
        <v>660</v>
      </c>
      <c r="P101" s="9"/>
      <c r="Q101" s="10">
        <f t="shared" si="3"/>
        <v>2.4000000000000004</v>
      </c>
      <c r="R101" s="11">
        <v>2404.8000000000002</v>
      </c>
      <c r="S101" s="23" t="str">
        <f>IFERROR(VLOOKUP(J101,'DESC ITY - ENG'!B:C,2,FALSE),VLOOKUP(I101,'DESC ITY - ENG'!A:C,3,FALSE))</f>
        <v>Oval Baking Dish Borosilicate Glass 26x18 cm</v>
      </c>
      <c r="T101" s="12" t="str">
        <f>VLOOKUP(S101,'DESC ITY - ENG'!C:D,2,FALSE)</f>
        <v>PAN-</v>
      </c>
      <c r="U101" t="str">
        <f t="shared" si="4"/>
        <v>橢圓形烤盤 硼矽玻璃 26x18 公分</v>
      </c>
      <c r="V101" t="str">
        <f>VLOOKUP(T101,'STANDARD COMM'!A:D,3,FALSE)</f>
        <v>Pan</v>
      </c>
      <c r="W101" t="str">
        <f t="shared" si="5"/>
        <v>NR</v>
      </c>
    </row>
    <row r="102" spans="1:23">
      <c r="A102" s="13" t="s">
        <v>1204</v>
      </c>
      <c r="B102" s="14">
        <v>45582.526967592596</v>
      </c>
      <c r="C102" s="15"/>
      <c r="D102" s="15" t="s">
        <v>27</v>
      </c>
      <c r="E102" s="15" t="s">
        <v>28</v>
      </c>
      <c r="F102" s="15" t="s">
        <v>1359</v>
      </c>
      <c r="G102" s="20">
        <v>46081</v>
      </c>
      <c r="H102" s="15"/>
      <c r="I102" s="15" t="s">
        <v>166</v>
      </c>
      <c r="J102" s="15" t="s">
        <v>167</v>
      </c>
      <c r="K102" s="15" t="s">
        <v>648</v>
      </c>
      <c r="L102" s="29" t="str">
        <f>VLOOKUP(K102,'COMM ITY- ENG'!A:B,2,FALSE)</f>
        <v>finished accessories</v>
      </c>
      <c r="M102" s="15"/>
      <c r="N102" s="16">
        <v>900</v>
      </c>
      <c r="O102" s="15" t="s">
        <v>660</v>
      </c>
      <c r="P102" s="15"/>
      <c r="Q102" s="16">
        <f t="shared" si="3"/>
        <v>2.95</v>
      </c>
      <c r="R102" s="17">
        <v>2655</v>
      </c>
      <c r="S102" s="23" t="str">
        <f>IFERROR(VLOOKUP(J102,'DESC ITY - ENG'!B:C,2,FALSE),VLOOKUP(I102,'DESC ITY - ENG'!A:C,3,FALSE))</f>
        <v>Rectangular Baking Dish Borosilicate Glass 39x24 cm</v>
      </c>
      <c r="T102" s="12" t="str">
        <f>VLOOKUP(S102,'DESC ITY - ENG'!C:D,2,FALSE)</f>
        <v>PAN-</v>
      </c>
      <c r="U102" t="str">
        <f t="shared" si="4"/>
        <v>長方形烘焙盤 硼矽玻璃 39x24 公分</v>
      </c>
      <c r="V102" t="str">
        <f>VLOOKUP(T102,'STANDARD COMM'!A:D,3,FALSE)</f>
        <v>Pan</v>
      </c>
      <c r="W102" t="str">
        <f t="shared" si="5"/>
        <v>NR</v>
      </c>
    </row>
    <row r="103" spans="1:23">
      <c r="A103" s="7" t="s">
        <v>1204</v>
      </c>
      <c r="B103" s="8">
        <v>45582.526967592596</v>
      </c>
      <c r="C103" s="9"/>
      <c r="D103" s="9" t="s">
        <v>27</v>
      </c>
      <c r="E103" s="9" t="s">
        <v>28</v>
      </c>
      <c r="F103" s="9" t="s">
        <v>1359</v>
      </c>
      <c r="G103" s="19">
        <v>46081</v>
      </c>
      <c r="H103" s="9"/>
      <c r="I103" s="9" t="s">
        <v>168</v>
      </c>
      <c r="J103" s="9" t="s">
        <v>169</v>
      </c>
      <c r="K103" s="9" t="s">
        <v>648</v>
      </c>
      <c r="L103" s="29" t="str">
        <f>VLOOKUP(K103,'COMM ITY- ENG'!A:B,2,FALSE)</f>
        <v>finished accessories</v>
      </c>
      <c r="M103" s="9"/>
      <c r="N103" s="10">
        <v>1232</v>
      </c>
      <c r="O103" s="9" t="s">
        <v>660</v>
      </c>
      <c r="P103" s="9"/>
      <c r="Q103" s="10">
        <f t="shared" si="3"/>
        <v>2.2999999999999998</v>
      </c>
      <c r="R103" s="11">
        <v>2833.6</v>
      </c>
      <c r="S103" s="23" t="str">
        <f>IFERROR(VLOOKUP(J103,'DESC ITY - ENG'!B:C,2,FALSE),VLOOKUP(I103,'DESC ITY - ENG'!A:C,3,FALSE))</f>
        <v>Rectangular Baking Dish Borosilicate Glass 32x20 cm</v>
      </c>
      <c r="T103" s="12" t="str">
        <f>VLOOKUP(S103,'DESC ITY - ENG'!C:D,2,FALSE)</f>
        <v>PAN-</v>
      </c>
      <c r="U103" s="24" t="str">
        <f t="shared" si="4"/>
        <v>長方形烘焙盤 硼矽玻璃 32x20 公分</v>
      </c>
      <c r="V103" t="str">
        <f>VLOOKUP(T103,'STANDARD COMM'!A:D,3,FALSE)</f>
        <v>Pan</v>
      </c>
      <c r="W103" t="str">
        <f t="shared" si="5"/>
        <v>NR</v>
      </c>
    </row>
    <row r="104" spans="1:23">
      <c r="A104" s="7" t="s">
        <v>1145</v>
      </c>
      <c r="B104" s="8">
        <v>45642.710625</v>
      </c>
      <c r="C104" s="9"/>
      <c r="D104" s="9" t="s">
        <v>59</v>
      </c>
      <c r="E104" s="9" t="s">
        <v>60</v>
      </c>
      <c r="F104" s="9" t="s">
        <v>1379</v>
      </c>
      <c r="G104" s="19">
        <v>46081</v>
      </c>
      <c r="H104" s="9"/>
      <c r="I104" s="9" t="s">
        <v>334</v>
      </c>
      <c r="J104" s="9" t="s">
        <v>335</v>
      </c>
      <c r="K104" s="9" t="s">
        <v>646</v>
      </c>
      <c r="L104" s="29" t="str">
        <f>VLOOKUP(K104,'COMM ITY- ENG'!A:B,2,FALSE)</f>
        <v>handles</v>
      </c>
      <c r="M104" s="9"/>
      <c r="N104" s="10">
        <v>7300</v>
      </c>
      <c r="O104" s="9" t="s">
        <v>660</v>
      </c>
      <c r="P104" s="9"/>
      <c r="Q104" s="10">
        <f t="shared" si="3"/>
        <v>1.9592808219178082</v>
      </c>
      <c r="R104" s="11">
        <v>14302.75</v>
      </c>
      <c r="S104" s="23" t="str">
        <f>IFERROR(VLOOKUP(J104,'DESC ITY - ENG'!B:C,2,FALSE),VLOOKUP(I104,'DESC ITY - ENG'!A:C,3,FALSE))</f>
        <v>Steel Handle Artusi Medium Pan 24/Wok 28 Satin Finish [cite: 4]</v>
      </c>
      <c r="T104" s="12" t="str">
        <f>VLOOKUP(S104,'DESC ITY - ENG'!C:D,2,FALSE)</f>
        <v>HDL-</v>
      </c>
      <c r="U104" s="24" t="str">
        <f t="shared" si="4"/>
        <v>鋼柄 Artusi 中型鍋 24/Wok 28 緞面處理 [引用：4]</v>
      </c>
      <c r="V104" t="str">
        <f>VLOOKUP(T104,'STANDARD COMM'!A:D,3,FALSE)</f>
        <v>Fittings</v>
      </c>
      <c r="W104" t="str">
        <f t="shared" si="5"/>
        <v>NR</v>
      </c>
    </row>
    <row r="105" spans="1:23">
      <c r="A105" s="13" t="s">
        <v>1145</v>
      </c>
      <c r="B105" s="14">
        <v>45629.658333333333</v>
      </c>
      <c r="C105" s="15"/>
      <c r="D105" s="15" t="s">
        <v>59</v>
      </c>
      <c r="E105" s="15" t="s">
        <v>60</v>
      </c>
      <c r="F105" s="15" t="s">
        <v>1379</v>
      </c>
      <c r="G105" s="20">
        <v>46081</v>
      </c>
      <c r="H105" s="15"/>
      <c r="I105" s="15" t="s">
        <v>1510</v>
      </c>
      <c r="J105" s="15" t="s">
        <v>1511</v>
      </c>
      <c r="K105" s="15" t="s">
        <v>646</v>
      </c>
      <c r="L105" s="29" t="str">
        <f>VLOOKUP(K105,'COMM ITY- ENG'!A:B,2,FALSE)</f>
        <v>handles</v>
      </c>
      <c r="M105" s="15"/>
      <c r="N105" s="16">
        <v>1000</v>
      </c>
      <c r="O105" s="15" t="s">
        <v>660</v>
      </c>
      <c r="P105" s="15"/>
      <c r="Q105" s="16">
        <f t="shared" si="3"/>
        <v>1.35361</v>
      </c>
      <c r="R105" s="17">
        <v>1353.61</v>
      </c>
      <c r="S105" s="23" t="str">
        <f>IFERROR(VLOOKUP(J105,'DESC ITY - ENG'!B:C,2,FALSE),VLOOKUP(I105,'DESC ITY - ENG'!A:C,3,FALSE))</f>
        <v>Cast Steel Handle Polished Ice Casserole/Skillet</v>
      </c>
      <c r="T105" s="12" t="str">
        <f>VLOOKUP(S105,'DESC ITY - ENG'!C:D,2,FALSE)</f>
        <v>HDL-</v>
      </c>
      <c r="U105" s="24" t="str">
        <f t="shared" si="4"/>
        <v>鑄鋼手柄拋光冰鍋/平底鍋</v>
      </c>
      <c r="V105" t="str">
        <f>VLOOKUP(T105,'STANDARD COMM'!A:D,3,FALSE)</f>
        <v>Fittings</v>
      </c>
      <c r="W105" t="str">
        <f t="shared" si="5"/>
        <v>NR</v>
      </c>
    </row>
    <row r="106" spans="1:23">
      <c r="A106" s="13" t="s">
        <v>1227</v>
      </c>
      <c r="B106" s="14">
        <v>45635.700370370374</v>
      </c>
      <c r="C106" s="15"/>
      <c r="D106" s="15" t="s">
        <v>39</v>
      </c>
      <c r="E106" s="15" t="s">
        <v>40</v>
      </c>
      <c r="F106" s="15" t="s">
        <v>1386</v>
      </c>
      <c r="G106" s="20">
        <v>46081</v>
      </c>
      <c r="H106" s="15"/>
      <c r="I106" s="15" t="s">
        <v>350</v>
      </c>
      <c r="J106" s="15" t="s">
        <v>351</v>
      </c>
      <c r="K106" s="15" t="s">
        <v>647</v>
      </c>
      <c r="L106" s="29" t="str">
        <f>VLOOKUP(K106,'COMM ITY- ENG'!A:B,2,FALSE)</f>
        <v>chemical products</v>
      </c>
      <c r="M106" s="15"/>
      <c r="N106" s="16">
        <v>600.12</v>
      </c>
      <c r="O106" s="15" t="s">
        <v>661</v>
      </c>
      <c r="P106" s="15"/>
      <c r="Q106" s="16">
        <f t="shared" si="3"/>
        <v>16</v>
      </c>
      <c r="R106" s="17">
        <v>9601.92</v>
      </c>
      <c r="S106" s="23" t="str">
        <f>IFERROR(VLOOKUP(J106,'DESC ITY - ENG'!B:C,2,FALSE),VLOOKUP(I106,'DESC ITY - ENG'!A:C,3,FALSE))</f>
        <v>Coating G8 Base System Ghost Grey FC-20917A</v>
      </c>
      <c r="T106" s="12" t="str">
        <f>VLOOKUP(S106,'DESC ITY - ENG'!C:D,2,FALSE)</f>
        <v>INM-</v>
      </c>
      <c r="U106" s="24" t="str">
        <f t="shared" si="4"/>
        <v>塗層 G8 基礎系統 Ghost Grey FC-20917A</v>
      </c>
      <c r="V106" t="str">
        <f>VLOOKUP(T106,'STANDARD COMM'!A:D,3,FALSE)</f>
        <v>Coating</v>
      </c>
      <c r="W106" t="str">
        <f t="shared" si="5"/>
        <v>kg</v>
      </c>
    </row>
    <row r="107" spans="1:23">
      <c r="A107" s="13" t="s">
        <v>1230</v>
      </c>
      <c r="B107" s="14">
        <v>45645.685370370367</v>
      </c>
      <c r="C107" s="15"/>
      <c r="D107" s="15" t="s">
        <v>39</v>
      </c>
      <c r="E107" s="15" t="s">
        <v>40</v>
      </c>
      <c r="F107" s="15" t="s">
        <v>1390</v>
      </c>
      <c r="G107" s="20">
        <v>46081</v>
      </c>
      <c r="H107" s="15"/>
      <c r="I107" s="15" t="s">
        <v>1512</v>
      </c>
      <c r="J107" s="15" t="s">
        <v>1513</v>
      </c>
      <c r="K107" s="15" t="s">
        <v>647</v>
      </c>
      <c r="L107" s="29" t="str">
        <f>VLOOKUP(K107,'COMM ITY- ENG'!A:B,2,FALSE)</f>
        <v>chemical products</v>
      </c>
      <c r="M107" s="15"/>
      <c r="N107" s="16">
        <v>26.67</v>
      </c>
      <c r="O107" s="15" t="s">
        <v>661</v>
      </c>
      <c r="P107" s="15"/>
      <c r="Q107" s="16">
        <f t="shared" si="3"/>
        <v>0</v>
      </c>
      <c r="R107" s="17">
        <v>0</v>
      </c>
      <c r="S107" s="23" t="str">
        <f>IFERROR(VLOOKUP(J107,'DESC ITY - ENG'!B:C,2,FALSE),VLOOKUP(I107,'DESC ITY - ENG'!A:C,3,FALSE))</f>
        <v>G8 BS Graphite Grey FC-30949A</v>
      </c>
      <c r="T107" s="12" t="str">
        <f>VLOOKUP(S107,'DESC ITY - ENG'!C:D,2,FALSE)</f>
        <v>INM-</v>
      </c>
      <c r="U107" s="24" t="str">
        <f t="shared" si="4"/>
        <v>G8 BS 石墨灰 FC-30949A</v>
      </c>
      <c r="V107" t="str">
        <f>VLOOKUP(T107,'STANDARD COMM'!A:D,3,FALSE)</f>
        <v>Coating</v>
      </c>
      <c r="W107" t="str">
        <f t="shared" si="5"/>
        <v>kg</v>
      </c>
    </row>
    <row r="108" spans="1:23">
      <c r="A108" s="7" t="s">
        <v>1230</v>
      </c>
      <c r="B108" s="8">
        <v>45645.685370370367</v>
      </c>
      <c r="C108" s="9"/>
      <c r="D108" s="9" t="s">
        <v>39</v>
      </c>
      <c r="E108" s="9" t="s">
        <v>40</v>
      </c>
      <c r="F108" s="9" t="s">
        <v>1390</v>
      </c>
      <c r="G108" s="19">
        <v>46081</v>
      </c>
      <c r="H108" s="9"/>
      <c r="I108" s="9" t="s">
        <v>1514</v>
      </c>
      <c r="J108" s="9" t="s">
        <v>1515</v>
      </c>
      <c r="K108" s="9" t="s">
        <v>647</v>
      </c>
      <c r="L108" s="29" t="str">
        <f>VLOOKUP(K108,'COMM ITY- ENG'!A:B,2,FALSE)</f>
        <v>chemical products</v>
      </c>
      <c r="M108" s="9"/>
      <c r="N108" s="10">
        <v>26.67</v>
      </c>
      <c r="O108" s="9" t="s">
        <v>661</v>
      </c>
      <c r="P108" s="9"/>
      <c r="Q108" s="10">
        <f t="shared" si="3"/>
        <v>16</v>
      </c>
      <c r="R108" s="11">
        <v>426.72</v>
      </c>
      <c r="S108" s="23" t="str">
        <f>IFERROR(VLOOKUP(J108,'DESC ITY - ENG'!B:C,2,FALSE),VLOOKUP(I108,'DESC ITY - ENG'!A:C,3,FALSE))</f>
        <v>G8 BS Dark Grey FC-30159A</v>
      </c>
      <c r="T108" s="12" t="str">
        <f>VLOOKUP(S108,'DESC ITY - ENG'!C:D,2,FALSE)</f>
        <v>INM-</v>
      </c>
      <c r="U108" s="24" t="str">
        <f t="shared" si="4"/>
        <v>G8 BS 深灰色 FC-30159A</v>
      </c>
      <c r="V108" t="str">
        <f>VLOOKUP(T108,'STANDARD COMM'!A:D,3,FALSE)</f>
        <v>Coating</v>
      </c>
      <c r="W108" t="str">
        <f t="shared" si="5"/>
        <v>kg</v>
      </c>
    </row>
    <row r="109" spans="1:23">
      <c r="A109" s="13" t="s">
        <v>1230</v>
      </c>
      <c r="B109" s="14">
        <v>45645.685370370367</v>
      </c>
      <c r="C109" s="15"/>
      <c r="D109" s="15" t="s">
        <v>39</v>
      </c>
      <c r="E109" s="15" t="s">
        <v>40</v>
      </c>
      <c r="F109" s="15" t="s">
        <v>1390</v>
      </c>
      <c r="G109" s="20">
        <v>46081</v>
      </c>
      <c r="H109" s="15"/>
      <c r="I109" s="15" t="s">
        <v>348</v>
      </c>
      <c r="J109" s="15" t="s">
        <v>349</v>
      </c>
      <c r="K109" s="15" t="s">
        <v>647</v>
      </c>
      <c r="L109" s="29" t="str">
        <f>VLOOKUP(K109,'COMM ITY- ENG'!A:B,2,FALSE)</f>
        <v>chemical products</v>
      </c>
      <c r="M109" s="15"/>
      <c r="N109" s="16">
        <v>200.04</v>
      </c>
      <c r="O109" s="15" t="s">
        <v>661</v>
      </c>
      <c r="P109" s="15"/>
      <c r="Q109" s="16">
        <f t="shared" si="3"/>
        <v>16</v>
      </c>
      <c r="R109" s="17">
        <v>3200.64</v>
      </c>
      <c r="S109" s="23" t="str">
        <f>IFERROR(VLOOKUP(J109,'DESC ITY - ENG'!B:C,2,FALSE),VLOOKUP(I109,'DESC ITY - ENG'!A:C,3,FALSE))</f>
        <v>Coating G8 Base System White FC-1462 Grade A</v>
      </c>
      <c r="T109" s="12" t="str">
        <f>VLOOKUP(S109,'DESC ITY - ENG'!C:D,2,FALSE)</f>
        <v>INM-</v>
      </c>
      <c r="U109" t="str">
        <f t="shared" si="4"/>
        <v>塗層 G8 底座系統白色 FC-1462 A 級</v>
      </c>
      <c r="V109" t="str">
        <f>VLOOKUP(T109,'STANDARD COMM'!A:D,3,FALSE)</f>
        <v>Coating</v>
      </c>
      <c r="W109" t="str">
        <f t="shared" si="5"/>
        <v>kg</v>
      </c>
    </row>
    <row r="110" spans="1:23">
      <c r="A110" s="7" t="s">
        <v>1230</v>
      </c>
      <c r="B110" s="8">
        <v>45645.685370370367</v>
      </c>
      <c r="C110" s="9"/>
      <c r="D110" s="9" t="s">
        <v>39</v>
      </c>
      <c r="E110" s="9" t="s">
        <v>40</v>
      </c>
      <c r="F110" s="9" t="s">
        <v>1390</v>
      </c>
      <c r="G110" s="19">
        <v>46081</v>
      </c>
      <c r="H110" s="9"/>
      <c r="I110" s="9" t="s">
        <v>1516</v>
      </c>
      <c r="J110" s="9" t="s">
        <v>1517</v>
      </c>
      <c r="K110" s="9" t="s">
        <v>647</v>
      </c>
      <c r="L110" s="29" t="str">
        <f>VLOOKUP(K110,'COMM ITY- ENG'!A:B,2,FALSE)</f>
        <v>chemical products</v>
      </c>
      <c r="M110" s="9"/>
      <c r="N110" s="10">
        <v>20</v>
      </c>
      <c r="O110" s="9" t="s">
        <v>661</v>
      </c>
      <c r="P110" s="9"/>
      <c r="Q110" s="10">
        <f t="shared" si="3"/>
        <v>16</v>
      </c>
      <c r="R110" s="11">
        <v>320</v>
      </c>
      <c r="S110" s="23" t="str">
        <f>IFERROR(VLOOKUP(J110,'DESC ITY - ENG'!B:C,2,FALSE),VLOOKUP(I110,'DESC ITY - ENG'!A:C,3,FALSE))</f>
        <v>G8 BS Green FC-40322 A</v>
      </c>
      <c r="T110" s="12" t="str">
        <f>VLOOKUP(S110,'DESC ITY - ENG'!C:D,2,FALSE)</f>
        <v>INM-</v>
      </c>
      <c r="U110" t="str">
        <f t="shared" si="4"/>
        <v>G8 BS 綠色 FC-40322 A</v>
      </c>
      <c r="V110" t="str">
        <f>VLOOKUP(T110,'STANDARD COMM'!A:D,3,FALSE)</f>
        <v>Coating</v>
      </c>
      <c r="W110" t="str">
        <f t="shared" si="5"/>
        <v>kg</v>
      </c>
    </row>
    <row r="111" spans="1:23">
      <c r="A111" s="13" t="s">
        <v>1230</v>
      </c>
      <c r="B111" s="14">
        <v>45645.685370370367</v>
      </c>
      <c r="C111" s="15"/>
      <c r="D111" s="15" t="s">
        <v>39</v>
      </c>
      <c r="E111" s="15" t="s">
        <v>40</v>
      </c>
      <c r="F111" s="15" t="s">
        <v>1390</v>
      </c>
      <c r="G111" s="20">
        <v>46081</v>
      </c>
      <c r="H111" s="15"/>
      <c r="I111" s="15" t="s">
        <v>970</v>
      </c>
      <c r="J111" s="15" t="s">
        <v>791</v>
      </c>
      <c r="K111" s="15" t="s">
        <v>647</v>
      </c>
      <c r="L111" s="29" t="str">
        <f>VLOOKUP(K111,'COMM ITY- ENG'!A:B,2,FALSE)</f>
        <v>chemical products</v>
      </c>
      <c r="M111" s="15"/>
      <c r="N111" s="16">
        <v>100.02</v>
      </c>
      <c r="O111" s="15" t="s">
        <v>661</v>
      </c>
      <c r="P111" s="15"/>
      <c r="Q111" s="16">
        <f t="shared" si="3"/>
        <v>16</v>
      </c>
      <c r="R111" s="17">
        <v>1600.32</v>
      </c>
      <c r="S111" s="23" t="str">
        <f>IFERROR(VLOOKUP(J111,'DESC ITY - ENG'!B:C,2,FALSE),VLOOKUP(I111,'DESC ITY - ENG'!A:C,3,FALSE))</f>
        <v>G8 BS FC-41058 A GREEN MET.</v>
      </c>
      <c r="T111" s="12" t="str">
        <f>VLOOKUP(S111,'DESC ITY - ENG'!C:D,2,FALSE)</f>
        <v>INM-</v>
      </c>
      <c r="U111" t="str">
        <f t="shared" si="4"/>
        <v>G8 BS FC-41058 A 綠色 MET。</v>
      </c>
      <c r="V111" t="str">
        <f>VLOOKUP(T111,'STANDARD COMM'!A:D,3,FALSE)</f>
        <v>Coating</v>
      </c>
      <c r="W111" t="str">
        <f t="shared" si="5"/>
        <v>kg</v>
      </c>
    </row>
    <row r="112" spans="1:23">
      <c r="A112" s="7" t="s">
        <v>1230</v>
      </c>
      <c r="B112" s="8">
        <v>45638.700150462966</v>
      </c>
      <c r="C112" s="9"/>
      <c r="D112" s="9" t="s">
        <v>39</v>
      </c>
      <c r="E112" s="9" t="s">
        <v>40</v>
      </c>
      <c r="F112" s="9" t="s">
        <v>1390</v>
      </c>
      <c r="G112" s="19">
        <v>46081</v>
      </c>
      <c r="H112" s="9"/>
      <c r="I112" s="9" t="s">
        <v>350</v>
      </c>
      <c r="J112" s="9" t="s">
        <v>351</v>
      </c>
      <c r="K112" s="9" t="s">
        <v>647</v>
      </c>
      <c r="L112" s="29" t="str">
        <f>VLOOKUP(K112,'COMM ITY- ENG'!A:B,2,FALSE)</f>
        <v>chemical products</v>
      </c>
      <c r="M112" s="9"/>
      <c r="N112" s="10">
        <v>500.1</v>
      </c>
      <c r="O112" s="9" t="s">
        <v>661</v>
      </c>
      <c r="P112" s="9"/>
      <c r="Q112" s="10">
        <f t="shared" si="3"/>
        <v>16</v>
      </c>
      <c r="R112" s="11">
        <v>8001.6</v>
      </c>
      <c r="S112" s="23" t="str">
        <f>IFERROR(VLOOKUP(J112,'DESC ITY - ENG'!B:C,2,FALSE),VLOOKUP(I112,'DESC ITY - ENG'!A:C,3,FALSE))</f>
        <v>Coating G8 Base System Ghost Grey FC-20917A</v>
      </c>
      <c r="T112" s="12" t="str">
        <f>VLOOKUP(S112,'DESC ITY - ENG'!C:D,2,FALSE)</f>
        <v>INM-</v>
      </c>
      <c r="U112" t="str">
        <f t="shared" si="4"/>
        <v>塗層 G8 基礎系統 Ghost Grey FC-20917A</v>
      </c>
      <c r="V112" t="str">
        <f>VLOOKUP(T112,'STANDARD COMM'!A:D,3,FALSE)</f>
        <v>Coating</v>
      </c>
      <c r="W112" t="str">
        <f t="shared" si="5"/>
        <v>kg</v>
      </c>
    </row>
    <row r="113" spans="1:23">
      <c r="A113" s="13" t="s">
        <v>1230</v>
      </c>
      <c r="B113" s="14">
        <v>45645.685370370367</v>
      </c>
      <c r="C113" s="15"/>
      <c r="D113" s="15" t="s">
        <v>39</v>
      </c>
      <c r="E113" s="15" t="s">
        <v>40</v>
      </c>
      <c r="F113" s="15" t="s">
        <v>1390</v>
      </c>
      <c r="G113" s="20">
        <v>46081</v>
      </c>
      <c r="H113" s="15"/>
      <c r="I113" s="15" t="s">
        <v>1518</v>
      </c>
      <c r="J113" s="15" t="s">
        <v>1519</v>
      </c>
      <c r="K113" s="15" t="s">
        <v>647</v>
      </c>
      <c r="L113" s="29" t="str">
        <f>VLOOKUP(K113,'COMM ITY- ENG'!A:B,2,FALSE)</f>
        <v>chemical products</v>
      </c>
      <c r="M113" s="15"/>
      <c r="N113" s="16">
        <v>20</v>
      </c>
      <c r="O113" s="15" t="s">
        <v>661</v>
      </c>
      <c r="P113" s="15"/>
      <c r="Q113" s="16">
        <f t="shared" si="3"/>
        <v>0</v>
      </c>
      <c r="R113" s="17">
        <v>0</v>
      </c>
      <c r="S113" s="23" t="str">
        <f>IFERROR(VLOOKUP(J113,'DESC ITY - ENG'!B:C,2,FALSE),VLOOKUP(I113,'DESC ITY - ENG'!A:C,3,FALSE))</f>
        <v>G8 TC Metallic Graphite FC-30950M</v>
      </c>
      <c r="T113" s="12" t="str">
        <f>VLOOKUP(S113,'DESC ITY - ENG'!C:D,2,FALSE)</f>
        <v>INM-</v>
      </c>
      <c r="U113" t="str">
        <f t="shared" si="4"/>
        <v>G8 TC 金屬石墨 FC-30950M</v>
      </c>
      <c r="V113" t="str">
        <f>VLOOKUP(T113,'STANDARD COMM'!A:D,3,FALSE)</f>
        <v>Coating</v>
      </c>
      <c r="W113" t="str">
        <f t="shared" si="5"/>
        <v>kg</v>
      </c>
    </row>
    <row r="114" spans="1:23">
      <c r="A114" s="7" t="s">
        <v>1230</v>
      </c>
      <c r="B114" s="8">
        <v>45638.700150462966</v>
      </c>
      <c r="C114" s="9"/>
      <c r="D114" s="9" t="s">
        <v>39</v>
      </c>
      <c r="E114" s="9" t="s">
        <v>40</v>
      </c>
      <c r="F114" s="9" t="s">
        <v>1390</v>
      </c>
      <c r="G114" s="19">
        <v>46081</v>
      </c>
      <c r="H114" s="9"/>
      <c r="I114" s="9" t="s">
        <v>686</v>
      </c>
      <c r="J114" s="9" t="s">
        <v>687</v>
      </c>
      <c r="K114" s="9" t="s">
        <v>647</v>
      </c>
      <c r="L114" s="29" t="str">
        <f>VLOOKUP(K114,'COMM ITY- ENG'!A:B,2,FALSE)</f>
        <v>chemical products</v>
      </c>
      <c r="M114" s="9"/>
      <c r="N114" s="10">
        <v>200</v>
      </c>
      <c r="O114" s="9" t="s">
        <v>661</v>
      </c>
      <c r="P114" s="9"/>
      <c r="Q114" s="10">
        <f t="shared" si="3"/>
        <v>16</v>
      </c>
      <c r="R114" s="11">
        <v>3200</v>
      </c>
      <c r="S114" s="23" t="str">
        <f>IFERROR(VLOOKUP(J114,'DESC ITY - ENG'!B:C,2,FALSE),VLOOKUP(I114,'DESC ITY - ENG'!A:C,3,FALSE))</f>
        <v>Coating G8 Top Coat Ghost-Grey FC-1707M Grade A</v>
      </c>
      <c r="T114" s="12" t="str">
        <f>VLOOKUP(S114,'DESC ITY - ENG'!C:D,2,FALSE)</f>
        <v>INM-</v>
      </c>
      <c r="U114" t="str">
        <f t="shared" si="4"/>
        <v>塗層G8頂層灰幽靈灰 FC-1707M A級</v>
      </c>
      <c r="V114" t="str">
        <f>VLOOKUP(T114,'STANDARD COMM'!A:D,3,FALSE)</f>
        <v>Coating</v>
      </c>
      <c r="W114" t="str">
        <f t="shared" si="5"/>
        <v>kg</v>
      </c>
    </row>
    <row r="115" spans="1:23">
      <c r="A115" s="13" t="s">
        <v>1230</v>
      </c>
      <c r="B115" s="14">
        <v>45645.685370370367</v>
      </c>
      <c r="C115" s="15"/>
      <c r="D115" s="15" t="s">
        <v>39</v>
      </c>
      <c r="E115" s="15" t="s">
        <v>40</v>
      </c>
      <c r="F115" s="15" t="s">
        <v>1390</v>
      </c>
      <c r="G115" s="20">
        <v>46081</v>
      </c>
      <c r="H115" s="15"/>
      <c r="I115" s="15" t="s">
        <v>971</v>
      </c>
      <c r="J115" s="15" t="s">
        <v>792</v>
      </c>
      <c r="K115" s="15" t="s">
        <v>647</v>
      </c>
      <c r="L115" s="29" t="str">
        <f>VLOOKUP(K115,'COMM ITY- ENG'!A:B,2,FALSE)</f>
        <v>chemical products</v>
      </c>
      <c r="M115" s="15"/>
      <c r="N115" s="16">
        <v>100</v>
      </c>
      <c r="O115" s="15" t="s">
        <v>661</v>
      </c>
      <c r="P115" s="15"/>
      <c r="Q115" s="16">
        <f t="shared" si="3"/>
        <v>16</v>
      </c>
      <c r="R115" s="17">
        <v>1600</v>
      </c>
      <c r="S115" s="23" t="str">
        <f>IFERROR(VLOOKUP(J115,'DESC ITY - ENG'!B:C,2,FALSE),VLOOKUP(I115,'DESC ITY - ENG'!A:C,3,FALSE))</f>
        <v>G8 TC MET.FC-1710M A GREEN MET.</v>
      </c>
      <c r="T115" s="12" t="str">
        <f>VLOOKUP(S115,'DESC ITY - ENG'!C:D,2,FALSE)</f>
        <v>INM-</v>
      </c>
      <c r="U115" t="str">
        <f t="shared" si="4"/>
        <v>G8 TC 會議。FC-1710M A 綠色會見。</v>
      </c>
      <c r="V115" t="str">
        <f>VLOOKUP(T115,'STANDARD COMM'!A:D,3,FALSE)</f>
        <v>Coating</v>
      </c>
      <c r="W115" t="str">
        <f t="shared" si="5"/>
        <v>kg</v>
      </c>
    </row>
    <row r="116" spans="1:23">
      <c r="A116" s="13" t="s">
        <v>1331</v>
      </c>
      <c r="B116" s="14">
        <v>45667.642569444448</v>
      </c>
      <c r="C116" s="15"/>
      <c r="D116" s="15" t="s">
        <v>76</v>
      </c>
      <c r="E116" s="15" t="s">
        <v>77</v>
      </c>
      <c r="F116" s="15" t="s">
        <v>1453</v>
      </c>
      <c r="G116" s="20">
        <v>46081</v>
      </c>
      <c r="H116" s="15"/>
      <c r="I116" s="15" t="s">
        <v>372</v>
      </c>
      <c r="J116" s="15" t="s">
        <v>373</v>
      </c>
      <c r="K116" s="15" t="s">
        <v>657</v>
      </c>
      <c r="L116" s="29" t="str">
        <f>VLOOKUP(K116,'COMM ITY- ENG'!A:B,2,FALSE)</f>
        <v>consumable materials</v>
      </c>
      <c r="M116" s="15"/>
      <c r="N116" s="16">
        <v>3</v>
      </c>
      <c r="O116" s="15" t="s">
        <v>660</v>
      </c>
      <c r="P116" s="15"/>
      <c r="Q116" s="16">
        <f t="shared" si="3"/>
        <v>18.936666666666667</v>
      </c>
      <c r="R116" s="17">
        <v>56.81</v>
      </c>
      <c r="S116" s="23" t="str">
        <f>IFERROR(VLOOKUP(J116,'DESC ITY - ENG'!B:C,2,FALSE),VLOOKUP(I116,'DESC ITY - ENG'!A:C,3,FALSE))</f>
        <v>Adhesive Loctite 406 28cm SS304 Rim with Steam Vent Type AGlass Lid</v>
      </c>
      <c r="T116" s="12" t="str">
        <f>VLOOKUP(S116,'DESC ITY - ENG'!C:D,2,FALSE)</f>
        <v>MISC</v>
      </c>
      <c r="U116" t="str">
        <f t="shared" si="4"/>
        <v>黏著式 Loctite 406 28 公分 SS304 輪圈，配有蒸汽通風型 AGlass 蓋</v>
      </c>
      <c r="V116" t="str">
        <f>VLOOKUP(T116,'STANDARD COMM'!A:D,3,FALSE)</f>
        <v>Misc</v>
      </c>
      <c r="W116" t="str">
        <f t="shared" si="5"/>
        <v>NR</v>
      </c>
    </row>
    <row r="117" spans="1:23">
      <c r="A117" s="7" t="s">
        <v>1332</v>
      </c>
      <c r="B117" s="8">
        <v>45642.48810185185</v>
      </c>
      <c r="C117" s="9"/>
      <c r="D117" s="9" t="s">
        <v>76</v>
      </c>
      <c r="E117" s="9" t="s">
        <v>77</v>
      </c>
      <c r="F117" s="9" t="s">
        <v>1453</v>
      </c>
      <c r="G117" s="19">
        <v>46081</v>
      </c>
      <c r="H117" s="9"/>
      <c r="I117" s="9" t="s">
        <v>372</v>
      </c>
      <c r="J117" s="9" t="s">
        <v>373</v>
      </c>
      <c r="K117" s="9" t="s">
        <v>657</v>
      </c>
      <c r="L117" s="29" t="str">
        <f>VLOOKUP(K117,'COMM ITY- ENG'!A:B,2,FALSE)</f>
        <v>consumable materials</v>
      </c>
      <c r="M117" s="9"/>
      <c r="N117" s="10">
        <v>5</v>
      </c>
      <c r="O117" s="9" t="s">
        <v>660</v>
      </c>
      <c r="P117" s="9"/>
      <c r="Q117" s="10">
        <f t="shared" si="3"/>
        <v>18.496000000000002</v>
      </c>
      <c r="R117" s="11">
        <v>92.48</v>
      </c>
      <c r="S117" s="23" t="str">
        <f>IFERROR(VLOOKUP(J117,'DESC ITY - ENG'!B:C,2,FALSE),VLOOKUP(I117,'DESC ITY - ENG'!A:C,3,FALSE))</f>
        <v>Adhesive Loctite 406 28cm SS304 Rim with Steam Vent Type AGlass Lid</v>
      </c>
      <c r="T117" s="12" t="str">
        <f>VLOOKUP(S117,'DESC ITY - ENG'!C:D,2,FALSE)</f>
        <v>MISC</v>
      </c>
      <c r="U117" t="str">
        <f t="shared" si="4"/>
        <v>黏著式 Loctite 406 28 公分 SS304 輪圈，配有蒸汽通風型 AGlass 蓋</v>
      </c>
      <c r="V117" t="str">
        <f>VLOOKUP(T117,'STANDARD COMM'!A:D,3,FALSE)</f>
        <v>Misc</v>
      </c>
      <c r="W117" t="str">
        <f t="shared" si="5"/>
        <v>NR</v>
      </c>
    </row>
    <row r="118" spans="1:23">
      <c r="A118" s="13" t="s">
        <v>1332</v>
      </c>
      <c r="B118" s="14">
        <v>45666.597812499997</v>
      </c>
      <c r="C118" s="15"/>
      <c r="D118" s="15" t="s">
        <v>76</v>
      </c>
      <c r="E118" s="15" t="s">
        <v>77</v>
      </c>
      <c r="F118" s="15" t="s">
        <v>1453</v>
      </c>
      <c r="G118" s="20">
        <v>46081</v>
      </c>
      <c r="H118" s="15"/>
      <c r="I118" s="15" t="s">
        <v>530</v>
      </c>
      <c r="J118" s="15" t="s">
        <v>531</v>
      </c>
      <c r="K118" s="15" t="s">
        <v>657</v>
      </c>
      <c r="L118" s="29" t="str">
        <f>VLOOKUP(K118,'COMM ITY- ENG'!A:B,2,FALSE)</f>
        <v>consumable materials</v>
      </c>
      <c r="M118" s="15"/>
      <c r="N118" s="16">
        <v>5</v>
      </c>
      <c r="O118" s="15" t="s">
        <v>660</v>
      </c>
      <c r="P118" s="15"/>
      <c r="Q118" s="16">
        <f t="shared" si="3"/>
        <v>26.610000000000003</v>
      </c>
      <c r="R118" s="17">
        <v>133.05000000000001</v>
      </c>
      <c r="S118" s="23" t="str">
        <f>IFERROR(VLOOKUP(J118,'DESC ITY - ENG'!B:C,2,FALSE),VLOOKUP(I118,'DESC ITY - ENG'!A:C,3,FALSE))</f>
        <v>770 PRIMER LOCT0016777 GR.10</v>
      </c>
      <c r="T118" s="12" t="str">
        <f>VLOOKUP(S118,'DESC ITY - ENG'!C:D,2,FALSE)</f>
        <v>INM-</v>
      </c>
      <c r="U118" t="str">
        <f t="shared" si="4"/>
        <v>770 底火LOCT0016777 GR.10</v>
      </c>
      <c r="V118" t="str">
        <f>VLOOKUP(T118,'STANDARD COMM'!A:D,3,FALSE)</f>
        <v>Coating</v>
      </c>
      <c r="W118" t="str">
        <f t="shared" si="5"/>
        <v>NR</v>
      </c>
    </row>
    <row r="119" spans="1:23">
      <c r="A119" s="13" t="s">
        <v>1225</v>
      </c>
      <c r="B119" s="14">
        <v>45631.911469907405</v>
      </c>
      <c r="C119" s="15"/>
      <c r="D119" s="15" t="s">
        <v>53</v>
      </c>
      <c r="E119" s="15" t="s">
        <v>54</v>
      </c>
      <c r="F119" s="15" t="s">
        <v>1384</v>
      </c>
      <c r="G119" s="20">
        <v>46081</v>
      </c>
      <c r="H119" s="15"/>
      <c r="I119" s="15" t="s">
        <v>1474</v>
      </c>
      <c r="J119" s="15" t="s">
        <v>1475</v>
      </c>
      <c r="K119" s="15" t="s">
        <v>646</v>
      </c>
      <c r="L119" s="29" t="str">
        <f>VLOOKUP(K119,'COMM ITY- ENG'!A:B,2,FALSE)</f>
        <v>handles</v>
      </c>
      <c r="M119" s="15"/>
      <c r="N119" s="16">
        <v>1680</v>
      </c>
      <c r="O119" s="15" t="s">
        <v>660</v>
      </c>
      <c r="P119" s="15"/>
      <c r="Q119" s="16">
        <f t="shared" si="3"/>
        <v>1.9337261904761904</v>
      </c>
      <c r="R119" s="17">
        <v>3248.66</v>
      </c>
      <c r="S119" s="23" t="str">
        <f>IFERROR(VLOOKUP(J119,'DESC ITY - ENG'!B:C,2,FALSE),VLOOKUP(I119,'DESC ITY - ENG'!A:C,3,FALSE))</f>
        <v>1-5 SI Handle PVD Gold 16cm Saucepan (6.5mm hole)</v>
      </c>
      <c r="T119" s="12" t="str">
        <f>VLOOKUP(S119,'DESC ITY - ENG'!C:D,2,FALSE)</f>
        <v>HDL-</v>
      </c>
      <c r="U119" t="str">
        <f t="shared" si="4"/>
        <v>1-5 SI 握把 PVD 金色 16 公分鍋（6.5mm 孔）</v>
      </c>
      <c r="V119" t="str">
        <f>VLOOKUP(T119,'STANDARD COMM'!A:D,3,FALSE)</f>
        <v>Fittings</v>
      </c>
      <c r="W119" t="str">
        <f t="shared" si="5"/>
        <v>NR</v>
      </c>
    </row>
    <row r="120" spans="1:23">
      <c r="A120" s="7" t="s">
        <v>1225</v>
      </c>
      <c r="B120" s="8">
        <v>45631.911469907405</v>
      </c>
      <c r="C120" s="9"/>
      <c r="D120" s="9" t="s">
        <v>53</v>
      </c>
      <c r="E120" s="9" t="s">
        <v>54</v>
      </c>
      <c r="F120" s="9" t="s">
        <v>1384</v>
      </c>
      <c r="G120" s="19">
        <v>46081</v>
      </c>
      <c r="H120" s="9"/>
      <c r="I120" s="9" t="s">
        <v>1476</v>
      </c>
      <c r="J120" s="9" t="s">
        <v>1477</v>
      </c>
      <c r="K120" s="9" t="s">
        <v>646</v>
      </c>
      <c r="L120" s="29" t="str">
        <f>VLOOKUP(K120,'COMM ITY- ENG'!A:B,2,FALSE)</f>
        <v>handles</v>
      </c>
      <c r="M120" s="9"/>
      <c r="N120" s="10">
        <v>2040</v>
      </c>
      <c r="O120" s="9" t="s">
        <v>660</v>
      </c>
      <c r="P120" s="9"/>
      <c r="Q120" s="10">
        <f t="shared" si="3"/>
        <v>2.0785392156862748</v>
      </c>
      <c r="R120" s="11">
        <v>4240.22</v>
      </c>
      <c r="S120" s="23" t="str">
        <f>IFERROR(VLOOKUP(J120,'DESC ITY - ENG'!B:C,2,FALSE),VLOOKUP(I120,'DESC ITY - ENG'!A:C,3,FALSE))</f>
        <v>1-5 SI Handle PVD Gold 20cm Saucepan (6.5mm hole)</v>
      </c>
      <c r="T120" s="12" t="str">
        <f>VLOOKUP(S120,'DESC ITY - ENG'!C:D,2,FALSE)</f>
        <v>HDL-</v>
      </c>
      <c r="U120" t="str">
        <f t="shared" si="4"/>
        <v>1-5 SI 握把 PVD 金色 20cm 鍋（6.5mm 孔）</v>
      </c>
      <c r="V120" t="str">
        <f>VLOOKUP(T120,'STANDARD COMM'!A:D,3,FALSE)</f>
        <v>Fittings</v>
      </c>
      <c r="W120" t="str">
        <f t="shared" si="5"/>
        <v>NR</v>
      </c>
    </row>
    <row r="121" spans="1:23">
      <c r="A121" s="13" t="s">
        <v>1225</v>
      </c>
      <c r="B121" s="14">
        <v>45631.911469907405</v>
      </c>
      <c r="C121" s="15"/>
      <c r="D121" s="15" t="s">
        <v>53</v>
      </c>
      <c r="E121" s="15" t="s">
        <v>54</v>
      </c>
      <c r="F121" s="15" t="s">
        <v>1384</v>
      </c>
      <c r="G121" s="20">
        <v>46081</v>
      </c>
      <c r="H121" s="15"/>
      <c r="I121" s="15" t="s">
        <v>1478</v>
      </c>
      <c r="J121" s="15" t="s">
        <v>1479</v>
      </c>
      <c r="K121" s="15" t="s">
        <v>646</v>
      </c>
      <c r="L121" s="29" t="str">
        <f>VLOOKUP(K121,'COMM ITY- ENG'!A:B,2,FALSE)</f>
        <v>handles</v>
      </c>
      <c r="M121" s="15"/>
      <c r="N121" s="16">
        <v>840</v>
      </c>
      <c r="O121" s="15" t="s">
        <v>660</v>
      </c>
      <c r="P121" s="15"/>
      <c r="Q121" s="16">
        <f t="shared" si="3"/>
        <v>2.0785357142857142</v>
      </c>
      <c r="R121" s="17">
        <v>1745.97</v>
      </c>
      <c r="S121" s="23" t="str">
        <f>IFERROR(VLOOKUP(J121,'DESC ITY - ENG'!B:C,2,FALSE),VLOOKUP(I121,'DESC ITY - ENG'!A:C,3,FALSE))</f>
        <v>1-5 SI Handle PVD Gold 24cm Saucier (6.5mm hole)</v>
      </c>
      <c r="T121" s="12" t="str">
        <f>VLOOKUP(S121,'DESC ITY - ENG'!C:D,2,FALSE)</f>
        <v>HDL-</v>
      </c>
      <c r="U121" t="str">
        <f t="shared" si="4"/>
        <v>1-5 SI 握把 PVD 金色 24cm Saucier（6.5mm 孔洞）</v>
      </c>
      <c r="V121" t="str">
        <f>VLOOKUP(T121,'STANDARD COMM'!A:D,3,FALSE)</f>
        <v>Fittings</v>
      </c>
      <c r="W121" t="str">
        <f t="shared" si="5"/>
        <v>NR</v>
      </c>
    </row>
    <row r="122" spans="1:23">
      <c r="A122" s="7" t="s">
        <v>1225</v>
      </c>
      <c r="B122" s="8">
        <v>45631.911469907405</v>
      </c>
      <c r="C122" s="9"/>
      <c r="D122" s="9" t="s">
        <v>53</v>
      </c>
      <c r="E122" s="9" t="s">
        <v>54</v>
      </c>
      <c r="F122" s="9" t="s">
        <v>1384</v>
      </c>
      <c r="G122" s="19">
        <v>46081</v>
      </c>
      <c r="H122" s="9"/>
      <c r="I122" s="9" t="s">
        <v>1480</v>
      </c>
      <c r="J122" s="9" t="s">
        <v>1481</v>
      </c>
      <c r="K122" s="9" t="s">
        <v>646</v>
      </c>
      <c r="L122" s="29" t="str">
        <f>VLOOKUP(K122,'COMM ITY- ENG'!A:B,2,FALSE)</f>
        <v>handles</v>
      </c>
      <c r="M122" s="9"/>
      <c r="N122" s="10">
        <v>2880</v>
      </c>
      <c r="O122" s="9" t="s">
        <v>660</v>
      </c>
      <c r="P122" s="9"/>
      <c r="Q122" s="10">
        <f t="shared" si="3"/>
        <v>2.0785416666666667</v>
      </c>
      <c r="R122" s="11">
        <v>5986.2</v>
      </c>
      <c r="S122" s="23" t="str">
        <f>IFERROR(VLOOKUP(J122,'DESC ITY - ENG'!B:C,2,FALSE),VLOOKUP(I122,'DESC ITY - ENG'!A:C,3,FALSE))</f>
        <v>1-5 SI Handle PVD Gold 26cm Saute (6.5mm hole)</v>
      </c>
      <c r="T122" s="12" t="str">
        <f>VLOOKUP(S122,'DESC ITY - ENG'!C:D,2,FALSE)</f>
        <v>HDL-</v>
      </c>
      <c r="U122" t="str">
        <f t="shared" si="4"/>
        <v>1-5 SI 握把 PVD 金色 26 公分 Saute（6.5mm 孔洞）</v>
      </c>
      <c r="V122" t="str">
        <f>VLOOKUP(T122,'STANDARD COMM'!A:D,3,FALSE)</f>
        <v>Fittings</v>
      </c>
      <c r="W122" t="str">
        <f t="shared" si="5"/>
        <v>NR</v>
      </c>
    </row>
    <row r="123" spans="1:23">
      <c r="A123" s="13" t="s">
        <v>1225</v>
      </c>
      <c r="B123" s="14">
        <v>45631.911469907405</v>
      </c>
      <c r="C123" s="15"/>
      <c r="D123" s="15" t="s">
        <v>53</v>
      </c>
      <c r="E123" s="15" t="s">
        <v>54</v>
      </c>
      <c r="F123" s="15" t="s">
        <v>1384</v>
      </c>
      <c r="G123" s="20">
        <v>46081</v>
      </c>
      <c r="H123" s="15"/>
      <c r="I123" s="15" t="s">
        <v>1482</v>
      </c>
      <c r="J123" s="15" t="s">
        <v>1483</v>
      </c>
      <c r="K123" s="15" t="s">
        <v>646</v>
      </c>
      <c r="L123" s="29" t="str">
        <f>VLOOKUP(K123,'COMM ITY- ENG'!A:B,2,FALSE)</f>
        <v>handles</v>
      </c>
      <c r="M123" s="15"/>
      <c r="N123" s="16">
        <v>7560</v>
      </c>
      <c r="O123" s="15" t="s">
        <v>660</v>
      </c>
      <c r="P123" s="15"/>
      <c r="Q123" s="16">
        <f t="shared" si="3"/>
        <v>1.9337248677248675</v>
      </c>
      <c r="R123" s="17">
        <v>14618.96</v>
      </c>
      <c r="S123" s="23" t="str">
        <f>IFERROR(VLOOKUP(J123,'DESC ITY - ENG'!B:C,2,FALSE),VLOOKUP(I123,'DESC ITY - ENG'!A:C,3,FALSE))</f>
        <v>1-5 SI Handle PVD Gold 20cm Skillet (6.5mm hole)</v>
      </c>
      <c r="T123" s="12" t="str">
        <f>VLOOKUP(S123,'DESC ITY - ENG'!C:D,2,FALSE)</f>
        <v>HDL-</v>
      </c>
      <c r="U123" t="str">
        <f t="shared" si="4"/>
        <v>1-5 SI 把手 PVD 金 20 公分平底鍋（6.5mm 孔洞）</v>
      </c>
      <c r="V123" t="str">
        <f>VLOOKUP(T123,'STANDARD COMM'!A:D,3,FALSE)</f>
        <v>Fittings</v>
      </c>
      <c r="W123" t="str">
        <f t="shared" si="5"/>
        <v>NR</v>
      </c>
    </row>
    <row r="124" spans="1:23">
      <c r="A124" s="7" t="s">
        <v>1225</v>
      </c>
      <c r="B124" s="8">
        <v>45631.911469907405</v>
      </c>
      <c r="C124" s="9"/>
      <c r="D124" s="9" t="s">
        <v>53</v>
      </c>
      <c r="E124" s="9" t="s">
        <v>54</v>
      </c>
      <c r="F124" s="9" t="s">
        <v>1384</v>
      </c>
      <c r="G124" s="19">
        <v>46081</v>
      </c>
      <c r="H124" s="9"/>
      <c r="I124" s="9" t="s">
        <v>1484</v>
      </c>
      <c r="J124" s="9" t="s">
        <v>1485</v>
      </c>
      <c r="K124" s="9" t="s">
        <v>646</v>
      </c>
      <c r="L124" s="29" t="str">
        <f>VLOOKUP(K124,'COMM ITY- ENG'!A:B,2,FALSE)</f>
        <v>handles</v>
      </c>
      <c r="M124" s="9"/>
      <c r="N124" s="10">
        <v>10800</v>
      </c>
      <c r="O124" s="9" t="s">
        <v>660</v>
      </c>
      <c r="P124" s="9"/>
      <c r="Q124" s="10">
        <f t="shared" si="3"/>
        <v>2.0785416666666667</v>
      </c>
      <c r="R124" s="11">
        <v>22448.25</v>
      </c>
      <c r="S124" s="23" t="str">
        <f>IFERROR(VLOOKUP(J124,'DESC ITY - ENG'!B:C,2,FALSE),VLOOKUP(I124,'DESC ITY - ENG'!A:C,3,FALSE))</f>
        <v>1-5 SI Handle PVD Gold 26cm Skillet (6.5mm hole)</v>
      </c>
      <c r="T124" s="12" t="str">
        <f>VLOOKUP(S124,'DESC ITY - ENG'!C:D,2,FALSE)</f>
        <v>HDL-</v>
      </c>
      <c r="U124" t="str">
        <f t="shared" si="4"/>
        <v>1-5 SI 把手 PVD 金色 26cm 平底鍋（6.5mm 孔）</v>
      </c>
      <c r="V124" t="str">
        <f>VLOOKUP(T124,'STANDARD COMM'!A:D,3,FALSE)</f>
        <v>Fittings</v>
      </c>
      <c r="W124" t="str">
        <f t="shared" si="5"/>
        <v>NR</v>
      </c>
    </row>
    <row r="125" spans="1:23">
      <c r="A125" s="13" t="s">
        <v>1225</v>
      </c>
      <c r="B125" s="14">
        <v>45631.911469907405</v>
      </c>
      <c r="C125" s="15"/>
      <c r="D125" s="15" t="s">
        <v>53</v>
      </c>
      <c r="E125" s="15" t="s">
        <v>54</v>
      </c>
      <c r="F125" s="15" t="s">
        <v>1384</v>
      </c>
      <c r="G125" s="20">
        <v>46081</v>
      </c>
      <c r="H125" s="15"/>
      <c r="I125" s="15" t="s">
        <v>1486</v>
      </c>
      <c r="J125" s="15" t="s">
        <v>1487</v>
      </c>
      <c r="K125" s="15" t="s">
        <v>646</v>
      </c>
      <c r="L125" s="29" t="str">
        <f>VLOOKUP(K125,'COMM ITY- ENG'!A:B,2,FALSE)</f>
        <v>handles</v>
      </c>
      <c r="M125" s="15"/>
      <c r="N125" s="16">
        <v>8880</v>
      </c>
      <c r="O125" s="15" t="s">
        <v>660</v>
      </c>
      <c r="P125" s="15"/>
      <c r="Q125" s="16">
        <f t="shared" si="3"/>
        <v>2.0785416666666667</v>
      </c>
      <c r="R125" s="17">
        <v>18457.45</v>
      </c>
      <c r="S125" s="23" t="str">
        <f>IFERROR(VLOOKUP(J125,'DESC ITY - ENG'!B:C,2,FALSE),VLOOKUP(I125,'DESC ITY - ENG'!A:C,3,FALSE))</f>
        <v>1-5 SI Handle PVD Gold 30cm Skillet (6.5mm hole)</v>
      </c>
      <c r="T125" s="12" t="str">
        <f>VLOOKUP(S125,'DESC ITY - ENG'!C:D,2,FALSE)</f>
        <v>HDL-</v>
      </c>
      <c r="U125" t="str">
        <f t="shared" si="4"/>
        <v>1-5 SI 握把 PVD 金色 30 公分平底鍋（6.5mm 孔）</v>
      </c>
      <c r="V125" t="str">
        <f>VLOOKUP(T125,'STANDARD COMM'!A:D,3,FALSE)</f>
        <v>Fittings</v>
      </c>
      <c r="W125" t="str">
        <f t="shared" si="5"/>
        <v>NR</v>
      </c>
    </row>
    <row r="126" spans="1:23">
      <c r="A126" s="7" t="s">
        <v>1225</v>
      </c>
      <c r="B126" s="8">
        <v>45631.911469907405</v>
      </c>
      <c r="C126" s="9"/>
      <c r="D126" s="9" t="s">
        <v>53</v>
      </c>
      <c r="E126" s="9" t="s">
        <v>54</v>
      </c>
      <c r="F126" s="9" t="s">
        <v>1384</v>
      </c>
      <c r="G126" s="19">
        <v>46081</v>
      </c>
      <c r="H126" s="9"/>
      <c r="I126" s="9" t="s">
        <v>1488</v>
      </c>
      <c r="J126" s="9" t="s">
        <v>1489</v>
      </c>
      <c r="K126" s="9" t="s">
        <v>646</v>
      </c>
      <c r="L126" s="29" t="str">
        <f>VLOOKUP(K126,'COMM ITY- ENG'!A:B,2,FALSE)</f>
        <v>handles</v>
      </c>
      <c r="M126" s="9"/>
      <c r="N126" s="10">
        <v>3960</v>
      </c>
      <c r="O126" s="9" t="s">
        <v>660</v>
      </c>
      <c r="P126" s="9"/>
      <c r="Q126" s="10">
        <f t="shared" si="3"/>
        <v>1.5674242424242424</v>
      </c>
      <c r="R126" s="11">
        <v>6207</v>
      </c>
      <c r="S126" s="23" t="str">
        <f>IFERROR(VLOOKUP(J126,'DESC ITY - ENG'!B:C,2,FALSE),VLOOKUP(I126,'DESC ITY - ENG'!A:C,3,FALSE))</f>
        <v>1-5 SI Handle 16cm Saucepan (6.5mm hole)</v>
      </c>
      <c r="T126" s="12" t="str">
        <f>VLOOKUP(S126,'DESC ITY - ENG'!C:D,2,FALSE)</f>
        <v>HDL-</v>
      </c>
      <c r="U126" t="str">
        <f t="shared" si="4"/>
        <v>1-5 SI 手柄 16 公分鍋（6.5mm 孔洞）</v>
      </c>
      <c r="V126" t="str">
        <f>VLOOKUP(T126,'STANDARD COMM'!A:D,3,FALSE)</f>
        <v>Fittings</v>
      </c>
      <c r="W126" t="str">
        <f t="shared" si="5"/>
        <v>NR</v>
      </c>
    </row>
    <row r="127" spans="1:23">
      <c r="A127" s="13" t="s">
        <v>1225</v>
      </c>
      <c r="B127" s="14">
        <v>45631.911469907405</v>
      </c>
      <c r="C127" s="15"/>
      <c r="D127" s="15" t="s">
        <v>53</v>
      </c>
      <c r="E127" s="15" t="s">
        <v>54</v>
      </c>
      <c r="F127" s="15" t="s">
        <v>1384</v>
      </c>
      <c r="G127" s="20">
        <v>46081</v>
      </c>
      <c r="H127" s="15"/>
      <c r="I127" s="15" t="s">
        <v>1490</v>
      </c>
      <c r="J127" s="15" t="s">
        <v>1491</v>
      </c>
      <c r="K127" s="15" t="s">
        <v>646</v>
      </c>
      <c r="L127" s="29" t="str">
        <f>VLOOKUP(K127,'COMM ITY- ENG'!A:B,2,FALSE)</f>
        <v>handles</v>
      </c>
      <c r="M127" s="15"/>
      <c r="N127" s="16">
        <v>4200</v>
      </c>
      <c r="O127" s="15" t="s">
        <v>660</v>
      </c>
      <c r="P127" s="15"/>
      <c r="Q127" s="16">
        <f t="shared" si="3"/>
        <v>1.6526119047619048</v>
      </c>
      <c r="R127" s="17">
        <v>6940.97</v>
      </c>
      <c r="S127" s="23" t="str">
        <f>IFERROR(VLOOKUP(J127,'DESC ITY - ENG'!B:C,2,FALSE),VLOOKUP(I127,'DESC ITY - ENG'!A:C,3,FALSE))</f>
        <v>1-5 SI Handle 20cm Saucepan (6.5mm hole)</v>
      </c>
      <c r="T127" s="12" t="str">
        <f>VLOOKUP(S127,'DESC ITY - ENG'!C:D,2,FALSE)</f>
        <v>HDL-</v>
      </c>
      <c r="U127" t="str">
        <f t="shared" si="4"/>
        <v>1-5 SI 握把 20 公分鍋（6.5mm 孔）</v>
      </c>
      <c r="V127" t="str">
        <f>VLOOKUP(T127,'STANDARD COMM'!A:D,3,FALSE)</f>
        <v>Fittings</v>
      </c>
      <c r="W127" t="str">
        <f t="shared" si="5"/>
        <v>NR</v>
      </c>
    </row>
    <row r="128" spans="1:23">
      <c r="A128" s="7" t="s">
        <v>1225</v>
      </c>
      <c r="B128" s="8">
        <v>45630.454375000001</v>
      </c>
      <c r="C128" s="9"/>
      <c r="D128" s="9" t="s">
        <v>53</v>
      </c>
      <c r="E128" s="9" t="s">
        <v>54</v>
      </c>
      <c r="F128" s="9" t="s">
        <v>1384</v>
      </c>
      <c r="G128" s="19">
        <v>46081</v>
      </c>
      <c r="H128" s="9"/>
      <c r="I128" s="9" t="s">
        <v>1492</v>
      </c>
      <c r="J128" s="9" t="s">
        <v>1493</v>
      </c>
      <c r="K128" s="9" t="s">
        <v>646</v>
      </c>
      <c r="L128" s="29" t="str">
        <f>VLOOKUP(K128,'COMM ITY- ENG'!A:B,2,FALSE)</f>
        <v>handles</v>
      </c>
      <c r="M128" s="9"/>
      <c r="N128" s="10">
        <v>2040</v>
      </c>
      <c r="O128" s="9" t="s">
        <v>660</v>
      </c>
      <c r="P128" s="9"/>
      <c r="Q128" s="10">
        <f t="shared" si="3"/>
        <v>1.6526127450980392</v>
      </c>
      <c r="R128" s="11">
        <v>3371.33</v>
      </c>
      <c r="S128" s="23" t="str">
        <f>IFERROR(VLOOKUP(J128,'DESC ITY - ENG'!B:C,2,FALSE),VLOOKUP(I128,'DESC ITY - ENG'!A:C,3,FALSE))</f>
        <v>1-5 SI Handle 24cm Saucier (6.5mm hole)</v>
      </c>
      <c r="T128" s="12" t="str">
        <f>VLOOKUP(S128,'DESC ITY - ENG'!C:D,2,FALSE)</f>
        <v>HDL-</v>
      </c>
      <c r="U128" t="str">
        <f t="shared" si="4"/>
        <v>1-5 SI 手柄 24 公分 Saucier（6.5mm 孔洞）</v>
      </c>
      <c r="V128" t="str">
        <f>VLOOKUP(T128,'STANDARD COMM'!A:D,3,FALSE)</f>
        <v>Fittings</v>
      </c>
      <c r="W128" t="str">
        <f t="shared" si="5"/>
        <v>NR</v>
      </c>
    </row>
    <row r="129" spans="1:23">
      <c r="A129" s="13" t="s">
        <v>1225</v>
      </c>
      <c r="B129" s="14">
        <v>45618.467511574076</v>
      </c>
      <c r="C129" s="15"/>
      <c r="D129" s="15" t="s">
        <v>53</v>
      </c>
      <c r="E129" s="15" t="s">
        <v>54</v>
      </c>
      <c r="F129" s="15" t="s">
        <v>1384</v>
      </c>
      <c r="G129" s="20">
        <v>46081</v>
      </c>
      <c r="H129" s="15"/>
      <c r="I129" s="15" t="s">
        <v>1494</v>
      </c>
      <c r="J129" s="15" t="s">
        <v>1495</v>
      </c>
      <c r="K129" s="15" t="s">
        <v>646</v>
      </c>
      <c r="L129" s="29" t="str">
        <f>VLOOKUP(K129,'COMM ITY- ENG'!A:B,2,FALSE)</f>
        <v>handles</v>
      </c>
      <c r="M129" s="15"/>
      <c r="N129" s="16">
        <v>5640</v>
      </c>
      <c r="O129" s="15" t="s">
        <v>660</v>
      </c>
      <c r="P129" s="15"/>
      <c r="Q129" s="16">
        <f t="shared" si="3"/>
        <v>1.6526117021276594</v>
      </c>
      <c r="R129" s="17">
        <v>9320.73</v>
      </c>
      <c r="S129" s="23" t="str">
        <f>IFERROR(VLOOKUP(J129,'DESC ITY - ENG'!B:C,2,FALSE),VLOOKUP(I129,'DESC ITY - ENG'!A:C,3,FALSE))</f>
        <v>1-5 SI Handle 26cm Saute (6.5mm hole)</v>
      </c>
      <c r="T129" s="12" t="str">
        <f>VLOOKUP(S129,'DESC ITY - ENG'!C:D,2,FALSE)</f>
        <v>HDL-</v>
      </c>
      <c r="U129" t="str">
        <f t="shared" si="4"/>
        <v>1-5 SI 握把 26 公分 炒（6.5mm 孔洞）</v>
      </c>
      <c r="V129" t="str">
        <f>VLOOKUP(T129,'STANDARD COMM'!A:D,3,FALSE)</f>
        <v>Fittings</v>
      </c>
      <c r="W129" t="str">
        <f t="shared" si="5"/>
        <v>NR</v>
      </c>
    </row>
    <row r="130" spans="1:23">
      <c r="A130" s="7" t="s">
        <v>1225</v>
      </c>
      <c r="B130" s="8">
        <v>45630.454375000001</v>
      </c>
      <c r="C130" s="9"/>
      <c r="D130" s="9" t="s">
        <v>53</v>
      </c>
      <c r="E130" s="9" t="s">
        <v>54</v>
      </c>
      <c r="F130" s="9" t="s">
        <v>1384</v>
      </c>
      <c r="G130" s="19">
        <v>46081</v>
      </c>
      <c r="H130" s="9"/>
      <c r="I130" s="9" t="s">
        <v>1496</v>
      </c>
      <c r="J130" s="9" t="s">
        <v>1497</v>
      </c>
      <c r="K130" s="9" t="s">
        <v>646</v>
      </c>
      <c r="L130" s="29" t="str">
        <f>VLOOKUP(K130,'COMM ITY- ENG'!A:B,2,FALSE)</f>
        <v>handles</v>
      </c>
      <c r="M130" s="9"/>
      <c r="N130" s="10">
        <v>15600</v>
      </c>
      <c r="O130" s="9" t="s">
        <v>660</v>
      </c>
      <c r="P130" s="9"/>
      <c r="Q130" s="10">
        <f t="shared" ref="Q130:Q193" si="6">+R130/N130</f>
        <v>1.5674250000000001</v>
      </c>
      <c r="R130" s="11">
        <v>24451.83</v>
      </c>
      <c r="S130" s="23" t="str">
        <f>IFERROR(VLOOKUP(J130,'DESC ITY - ENG'!B:C,2,FALSE),VLOOKUP(I130,'DESC ITY - ENG'!A:C,3,FALSE))</f>
        <v>1-5 SI Handle 20cm Skillet (6.5mm hole)</v>
      </c>
      <c r="T130" s="12" t="str">
        <f>VLOOKUP(S130,'DESC ITY - ENG'!C:D,2,FALSE)</f>
        <v>HDL-</v>
      </c>
      <c r="U130" t="str">
        <f t="shared" si="4"/>
        <v>1-5 SI 把手 20 公分平底鍋（6.5mm 孔）</v>
      </c>
      <c r="V130" t="str">
        <f>VLOOKUP(T130,'STANDARD COMM'!A:D,3,FALSE)</f>
        <v>Fittings</v>
      </c>
      <c r="W130" t="str">
        <f t="shared" si="5"/>
        <v>NR</v>
      </c>
    </row>
    <row r="131" spans="1:23">
      <c r="A131" s="13" t="s">
        <v>1225</v>
      </c>
      <c r="B131" s="14">
        <v>45618.467511574076</v>
      </c>
      <c r="C131" s="15"/>
      <c r="D131" s="15" t="s">
        <v>53</v>
      </c>
      <c r="E131" s="15" t="s">
        <v>54</v>
      </c>
      <c r="F131" s="15" t="s">
        <v>1384</v>
      </c>
      <c r="G131" s="20">
        <v>46081</v>
      </c>
      <c r="H131" s="15"/>
      <c r="I131" s="15" t="s">
        <v>1498</v>
      </c>
      <c r="J131" s="15" t="s">
        <v>1499</v>
      </c>
      <c r="K131" s="15" t="s">
        <v>646</v>
      </c>
      <c r="L131" s="29" t="str">
        <f>VLOOKUP(K131,'COMM ITY- ENG'!A:B,2,FALSE)</f>
        <v>handles</v>
      </c>
      <c r="M131" s="15"/>
      <c r="N131" s="16">
        <v>23640</v>
      </c>
      <c r="O131" s="15" t="s">
        <v>660</v>
      </c>
      <c r="P131" s="15"/>
      <c r="Q131" s="16">
        <f t="shared" si="6"/>
        <v>1.6526108291032149</v>
      </c>
      <c r="R131" s="17">
        <v>39067.72</v>
      </c>
      <c r="S131" s="23" t="str">
        <f>IFERROR(VLOOKUP(J131,'DESC ITY - ENG'!B:C,2,FALSE),VLOOKUP(I131,'DESC ITY - ENG'!A:C,3,FALSE))</f>
        <v>1-5 SI Handle 26cm Skillet (6.5mm hole)</v>
      </c>
      <c r="T131" s="12" t="str">
        <f>VLOOKUP(S131,'DESC ITY - ENG'!C:D,2,FALSE)</f>
        <v>HDL-</v>
      </c>
      <c r="U131" t="str">
        <f t="shared" ref="U131:U194" si="7">_xlfn.TRANSLATE(S131,"en","zh-cht")</f>
        <v>1-5 SI 手柄 26 公分 平底鍋（6.5mm 孔）</v>
      </c>
      <c r="V131" t="str">
        <f>VLOOKUP(T131,'STANDARD COMM'!A:D,3,FALSE)</f>
        <v>Fittings</v>
      </c>
      <c r="W131" t="str">
        <f t="shared" ref="W131:W194" si="8">_xlfn.TRANSLATE(O131,"it","en")</f>
        <v>NR</v>
      </c>
    </row>
    <row r="132" spans="1:23">
      <c r="A132" s="7" t="s">
        <v>1225</v>
      </c>
      <c r="B132" s="8">
        <v>45630.454375000001</v>
      </c>
      <c r="C132" s="9"/>
      <c r="D132" s="9" t="s">
        <v>53</v>
      </c>
      <c r="E132" s="9" t="s">
        <v>54</v>
      </c>
      <c r="F132" s="9" t="s">
        <v>1384</v>
      </c>
      <c r="G132" s="19">
        <v>46081</v>
      </c>
      <c r="H132" s="9"/>
      <c r="I132" s="9" t="s">
        <v>1500</v>
      </c>
      <c r="J132" s="9" t="s">
        <v>1501</v>
      </c>
      <c r="K132" s="9" t="s">
        <v>646</v>
      </c>
      <c r="L132" s="29" t="str">
        <f>VLOOKUP(K132,'COMM ITY- ENG'!A:B,2,FALSE)</f>
        <v>handles</v>
      </c>
      <c r="M132" s="9"/>
      <c r="N132" s="10">
        <v>18840</v>
      </c>
      <c r="O132" s="9" t="s">
        <v>660</v>
      </c>
      <c r="P132" s="9"/>
      <c r="Q132" s="10">
        <f t="shared" si="6"/>
        <v>1.6526109341825901</v>
      </c>
      <c r="R132" s="11">
        <v>31135.19</v>
      </c>
      <c r="S132" s="23" t="str">
        <f>IFERROR(VLOOKUP(J132,'DESC ITY - ENG'!B:C,2,FALSE),VLOOKUP(I132,'DESC ITY - ENG'!A:C,3,FALSE))</f>
        <v>1-5 SI Handle 30cm Skillet (6.5mm hole)</v>
      </c>
      <c r="T132" s="12" t="str">
        <f>VLOOKUP(S132,'DESC ITY - ENG'!C:D,2,FALSE)</f>
        <v>HDL-</v>
      </c>
      <c r="U132" t="str">
        <f t="shared" si="7"/>
        <v>1-5 SI 手柄 30 公分平底鍋（6.5mm 孔洞）</v>
      </c>
      <c r="V132" t="str">
        <f>VLOOKUP(T132,'STANDARD COMM'!A:D,3,FALSE)</f>
        <v>Fittings</v>
      </c>
      <c r="W132" t="str">
        <f t="shared" si="8"/>
        <v>NR</v>
      </c>
    </row>
    <row r="133" spans="1:23">
      <c r="A133" s="13" t="s">
        <v>1225</v>
      </c>
      <c r="B133" s="14">
        <v>45630.454375000001</v>
      </c>
      <c r="C133" s="15"/>
      <c r="D133" s="15" t="s">
        <v>53</v>
      </c>
      <c r="E133" s="15" t="s">
        <v>54</v>
      </c>
      <c r="F133" s="15" t="s">
        <v>1384</v>
      </c>
      <c r="G133" s="20">
        <v>46081</v>
      </c>
      <c r="H133" s="15"/>
      <c r="I133" s="15" t="s">
        <v>1502</v>
      </c>
      <c r="J133" s="15" t="s">
        <v>1503</v>
      </c>
      <c r="K133" s="15" t="s">
        <v>646</v>
      </c>
      <c r="L133" s="29" t="str">
        <f>VLOOKUP(K133,'COMM ITY- ENG'!A:B,2,FALSE)</f>
        <v>handles</v>
      </c>
      <c r="M133" s="15"/>
      <c r="N133" s="16">
        <v>1980</v>
      </c>
      <c r="O133" s="15" t="s">
        <v>660</v>
      </c>
      <c r="P133" s="15"/>
      <c r="Q133" s="16">
        <f t="shared" si="6"/>
        <v>1.3374242424242424</v>
      </c>
      <c r="R133" s="17">
        <v>2648.1</v>
      </c>
      <c r="S133" s="23" t="str">
        <f>IFERROR(VLOOKUP(J133,'DESC ITY - ENG'!B:C,2,FALSE),VLOOKUP(I133,'DESC ITY - ENG'!A:C,3,FALSE))</f>
        <v>1-5 SI Side Handle PVD Gold 20cm Sauce (6.5mm hole)</v>
      </c>
      <c r="T133" s="12" t="str">
        <f>VLOOKUP(S133,'DESC ITY - ENG'!C:D,2,FALSE)</f>
        <v>SHDL</v>
      </c>
      <c r="U133" t="str">
        <f t="shared" si="7"/>
        <v>1-5 SI 側柄 PVD 金色 20 公分 醬料（6.5mm 孔）</v>
      </c>
      <c r="V133" t="str">
        <f>VLOOKUP(T133,'STANDARD COMM'!A:D,3,FALSE)</f>
        <v>Fittings</v>
      </c>
      <c r="W133" t="str">
        <f t="shared" si="8"/>
        <v>NR</v>
      </c>
    </row>
    <row r="134" spans="1:23">
      <c r="A134" s="7" t="s">
        <v>1225</v>
      </c>
      <c r="B134" s="8">
        <v>45618.467511574076</v>
      </c>
      <c r="C134" s="9"/>
      <c r="D134" s="9" t="s">
        <v>53</v>
      </c>
      <c r="E134" s="9" t="s">
        <v>54</v>
      </c>
      <c r="F134" s="9" t="s">
        <v>1384</v>
      </c>
      <c r="G134" s="19">
        <v>46081</v>
      </c>
      <c r="H134" s="9"/>
      <c r="I134" s="9" t="s">
        <v>1504</v>
      </c>
      <c r="J134" s="9" t="s">
        <v>1505</v>
      </c>
      <c r="K134" s="9" t="s">
        <v>646</v>
      </c>
      <c r="L134" s="29" t="str">
        <f>VLOOKUP(K134,'COMM ITY- ENG'!A:B,2,FALSE)</f>
        <v>handles</v>
      </c>
      <c r="M134" s="9"/>
      <c r="N134" s="10">
        <v>4860</v>
      </c>
      <c r="O134" s="9" t="s">
        <v>660</v>
      </c>
      <c r="P134" s="9"/>
      <c r="Q134" s="10">
        <f t="shared" si="6"/>
        <v>1.3374218106995885</v>
      </c>
      <c r="R134" s="11">
        <v>6499.87</v>
      </c>
      <c r="S134" s="23" t="str">
        <f>IFERROR(VLOOKUP(J134,'DESC ITY - ENG'!B:C,2,FALSE),VLOOKUP(I134,'DESC ITY - ENG'!A:C,3,FALSE))</f>
        <v>1-5 SI Side Handle PVD Gold 26cm Stock (6.5mm hole)</v>
      </c>
      <c r="T134" s="12" t="str">
        <f>VLOOKUP(S134,'DESC ITY - ENG'!C:D,2,FALSE)</f>
        <v>SHDL</v>
      </c>
      <c r="U134" t="str">
        <f t="shared" si="7"/>
        <v>1-5 SI 側柄 PVD 金色 26cm 槍托（孔 6.5mm）</v>
      </c>
      <c r="V134" t="str">
        <f>VLOOKUP(T134,'STANDARD COMM'!A:D,3,FALSE)</f>
        <v>Fittings</v>
      </c>
      <c r="W134" t="str">
        <f t="shared" si="8"/>
        <v>NR</v>
      </c>
    </row>
    <row r="135" spans="1:23">
      <c r="A135" s="7" t="s">
        <v>1216</v>
      </c>
      <c r="B135" s="8">
        <v>45642.710625</v>
      </c>
      <c r="C135" s="9"/>
      <c r="D135" s="9" t="s">
        <v>41</v>
      </c>
      <c r="E135" s="9" t="s">
        <v>42</v>
      </c>
      <c r="F135" s="9" t="s">
        <v>1388</v>
      </c>
      <c r="G135" s="19">
        <v>46081</v>
      </c>
      <c r="H135" s="9"/>
      <c r="I135" s="9" t="s">
        <v>208</v>
      </c>
      <c r="J135" s="9" t="s">
        <v>209</v>
      </c>
      <c r="K135" s="9" t="s">
        <v>646</v>
      </c>
      <c r="L135" s="29" t="str">
        <f>VLOOKUP(K135,'COMM ITY- ENG'!A:B,2,FALSE)</f>
        <v>handles</v>
      </c>
      <c r="M135" s="9"/>
      <c r="N135" s="10">
        <v>10000</v>
      </c>
      <c r="O135" s="9" t="s">
        <v>660</v>
      </c>
      <c r="P135" s="9"/>
      <c r="Q135" s="10">
        <f t="shared" si="6"/>
        <v>1.19</v>
      </c>
      <c r="R135" s="11">
        <v>11900</v>
      </c>
      <c r="S135" s="23" t="str">
        <f>IFERROR(VLOOKUP(J135,'DESC ITY - ENG'!B:C,2,FALSE),VLOOKUP(I135,'DESC ITY - ENG'!A:C,3,FALSE))</f>
        <v>Steel Handle AC.SOLE Short w/Logo MC AISI 430 Pan 279-24 Sandblasted [cite: 4]</v>
      </c>
      <c r="T135" s="12" t="str">
        <f>VLOOKUP(S135,'DESC ITY - ENG'!C:D,2,FALSE)</f>
        <v>SHDL</v>
      </c>
      <c r="U135" t="str">
        <f t="shared" si="7"/>
        <v>鋼柄冷氣。獨短帶標誌 MC AISI 430 Pan 279-24 噴砂處理 [引用：4]</v>
      </c>
      <c r="V135" t="str">
        <f>VLOOKUP(T135,'STANDARD COMM'!A:D,3,FALSE)</f>
        <v>Fittings</v>
      </c>
      <c r="W135" t="str">
        <f t="shared" si="8"/>
        <v>NR</v>
      </c>
    </row>
    <row r="136" spans="1:23">
      <c r="A136" s="13"/>
      <c r="B136" s="14">
        <v>45642.710625</v>
      </c>
      <c r="C136" s="15"/>
      <c r="D136" s="15" t="s">
        <v>41</v>
      </c>
      <c r="E136" s="15" t="s">
        <v>42</v>
      </c>
      <c r="F136" s="15" t="s">
        <v>1388</v>
      </c>
      <c r="G136" s="20">
        <v>46081</v>
      </c>
      <c r="H136" s="15"/>
      <c r="I136" s="15" t="s">
        <v>208</v>
      </c>
      <c r="J136" s="15" t="s">
        <v>209</v>
      </c>
      <c r="K136" s="15" t="s">
        <v>646</v>
      </c>
      <c r="L136" s="29" t="str">
        <f>VLOOKUP(K136,'COMM ITY- ENG'!A:B,2,FALSE)</f>
        <v>handles</v>
      </c>
      <c r="M136" s="15"/>
      <c r="N136" s="16">
        <v>9292</v>
      </c>
      <c r="O136" s="15" t="s">
        <v>660</v>
      </c>
      <c r="P136" s="15"/>
      <c r="Q136" s="16">
        <f t="shared" si="6"/>
        <v>1.19</v>
      </c>
      <c r="R136" s="17">
        <v>11057.48</v>
      </c>
      <c r="S136" s="23" t="str">
        <f>IFERROR(VLOOKUP(J136,'DESC ITY - ENG'!B:C,2,FALSE),VLOOKUP(I136,'DESC ITY - ENG'!A:C,3,FALSE))</f>
        <v>Steel Handle AC.SOLE Short w/Logo MC AISI 430 Pan 279-24 Sandblasted [cite: 4]</v>
      </c>
      <c r="T136" s="12" t="str">
        <f>VLOOKUP(S136,'DESC ITY - ENG'!C:D,2,FALSE)</f>
        <v>SHDL</v>
      </c>
      <c r="U136" t="str">
        <f t="shared" si="7"/>
        <v>鋼柄冷氣。獨短帶標誌 MC AISI 430 Pan 279-24 噴砂處理 [引用：4]</v>
      </c>
      <c r="V136" t="str">
        <f>VLOOKUP(T136,'STANDARD COMM'!A:D,3,FALSE)</f>
        <v>Fittings</v>
      </c>
      <c r="W136" t="str">
        <f t="shared" si="8"/>
        <v>NR</v>
      </c>
    </row>
    <row r="137" spans="1:23">
      <c r="A137" s="7" t="s">
        <v>1216</v>
      </c>
      <c r="B137" s="8">
        <v>45629.658333333333</v>
      </c>
      <c r="C137" s="9"/>
      <c r="D137" s="9" t="s">
        <v>41</v>
      </c>
      <c r="E137" s="9" t="s">
        <v>42</v>
      </c>
      <c r="F137" s="9" t="s">
        <v>1388</v>
      </c>
      <c r="G137" s="19">
        <v>46081</v>
      </c>
      <c r="H137" s="9"/>
      <c r="I137" s="9" t="s">
        <v>214</v>
      </c>
      <c r="J137" s="9" t="s">
        <v>215</v>
      </c>
      <c r="K137" s="9" t="s">
        <v>646</v>
      </c>
      <c r="L137" s="29" t="str">
        <f>VLOOKUP(K137,'COMM ITY- ENG'!A:B,2,FALSE)</f>
        <v>handles</v>
      </c>
      <c r="M137" s="9"/>
      <c r="N137" s="10">
        <v>10010</v>
      </c>
      <c r="O137" s="9" t="s">
        <v>660</v>
      </c>
      <c r="P137" s="9"/>
      <c r="Q137" s="10">
        <f t="shared" si="6"/>
        <v>1.29</v>
      </c>
      <c r="R137" s="11">
        <v>12912.9</v>
      </c>
      <c r="S137" s="23" t="str">
        <f>IFERROR(VLOOKUP(J137,'DESC ITY - ENG'!B:C,2,FALSE),VLOOKUP(I137,'DESC ITY - ENG'!A:C,3,FALSE))</f>
        <v>Steel Handle AC.SOLE Long w/Logo MC AISI 430 Skillet 379-26 Sandblasted [cite: 4 5]</v>
      </c>
      <c r="T137" s="12" t="str">
        <f>VLOOKUP(S137,'DESC ITY - ENG'!C:D,2,FALSE)</f>
        <v>HDL-</v>
      </c>
      <c r="U137" t="str">
        <f t="shared" si="7"/>
        <v>鋼柄冷氣。鞋底長款，配 MC 標誌 MC AISI 430 Skillet 379-26 噴砂 [引用：4 5]</v>
      </c>
      <c r="V137" t="str">
        <f>VLOOKUP(T137,'STANDARD COMM'!A:D,3,FALSE)</f>
        <v>Fittings</v>
      </c>
      <c r="W137" t="str">
        <f t="shared" si="8"/>
        <v>NR</v>
      </c>
    </row>
    <row r="138" spans="1:23">
      <c r="A138" s="13" t="s">
        <v>1216</v>
      </c>
      <c r="B138" s="14">
        <v>45642.710625</v>
      </c>
      <c r="C138" s="15"/>
      <c r="D138" s="15" t="s">
        <v>41</v>
      </c>
      <c r="E138" s="15" t="s">
        <v>42</v>
      </c>
      <c r="F138" s="15" t="s">
        <v>1388</v>
      </c>
      <c r="G138" s="20">
        <v>46081</v>
      </c>
      <c r="H138" s="15"/>
      <c r="I138" s="15" t="s">
        <v>218</v>
      </c>
      <c r="J138" s="15" t="s">
        <v>219</v>
      </c>
      <c r="K138" s="15" t="s">
        <v>646</v>
      </c>
      <c r="L138" s="29" t="str">
        <f>VLOOKUP(K138,'COMM ITY- ENG'!A:B,2,FALSE)</f>
        <v>handles</v>
      </c>
      <c r="M138" s="15"/>
      <c r="N138" s="16">
        <v>3960</v>
      </c>
      <c r="O138" s="15" t="s">
        <v>660</v>
      </c>
      <c r="P138" s="15"/>
      <c r="Q138" s="16">
        <f t="shared" si="6"/>
        <v>1.1499999999999999</v>
      </c>
      <c r="R138" s="17">
        <v>4554</v>
      </c>
      <c r="S138" s="23" t="str">
        <f>IFERROR(VLOOKUP(J138,'DESC ITY - ENG'!B:C,2,FALSE),VLOOKUP(I138,'DESC ITY - ENG'!A:C,3,FALSE))</f>
        <v>Steel Knob AC.SOLE w/Logo MC AISI 430 Sandblasted [cite: 5]</v>
      </c>
      <c r="T138" s="12" t="str">
        <f>VLOOKUP(S138,'DESC ITY - ENG'!C:D,2,FALSE)</f>
        <v>KNOB</v>
      </c>
      <c r="U138" t="str">
        <f t="shared" si="7"/>
        <v>鋼旋鈕冷氣。唯一配件 MC 標誌 AISI 430 砂燒 [引用：5]</v>
      </c>
      <c r="V138" t="str">
        <f>VLOOKUP(T138,'STANDARD COMM'!A:D,3,FALSE)</f>
        <v>Fittings</v>
      </c>
      <c r="W138" t="str">
        <f t="shared" si="8"/>
        <v>NR</v>
      </c>
    </row>
    <row r="139" spans="1:23">
      <c r="A139" s="7" t="s">
        <v>1216</v>
      </c>
      <c r="B139" s="8">
        <v>45601.461006944446</v>
      </c>
      <c r="C139" s="9"/>
      <c r="D139" s="9" t="s">
        <v>41</v>
      </c>
      <c r="E139" s="9" t="s">
        <v>42</v>
      </c>
      <c r="F139" s="9" t="s">
        <v>1394</v>
      </c>
      <c r="G139" s="19">
        <v>46081</v>
      </c>
      <c r="H139" s="9"/>
      <c r="I139" s="9" t="s">
        <v>208</v>
      </c>
      <c r="J139" s="9" t="s">
        <v>209</v>
      </c>
      <c r="K139" s="9" t="s">
        <v>646</v>
      </c>
      <c r="L139" s="29" t="str">
        <f>VLOOKUP(K139,'COMM ITY- ENG'!A:B,2,FALSE)</f>
        <v>handles</v>
      </c>
      <c r="M139" s="9"/>
      <c r="N139" s="10">
        <v>708</v>
      </c>
      <c r="O139" s="9" t="s">
        <v>660</v>
      </c>
      <c r="P139" s="9"/>
      <c r="Q139" s="10">
        <f t="shared" si="6"/>
        <v>1.19</v>
      </c>
      <c r="R139" s="11">
        <v>842.52</v>
      </c>
      <c r="S139" s="23" t="str">
        <f>IFERROR(VLOOKUP(J139,'DESC ITY - ENG'!B:C,2,FALSE),VLOOKUP(I139,'DESC ITY - ENG'!A:C,3,FALSE))</f>
        <v>Steel Handle AC.SOLE Short w/Logo MC AISI 430 Pan 279-24 Sandblasted [cite: 4]</v>
      </c>
      <c r="T139" s="12" t="str">
        <f>VLOOKUP(S139,'DESC ITY - ENG'!C:D,2,FALSE)</f>
        <v>SHDL</v>
      </c>
      <c r="U139" t="str">
        <f t="shared" si="7"/>
        <v>鋼柄冷氣。獨短帶標誌 MC AISI 430 Pan 279-24 噴砂處理 [引用：4]</v>
      </c>
      <c r="V139" t="str">
        <f>VLOOKUP(T139,'STANDARD COMM'!A:D,3,FALSE)</f>
        <v>Fittings</v>
      </c>
      <c r="W139" t="str">
        <f t="shared" si="8"/>
        <v>NR</v>
      </c>
    </row>
    <row r="140" spans="1:23">
      <c r="A140" s="13" t="s">
        <v>1233</v>
      </c>
      <c r="B140" s="14">
        <v>45601.461006944446</v>
      </c>
      <c r="C140" s="15"/>
      <c r="D140" s="15" t="s">
        <v>41</v>
      </c>
      <c r="E140" s="15" t="s">
        <v>42</v>
      </c>
      <c r="F140" s="15" t="s">
        <v>1394</v>
      </c>
      <c r="G140" s="20">
        <v>46081</v>
      </c>
      <c r="H140" s="15"/>
      <c r="I140" s="15" t="s">
        <v>208</v>
      </c>
      <c r="J140" s="15" t="s">
        <v>209</v>
      </c>
      <c r="K140" s="15" t="s">
        <v>646</v>
      </c>
      <c r="L140" s="29" t="str">
        <f>VLOOKUP(K140,'COMM ITY- ENG'!A:B,2,FALSE)</f>
        <v>handles</v>
      </c>
      <c r="M140" s="15"/>
      <c r="N140" s="16">
        <v>3387</v>
      </c>
      <c r="O140" s="15" t="s">
        <v>660</v>
      </c>
      <c r="P140" s="15"/>
      <c r="Q140" s="16">
        <f t="shared" si="6"/>
        <v>1.1900000000000002</v>
      </c>
      <c r="R140" s="17">
        <v>4030.53</v>
      </c>
      <c r="S140" s="23" t="str">
        <f>IFERROR(VLOOKUP(J140,'DESC ITY - ENG'!B:C,2,FALSE),VLOOKUP(I140,'DESC ITY - ENG'!A:C,3,FALSE))</f>
        <v>Steel Handle AC.SOLE Short w/Logo MC AISI 430 Pan 279-24 Sandblasted [cite: 4]</v>
      </c>
      <c r="T140" s="12" t="str">
        <f>VLOOKUP(S140,'DESC ITY - ENG'!C:D,2,FALSE)</f>
        <v>SHDL</v>
      </c>
      <c r="U140" t="str">
        <f t="shared" si="7"/>
        <v>鋼柄冷氣。獨短帶標誌 MC AISI 430 Pan 279-24 噴砂處理 [引用：4]</v>
      </c>
      <c r="V140" t="str">
        <f>VLOOKUP(T140,'STANDARD COMM'!A:D,3,FALSE)</f>
        <v>Fittings</v>
      </c>
      <c r="W140" t="str">
        <f t="shared" si="8"/>
        <v>NR</v>
      </c>
    </row>
    <row r="141" spans="1:23">
      <c r="A141" s="7" t="s">
        <v>1216</v>
      </c>
      <c r="B141" s="8">
        <v>45593.686574074076</v>
      </c>
      <c r="C141" s="9"/>
      <c r="D141" s="9" t="s">
        <v>41</v>
      </c>
      <c r="E141" s="9" t="s">
        <v>42</v>
      </c>
      <c r="F141" s="9" t="s">
        <v>1394</v>
      </c>
      <c r="G141" s="19">
        <v>46081</v>
      </c>
      <c r="H141" s="9"/>
      <c r="I141" s="9" t="s">
        <v>214</v>
      </c>
      <c r="J141" s="9" t="s">
        <v>215</v>
      </c>
      <c r="K141" s="9" t="s">
        <v>646</v>
      </c>
      <c r="L141" s="29" t="str">
        <f>VLOOKUP(K141,'COMM ITY- ENG'!A:B,2,FALSE)</f>
        <v>handles</v>
      </c>
      <c r="M141" s="9"/>
      <c r="N141" s="10">
        <v>15015</v>
      </c>
      <c r="O141" s="9" t="s">
        <v>660</v>
      </c>
      <c r="P141" s="9"/>
      <c r="Q141" s="10">
        <f t="shared" si="6"/>
        <v>1.2899999999999998</v>
      </c>
      <c r="R141" s="11">
        <v>19369.349999999999</v>
      </c>
      <c r="S141" s="23" t="str">
        <f>IFERROR(VLOOKUP(J141,'DESC ITY - ENG'!B:C,2,FALSE),VLOOKUP(I141,'DESC ITY - ENG'!A:C,3,FALSE))</f>
        <v>Steel Handle AC.SOLE Long w/Logo MC AISI 430 Skillet 379-26 Sandblasted [cite: 4 5]</v>
      </c>
      <c r="T141" s="12" t="str">
        <f>VLOOKUP(S141,'DESC ITY - ENG'!C:D,2,FALSE)</f>
        <v>HDL-</v>
      </c>
      <c r="U141" t="str">
        <f t="shared" si="7"/>
        <v>鋼柄冷氣。鞋底長款，配 MC 標誌 MC AISI 430 Skillet 379-26 噴砂 [引用：4 5]</v>
      </c>
      <c r="V141" t="str">
        <f>VLOOKUP(T141,'STANDARD COMM'!A:D,3,FALSE)</f>
        <v>Fittings</v>
      </c>
      <c r="W141" t="str">
        <f t="shared" si="8"/>
        <v>NR</v>
      </c>
    </row>
    <row r="142" spans="1:23">
      <c r="A142" s="13" t="s">
        <v>1234</v>
      </c>
      <c r="B142" s="14">
        <v>45618.467511574076</v>
      </c>
      <c r="C142" s="15"/>
      <c r="D142" s="15" t="s">
        <v>41</v>
      </c>
      <c r="E142" s="15" t="s">
        <v>42</v>
      </c>
      <c r="F142" s="15" t="s">
        <v>1394</v>
      </c>
      <c r="G142" s="20">
        <v>46081</v>
      </c>
      <c r="H142" s="15"/>
      <c r="I142" s="15" t="s">
        <v>216</v>
      </c>
      <c r="J142" s="15" t="s">
        <v>217</v>
      </c>
      <c r="K142" s="15" t="s">
        <v>646</v>
      </c>
      <c r="L142" s="29" t="str">
        <f>VLOOKUP(K142,'COMM ITY- ENG'!A:B,2,FALSE)</f>
        <v>handles</v>
      </c>
      <c r="M142" s="15"/>
      <c r="N142" s="16">
        <v>6552</v>
      </c>
      <c r="O142" s="15" t="s">
        <v>660</v>
      </c>
      <c r="P142" s="15"/>
      <c r="Q142" s="16">
        <f t="shared" si="6"/>
        <v>0.90999999999999992</v>
      </c>
      <c r="R142" s="17">
        <v>5962.32</v>
      </c>
      <c r="S142" s="23" t="str">
        <f>IFERROR(VLOOKUP(J142,'DESC ITY - ENG'!B:C,2,FALSE),VLOOKUP(I142,'DESC ITY - ENG'!A:C,3,FALSE))</f>
        <v>Steel Side Handle AC.SOLE w/Logo MC AISI 430 Casserole 480-20 Sandblasted [cite: 5]</v>
      </c>
      <c r="T142" s="12" t="str">
        <f>VLOOKUP(S142,'DESC ITY - ENG'!C:D,2,FALSE)</f>
        <v>SHDL</v>
      </c>
      <c r="U142" t="str">
        <f t="shared" si="7"/>
        <v>鋼製側把冷氣。鞋底配標誌 MC AISI 430 砂鍋 480-20 砂磨 [引用：5]</v>
      </c>
      <c r="V142" t="str">
        <f>VLOOKUP(T142,'STANDARD COMM'!A:D,3,FALSE)</f>
        <v>Fittings</v>
      </c>
      <c r="W142" t="str">
        <f t="shared" si="8"/>
        <v>NR</v>
      </c>
    </row>
    <row r="143" spans="1:23">
      <c r="A143" s="7" t="s">
        <v>1216</v>
      </c>
      <c r="B143" s="8">
        <v>45639.623576388891</v>
      </c>
      <c r="C143" s="9"/>
      <c r="D143" s="9" t="s">
        <v>41</v>
      </c>
      <c r="E143" s="9" t="s">
        <v>42</v>
      </c>
      <c r="F143" s="9" t="s">
        <v>1394</v>
      </c>
      <c r="G143" s="19">
        <v>46081</v>
      </c>
      <c r="H143" s="9"/>
      <c r="I143" s="9" t="s">
        <v>218</v>
      </c>
      <c r="J143" s="9" t="s">
        <v>219</v>
      </c>
      <c r="K143" s="9" t="s">
        <v>646</v>
      </c>
      <c r="L143" s="29" t="str">
        <f>VLOOKUP(K143,'COMM ITY- ENG'!A:B,2,FALSE)</f>
        <v>handles</v>
      </c>
      <c r="M143" s="9"/>
      <c r="N143" s="10">
        <v>4670</v>
      </c>
      <c r="O143" s="9" t="s">
        <v>660</v>
      </c>
      <c r="P143" s="9"/>
      <c r="Q143" s="10">
        <f t="shared" si="6"/>
        <v>1.1499999999999999</v>
      </c>
      <c r="R143" s="11">
        <v>5370.5</v>
      </c>
      <c r="S143" s="23" t="str">
        <f>IFERROR(VLOOKUP(J143,'DESC ITY - ENG'!B:C,2,FALSE),VLOOKUP(I143,'DESC ITY - ENG'!A:C,3,FALSE))</f>
        <v>Steel Knob AC.SOLE w/Logo MC AISI 430 Sandblasted [cite: 5]</v>
      </c>
      <c r="T143" s="12" t="str">
        <f>VLOOKUP(S143,'DESC ITY - ENG'!C:D,2,FALSE)</f>
        <v>KNOB</v>
      </c>
      <c r="U143" t="str">
        <f t="shared" si="7"/>
        <v>鋼旋鈕冷氣。唯一配件 MC 標誌 AISI 430 砂燒 [引用：5]</v>
      </c>
      <c r="V143" t="str">
        <f>VLOOKUP(T143,'STANDARD COMM'!A:D,3,FALSE)</f>
        <v>Fittings</v>
      </c>
      <c r="W143" t="str">
        <f t="shared" si="8"/>
        <v>NR</v>
      </c>
    </row>
    <row r="144" spans="1:23">
      <c r="A144" s="13" t="s">
        <v>1234</v>
      </c>
      <c r="B144" s="14">
        <v>45639.623576388891</v>
      </c>
      <c r="C144" s="15"/>
      <c r="D144" s="15" t="s">
        <v>41</v>
      </c>
      <c r="E144" s="15" t="s">
        <v>42</v>
      </c>
      <c r="F144" s="15" t="s">
        <v>1394</v>
      </c>
      <c r="G144" s="20">
        <v>46081</v>
      </c>
      <c r="H144" s="15"/>
      <c r="I144" s="15" t="s">
        <v>218</v>
      </c>
      <c r="J144" s="15" t="s">
        <v>219</v>
      </c>
      <c r="K144" s="15" t="s">
        <v>646</v>
      </c>
      <c r="L144" s="29" t="str">
        <f>VLOOKUP(K144,'COMM ITY- ENG'!A:B,2,FALSE)</f>
        <v>handles</v>
      </c>
      <c r="M144" s="15"/>
      <c r="N144" s="16">
        <v>3250</v>
      </c>
      <c r="O144" s="15" t="s">
        <v>660</v>
      </c>
      <c r="P144" s="15"/>
      <c r="Q144" s="16">
        <f t="shared" si="6"/>
        <v>1.1499999999999999</v>
      </c>
      <c r="R144" s="17">
        <v>3737.5</v>
      </c>
      <c r="S144" s="23" t="str">
        <f>IFERROR(VLOOKUP(J144,'DESC ITY - ENG'!B:C,2,FALSE),VLOOKUP(I144,'DESC ITY - ENG'!A:C,3,FALSE))</f>
        <v>Steel Knob AC.SOLE w/Logo MC AISI 430 Sandblasted [cite: 5]</v>
      </c>
      <c r="T144" s="12" t="str">
        <f>VLOOKUP(S144,'DESC ITY - ENG'!C:D,2,FALSE)</f>
        <v>KNOB</v>
      </c>
      <c r="U144" t="str">
        <f t="shared" si="7"/>
        <v>鋼旋鈕冷氣。唯一配件 MC 標誌 AISI 430 砂燒 [引用：5]</v>
      </c>
      <c r="V144" t="str">
        <f>VLOOKUP(T144,'STANDARD COMM'!A:D,3,FALSE)</f>
        <v>Fittings</v>
      </c>
      <c r="W144" t="str">
        <f t="shared" si="8"/>
        <v>NR</v>
      </c>
    </row>
    <row r="145" spans="1:23">
      <c r="A145" s="13" t="s">
        <v>1226</v>
      </c>
      <c r="B145" s="14">
        <v>45618.467511574076</v>
      </c>
      <c r="C145" s="15"/>
      <c r="D145" s="15" t="s">
        <v>55</v>
      </c>
      <c r="E145" s="15" t="s">
        <v>56</v>
      </c>
      <c r="F145" s="15" t="s">
        <v>1385</v>
      </c>
      <c r="G145" s="20">
        <v>46081</v>
      </c>
      <c r="H145" s="15"/>
      <c r="I145" s="15" t="s">
        <v>320</v>
      </c>
      <c r="J145" s="15" t="s">
        <v>724</v>
      </c>
      <c r="K145" s="15" t="s">
        <v>655</v>
      </c>
      <c r="L145" s="29" t="str">
        <f>VLOOKUP(K145,'COMM ITY- ENG'!A:B,2,FALSE)</f>
        <v>steel</v>
      </c>
      <c r="M145" s="15"/>
      <c r="N145" s="16">
        <v>30000</v>
      </c>
      <c r="O145" s="15" t="s">
        <v>660</v>
      </c>
      <c r="P145" s="15"/>
      <c r="Q145" s="16">
        <f t="shared" si="6"/>
        <v>9.7963999999999996E-2</v>
      </c>
      <c r="R145" s="17">
        <v>2938.92</v>
      </c>
      <c r="S145" s="23" t="str">
        <f>IFERROR(VLOOKUP(J145,'DESC ITY - ENG'!B:C,2,FALSE),VLOOKUP(I145,'DESC ITY - ENG'!A:C,3,FALSE))</f>
        <v>5 MM+TAGLI STRETTI+FO.CENTRALE 365mmSteel Disc AC.125/040 2.5mm Narrow Slots + 36.5mm Center Hole [cite: 1]</v>
      </c>
      <c r="T145" s="12" t="str">
        <f>VLOOKUP(S145,'DESC ITY - ENG'!C:D,2,FALSE)</f>
        <v>SSM-</v>
      </c>
      <c r="U145" t="str">
        <f t="shared" si="7"/>
        <v>5毫米+塔格利鏈條+FO。CENTRALE 365mm鋼盤 AC.125/040 2.5mm 窄槽 + 36.5mm 中心孔 [引用：1]</v>
      </c>
      <c r="V145" t="str">
        <f>VLOOKUP(T145,'STANDARD COMM'!A:D,3,FALSE)</f>
        <v>Metal</v>
      </c>
      <c r="W145" t="str">
        <f t="shared" si="8"/>
        <v>NR</v>
      </c>
    </row>
    <row r="146" spans="1:23">
      <c r="A146" s="7" t="s">
        <v>1226</v>
      </c>
      <c r="B146" s="8">
        <v>45630.454375000001</v>
      </c>
      <c r="C146" s="9"/>
      <c r="D146" s="9" t="s">
        <v>55</v>
      </c>
      <c r="E146" s="9" t="s">
        <v>56</v>
      </c>
      <c r="F146" s="9" t="s">
        <v>1385</v>
      </c>
      <c r="G146" s="19">
        <v>46081</v>
      </c>
      <c r="H146" s="9"/>
      <c r="I146" s="9" t="s">
        <v>321</v>
      </c>
      <c r="J146" s="9" t="s">
        <v>725</v>
      </c>
      <c r="K146" s="9" t="s">
        <v>655</v>
      </c>
      <c r="L146" s="29" t="str">
        <f>VLOOKUP(K146,'COMM ITY- ENG'!A:B,2,FALSE)</f>
        <v>steel</v>
      </c>
      <c r="M146" s="9"/>
      <c r="N146" s="10">
        <v>15000</v>
      </c>
      <c r="O146" s="9" t="s">
        <v>660</v>
      </c>
      <c r="P146" s="9"/>
      <c r="Q146" s="10">
        <f t="shared" si="6"/>
        <v>0.10648266666666667</v>
      </c>
      <c r="R146" s="11">
        <v>1597.24</v>
      </c>
      <c r="S146" s="23" t="str">
        <f>IFERROR(VLOOKUP(J146,'DESC ITY - ENG'!B:C,2,FALSE),VLOOKUP(I146,'DESC ITY - ENG'!A:C,3,FALSE))</f>
        <v>5 MM+TAGLI STRETTI+FO.CENTRALE 365mmSteel Disc AC.135/040 2.5mm Narrow Slots + 36.5mm Center Hole [cite: 1]</v>
      </c>
      <c r="T146" s="12" t="str">
        <f>VLOOKUP(S146,'DESC ITY - ENG'!C:D,2,FALSE)</f>
        <v>SSM-</v>
      </c>
      <c r="U146" t="str">
        <f t="shared" si="7"/>
        <v>5毫米+塔格利鏈條+FO。CENTRALE 365mm鋼盤 AC.135/040 2.5mm 窄槽 + 36.5mm 中心孔 [引用：1]</v>
      </c>
      <c r="V146" t="str">
        <f>VLOOKUP(T146,'STANDARD COMM'!A:D,3,FALSE)</f>
        <v>Metal</v>
      </c>
      <c r="W146" t="str">
        <f t="shared" si="8"/>
        <v>NR</v>
      </c>
    </row>
    <row r="147" spans="1:23">
      <c r="A147" s="13" t="s">
        <v>1226</v>
      </c>
      <c r="B147" s="14">
        <v>45618.467511574076</v>
      </c>
      <c r="C147" s="15"/>
      <c r="D147" s="15" t="s">
        <v>55</v>
      </c>
      <c r="E147" s="15" t="s">
        <v>56</v>
      </c>
      <c r="F147" s="15" t="s">
        <v>1385</v>
      </c>
      <c r="G147" s="20">
        <v>46081</v>
      </c>
      <c r="H147" s="15"/>
      <c r="I147" s="15" t="s">
        <v>322</v>
      </c>
      <c r="J147" s="15" t="s">
        <v>726</v>
      </c>
      <c r="K147" s="15" t="s">
        <v>655</v>
      </c>
      <c r="L147" s="29" t="str">
        <f>VLOOKUP(K147,'COMM ITY- ENG'!A:B,2,FALSE)</f>
        <v>steel</v>
      </c>
      <c r="M147" s="15"/>
      <c r="N147" s="16">
        <v>20000</v>
      </c>
      <c r="O147" s="15" t="s">
        <v>660</v>
      </c>
      <c r="P147" s="15"/>
      <c r="Q147" s="16">
        <f t="shared" si="6"/>
        <v>0.13033499999999998</v>
      </c>
      <c r="R147" s="17">
        <v>2606.6999999999998</v>
      </c>
      <c r="S147" s="23" t="str">
        <f>IFERROR(VLOOKUP(J147,'DESC ITY - ENG'!B:C,2,FALSE),VLOOKUP(I147,'DESC ITY - ENG'!A:C,3,FALSE))</f>
        <v>5 MM+TAGLI STRETTI+FORO CENTRALE 50mmSteel Disc AC.155/040 2.5mm Narrow Slots + 50mm Center Hole [cite: 1]</v>
      </c>
      <c r="T147" s="12" t="str">
        <f>VLOOKUP(S147,'DESC ITY - ENG'!C:D,2,FALSE)</f>
        <v>SSM-</v>
      </c>
      <c r="U147" t="str">
        <f t="shared" si="7"/>
        <v>5毫米+塔格利STRETTI+FORO CENTRALE鋼盤50毫米AC.155/040 2.5毫米窄槽+50毫米中心孔【引用：1】</v>
      </c>
      <c r="V147" t="str">
        <f>VLOOKUP(T147,'STANDARD COMM'!A:D,3,FALSE)</f>
        <v>Metal</v>
      </c>
      <c r="W147" t="str">
        <f t="shared" si="8"/>
        <v>NR</v>
      </c>
    </row>
    <row r="148" spans="1:23">
      <c r="A148" s="7" t="s">
        <v>1226</v>
      </c>
      <c r="B148" s="8">
        <v>45630.454375000001</v>
      </c>
      <c r="C148" s="9"/>
      <c r="D148" s="9" t="s">
        <v>55</v>
      </c>
      <c r="E148" s="9" t="s">
        <v>56</v>
      </c>
      <c r="F148" s="9" t="s">
        <v>1385</v>
      </c>
      <c r="G148" s="19">
        <v>46081</v>
      </c>
      <c r="H148" s="9"/>
      <c r="I148" s="9" t="s">
        <v>323</v>
      </c>
      <c r="J148" s="9" t="s">
        <v>727</v>
      </c>
      <c r="K148" s="9" t="s">
        <v>655</v>
      </c>
      <c r="L148" s="29" t="str">
        <f>VLOOKUP(K148,'COMM ITY- ENG'!A:B,2,FALSE)</f>
        <v>steel</v>
      </c>
      <c r="M148" s="9"/>
      <c r="N148" s="10">
        <v>15000</v>
      </c>
      <c r="O148" s="9" t="s">
        <v>660</v>
      </c>
      <c r="P148" s="9"/>
      <c r="Q148" s="10">
        <f t="shared" si="6"/>
        <v>0.14311266666666667</v>
      </c>
      <c r="R148" s="11">
        <v>2146.69</v>
      </c>
      <c r="S148" s="23" t="str">
        <f>IFERROR(VLOOKUP(J148,'DESC ITY - ENG'!B:C,2,FALSE),VLOOKUP(I148,'DESC ITY - ENG'!A:C,3,FALSE))</f>
        <v>Steel Disc AC.165/040 2.5mm Narrow Slots + 50mm Center Hole [cite: 1]</v>
      </c>
      <c r="T148" s="12" t="str">
        <f>VLOOKUP(S148,'DESC ITY - ENG'!C:D,2,FALSE)</f>
        <v>SM--</v>
      </c>
      <c r="U148" t="str">
        <f t="shared" si="7"/>
        <v>鋼盤 AC.165/040 2.5mm 窄槽 + 50mm 中心孔 [引用：1]</v>
      </c>
      <c r="V148" t="str">
        <f>VLOOKUP(T148,'STANDARD COMM'!A:D,3,FALSE)</f>
        <v>Metal</v>
      </c>
      <c r="W148" t="str">
        <f t="shared" si="8"/>
        <v>NR</v>
      </c>
    </row>
    <row r="149" spans="1:23">
      <c r="A149" s="13" t="s">
        <v>1226</v>
      </c>
      <c r="B149" s="14">
        <v>45630.454375000001</v>
      </c>
      <c r="C149" s="15"/>
      <c r="D149" s="15" t="s">
        <v>55</v>
      </c>
      <c r="E149" s="15" t="s">
        <v>56</v>
      </c>
      <c r="F149" s="15" t="s">
        <v>1385</v>
      </c>
      <c r="G149" s="20">
        <v>46081</v>
      </c>
      <c r="H149" s="15"/>
      <c r="I149" s="15" t="s">
        <v>324</v>
      </c>
      <c r="J149" s="15" t="s">
        <v>730</v>
      </c>
      <c r="K149" s="15" t="s">
        <v>655</v>
      </c>
      <c r="L149" s="29" t="str">
        <f>VLOOKUP(K149,'COMM ITY- ENG'!A:B,2,FALSE)</f>
        <v>steel</v>
      </c>
      <c r="M149" s="15"/>
      <c r="N149" s="16">
        <v>10000</v>
      </c>
      <c r="O149" s="15" t="s">
        <v>660</v>
      </c>
      <c r="P149" s="15"/>
      <c r="Q149" s="16">
        <f t="shared" si="6"/>
        <v>0.155891</v>
      </c>
      <c r="R149" s="17">
        <v>1558.91</v>
      </c>
      <c r="S149" s="23" t="str">
        <f>IFERROR(VLOOKUP(J149,'DESC ITY - ENG'!B:C,2,FALSE),VLOOKUP(I149,'DESC ITY - ENG'!A:C,3,FALSE))</f>
        <v>5 MM+TAGLI STRETTI+FORO CENTRALE 50mmSteel Disc AC.175/040 2.5mm Narrow Slots + 50mm Center Hole [cite: 1]</v>
      </c>
      <c r="T149" s="12" t="str">
        <f>VLOOKUP(S149,'DESC ITY - ENG'!C:D,2,FALSE)</f>
        <v>SSM-</v>
      </c>
      <c r="U149" t="str">
        <f t="shared" si="7"/>
        <v>5毫米+塔格利STRETTI+FORO CENTRALE 50毫米鋼盤 AC.175/040 2.5毫米窄槽+50毫米中心孔 [引用：1]</v>
      </c>
      <c r="V149" t="str">
        <f>VLOOKUP(T149,'STANDARD COMM'!A:D,3,FALSE)</f>
        <v>Metal</v>
      </c>
      <c r="W149" t="str">
        <f t="shared" si="8"/>
        <v>NR</v>
      </c>
    </row>
    <row r="150" spans="1:23">
      <c r="A150" s="7" t="s">
        <v>1226</v>
      </c>
      <c r="B150" s="8">
        <v>45635.700370370374</v>
      </c>
      <c r="C150" s="9"/>
      <c r="D150" s="9" t="s">
        <v>55</v>
      </c>
      <c r="E150" s="9" t="s">
        <v>56</v>
      </c>
      <c r="F150" s="9" t="s">
        <v>1385</v>
      </c>
      <c r="G150" s="19">
        <v>46081</v>
      </c>
      <c r="H150" s="9"/>
      <c r="I150" s="9" t="s">
        <v>325</v>
      </c>
      <c r="J150" s="9" t="s">
        <v>728</v>
      </c>
      <c r="K150" s="9" t="s">
        <v>655</v>
      </c>
      <c r="L150" s="29" t="str">
        <f>VLOOKUP(K150,'COMM ITY- ENG'!A:B,2,FALSE)</f>
        <v>steel</v>
      </c>
      <c r="M150" s="9"/>
      <c r="N150" s="10">
        <v>10000</v>
      </c>
      <c r="O150" s="9" t="s">
        <v>660</v>
      </c>
      <c r="P150" s="9"/>
      <c r="Q150" s="10">
        <f t="shared" si="6"/>
        <v>0.18315000000000001</v>
      </c>
      <c r="R150" s="11">
        <v>1831.5</v>
      </c>
      <c r="S150" s="23" t="str">
        <f>IFERROR(VLOOKUP(J150,'DESC ITY - ENG'!B:C,2,FALSE),VLOOKUP(I150,'DESC ITY - ENG'!A:C,3,FALSE))</f>
        <v>5 MM+TAGLI STRETTI+FORO CENTRALE 50mmSteel Disc AC.185/040 2.5mm Narrow Slots + 50mm Center Hole [cite: 1]</v>
      </c>
      <c r="T150" s="12" t="str">
        <f>VLOOKUP(S150,'DESC ITY - ENG'!C:D,2,FALSE)</f>
        <v>SSM-</v>
      </c>
      <c r="U150" t="str">
        <f t="shared" si="7"/>
        <v>5毫米+塔利STRETTI+FORO CENTRALE鋼盤AC.185/040 2.5毫米窄槽+50毫米中心孔【引用：1】</v>
      </c>
      <c r="V150" t="str">
        <f>VLOOKUP(T150,'STANDARD COMM'!A:D,3,FALSE)</f>
        <v>Metal</v>
      </c>
      <c r="W150" t="str">
        <f t="shared" si="8"/>
        <v>NR</v>
      </c>
    </row>
    <row r="151" spans="1:23">
      <c r="A151" s="13" t="s">
        <v>1226</v>
      </c>
      <c r="B151" s="14">
        <v>45635.700370370374</v>
      </c>
      <c r="C151" s="15"/>
      <c r="D151" s="15" t="s">
        <v>55</v>
      </c>
      <c r="E151" s="15" t="s">
        <v>56</v>
      </c>
      <c r="F151" s="15" t="s">
        <v>1385</v>
      </c>
      <c r="G151" s="20">
        <v>46081</v>
      </c>
      <c r="H151" s="15"/>
      <c r="I151" s="15" t="s">
        <v>326</v>
      </c>
      <c r="J151" s="15" t="s">
        <v>729</v>
      </c>
      <c r="K151" s="15" t="s">
        <v>655</v>
      </c>
      <c r="L151" s="29" t="str">
        <f>VLOOKUP(K151,'COMM ITY- ENG'!A:B,2,FALSE)</f>
        <v>steel</v>
      </c>
      <c r="M151" s="15"/>
      <c r="N151" s="16">
        <v>50000</v>
      </c>
      <c r="O151" s="15" t="s">
        <v>660</v>
      </c>
      <c r="P151" s="15"/>
      <c r="Q151" s="16">
        <f t="shared" si="6"/>
        <v>0.20018740000000002</v>
      </c>
      <c r="R151" s="17">
        <v>10009.370000000001</v>
      </c>
      <c r="S151" s="23" t="str">
        <f>IFERROR(VLOOKUP(J151,'DESC ITY - ENG'!B:C,2,FALSE),VLOOKUP(I151,'DESC ITY - ENG'!A:C,3,FALSE))</f>
        <v>5 MM+TAGLI STRETTI+FORO CENTRALE 50mmSteel Disc AC.195/040 2.5mm Narrow Slots + 50mm Center Hole [cite: 1]</v>
      </c>
      <c r="T151" s="12" t="str">
        <f>VLOOKUP(S151,'DESC ITY - ENG'!C:D,2,FALSE)</f>
        <v>SSM-</v>
      </c>
      <c r="U151" t="str">
        <f t="shared" si="7"/>
        <v>5毫米+TAGLISTRETTI+FORO CENTRALE鋼盤50毫米AC.195/040 2.5毫米窄槽+50毫米中心孔【引用：1】</v>
      </c>
      <c r="V151" t="str">
        <f>VLOOKUP(T151,'STANDARD COMM'!A:D,3,FALSE)</f>
        <v>Metal</v>
      </c>
      <c r="W151" t="str">
        <f t="shared" si="8"/>
        <v>NR</v>
      </c>
    </row>
    <row r="152" spans="1:23">
      <c r="A152" s="7" t="s">
        <v>1226</v>
      </c>
      <c r="B152" s="8">
        <v>45589.386574074073</v>
      </c>
      <c r="C152" s="9"/>
      <c r="D152" s="9" t="s">
        <v>55</v>
      </c>
      <c r="E152" s="9" t="s">
        <v>56</v>
      </c>
      <c r="F152" s="9" t="s">
        <v>1385</v>
      </c>
      <c r="G152" s="19">
        <v>46081</v>
      </c>
      <c r="H152" s="9"/>
      <c r="I152" s="9" t="s">
        <v>327</v>
      </c>
      <c r="J152" s="9" t="s">
        <v>731</v>
      </c>
      <c r="K152" s="9" t="s">
        <v>655</v>
      </c>
      <c r="L152" s="29" t="str">
        <f>VLOOKUP(K152,'COMM ITY- ENG'!A:B,2,FALSE)</f>
        <v>steel</v>
      </c>
      <c r="M152" s="9"/>
      <c r="N152" s="10">
        <v>60000</v>
      </c>
      <c r="O152" s="9" t="s">
        <v>660</v>
      </c>
      <c r="P152" s="9"/>
      <c r="Q152" s="10">
        <f t="shared" si="6"/>
        <v>0.21637283333333335</v>
      </c>
      <c r="R152" s="11">
        <v>12982.37</v>
      </c>
      <c r="S152" s="23" t="str">
        <f>IFERROR(VLOOKUP(J152,'DESC ITY - ENG'!B:C,2,FALSE),VLOOKUP(I152,'DESC ITY - ENG'!A:C,3,FALSE))</f>
        <v>Steel Disc AC.205/040 2.5mm Narrow Slots + 50mm Center Hole [cite: 1]</v>
      </c>
      <c r="T152" s="12" t="str">
        <f>VLOOKUP(S152,'DESC ITY - ENG'!C:D,2,FALSE)</f>
        <v>SM--</v>
      </c>
      <c r="U152" t="str">
        <f t="shared" si="7"/>
        <v>鋼盤 AC.205/040 2.5mm 窄槽 + 50mm 中心孔 [引用：1]</v>
      </c>
      <c r="V152" t="str">
        <f>VLOOKUP(T152,'STANDARD COMM'!A:D,3,FALSE)</f>
        <v>Metal</v>
      </c>
      <c r="W152" t="str">
        <f t="shared" si="8"/>
        <v>NR</v>
      </c>
    </row>
    <row r="153" spans="1:23">
      <c r="A153" s="7" t="s">
        <v>1333</v>
      </c>
      <c r="B153" s="8">
        <v>45623.416250000002</v>
      </c>
      <c r="C153" s="9"/>
      <c r="D153" s="9" t="s">
        <v>80</v>
      </c>
      <c r="E153" s="9" t="s">
        <v>81</v>
      </c>
      <c r="F153" s="9" t="s">
        <v>1454</v>
      </c>
      <c r="G153" s="19">
        <v>46081</v>
      </c>
      <c r="H153" s="9"/>
      <c r="I153" s="9" t="s">
        <v>378</v>
      </c>
      <c r="J153" s="9" t="s">
        <v>379</v>
      </c>
      <c r="K153" s="9" t="s">
        <v>657</v>
      </c>
      <c r="L153" s="29" t="str">
        <f>VLOOKUP(K153,'COMM ITY- ENG'!A:B,2,FALSE)</f>
        <v>consumable materials</v>
      </c>
      <c r="M153" s="9"/>
      <c r="N153" s="10">
        <v>12000</v>
      </c>
      <c r="O153" s="9" t="s">
        <v>661</v>
      </c>
      <c r="P153" s="9"/>
      <c r="Q153" s="10">
        <f t="shared" si="6"/>
        <v>0.95</v>
      </c>
      <c r="R153" s="11">
        <v>11400</v>
      </c>
      <c r="S153" s="23" t="str">
        <f>IFERROR(VLOOKUP(J153,'DESC ITY - ENG'!B:C,2,FALSE),VLOOKUP(I153,'DESC ITY - ENG'!A:C,3,FALSE))</f>
        <v>Corundum Abrasive 40 Grit DarkCorundum Abrasive</v>
      </c>
      <c r="T153" s="12" t="str">
        <f>VLOOKUP(S153,'DESC ITY - ENG'!C:D,2,FALSE)</f>
        <v>POLM</v>
      </c>
      <c r="U153" t="str">
        <f t="shared" si="7"/>
        <v>剛玉磨料 40 目 深方玉磨料</v>
      </c>
      <c r="V153" t="str">
        <f>VLOOKUP(T153,'STANDARD COMM'!A:D,3,FALSE)</f>
        <v>Polishing Material</v>
      </c>
      <c r="W153" t="str">
        <f t="shared" si="8"/>
        <v>kg</v>
      </c>
    </row>
    <row r="154" spans="1:23">
      <c r="A154" s="13" t="s">
        <v>1333</v>
      </c>
      <c r="B154" s="14">
        <v>45666.459861111114</v>
      </c>
      <c r="C154" s="15"/>
      <c r="D154" s="15" t="s">
        <v>80</v>
      </c>
      <c r="E154" s="15" t="s">
        <v>81</v>
      </c>
      <c r="F154" s="15" t="s">
        <v>1454</v>
      </c>
      <c r="G154" s="20">
        <v>46081</v>
      </c>
      <c r="H154" s="15"/>
      <c r="I154" s="15" t="s">
        <v>380</v>
      </c>
      <c r="J154" s="15" t="s">
        <v>381</v>
      </c>
      <c r="K154" s="15" t="s">
        <v>657</v>
      </c>
      <c r="L154" s="29" t="str">
        <f>VLOOKUP(K154,'COMM ITY- ENG'!A:B,2,FALSE)</f>
        <v>consumable materials</v>
      </c>
      <c r="M154" s="15"/>
      <c r="N154" s="16">
        <v>8000</v>
      </c>
      <c r="O154" s="15" t="s">
        <v>661</v>
      </c>
      <c r="P154" s="15"/>
      <c r="Q154" s="16">
        <f t="shared" si="6"/>
        <v>0.95</v>
      </c>
      <c r="R154" s="17">
        <v>7600</v>
      </c>
      <c r="S154" s="23" t="str">
        <f>IFERROR(VLOOKUP(J154,'DESC ITY - ENG'!B:C,2,FALSE),VLOOKUP(I154,'DESC ITY - ENG'!A:C,3,FALSE))</f>
        <v>Corundum Abrasive 50 GritCorundum Abrasive</v>
      </c>
      <c r="T154" s="12" t="str">
        <f>VLOOKUP(S154,'DESC ITY - ENG'!C:D,2,FALSE)</f>
        <v>POLM</v>
      </c>
      <c r="U154" t="str">
        <f t="shared" si="7"/>
        <v>剛玉磨料 50 砂紙 剛玉磨料</v>
      </c>
      <c r="V154" t="str">
        <f>VLOOKUP(T154,'STANDARD COMM'!A:D,3,FALSE)</f>
        <v>Polishing Material</v>
      </c>
      <c r="W154" t="str">
        <f t="shared" si="8"/>
        <v>kg</v>
      </c>
    </row>
    <row r="155" spans="1:23">
      <c r="A155" s="7" t="s">
        <v>1333</v>
      </c>
      <c r="B155" s="8">
        <v>45624.67696759259</v>
      </c>
      <c r="C155" s="9"/>
      <c r="D155" s="9" t="s">
        <v>80</v>
      </c>
      <c r="E155" s="9" t="s">
        <v>81</v>
      </c>
      <c r="F155" s="9" t="s">
        <v>1454</v>
      </c>
      <c r="G155" s="19">
        <v>46081</v>
      </c>
      <c r="H155" s="9"/>
      <c r="I155" s="9" t="s">
        <v>382</v>
      </c>
      <c r="J155" s="9" t="s">
        <v>383</v>
      </c>
      <c r="K155" s="9" t="s">
        <v>657</v>
      </c>
      <c r="L155" s="29" t="str">
        <f>VLOOKUP(K155,'COMM ITY- ENG'!A:B,2,FALSE)</f>
        <v>consumable materials</v>
      </c>
      <c r="M155" s="9"/>
      <c r="N155" s="10">
        <v>5000</v>
      </c>
      <c r="O155" s="9" t="s">
        <v>661</v>
      </c>
      <c r="P155" s="9"/>
      <c r="Q155" s="10">
        <f t="shared" si="6"/>
        <v>0.9</v>
      </c>
      <c r="R155" s="11">
        <v>4500</v>
      </c>
      <c r="S155" s="23" t="str">
        <f>IFERROR(VLOOKUP(J155,'DESC ITY - ENG'!B:C,2,FALSE),VLOOKUP(I155,'DESC ITY - ENG'!A:C,3,FALSE))</f>
        <v>Corundum Abrasive 80 GritCorundum Abrasive</v>
      </c>
      <c r="T155" s="12" t="str">
        <f>VLOOKUP(S155,'DESC ITY - ENG'!C:D,2,FALSE)</f>
        <v>POLM</v>
      </c>
      <c r="U155" t="str">
        <f t="shared" si="7"/>
        <v>剛玉磨料 80 砂紙 剛玉磨料</v>
      </c>
      <c r="V155" t="str">
        <f>VLOOKUP(T155,'STANDARD COMM'!A:D,3,FALSE)</f>
        <v>Polishing Material</v>
      </c>
      <c r="W155" t="str">
        <f t="shared" si="8"/>
        <v>kg</v>
      </c>
    </row>
    <row r="156" spans="1:23">
      <c r="A156" s="7" t="s">
        <v>1337</v>
      </c>
      <c r="B156" s="8">
        <v>45680.639421296299</v>
      </c>
      <c r="C156" s="9"/>
      <c r="D156" s="9" t="s">
        <v>94</v>
      </c>
      <c r="E156" s="9" t="s">
        <v>95</v>
      </c>
      <c r="F156" s="9" t="s">
        <v>1459</v>
      </c>
      <c r="G156" s="19">
        <v>46081</v>
      </c>
      <c r="H156" s="9"/>
      <c r="I156" s="9" t="s">
        <v>432</v>
      </c>
      <c r="J156" s="9" t="s">
        <v>433</v>
      </c>
      <c r="K156" s="9" t="s">
        <v>646</v>
      </c>
      <c r="L156" s="29" t="str">
        <f>VLOOKUP(K156,'COMM ITY- ENG'!A:B,2,FALSE)</f>
        <v>handles</v>
      </c>
      <c r="M156" s="9"/>
      <c r="N156" s="10">
        <v>4200</v>
      </c>
      <c r="O156" s="9" t="s">
        <v>660</v>
      </c>
      <c r="P156" s="9"/>
      <c r="Q156" s="10">
        <f t="shared" si="6"/>
        <v>0.21429999999999999</v>
      </c>
      <c r="R156" s="11">
        <v>900.06</v>
      </c>
      <c r="S156" s="23" t="str">
        <f>IFERROR(VLOOKUP(J156,'DESC ITY - ENG'!B:C,2,FALSE),VLOOKUP(I156,'DESC ITY - ENG'!A:C,3,FALSE))</f>
        <v>Handle S100/2 Miro Black Satin Finish [cite: 5]</v>
      </c>
      <c r="T156" s="12" t="str">
        <f>VLOOKUP(S156,'DESC ITY - ENG'!C:D,2,FALSE)</f>
        <v>HDL-</v>
      </c>
      <c r="U156" t="str">
        <f t="shared" si="7"/>
        <v>Handle S100/2 Miro 黑色緞面處理 [引用：5]</v>
      </c>
      <c r="V156" t="str">
        <f>VLOOKUP(T156,'STANDARD COMM'!A:D,3,FALSE)</f>
        <v>Fittings</v>
      </c>
      <c r="W156" t="str">
        <f t="shared" si="8"/>
        <v>NR</v>
      </c>
    </row>
    <row r="157" spans="1:23">
      <c r="A157" s="13" t="s">
        <v>1337</v>
      </c>
      <c r="B157" s="14">
        <v>45677.413055555553</v>
      </c>
      <c r="C157" s="15"/>
      <c r="D157" s="15" t="s">
        <v>94</v>
      </c>
      <c r="E157" s="15" t="s">
        <v>95</v>
      </c>
      <c r="F157" s="15" t="s">
        <v>1459</v>
      </c>
      <c r="G157" s="20">
        <v>46081</v>
      </c>
      <c r="H157" s="15"/>
      <c r="I157" s="15" t="s">
        <v>434</v>
      </c>
      <c r="J157" s="15" t="s">
        <v>435</v>
      </c>
      <c r="K157" s="15" t="s">
        <v>646</v>
      </c>
      <c r="L157" s="29" t="str">
        <f>VLOOKUP(K157,'COMM ITY- ENG'!A:B,2,FALSE)</f>
        <v>handles</v>
      </c>
      <c r="M157" s="15"/>
      <c r="N157" s="16">
        <v>5720</v>
      </c>
      <c r="O157" s="15" t="s">
        <v>660</v>
      </c>
      <c r="P157" s="15"/>
      <c r="Q157" s="16">
        <f t="shared" si="6"/>
        <v>0.22490034965034966</v>
      </c>
      <c r="R157" s="17">
        <v>1286.43</v>
      </c>
      <c r="S157" s="23" t="str">
        <f>IFERROR(VLOOKUP(J157,'DESC ITY - ENG'!B:C,2,FALSE),VLOOKUP(I157,'DESC ITY - ENG'!A:C,3,FALSE))</f>
        <v>Side Handle S125 Class Black Satin Finish [cite: 5]</v>
      </c>
      <c r="T157" s="12" t="str">
        <f>VLOOKUP(S157,'DESC ITY - ENG'!C:D,2,FALSE)</f>
        <v>SHDL</v>
      </c>
      <c r="U157" t="str">
        <f t="shared" si="7"/>
        <v>側把 S125 級黑色緞面處理 [引用：5]</v>
      </c>
      <c r="V157" t="str">
        <f>VLOOKUP(T157,'STANDARD COMM'!A:D,3,FALSE)</f>
        <v>Fittings</v>
      </c>
      <c r="W157" t="str">
        <f t="shared" si="8"/>
        <v>NR</v>
      </c>
    </row>
    <row r="158" spans="1:23">
      <c r="A158" s="7" t="s">
        <v>1337</v>
      </c>
      <c r="B158" s="8">
        <v>45666.499837962961</v>
      </c>
      <c r="C158" s="9"/>
      <c r="D158" s="9" t="s">
        <v>94</v>
      </c>
      <c r="E158" s="9" t="s">
        <v>95</v>
      </c>
      <c r="F158" s="9" t="s">
        <v>1459</v>
      </c>
      <c r="G158" s="19">
        <v>46081</v>
      </c>
      <c r="H158" s="9"/>
      <c r="I158" s="9" t="s">
        <v>436</v>
      </c>
      <c r="J158" s="9" t="s">
        <v>437</v>
      </c>
      <c r="K158" s="9" t="s">
        <v>646</v>
      </c>
      <c r="L158" s="29" t="str">
        <f>VLOOKUP(K158,'COMM ITY- ENG'!A:B,2,FALSE)</f>
        <v>handles</v>
      </c>
      <c r="M158" s="9"/>
      <c r="N158" s="10">
        <v>6300</v>
      </c>
      <c r="O158" s="9" t="s">
        <v>660</v>
      </c>
      <c r="P158" s="9"/>
      <c r="Q158" s="10">
        <f t="shared" si="6"/>
        <v>0.22489999999999999</v>
      </c>
      <c r="R158" s="11">
        <v>1416.87</v>
      </c>
      <c r="S158" s="23" t="str">
        <f>IFERROR(VLOOKUP(J158,'DESC ITY - ENG'!B:C,2,FALSE),VLOOKUP(I158,'DESC ITY - ENG'!A:C,3,FALSE))</f>
        <v>Side Handle Vanity Black Satin Finish [cite: 5]</v>
      </c>
      <c r="T158" s="12" t="str">
        <f>VLOOKUP(S158,'DESC ITY - ENG'!C:D,2,FALSE)</f>
        <v>SHDL</v>
      </c>
      <c r="U158" t="str">
        <f t="shared" si="7"/>
        <v>側把手 洗手台 黑色緞面處理 [引用：5]</v>
      </c>
      <c r="V158" t="str">
        <f>VLOOKUP(T158,'STANDARD COMM'!A:D,3,FALSE)</f>
        <v>Fittings</v>
      </c>
      <c r="W158" t="str">
        <f t="shared" si="8"/>
        <v>NR</v>
      </c>
    </row>
    <row r="159" spans="1:23">
      <c r="A159" s="13" t="s">
        <v>1338</v>
      </c>
      <c r="B159" s="14">
        <v>45666.499837962961</v>
      </c>
      <c r="C159" s="15"/>
      <c r="D159" s="15" t="s">
        <v>94</v>
      </c>
      <c r="E159" s="15" t="s">
        <v>95</v>
      </c>
      <c r="F159" s="15" t="s">
        <v>1459</v>
      </c>
      <c r="G159" s="20">
        <v>46081</v>
      </c>
      <c r="H159" s="15"/>
      <c r="I159" s="15" t="s">
        <v>436</v>
      </c>
      <c r="J159" s="15" t="s">
        <v>437</v>
      </c>
      <c r="K159" s="15" t="s">
        <v>646</v>
      </c>
      <c r="L159" s="29" t="str">
        <f>VLOOKUP(K159,'COMM ITY- ENG'!A:B,2,FALSE)</f>
        <v>handles</v>
      </c>
      <c r="M159" s="15"/>
      <c r="N159" s="16">
        <v>15120</v>
      </c>
      <c r="O159" s="15" t="s">
        <v>660</v>
      </c>
      <c r="P159" s="15"/>
      <c r="Q159" s="16">
        <f t="shared" si="6"/>
        <v>0.22490013227513225</v>
      </c>
      <c r="R159" s="17">
        <v>3400.49</v>
      </c>
      <c r="S159" s="23" t="str">
        <f>IFERROR(VLOOKUP(J159,'DESC ITY - ENG'!B:C,2,FALSE),VLOOKUP(I159,'DESC ITY - ENG'!A:C,3,FALSE))</f>
        <v>Side Handle Vanity Black Satin Finish [cite: 5]</v>
      </c>
      <c r="T159" s="12" t="str">
        <f>VLOOKUP(S159,'DESC ITY - ENG'!C:D,2,FALSE)</f>
        <v>SHDL</v>
      </c>
      <c r="U159" t="str">
        <f t="shared" si="7"/>
        <v>側把手 洗手台 黑色緞面處理 [引用：5]</v>
      </c>
      <c r="V159" t="str">
        <f>VLOOKUP(T159,'STANDARD COMM'!A:D,3,FALSE)</f>
        <v>Fittings</v>
      </c>
      <c r="W159" t="str">
        <f t="shared" si="8"/>
        <v>NR</v>
      </c>
    </row>
    <row r="160" spans="1:23">
      <c r="A160" s="7" t="s">
        <v>1237</v>
      </c>
      <c r="B160" s="8">
        <v>45666.665150462963</v>
      </c>
      <c r="C160" s="9"/>
      <c r="D160" s="9" t="s">
        <v>47</v>
      </c>
      <c r="E160" s="9" t="s">
        <v>48</v>
      </c>
      <c r="F160" s="9" t="s">
        <v>1399</v>
      </c>
      <c r="G160" s="19">
        <v>46081</v>
      </c>
      <c r="H160" s="9"/>
      <c r="I160" s="9" t="s">
        <v>248</v>
      </c>
      <c r="J160" s="9" t="s">
        <v>249</v>
      </c>
      <c r="K160" s="9" t="s">
        <v>646</v>
      </c>
      <c r="L160" s="29" t="str">
        <f>VLOOKUP(K160,'COMM ITY- ENG'!A:B,2,FALSE)</f>
        <v>handles</v>
      </c>
      <c r="M160" s="9"/>
      <c r="N160" s="10">
        <v>12100</v>
      </c>
      <c r="O160" s="9" t="s">
        <v>660</v>
      </c>
      <c r="P160" s="9"/>
      <c r="Q160" s="10">
        <f t="shared" si="6"/>
        <v>0.31</v>
      </c>
      <c r="R160" s="11">
        <v>3751</v>
      </c>
      <c r="S160" s="23" t="str">
        <f>IFERROR(VLOOKUP(J160,'DESC ITY - ENG'!B:C,2,FALSE),VLOOKUP(I160,'DESC ITY - ENG'!A:C,3,FALSE))</f>
        <v>Handle 1890/1 Odino Black Satin Finish [cite: 5]</v>
      </c>
      <c r="T160" s="12" t="str">
        <f>VLOOKUP(S160,'DESC ITY - ENG'!C:D,2,FALSE)</f>
        <v>HDL-</v>
      </c>
      <c r="U160" t="str">
        <f t="shared" si="7"/>
        <v>握把 1890/1 Odino 黑色緞面處理 [引用：5]</v>
      </c>
      <c r="V160" t="str">
        <f>VLOOKUP(T160,'STANDARD COMM'!A:D,3,FALSE)</f>
        <v>Fittings</v>
      </c>
      <c r="W160" t="str">
        <f t="shared" si="8"/>
        <v>NR</v>
      </c>
    </row>
    <row r="161" spans="1:23">
      <c r="A161" s="13" t="s">
        <v>1237</v>
      </c>
      <c r="B161" s="14">
        <v>45635.557719907411</v>
      </c>
      <c r="C161" s="15"/>
      <c r="D161" s="15" t="s">
        <v>47</v>
      </c>
      <c r="E161" s="15" t="s">
        <v>48</v>
      </c>
      <c r="F161" s="15" t="s">
        <v>1399</v>
      </c>
      <c r="G161" s="20">
        <v>46081</v>
      </c>
      <c r="H161" s="15"/>
      <c r="I161" s="15" t="s">
        <v>250</v>
      </c>
      <c r="J161" s="15" t="s">
        <v>251</v>
      </c>
      <c r="K161" s="15" t="s">
        <v>646</v>
      </c>
      <c r="L161" s="29" t="str">
        <f>VLOOKUP(K161,'COMM ITY- ENG'!A:B,2,FALSE)</f>
        <v>handles</v>
      </c>
      <c r="M161" s="15"/>
      <c r="N161" s="16">
        <v>22500</v>
      </c>
      <c r="O161" s="15" t="s">
        <v>660</v>
      </c>
      <c r="P161" s="15"/>
      <c r="Q161" s="16">
        <f t="shared" si="6"/>
        <v>0.35</v>
      </c>
      <c r="R161" s="17">
        <v>7875</v>
      </c>
      <c r="S161" s="23" t="str">
        <f>IFERROR(VLOOKUP(J161,'DESC ITY - ENG'!B:C,2,FALSE),VLOOKUP(I161,'DESC ITY - ENG'!A:C,3,FALSE))</f>
        <v>Handle 1890/2 Odino Black Satin Finish [cite: 5]</v>
      </c>
      <c r="T161" s="12" t="str">
        <f>VLOOKUP(S161,'DESC ITY - ENG'!C:D,2,FALSE)</f>
        <v>HDL-</v>
      </c>
      <c r="U161" t="str">
        <f t="shared" si="7"/>
        <v>握把 1890/2 Odino 黑色緞面處理 [引用：5]</v>
      </c>
      <c r="V161" t="str">
        <f>VLOOKUP(T161,'STANDARD COMM'!A:D,3,FALSE)</f>
        <v>Fittings</v>
      </c>
      <c r="W161" t="str">
        <f t="shared" si="8"/>
        <v>NR</v>
      </c>
    </row>
    <row r="162" spans="1:23">
      <c r="A162" s="7" t="s">
        <v>1232</v>
      </c>
      <c r="B162" s="8">
        <v>45624.67695601852</v>
      </c>
      <c r="C162" s="9"/>
      <c r="D162" s="9" t="s">
        <v>45</v>
      </c>
      <c r="E162" s="9" t="s">
        <v>46</v>
      </c>
      <c r="F162" s="9" t="s">
        <v>1393</v>
      </c>
      <c r="G162" s="19">
        <v>46081</v>
      </c>
      <c r="H162" s="9"/>
      <c r="I162" s="9" t="s">
        <v>244</v>
      </c>
      <c r="J162" s="9" t="s">
        <v>245</v>
      </c>
      <c r="K162" s="9" t="s">
        <v>646</v>
      </c>
      <c r="L162" s="29" t="str">
        <f>VLOOKUP(K162,'COMM ITY- ENG'!A:B,2,FALSE)</f>
        <v>handles</v>
      </c>
      <c r="M162" s="9"/>
      <c r="N162" s="10">
        <v>21375</v>
      </c>
      <c r="O162" s="9" t="s">
        <v>660</v>
      </c>
      <c r="P162" s="9"/>
      <c r="Q162" s="10">
        <f t="shared" si="6"/>
        <v>0.46</v>
      </c>
      <c r="R162" s="11">
        <v>9832.5</v>
      </c>
      <c r="S162" s="23" t="str">
        <f>IFERROR(VLOOKUP(J162,'DESC ITY - ENG'!B:C,2,FALSE),VLOOKUP(I162,'DESC ITY - ENG'!A:C,3,FALSE))</f>
        <v>Handle Big Sano/2 Black Satin Finish [cite: 5]</v>
      </c>
      <c r="T162" s="12" t="str">
        <f>VLOOKUP(S162,'DESC ITY - ENG'!C:D,2,FALSE)</f>
        <v>HDL-</v>
      </c>
      <c r="U162" t="str">
        <f t="shared" si="7"/>
        <v>Handle Big Sano/2 黑色緞面處理 [引用：5]</v>
      </c>
      <c r="V162" t="str">
        <f>VLOOKUP(T162,'STANDARD COMM'!A:D,3,FALSE)</f>
        <v>Fittings</v>
      </c>
      <c r="W162" t="str">
        <f t="shared" si="8"/>
        <v>NR</v>
      </c>
    </row>
    <row r="163" spans="1:23">
      <c r="A163" s="13" t="s">
        <v>1232</v>
      </c>
      <c r="B163" s="14">
        <v>45624.67695601852</v>
      </c>
      <c r="C163" s="15"/>
      <c r="D163" s="15" t="s">
        <v>45</v>
      </c>
      <c r="E163" s="15" t="s">
        <v>46</v>
      </c>
      <c r="F163" s="15" t="s">
        <v>1393</v>
      </c>
      <c r="G163" s="20">
        <v>46081</v>
      </c>
      <c r="H163" s="15"/>
      <c r="I163" s="15" t="s">
        <v>246</v>
      </c>
      <c r="J163" s="15" t="s">
        <v>247</v>
      </c>
      <c r="K163" s="15" t="s">
        <v>646</v>
      </c>
      <c r="L163" s="29" t="str">
        <f>VLOOKUP(K163,'COMM ITY- ENG'!A:B,2,FALSE)</f>
        <v>handles</v>
      </c>
      <c r="M163" s="15"/>
      <c r="N163" s="16">
        <v>14400</v>
      </c>
      <c r="O163" s="15" t="s">
        <v>660</v>
      </c>
      <c r="P163" s="15"/>
      <c r="Q163" s="16">
        <f t="shared" si="6"/>
        <v>0.51</v>
      </c>
      <c r="R163" s="17">
        <v>7344</v>
      </c>
      <c r="S163" s="23" t="str">
        <f>IFERROR(VLOOKUP(J163,'DESC ITY - ENG'!B:C,2,FALSE),VLOOKUP(I163,'DESC ITY - ENG'!A:C,3,FALSE))</f>
        <v>Handle Odino/2 w/Thermometer Housing Black Satin Finish [cite: 5]</v>
      </c>
      <c r="T163" s="12" t="str">
        <f>VLOOKUP(S163,'DESC ITY - ENG'!C:D,2,FALSE)</f>
        <v>HDL-</v>
      </c>
      <c r="U163" t="str">
        <f t="shared" si="7"/>
        <v>Touch Odino/2 搭配溫度計外殼黑色緞面處理 [引用：5]</v>
      </c>
      <c r="V163" t="str">
        <f>VLOOKUP(T163,'STANDARD COMM'!A:D,3,FALSE)</f>
        <v>Fittings</v>
      </c>
      <c r="W163" t="str">
        <f t="shared" si="8"/>
        <v>NR</v>
      </c>
    </row>
    <row r="164" spans="1:23">
      <c r="A164" s="7" t="s">
        <v>1336</v>
      </c>
      <c r="B164" s="8">
        <v>45707.403020833335</v>
      </c>
      <c r="C164" s="9"/>
      <c r="D164" s="9" t="s">
        <v>104</v>
      </c>
      <c r="E164" s="9" t="s">
        <v>105</v>
      </c>
      <c r="F164" s="9" t="s">
        <v>1458</v>
      </c>
      <c r="G164" s="19">
        <v>46081</v>
      </c>
      <c r="H164" s="9"/>
      <c r="I164" s="9" t="s">
        <v>468</v>
      </c>
      <c r="J164" s="9" t="s">
        <v>469</v>
      </c>
      <c r="K164" s="9" t="s">
        <v>647</v>
      </c>
      <c r="L164" s="29" t="str">
        <f>VLOOKUP(K164,'COMM ITY- ENG'!A:B,2,FALSE)</f>
        <v>chemical products</v>
      </c>
      <c r="M164" s="9"/>
      <c r="N164" s="10">
        <v>40</v>
      </c>
      <c r="O164" s="9" t="s">
        <v>661</v>
      </c>
      <c r="P164" s="9"/>
      <c r="Q164" s="10">
        <f t="shared" si="6"/>
        <v>62.008749999999999</v>
      </c>
      <c r="R164" s="11">
        <v>2480.35</v>
      </c>
      <c r="S164" s="23" t="str">
        <f>IFERROR(VLOOKUP(J164,'DESC ITY - ENG'!B:C,2,FALSE),VLOOKUP(I164,'DESC ITY - ENG'!A:C,3,FALSE))</f>
        <v>Blue Iron Oxide FK-9250 (equiv. FA6210)</v>
      </c>
      <c r="T164" s="12" t="str">
        <f>VLOOKUP(S164,'DESC ITY - ENG'!C:D,2,FALSE)</f>
        <v>INM-</v>
      </c>
      <c r="U164" t="str">
        <f t="shared" si="7"/>
        <v>藍鐵氧化物 FK-9250（等同型號 FA6210）</v>
      </c>
      <c r="V164" t="str">
        <f>VLOOKUP(T164,'STANDARD COMM'!A:D,3,FALSE)</f>
        <v>Coating</v>
      </c>
      <c r="W164" t="str">
        <f t="shared" si="8"/>
        <v>kg</v>
      </c>
    </row>
    <row r="165" spans="1:23">
      <c r="A165" s="13" t="s">
        <v>1336</v>
      </c>
      <c r="B165" s="14">
        <v>45707.403020833335</v>
      </c>
      <c r="C165" s="15"/>
      <c r="D165" s="15" t="s">
        <v>104</v>
      </c>
      <c r="E165" s="15" t="s">
        <v>105</v>
      </c>
      <c r="F165" s="15" t="s">
        <v>1458</v>
      </c>
      <c r="G165" s="20">
        <v>46081</v>
      </c>
      <c r="H165" s="15"/>
      <c r="I165" s="15" t="s">
        <v>470</v>
      </c>
      <c r="J165" s="15" t="s">
        <v>471</v>
      </c>
      <c r="K165" s="15" t="s">
        <v>647</v>
      </c>
      <c r="L165" s="29" t="str">
        <f>VLOOKUP(K165,'COMM ITY- ENG'!A:B,2,FALSE)</f>
        <v>chemical products</v>
      </c>
      <c r="M165" s="15"/>
      <c r="N165" s="16">
        <v>20</v>
      </c>
      <c r="O165" s="15" t="s">
        <v>661</v>
      </c>
      <c r="P165" s="15"/>
      <c r="Q165" s="16">
        <f t="shared" si="6"/>
        <v>69.726500000000001</v>
      </c>
      <c r="R165" s="17">
        <v>1394.53</v>
      </c>
      <c r="S165" s="23" t="str">
        <f>IFERROR(VLOOKUP(J165,'DESC ITY - ENG'!B:C,2,FALSE),VLOOKUP(I165,'DESC ITY - ENG'!A:C,3,FALSE))</f>
        <v>Green Oxide 21-5901 (substitute for 4045)</v>
      </c>
      <c r="T165" s="12" t="str">
        <f>VLOOKUP(S165,'DESC ITY - ENG'!C:D,2,FALSE)</f>
        <v>INM-</v>
      </c>
      <c r="U165" t="str">
        <f t="shared" si="7"/>
        <v>綠色氧化物 21-5901（4045 的替代品）</v>
      </c>
      <c r="V165" t="str">
        <f>VLOOKUP(T165,'STANDARD COMM'!A:D,3,FALSE)</f>
        <v>Coating</v>
      </c>
      <c r="W165" t="str">
        <f t="shared" si="8"/>
        <v>kg</v>
      </c>
    </row>
    <row r="166" spans="1:23">
      <c r="A166" s="7" t="s">
        <v>1336</v>
      </c>
      <c r="B166" s="8">
        <v>45680.639421296299</v>
      </c>
      <c r="C166" s="9"/>
      <c r="D166" s="9" t="s">
        <v>104</v>
      </c>
      <c r="E166" s="9" t="s">
        <v>105</v>
      </c>
      <c r="F166" s="9" t="s">
        <v>1458</v>
      </c>
      <c r="G166" s="19">
        <v>46081</v>
      </c>
      <c r="H166" s="9"/>
      <c r="I166" s="9" t="s">
        <v>609</v>
      </c>
      <c r="J166" s="9" t="s">
        <v>610</v>
      </c>
      <c r="K166" s="9" t="s">
        <v>647</v>
      </c>
      <c r="L166" s="29" t="str">
        <f>VLOOKUP(K166,'COMM ITY- ENG'!A:B,2,FALSE)</f>
        <v>chemical products</v>
      </c>
      <c r="M166" s="9"/>
      <c r="N166" s="10">
        <v>25</v>
      </c>
      <c r="O166" s="9" t="s">
        <v>661</v>
      </c>
      <c r="P166" s="9"/>
      <c r="Q166" s="10">
        <f t="shared" si="6"/>
        <v>6.8952</v>
      </c>
      <c r="R166" s="11">
        <v>172.38</v>
      </c>
      <c r="S166" s="23" t="str">
        <f>IFERROR(VLOOKUP(J166,'DESC ITY - ENG'!B:C,2,FALSE),VLOOKUP(I166,'DESC ITY - ENG'!A:C,3,FALSE))</f>
        <v>Pigment PS UMB EP-62 Ultramarine Blue 24cm Flat Rim Silicone Steam Vent StandardGlass Lid</v>
      </c>
      <c r="T166" s="12" t="str">
        <f>VLOOKUP(S166,'DESC ITY - ENG'!C:D,2,FALSE)</f>
        <v>INM-</v>
      </c>
      <c r="U166" t="str">
        <f t="shared" si="7"/>
        <v>顏料 PS UMB EP-62 群青藍 24公分平緣矽膠蒸汽通風口 標準玻璃蓋</v>
      </c>
      <c r="V166" t="str">
        <f>VLOOKUP(T166,'STANDARD COMM'!A:D,3,FALSE)</f>
        <v>Coating</v>
      </c>
      <c r="W166" t="str">
        <f t="shared" si="8"/>
        <v>kg</v>
      </c>
    </row>
    <row r="167" spans="1:23">
      <c r="A167" s="13" t="s">
        <v>1336</v>
      </c>
      <c r="B167" s="14">
        <v>45680.639421296299</v>
      </c>
      <c r="C167" s="15"/>
      <c r="D167" s="15" t="s">
        <v>104</v>
      </c>
      <c r="E167" s="15" t="s">
        <v>105</v>
      </c>
      <c r="F167" s="15" t="s">
        <v>1458</v>
      </c>
      <c r="G167" s="20">
        <v>46081</v>
      </c>
      <c r="H167" s="15"/>
      <c r="I167" s="15" t="s">
        <v>472</v>
      </c>
      <c r="J167" s="15" t="s">
        <v>473</v>
      </c>
      <c r="K167" s="15" t="s">
        <v>647</v>
      </c>
      <c r="L167" s="29" t="str">
        <f>VLOOKUP(K167,'COMM ITY- ENG'!A:B,2,FALSE)</f>
        <v>chemical products</v>
      </c>
      <c r="M167" s="15"/>
      <c r="N167" s="16">
        <v>50</v>
      </c>
      <c r="O167" s="15" t="s">
        <v>661</v>
      </c>
      <c r="P167" s="15"/>
      <c r="Q167" s="16">
        <f t="shared" si="6"/>
        <v>48.945799999999998</v>
      </c>
      <c r="R167" s="17">
        <v>2447.29</v>
      </c>
      <c r="S167" s="23" t="str">
        <f>IFERROR(VLOOKUP(J167,'DESC ITY - ENG'!B:C,2,FALSE),VLOOKUP(I167,'DESC ITY - ENG'!A:C,3,FALSE))</f>
        <v>Green Oxide FK 8497 (formerly FA 6290)</v>
      </c>
      <c r="T167" s="12" t="str">
        <f>VLOOKUP(S167,'DESC ITY - ENG'!C:D,2,FALSE)</f>
        <v>INM-</v>
      </c>
      <c r="U167" t="str">
        <f t="shared" si="7"/>
        <v>綠色氧化物 FK 8497（前身為 FA 6290）</v>
      </c>
      <c r="V167" t="str">
        <f>VLOOKUP(T167,'STANDARD COMM'!A:D,3,FALSE)</f>
        <v>Coating</v>
      </c>
      <c r="W167" t="str">
        <f t="shared" si="8"/>
        <v>kg</v>
      </c>
    </row>
    <row r="168" spans="1:23">
      <c r="A168" s="13" t="s">
        <v>1335</v>
      </c>
      <c r="B168" s="14">
        <v>45642.710625</v>
      </c>
      <c r="C168" s="15"/>
      <c r="D168" s="15" t="s">
        <v>665</v>
      </c>
      <c r="E168" s="15" t="s">
        <v>666</v>
      </c>
      <c r="F168" s="15" t="s">
        <v>1457</v>
      </c>
      <c r="G168" s="20">
        <v>46081</v>
      </c>
      <c r="H168" s="15"/>
      <c r="I168" s="15" t="s">
        <v>732</v>
      </c>
      <c r="J168" s="15" t="s">
        <v>733</v>
      </c>
      <c r="K168" s="15" t="s">
        <v>653</v>
      </c>
      <c r="L168" s="29" t="str">
        <f>VLOOKUP(K168,'COMM ITY- ENG'!A:B,2,FALSE)</f>
        <v>accessories for handles</v>
      </c>
      <c r="M168" s="15"/>
      <c r="N168" s="16">
        <v>100000</v>
      </c>
      <c r="O168" s="15" t="s">
        <v>660</v>
      </c>
      <c r="P168" s="15"/>
      <c r="Q168" s="16">
        <f t="shared" si="6"/>
        <v>6.4600000000000005E-2</v>
      </c>
      <c r="R168" s="17">
        <v>6460</v>
      </c>
      <c r="S168" s="23" t="str">
        <f>IFERROR(VLOOKUP(J168,'DESC ITY - ENG'!B:C,2,FALSE),VLOOKUP(I168,'DESC ITY - ENG'!A:C,3,FALSE))</f>
        <v>Steel Rivet 6x12 mm</v>
      </c>
      <c r="T168" s="12" t="str">
        <f>VLOOKUP(S168,'DESC ITY - ENG'!C:D,2,FALSE)</f>
        <v>RIV-</v>
      </c>
      <c r="U168" t="str">
        <f t="shared" si="7"/>
        <v>鋼鉚釘 6x12 毫米</v>
      </c>
      <c r="V168" t="str">
        <f>VLOOKUP(T168,'STANDARD COMM'!A:D,3,FALSE)</f>
        <v>Fastener</v>
      </c>
      <c r="W168" t="str">
        <f t="shared" si="8"/>
        <v>NR</v>
      </c>
    </row>
    <row r="169" spans="1:23">
      <c r="A169" s="7"/>
      <c r="B169" s="8">
        <v>45680.639421296299</v>
      </c>
      <c r="C169" s="9"/>
      <c r="D169" s="9" t="s">
        <v>665</v>
      </c>
      <c r="E169" s="9" t="s">
        <v>666</v>
      </c>
      <c r="F169" s="9" t="s">
        <v>1457</v>
      </c>
      <c r="G169" s="19">
        <v>46081</v>
      </c>
      <c r="H169" s="9"/>
      <c r="I169" s="9" t="s">
        <v>732</v>
      </c>
      <c r="J169" s="9" t="s">
        <v>733</v>
      </c>
      <c r="K169" s="9" t="s">
        <v>653</v>
      </c>
      <c r="L169" s="29" t="str">
        <f>VLOOKUP(K169,'COMM ITY- ENG'!A:B,2,FALSE)</f>
        <v>accessories for handles</v>
      </c>
      <c r="M169" s="9"/>
      <c r="N169" s="10">
        <v>3000</v>
      </c>
      <c r="O169" s="9" t="s">
        <v>660</v>
      </c>
      <c r="P169" s="9"/>
      <c r="Q169" s="10">
        <f t="shared" si="6"/>
        <v>6.4600000000000005E-2</v>
      </c>
      <c r="R169" s="11">
        <v>193.8</v>
      </c>
      <c r="S169" s="23" t="str">
        <f>IFERROR(VLOOKUP(J169,'DESC ITY - ENG'!B:C,2,FALSE),VLOOKUP(I169,'DESC ITY - ENG'!A:C,3,FALSE))</f>
        <v>Steel Rivet 6x12 mm</v>
      </c>
      <c r="T169" s="12" t="str">
        <f>VLOOKUP(S169,'DESC ITY - ENG'!C:D,2,FALSE)</f>
        <v>RIV-</v>
      </c>
      <c r="U169" t="str">
        <f t="shared" si="7"/>
        <v>鋼鉚釘 6x12 毫米</v>
      </c>
      <c r="V169" t="str">
        <f>VLOOKUP(T169,'STANDARD COMM'!A:D,3,FALSE)</f>
        <v>Fastener</v>
      </c>
      <c r="W169" t="str">
        <f t="shared" si="8"/>
        <v>NR</v>
      </c>
    </row>
    <row r="170" spans="1:23">
      <c r="A170" s="13"/>
      <c r="B170" s="14">
        <v>45707.403020833335</v>
      </c>
      <c r="C170" s="15"/>
      <c r="D170" s="15" t="s">
        <v>665</v>
      </c>
      <c r="E170" s="15" t="s">
        <v>666</v>
      </c>
      <c r="F170" s="15" t="s">
        <v>1457</v>
      </c>
      <c r="G170" s="20">
        <v>46081</v>
      </c>
      <c r="H170" s="15"/>
      <c r="I170" s="15" t="s">
        <v>732</v>
      </c>
      <c r="J170" s="15" t="s">
        <v>733</v>
      </c>
      <c r="K170" s="15" t="s">
        <v>653</v>
      </c>
      <c r="L170" s="29" t="str">
        <f>VLOOKUP(K170,'COMM ITY- ENG'!A:B,2,FALSE)</f>
        <v>accessories for handles</v>
      </c>
      <c r="M170" s="15"/>
      <c r="N170" s="16">
        <v>100000</v>
      </c>
      <c r="O170" s="15" t="s">
        <v>660</v>
      </c>
      <c r="P170" s="15"/>
      <c r="Q170" s="16">
        <f t="shared" si="6"/>
        <v>6.4600000000000005E-2</v>
      </c>
      <c r="R170" s="17">
        <v>6460</v>
      </c>
      <c r="S170" s="23" t="str">
        <f>IFERROR(VLOOKUP(J170,'DESC ITY - ENG'!B:C,2,FALSE),VLOOKUP(I170,'DESC ITY - ENG'!A:C,3,FALSE))</f>
        <v>Steel Rivet 6x12 mm</v>
      </c>
      <c r="T170" s="12" t="str">
        <f>VLOOKUP(S170,'DESC ITY - ENG'!C:D,2,FALSE)</f>
        <v>RIV-</v>
      </c>
      <c r="U170" t="str">
        <f t="shared" si="7"/>
        <v>鋼鉚釘 6x12 毫米</v>
      </c>
      <c r="V170" t="str">
        <f>VLOOKUP(T170,'STANDARD COMM'!A:D,3,FALSE)</f>
        <v>Fastener</v>
      </c>
      <c r="W170" t="str">
        <f t="shared" si="8"/>
        <v>NR</v>
      </c>
    </row>
    <row r="171" spans="1:23">
      <c r="A171" s="13" t="s">
        <v>1327</v>
      </c>
      <c r="B171" s="14">
        <v>45623.416250000002</v>
      </c>
      <c r="C171" s="15"/>
      <c r="D171" s="15" t="s">
        <v>82</v>
      </c>
      <c r="E171" s="15" t="s">
        <v>83</v>
      </c>
      <c r="F171" s="15" t="s">
        <v>1451</v>
      </c>
      <c r="G171" s="20">
        <v>46081</v>
      </c>
      <c r="H171" s="15"/>
      <c r="I171" s="15" t="s">
        <v>512</v>
      </c>
      <c r="J171" s="15" t="s">
        <v>513</v>
      </c>
      <c r="K171" s="15" t="s">
        <v>657</v>
      </c>
      <c r="L171" s="29" t="str">
        <f>VLOOKUP(K171,'COMM ITY- ENG'!A:B,2,FALSE)</f>
        <v>consumable materials</v>
      </c>
      <c r="M171" s="15"/>
      <c r="N171" s="16">
        <v>864</v>
      </c>
      <c r="O171" s="15" t="s">
        <v>660</v>
      </c>
      <c r="P171" s="15"/>
      <c r="Q171" s="16">
        <f t="shared" si="6"/>
        <v>0.44</v>
      </c>
      <c r="R171" s="17">
        <v>380.16</v>
      </c>
      <c r="S171" s="23" t="str">
        <f>IFERROR(VLOOKUP(J171,'DESC ITY - ENG'!B:C,2,FALSE),VLOOKUP(I171,'DESC ITY - ENG'!A:C,3,FALSE))</f>
        <v>Cotton Gloves Continuous Filament 12 pcs Unisex</v>
      </c>
      <c r="T171" s="12" t="str">
        <f>VLOOKUP(S171,'DESC ITY - ENG'!C:D,2,FALSE)</f>
        <v>MISC</v>
      </c>
      <c r="U171" t="str">
        <f t="shared" si="7"/>
        <v>棉手套 連續線 12 件 中性</v>
      </c>
      <c r="V171" t="str">
        <f>VLOOKUP(T171,'STANDARD COMM'!A:D,3,FALSE)</f>
        <v>Misc</v>
      </c>
      <c r="W171" t="str">
        <f t="shared" si="8"/>
        <v>NR</v>
      </c>
    </row>
    <row r="172" spans="1:23">
      <c r="A172" s="13" t="s">
        <v>1327</v>
      </c>
      <c r="B172" s="14">
        <v>45624.67696759259</v>
      </c>
      <c r="C172" s="15"/>
      <c r="D172" s="15" t="s">
        <v>82</v>
      </c>
      <c r="E172" s="15" t="s">
        <v>83</v>
      </c>
      <c r="F172" s="15" t="s">
        <v>1455</v>
      </c>
      <c r="G172" s="20">
        <v>46081</v>
      </c>
      <c r="H172" s="15"/>
      <c r="I172" s="15" t="s">
        <v>386</v>
      </c>
      <c r="J172" s="15" t="s">
        <v>387</v>
      </c>
      <c r="K172" s="15" t="s">
        <v>657</v>
      </c>
      <c r="L172" s="29" t="str">
        <f>VLOOKUP(K172,'COMM ITY- ENG'!A:B,2,FALSE)</f>
        <v>consumable materials</v>
      </c>
      <c r="M172" s="15"/>
      <c r="N172" s="16">
        <v>1440</v>
      </c>
      <c r="O172" s="15" t="s">
        <v>660</v>
      </c>
      <c r="P172" s="15"/>
      <c r="Q172" s="16">
        <f t="shared" si="6"/>
        <v>0.8600000000000001</v>
      </c>
      <c r="R172" s="17">
        <v>1238.4000000000001</v>
      </c>
      <c r="S172" s="23" t="str">
        <f>IFERROR(VLOOKUP(J172,'DESC ITY - ENG'!B:C,2,FALSE),VLOOKUP(I172,'DESC ITY - ENG'!A:C,3,FALSE))</f>
        <v>Spandex Black Gloves Style 11939 Size Large</v>
      </c>
      <c r="T172" s="12" t="str">
        <f>VLOOKUP(S172,'DESC ITY - ENG'!C:D,2,FALSE)</f>
        <v>MISC</v>
      </c>
      <c r="U172" t="str">
        <f t="shared" si="7"/>
        <v>11939 年彈性黑手套款式 大號</v>
      </c>
      <c r="V172" t="str">
        <f>VLOOKUP(T172,'STANDARD COMM'!A:D,3,FALSE)</f>
        <v>Misc</v>
      </c>
      <c r="W172" t="str">
        <f t="shared" si="8"/>
        <v>NR</v>
      </c>
    </row>
    <row r="173" spans="1:23">
      <c r="A173" s="13" t="s">
        <v>1151</v>
      </c>
      <c r="B173" s="14">
        <v>45688.668414351851</v>
      </c>
      <c r="C173" s="15"/>
      <c r="D173" s="15" t="s">
        <v>106</v>
      </c>
      <c r="E173" s="15" t="s">
        <v>107</v>
      </c>
      <c r="F173" s="15" t="s">
        <v>1433</v>
      </c>
      <c r="G173" s="20">
        <v>46071</v>
      </c>
      <c r="H173" s="15"/>
      <c r="I173" s="15" t="s">
        <v>594</v>
      </c>
      <c r="J173" s="15" t="s">
        <v>595</v>
      </c>
      <c r="K173" s="15" t="s">
        <v>651</v>
      </c>
      <c r="L173" s="29" t="str">
        <f>VLOOKUP(K173,'COMM ITY- ENG'!A:B,2,FALSE)</f>
        <v>packaging accessories</v>
      </c>
      <c r="M173" s="15"/>
      <c r="N173" s="16">
        <v>3000</v>
      </c>
      <c r="O173" s="15" t="s">
        <v>660</v>
      </c>
      <c r="P173" s="15"/>
      <c r="Q173" s="16">
        <f t="shared" si="6"/>
        <v>3.1599999999999996E-2</v>
      </c>
      <c r="R173" s="17">
        <v>94.8</v>
      </c>
      <c r="S173" s="23" t="str">
        <f>IFERROR(VLOOKUP(J173,'DESC ITY - ENG'!B:C,2,FALSE),VLOOKUP(I173,'DESC ITY - ENG'!A:C,3,FALSE))</f>
        <v>Punched Bag 27x30 cm</v>
      </c>
      <c r="T173" s="12" t="str">
        <f>VLOOKUP(S173,'DESC ITY - ENG'!C:D,2,FALSE)</f>
        <v>BAG-</v>
      </c>
      <c r="U173" t="str">
        <f t="shared" si="7"/>
        <v>沙包 27x30 公分</v>
      </c>
      <c r="V173" t="str">
        <f>VLOOKUP(T173,'STANDARD COMM'!A:D,3,FALSE)</f>
        <v>Plastic</v>
      </c>
      <c r="W173" t="str">
        <f t="shared" si="8"/>
        <v>NR</v>
      </c>
    </row>
    <row r="174" spans="1:23">
      <c r="A174" s="7" t="s">
        <v>1158</v>
      </c>
      <c r="B174" s="8">
        <v>45688.668414351851</v>
      </c>
      <c r="C174" s="9"/>
      <c r="D174" s="9" t="s">
        <v>106</v>
      </c>
      <c r="E174" s="9" t="s">
        <v>107</v>
      </c>
      <c r="F174" s="9" t="s">
        <v>1433</v>
      </c>
      <c r="G174" s="19">
        <v>46071</v>
      </c>
      <c r="H174" s="9"/>
      <c r="I174" s="9" t="s">
        <v>486</v>
      </c>
      <c r="J174" s="9" t="s">
        <v>487</v>
      </c>
      <c r="K174" s="9" t="s">
        <v>651</v>
      </c>
      <c r="L174" s="29" t="str">
        <f>VLOOKUP(K174,'COMM ITY- ENG'!A:B,2,FALSE)</f>
        <v>packaging accessories</v>
      </c>
      <c r="M174" s="9"/>
      <c r="N174" s="10">
        <v>6400</v>
      </c>
      <c r="O174" s="9" t="s">
        <v>660</v>
      </c>
      <c r="P174" s="9"/>
      <c r="Q174" s="10">
        <f t="shared" si="6"/>
        <v>4.7800000000000002E-2</v>
      </c>
      <c r="R174" s="11">
        <v>305.92</v>
      </c>
      <c r="S174" s="23" t="str">
        <f>IFERROR(VLOOKUP(J174,'DESC ITY - ENG'!B:C,2,FALSE),VLOOKUP(I174,'DESC ITY - ENG'!A:C,3,FALSE))</f>
        <v>Punched Bag 35x35 cm Punched on Both Sides</v>
      </c>
      <c r="T174" s="12" t="str">
        <f>VLOOKUP(S174,'DESC ITY - ENG'!C:D,2,FALSE)</f>
        <v>BAG-</v>
      </c>
      <c r="U174" t="str">
        <f t="shared" si="7"/>
        <v>沙包 35x35 公分，兩邊都有打孔</v>
      </c>
      <c r="V174" t="str">
        <f>VLOOKUP(T174,'STANDARD COMM'!A:D,3,FALSE)</f>
        <v>Plastic</v>
      </c>
      <c r="W174" t="str">
        <f t="shared" si="8"/>
        <v>NR</v>
      </c>
    </row>
    <row r="175" spans="1:23">
      <c r="A175" s="13" t="s">
        <v>1300</v>
      </c>
      <c r="B175" s="14">
        <v>45610.892696759256</v>
      </c>
      <c r="C175" s="15"/>
      <c r="D175" s="15" t="s">
        <v>106</v>
      </c>
      <c r="E175" s="15" t="s">
        <v>107</v>
      </c>
      <c r="F175" s="15" t="s">
        <v>1433</v>
      </c>
      <c r="G175" s="20">
        <v>46071</v>
      </c>
      <c r="H175" s="15"/>
      <c r="I175" s="15" t="s">
        <v>486</v>
      </c>
      <c r="J175" s="15" t="s">
        <v>487</v>
      </c>
      <c r="K175" s="15" t="s">
        <v>651</v>
      </c>
      <c r="L175" s="29" t="str">
        <f>VLOOKUP(K175,'COMM ITY- ENG'!A:B,2,FALSE)</f>
        <v>packaging accessories</v>
      </c>
      <c r="M175" s="15"/>
      <c r="N175" s="16">
        <v>12800</v>
      </c>
      <c r="O175" s="15" t="s">
        <v>660</v>
      </c>
      <c r="P175" s="15"/>
      <c r="Q175" s="16">
        <f t="shared" si="6"/>
        <v>4.7800000000000002E-2</v>
      </c>
      <c r="R175" s="17">
        <v>611.84</v>
      </c>
      <c r="S175" s="23" t="str">
        <f>IFERROR(VLOOKUP(J175,'DESC ITY - ENG'!B:C,2,FALSE),VLOOKUP(I175,'DESC ITY - ENG'!A:C,3,FALSE))</f>
        <v>Punched Bag 35x35 cm Punched on Both Sides</v>
      </c>
      <c r="T175" s="12" t="str">
        <f>VLOOKUP(S175,'DESC ITY - ENG'!C:D,2,FALSE)</f>
        <v>BAG-</v>
      </c>
      <c r="U175" t="str">
        <f t="shared" si="7"/>
        <v>沙包 35x35 公分，兩邊都有打孔</v>
      </c>
      <c r="V175" t="str">
        <f>VLOOKUP(T175,'STANDARD COMM'!A:D,3,FALSE)</f>
        <v>Plastic</v>
      </c>
      <c r="W175" t="str">
        <f t="shared" si="8"/>
        <v>NR</v>
      </c>
    </row>
    <row r="176" spans="1:23">
      <c r="A176" s="7" t="s">
        <v>1301</v>
      </c>
      <c r="B176" s="8">
        <v>45639.623599537037</v>
      </c>
      <c r="C176" s="9"/>
      <c r="D176" s="9" t="s">
        <v>106</v>
      </c>
      <c r="E176" s="9" t="s">
        <v>107</v>
      </c>
      <c r="F176" s="9" t="s">
        <v>1433</v>
      </c>
      <c r="G176" s="19">
        <v>46071</v>
      </c>
      <c r="H176" s="9"/>
      <c r="I176" s="9" t="s">
        <v>486</v>
      </c>
      <c r="J176" s="9" t="s">
        <v>487</v>
      </c>
      <c r="K176" s="9" t="s">
        <v>651</v>
      </c>
      <c r="L176" s="29" t="str">
        <f>VLOOKUP(K176,'COMM ITY- ENG'!A:B,2,FALSE)</f>
        <v>packaging accessories</v>
      </c>
      <c r="M176" s="9"/>
      <c r="N176" s="10">
        <v>14400</v>
      </c>
      <c r="O176" s="9" t="s">
        <v>660</v>
      </c>
      <c r="P176" s="9"/>
      <c r="Q176" s="10">
        <f t="shared" si="6"/>
        <v>4.7800000000000002E-2</v>
      </c>
      <c r="R176" s="11">
        <v>688.32</v>
      </c>
      <c r="S176" s="23" t="str">
        <f>IFERROR(VLOOKUP(J176,'DESC ITY - ENG'!B:C,2,FALSE),VLOOKUP(I176,'DESC ITY - ENG'!A:C,3,FALSE))</f>
        <v>Punched Bag 35x35 cm Punched on Both Sides</v>
      </c>
      <c r="T176" s="12" t="str">
        <f>VLOOKUP(S176,'DESC ITY - ENG'!C:D,2,FALSE)</f>
        <v>BAG-</v>
      </c>
      <c r="U176" t="str">
        <f t="shared" si="7"/>
        <v>沙包 35x35 公分，兩邊都有打孔</v>
      </c>
      <c r="V176" t="str">
        <f>VLOOKUP(T176,'STANDARD COMM'!A:D,3,FALSE)</f>
        <v>Plastic</v>
      </c>
      <c r="W176" t="str">
        <f t="shared" si="8"/>
        <v>NR</v>
      </c>
    </row>
    <row r="177" spans="1:23">
      <c r="A177" s="13" t="s">
        <v>1301</v>
      </c>
      <c r="B177" s="14">
        <v>45666.354837962965</v>
      </c>
      <c r="C177" s="15"/>
      <c r="D177" s="15" t="s">
        <v>106</v>
      </c>
      <c r="E177" s="15" t="s">
        <v>107</v>
      </c>
      <c r="F177" s="15" t="s">
        <v>1433</v>
      </c>
      <c r="G177" s="20">
        <v>46071</v>
      </c>
      <c r="H177" s="15"/>
      <c r="I177" s="15" t="s">
        <v>488</v>
      </c>
      <c r="J177" s="15" t="s">
        <v>489</v>
      </c>
      <c r="K177" s="15" t="s">
        <v>651</v>
      </c>
      <c r="L177" s="29" t="str">
        <f>VLOOKUP(K177,'COMM ITY- ENG'!A:B,2,FALSE)</f>
        <v>packaging accessories</v>
      </c>
      <c r="M177" s="15"/>
      <c r="N177" s="16">
        <v>5850</v>
      </c>
      <c r="O177" s="15" t="s">
        <v>660</v>
      </c>
      <c r="P177" s="15"/>
      <c r="Q177" s="16">
        <f t="shared" si="6"/>
        <v>6.2E-2</v>
      </c>
      <c r="R177" s="17">
        <v>362.7</v>
      </c>
      <c r="S177" s="23" t="str">
        <f>IFERROR(VLOOKUP(J177,'DESC ITY - ENG'!B:C,2,FALSE),VLOOKUP(I177,'DESC ITY - ENG'!A:C,3,FALSE))</f>
        <v>Punched Bag 35x40 cm Double Layer with 35-Language Warning</v>
      </c>
      <c r="T177" s="12" t="str">
        <f>VLOOKUP(S177,'DESC ITY - ENG'!C:D,2,FALSE)</f>
        <v>BAG-</v>
      </c>
      <c r="U177" t="str">
        <f t="shared" si="7"/>
        <v>沙包35x40公分雙層，附35種語言警告</v>
      </c>
      <c r="V177" t="str">
        <f>VLOOKUP(T177,'STANDARD COMM'!A:D,3,FALSE)</f>
        <v>Plastic</v>
      </c>
      <c r="W177" t="str">
        <f t="shared" si="8"/>
        <v>NR</v>
      </c>
    </row>
    <row r="178" spans="1:23">
      <c r="A178" s="7" t="s">
        <v>14</v>
      </c>
      <c r="B178" s="8">
        <v>45639.623599537037</v>
      </c>
      <c r="C178" s="9"/>
      <c r="D178" s="9" t="s">
        <v>106</v>
      </c>
      <c r="E178" s="9" t="s">
        <v>107</v>
      </c>
      <c r="F178" s="9" t="s">
        <v>1433</v>
      </c>
      <c r="G178" s="19">
        <v>46071</v>
      </c>
      <c r="H178" s="9"/>
      <c r="I178" s="9" t="s">
        <v>490</v>
      </c>
      <c r="J178" s="9" t="s">
        <v>491</v>
      </c>
      <c r="K178" s="9" t="s">
        <v>651</v>
      </c>
      <c r="L178" s="29" t="str">
        <f>VLOOKUP(K178,'COMM ITY- ENG'!A:B,2,FALSE)</f>
        <v>packaging accessories</v>
      </c>
      <c r="M178" s="9"/>
      <c r="N178" s="10">
        <v>7800</v>
      </c>
      <c r="O178" s="9" t="s">
        <v>660</v>
      </c>
      <c r="P178" s="9"/>
      <c r="Q178" s="10">
        <f t="shared" si="6"/>
        <v>5.6000000000000001E-2</v>
      </c>
      <c r="R178" s="11">
        <v>436.8</v>
      </c>
      <c r="S178" s="23" t="str">
        <f>IFERROR(VLOOKUP(J178,'DESC ITY - ENG'!B:C,2,FALSE),VLOOKUP(I178,'DESC ITY - ENG'!A:C,3,FALSE))</f>
        <v>Punched Bag 40x40 cm Punched on Both Sides Version GR55+HD</v>
      </c>
      <c r="T178" s="12" t="str">
        <f>VLOOKUP(S178,'DESC ITY - ENG'!C:D,2,FALSE)</f>
        <v>BAG-</v>
      </c>
      <c r="U178" t="str">
        <f t="shared" si="7"/>
        <v>沙包 40x40 公分，兩面皆有打孔版本 GR55+HD</v>
      </c>
      <c r="V178" t="str">
        <f>VLOOKUP(T178,'STANDARD COMM'!A:D,3,FALSE)</f>
        <v>Plastic</v>
      </c>
      <c r="W178" t="str">
        <f t="shared" si="8"/>
        <v>NR</v>
      </c>
    </row>
    <row r="179" spans="1:23">
      <c r="A179" s="7" t="s">
        <v>17</v>
      </c>
      <c r="B179" s="8">
        <v>45610.629560185182</v>
      </c>
      <c r="C179" s="9"/>
      <c r="D179" s="9" t="s">
        <v>106</v>
      </c>
      <c r="E179" s="9" t="s">
        <v>107</v>
      </c>
      <c r="F179" s="9" t="s">
        <v>1433</v>
      </c>
      <c r="G179" s="19">
        <v>46071</v>
      </c>
      <c r="H179" s="9"/>
      <c r="I179" s="9" t="s">
        <v>490</v>
      </c>
      <c r="J179" s="9" t="s">
        <v>491</v>
      </c>
      <c r="K179" s="9" t="s">
        <v>651</v>
      </c>
      <c r="L179" s="29" t="str">
        <f>VLOOKUP(K179,'COMM ITY- ENG'!A:B,2,FALSE)</f>
        <v>packaging accessories</v>
      </c>
      <c r="M179" s="9"/>
      <c r="N179" s="10">
        <v>800</v>
      </c>
      <c r="O179" s="9" t="s">
        <v>660</v>
      </c>
      <c r="P179" s="9"/>
      <c r="Q179" s="10">
        <f t="shared" si="6"/>
        <v>5.5999999999999994E-2</v>
      </c>
      <c r="R179" s="11">
        <v>44.8</v>
      </c>
      <c r="S179" s="23" t="str">
        <f>IFERROR(VLOOKUP(J179,'DESC ITY - ENG'!B:C,2,FALSE),VLOOKUP(I179,'DESC ITY - ENG'!A:C,3,FALSE))</f>
        <v>Punched Bag 40x40 cm Punched on Both Sides Version GR55+HD</v>
      </c>
      <c r="T179" s="12" t="str">
        <f>VLOOKUP(S179,'DESC ITY - ENG'!C:D,2,FALSE)</f>
        <v>BAG-</v>
      </c>
      <c r="U179" t="str">
        <f t="shared" si="7"/>
        <v>沙包 40x40 公分，兩面皆有打孔版本 GR55+HD</v>
      </c>
      <c r="V179" t="str">
        <f>VLOOKUP(T179,'STANDARD COMM'!A:D,3,FALSE)</f>
        <v>Plastic</v>
      </c>
      <c r="W179" t="str">
        <f t="shared" si="8"/>
        <v>NR</v>
      </c>
    </row>
    <row r="180" spans="1:23">
      <c r="A180" s="13" t="s">
        <v>1150</v>
      </c>
      <c r="B180" s="14">
        <v>45639.623611111114</v>
      </c>
      <c r="C180" s="15"/>
      <c r="D180" s="15" t="s">
        <v>106</v>
      </c>
      <c r="E180" s="15" t="s">
        <v>107</v>
      </c>
      <c r="F180" s="15" t="s">
        <v>1433</v>
      </c>
      <c r="G180" s="20">
        <v>46071</v>
      </c>
      <c r="H180" s="15"/>
      <c r="I180" s="15" t="s">
        <v>490</v>
      </c>
      <c r="J180" s="15" t="s">
        <v>491</v>
      </c>
      <c r="K180" s="15" t="s">
        <v>651</v>
      </c>
      <c r="L180" s="29" t="str">
        <f>VLOOKUP(K180,'COMM ITY- ENG'!A:B,2,FALSE)</f>
        <v>packaging accessories</v>
      </c>
      <c r="M180" s="15"/>
      <c r="N180" s="16">
        <v>400</v>
      </c>
      <c r="O180" s="15" t="s">
        <v>660</v>
      </c>
      <c r="P180" s="15"/>
      <c r="Q180" s="16">
        <f t="shared" si="6"/>
        <v>5.5999999999999994E-2</v>
      </c>
      <c r="R180" s="17">
        <v>22.4</v>
      </c>
      <c r="S180" s="23" t="str">
        <f>IFERROR(VLOOKUP(J180,'DESC ITY - ENG'!B:C,2,FALSE),VLOOKUP(I180,'DESC ITY - ENG'!A:C,3,FALSE))</f>
        <v>Punched Bag 40x40 cm Punched on Both Sides Version GR55+HD</v>
      </c>
      <c r="T180" s="12" t="str">
        <f>VLOOKUP(S180,'DESC ITY - ENG'!C:D,2,FALSE)</f>
        <v>BAG-</v>
      </c>
      <c r="U180" t="str">
        <f t="shared" si="7"/>
        <v>沙包 40x40 公分，兩面皆有打孔版本 GR55+HD</v>
      </c>
      <c r="V180" t="str">
        <f>VLOOKUP(T180,'STANDARD COMM'!A:D,3,FALSE)</f>
        <v>Plastic</v>
      </c>
      <c r="W180" t="str">
        <f t="shared" si="8"/>
        <v>NR</v>
      </c>
    </row>
    <row r="181" spans="1:23">
      <c r="A181" s="7" t="s">
        <v>1300</v>
      </c>
      <c r="B181" s="8">
        <v>45688.639201388891</v>
      </c>
      <c r="C181" s="9"/>
      <c r="D181" s="9" t="s">
        <v>106</v>
      </c>
      <c r="E181" s="9" t="s">
        <v>107</v>
      </c>
      <c r="F181" s="9" t="s">
        <v>1433</v>
      </c>
      <c r="G181" s="19">
        <v>46071</v>
      </c>
      <c r="H181" s="9"/>
      <c r="I181" s="9" t="s">
        <v>490</v>
      </c>
      <c r="J181" s="9" t="s">
        <v>491</v>
      </c>
      <c r="K181" s="9" t="s">
        <v>651</v>
      </c>
      <c r="L181" s="29" t="str">
        <f>VLOOKUP(K181,'COMM ITY- ENG'!A:B,2,FALSE)</f>
        <v>packaging accessories</v>
      </c>
      <c r="M181" s="9"/>
      <c r="N181" s="10">
        <v>19800</v>
      </c>
      <c r="O181" s="9" t="s">
        <v>660</v>
      </c>
      <c r="P181" s="9"/>
      <c r="Q181" s="10">
        <f t="shared" si="6"/>
        <v>5.6000000000000001E-2</v>
      </c>
      <c r="R181" s="11">
        <v>1108.8</v>
      </c>
      <c r="S181" s="23" t="str">
        <f>IFERROR(VLOOKUP(J181,'DESC ITY - ENG'!B:C,2,FALSE),VLOOKUP(I181,'DESC ITY - ENG'!A:C,3,FALSE))</f>
        <v>Punched Bag 40x40 cm Punched on Both Sides Version GR55+HD</v>
      </c>
      <c r="T181" s="12" t="str">
        <f>VLOOKUP(S181,'DESC ITY - ENG'!C:D,2,FALSE)</f>
        <v>BAG-</v>
      </c>
      <c r="U181" t="str">
        <f t="shared" si="7"/>
        <v>沙包 40x40 公分，兩面皆有打孔版本 GR55+HD</v>
      </c>
      <c r="V181" t="str">
        <f>VLOOKUP(T181,'STANDARD COMM'!A:D,3,FALSE)</f>
        <v>Plastic</v>
      </c>
      <c r="W181" t="str">
        <f t="shared" si="8"/>
        <v>NR</v>
      </c>
    </row>
    <row r="182" spans="1:23">
      <c r="A182" s="13" t="s">
        <v>1152</v>
      </c>
      <c r="B182" s="14">
        <v>45610.629560185182</v>
      </c>
      <c r="C182" s="15"/>
      <c r="D182" s="15" t="s">
        <v>106</v>
      </c>
      <c r="E182" s="15" t="s">
        <v>107</v>
      </c>
      <c r="F182" s="15" t="s">
        <v>1433</v>
      </c>
      <c r="G182" s="20">
        <v>46071</v>
      </c>
      <c r="H182" s="15"/>
      <c r="I182" s="15" t="s">
        <v>492</v>
      </c>
      <c r="J182" s="15" t="s">
        <v>493</v>
      </c>
      <c r="K182" s="15" t="s">
        <v>651</v>
      </c>
      <c r="L182" s="29" t="str">
        <f>VLOOKUP(K182,'COMM ITY- ENG'!A:B,2,FALSE)</f>
        <v>packaging accessories</v>
      </c>
      <c r="M182" s="15"/>
      <c r="N182" s="16">
        <v>2200</v>
      </c>
      <c r="O182" s="15" t="s">
        <v>660</v>
      </c>
      <c r="P182" s="15"/>
      <c r="Q182" s="16">
        <f t="shared" si="6"/>
        <v>8.2500000000000004E-2</v>
      </c>
      <c r="R182" s="17">
        <v>181.5</v>
      </c>
      <c r="S182" s="23" t="str">
        <f>IFERROR(VLOOKUP(J182,'DESC ITY - ENG'!B:C,2,FALSE),VLOOKUP(I182,'DESC ITY - ENG'!A:C,3,FALSE))</f>
        <v>Punched Bag 40x55 cm Punched on Both Sides No Marking</v>
      </c>
      <c r="T182" s="12" t="str">
        <f>VLOOKUP(S182,'DESC ITY - ENG'!C:D,2,FALSE)</f>
        <v>BAG-</v>
      </c>
      <c r="U182" t="str">
        <f t="shared" si="7"/>
        <v>沙包 40x55 公分，兩邊都打孔，無標記</v>
      </c>
      <c r="V182" t="str">
        <f>VLOOKUP(T182,'STANDARD COMM'!A:D,3,FALSE)</f>
        <v>Plastic</v>
      </c>
      <c r="W182" t="str">
        <f t="shared" si="8"/>
        <v>NR</v>
      </c>
    </row>
    <row r="183" spans="1:23">
      <c r="A183" s="7" t="s">
        <v>1149</v>
      </c>
      <c r="B183" s="8">
        <v>45582.526967592596</v>
      </c>
      <c r="C183" s="9"/>
      <c r="D183" s="9" t="s">
        <v>106</v>
      </c>
      <c r="E183" s="9" t="s">
        <v>107</v>
      </c>
      <c r="F183" s="9" t="s">
        <v>1433</v>
      </c>
      <c r="G183" s="19">
        <v>46071</v>
      </c>
      <c r="H183" s="9"/>
      <c r="I183" s="9" t="s">
        <v>524</v>
      </c>
      <c r="J183" s="9" t="s">
        <v>525</v>
      </c>
      <c r="K183" s="9" t="s">
        <v>651</v>
      </c>
      <c r="L183" s="29" t="str">
        <f>VLOOKUP(K183,'COMM ITY- ENG'!A:B,2,FALSE)</f>
        <v>packaging accessories</v>
      </c>
      <c r="M183" s="9"/>
      <c r="N183" s="10">
        <v>4000</v>
      </c>
      <c r="O183" s="9" t="s">
        <v>660</v>
      </c>
      <c r="P183" s="9"/>
      <c r="Q183" s="10">
        <f t="shared" si="6"/>
        <v>6.0499999999999998E-2</v>
      </c>
      <c r="R183" s="11">
        <v>242</v>
      </c>
      <c r="S183" s="23" t="str">
        <f>IFERROR(VLOOKUP(J183,'DESC ITY - ENG'!B:C,2,FALSE),VLOOKUP(I183,'DESC ITY - ENG'!A:C,3,FALSE))</f>
        <v>Punched Bag 45x45 cm</v>
      </c>
      <c r="T183" s="12" t="str">
        <f>VLOOKUP(S183,'DESC ITY - ENG'!C:D,2,FALSE)</f>
        <v>BAG-</v>
      </c>
      <c r="U183" t="str">
        <f t="shared" si="7"/>
        <v>沙包 45x45 公分</v>
      </c>
      <c r="V183" t="str">
        <f>VLOOKUP(T183,'STANDARD COMM'!A:D,3,FALSE)</f>
        <v>Plastic</v>
      </c>
      <c r="W183" t="str">
        <f t="shared" si="8"/>
        <v>NR</v>
      </c>
    </row>
    <row r="184" spans="1:23">
      <c r="A184" s="13" t="s">
        <v>15</v>
      </c>
      <c r="B184" s="14">
        <v>45639.623611111114</v>
      </c>
      <c r="C184" s="15"/>
      <c r="D184" s="15" t="s">
        <v>106</v>
      </c>
      <c r="E184" s="15" t="s">
        <v>107</v>
      </c>
      <c r="F184" s="15" t="s">
        <v>1433</v>
      </c>
      <c r="G184" s="20">
        <v>46071</v>
      </c>
      <c r="H184" s="15"/>
      <c r="I184" s="15" t="s">
        <v>494</v>
      </c>
      <c r="J184" s="15" t="s">
        <v>495</v>
      </c>
      <c r="K184" s="15" t="s">
        <v>651</v>
      </c>
      <c r="L184" s="29" t="str">
        <f>VLOOKUP(K184,'COMM ITY- ENG'!A:B,2,FALSE)</f>
        <v>packaging accessories</v>
      </c>
      <c r="M184" s="15"/>
      <c r="N184" s="16">
        <v>1900</v>
      </c>
      <c r="O184" s="15" t="s">
        <v>660</v>
      </c>
      <c r="P184" s="15"/>
      <c r="Q184" s="16">
        <f t="shared" si="6"/>
        <v>7.0900000000000005E-2</v>
      </c>
      <c r="R184" s="17">
        <v>134.71</v>
      </c>
      <c r="S184" s="23" t="str">
        <f>IFERROR(VLOOKUP(J184,'DESC ITY - ENG'!B:C,2,FALSE),VLOOKUP(I184,'DESC ITY - ENG'!A:C,3,FALSE))</f>
        <v>Punched Bag 45x45 cm Punched on Both Sides</v>
      </c>
      <c r="T184" s="12" t="str">
        <f>VLOOKUP(S184,'DESC ITY - ENG'!C:D,2,FALSE)</f>
        <v>BAG-</v>
      </c>
      <c r="U184" t="str">
        <f t="shared" si="7"/>
        <v>沙包 45x45 公分，兩邊都有打孔</v>
      </c>
      <c r="V184" t="str">
        <f>VLOOKUP(T184,'STANDARD COMM'!A:D,3,FALSE)</f>
        <v>Plastic</v>
      </c>
      <c r="W184" t="str">
        <f t="shared" si="8"/>
        <v>NR</v>
      </c>
    </row>
    <row r="185" spans="1:23">
      <c r="A185" s="7" t="s">
        <v>1151</v>
      </c>
      <c r="B185" s="8">
        <v>45610.629560185182</v>
      </c>
      <c r="C185" s="9"/>
      <c r="D185" s="9" t="s">
        <v>106</v>
      </c>
      <c r="E185" s="9" t="s">
        <v>107</v>
      </c>
      <c r="F185" s="9" t="s">
        <v>1433</v>
      </c>
      <c r="G185" s="19">
        <v>46071</v>
      </c>
      <c r="H185" s="9"/>
      <c r="I185" s="9" t="s">
        <v>494</v>
      </c>
      <c r="J185" s="9" t="s">
        <v>495</v>
      </c>
      <c r="K185" s="9" t="s">
        <v>651</v>
      </c>
      <c r="L185" s="29" t="str">
        <f>VLOOKUP(K185,'COMM ITY- ENG'!A:B,2,FALSE)</f>
        <v>packaging accessories</v>
      </c>
      <c r="M185" s="9"/>
      <c r="N185" s="10">
        <v>9800</v>
      </c>
      <c r="O185" s="9" t="s">
        <v>660</v>
      </c>
      <c r="P185" s="9"/>
      <c r="Q185" s="10">
        <f t="shared" si="6"/>
        <v>7.0900000000000005E-2</v>
      </c>
      <c r="R185" s="11">
        <v>694.82</v>
      </c>
      <c r="S185" s="23" t="str">
        <f>IFERROR(VLOOKUP(J185,'DESC ITY - ENG'!B:C,2,FALSE),VLOOKUP(I185,'DESC ITY - ENG'!A:C,3,FALSE))</f>
        <v>Punched Bag 45x45 cm Punched on Both Sides</v>
      </c>
      <c r="T185" s="12" t="str">
        <f>VLOOKUP(S185,'DESC ITY - ENG'!C:D,2,FALSE)</f>
        <v>BAG-</v>
      </c>
      <c r="U185" t="str">
        <f t="shared" si="7"/>
        <v>沙包 45x45 公分，兩邊都有打孔</v>
      </c>
      <c r="V185" t="str">
        <f>VLOOKUP(T185,'STANDARD COMM'!A:D,3,FALSE)</f>
        <v>Plastic</v>
      </c>
      <c r="W185" t="str">
        <f t="shared" si="8"/>
        <v>NR</v>
      </c>
    </row>
    <row r="186" spans="1:23">
      <c r="A186" s="13" t="s">
        <v>1150</v>
      </c>
      <c r="B186" s="14">
        <v>45610.629560185182</v>
      </c>
      <c r="C186" s="15"/>
      <c r="D186" s="15" t="s">
        <v>106</v>
      </c>
      <c r="E186" s="15" t="s">
        <v>107</v>
      </c>
      <c r="F186" s="15" t="s">
        <v>1433</v>
      </c>
      <c r="G186" s="20">
        <v>46071</v>
      </c>
      <c r="H186" s="15"/>
      <c r="I186" s="15" t="s">
        <v>494</v>
      </c>
      <c r="J186" s="15" t="s">
        <v>495</v>
      </c>
      <c r="K186" s="15" t="s">
        <v>651</v>
      </c>
      <c r="L186" s="29" t="str">
        <f>VLOOKUP(K186,'COMM ITY- ENG'!A:B,2,FALSE)</f>
        <v>packaging accessories</v>
      </c>
      <c r="M186" s="15"/>
      <c r="N186" s="16">
        <v>1650</v>
      </c>
      <c r="O186" s="15" t="s">
        <v>660</v>
      </c>
      <c r="P186" s="15"/>
      <c r="Q186" s="16">
        <f t="shared" si="6"/>
        <v>7.0903030303030301E-2</v>
      </c>
      <c r="R186" s="17">
        <v>116.99</v>
      </c>
      <c r="S186" s="23" t="str">
        <f>IFERROR(VLOOKUP(J186,'DESC ITY - ENG'!B:C,2,FALSE),VLOOKUP(I186,'DESC ITY - ENG'!A:C,3,FALSE))</f>
        <v>Punched Bag 45x45 cm Punched on Both Sides</v>
      </c>
      <c r="T186" s="12" t="str">
        <f>VLOOKUP(S186,'DESC ITY - ENG'!C:D,2,FALSE)</f>
        <v>BAG-</v>
      </c>
      <c r="U186" t="str">
        <f t="shared" si="7"/>
        <v>沙包 45x45 公分，兩邊都有打孔</v>
      </c>
      <c r="V186" t="str">
        <f>VLOOKUP(T186,'STANDARD COMM'!A:D,3,FALSE)</f>
        <v>Plastic</v>
      </c>
      <c r="W186" t="str">
        <f t="shared" si="8"/>
        <v>NR</v>
      </c>
    </row>
    <row r="187" spans="1:23">
      <c r="A187" s="7" t="s">
        <v>1300</v>
      </c>
      <c r="B187" s="8">
        <v>45610.629560185182</v>
      </c>
      <c r="C187" s="9"/>
      <c r="D187" s="9" t="s">
        <v>106</v>
      </c>
      <c r="E187" s="9" t="s">
        <v>107</v>
      </c>
      <c r="F187" s="9" t="s">
        <v>1433</v>
      </c>
      <c r="G187" s="19">
        <v>46071</v>
      </c>
      <c r="H187" s="9"/>
      <c r="I187" s="9" t="s">
        <v>494</v>
      </c>
      <c r="J187" s="9" t="s">
        <v>495</v>
      </c>
      <c r="K187" s="9" t="s">
        <v>651</v>
      </c>
      <c r="L187" s="29" t="str">
        <f>VLOOKUP(K187,'COMM ITY- ENG'!A:B,2,FALSE)</f>
        <v>packaging accessories</v>
      </c>
      <c r="M187" s="9"/>
      <c r="N187" s="10">
        <v>13650</v>
      </c>
      <c r="O187" s="9" t="s">
        <v>660</v>
      </c>
      <c r="P187" s="9"/>
      <c r="Q187" s="10">
        <f t="shared" si="6"/>
        <v>7.0900366300366294E-2</v>
      </c>
      <c r="R187" s="11">
        <v>967.79</v>
      </c>
      <c r="S187" s="23" t="str">
        <f>IFERROR(VLOOKUP(J187,'DESC ITY - ENG'!B:C,2,FALSE),VLOOKUP(I187,'DESC ITY - ENG'!A:C,3,FALSE))</f>
        <v>Punched Bag 45x45 cm Punched on Both Sides</v>
      </c>
      <c r="T187" s="12" t="str">
        <f>VLOOKUP(S187,'DESC ITY - ENG'!C:D,2,FALSE)</f>
        <v>BAG-</v>
      </c>
      <c r="U187" t="str">
        <f t="shared" si="7"/>
        <v>沙包 45x45 公分，兩邊都有打孔</v>
      </c>
      <c r="V187" t="str">
        <f>VLOOKUP(T187,'STANDARD COMM'!A:D,3,FALSE)</f>
        <v>Plastic</v>
      </c>
      <c r="W187" t="str">
        <f t="shared" si="8"/>
        <v>NR</v>
      </c>
    </row>
    <row r="188" spans="1:23">
      <c r="A188" s="13" t="s">
        <v>1302</v>
      </c>
      <c r="B188" s="14">
        <v>45596.686828703707</v>
      </c>
      <c r="C188" s="15"/>
      <c r="D188" s="15" t="s">
        <v>106</v>
      </c>
      <c r="E188" s="15" t="s">
        <v>107</v>
      </c>
      <c r="F188" s="15" t="s">
        <v>1433</v>
      </c>
      <c r="G188" s="20">
        <v>46071</v>
      </c>
      <c r="H188" s="15"/>
      <c r="I188" s="15" t="s">
        <v>494</v>
      </c>
      <c r="J188" s="15" t="s">
        <v>495</v>
      </c>
      <c r="K188" s="15" t="s">
        <v>651</v>
      </c>
      <c r="L188" s="29" t="str">
        <f>VLOOKUP(K188,'COMM ITY- ENG'!A:B,2,FALSE)</f>
        <v>packaging accessories</v>
      </c>
      <c r="M188" s="15"/>
      <c r="N188" s="16">
        <v>20700</v>
      </c>
      <c r="O188" s="15" t="s">
        <v>660</v>
      </c>
      <c r="P188" s="15"/>
      <c r="Q188" s="16">
        <f t="shared" si="6"/>
        <v>7.0900000000000005E-2</v>
      </c>
      <c r="R188" s="17">
        <v>1467.63</v>
      </c>
      <c r="S188" s="23" t="str">
        <f>IFERROR(VLOOKUP(J188,'DESC ITY - ENG'!B:C,2,FALSE),VLOOKUP(I188,'DESC ITY - ENG'!A:C,3,FALSE))</f>
        <v>Punched Bag 45x45 cm Punched on Both Sides</v>
      </c>
      <c r="T188" s="12" t="str">
        <f>VLOOKUP(S188,'DESC ITY - ENG'!C:D,2,FALSE)</f>
        <v>BAG-</v>
      </c>
      <c r="U188" t="str">
        <f t="shared" si="7"/>
        <v>沙包 45x45 公分，兩邊都有打孔</v>
      </c>
      <c r="V188" t="str">
        <f>VLOOKUP(T188,'STANDARD COMM'!A:D,3,FALSE)</f>
        <v>Plastic</v>
      </c>
      <c r="W188" t="str">
        <f t="shared" si="8"/>
        <v>NR</v>
      </c>
    </row>
    <row r="189" spans="1:23">
      <c r="A189" s="7" t="s">
        <v>1301</v>
      </c>
      <c r="B189" s="8">
        <v>45596.686828703707</v>
      </c>
      <c r="C189" s="9"/>
      <c r="D189" s="9" t="s">
        <v>106</v>
      </c>
      <c r="E189" s="9" t="s">
        <v>107</v>
      </c>
      <c r="F189" s="9" t="s">
        <v>1433</v>
      </c>
      <c r="G189" s="19">
        <v>46071</v>
      </c>
      <c r="H189" s="9"/>
      <c r="I189" s="9" t="s">
        <v>494</v>
      </c>
      <c r="J189" s="9" t="s">
        <v>495</v>
      </c>
      <c r="K189" s="9" t="s">
        <v>651</v>
      </c>
      <c r="L189" s="29" t="str">
        <f>VLOOKUP(K189,'COMM ITY- ENG'!A:B,2,FALSE)</f>
        <v>packaging accessories</v>
      </c>
      <c r="M189" s="9"/>
      <c r="N189" s="10">
        <v>18450</v>
      </c>
      <c r="O189" s="9" t="s">
        <v>660</v>
      </c>
      <c r="P189" s="9"/>
      <c r="Q189" s="10">
        <f t="shared" si="6"/>
        <v>7.0900271002710027E-2</v>
      </c>
      <c r="R189" s="11">
        <v>1308.1099999999999</v>
      </c>
      <c r="S189" s="23" t="str">
        <f>IFERROR(VLOOKUP(J189,'DESC ITY - ENG'!B:C,2,FALSE),VLOOKUP(I189,'DESC ITY - ENG'!A:C,3,FALSE))</f>
        <v>Punched Bag 45x45 cm Punched on Both Sides</v>
      </c>
      <c r="T189" s="12" t="str">
        <f>VLOOKUP(S189,'DESC ITY - ENG'!C:D,2,FALSE)</f>
        <v>BAG-</v>
      </c>
      <c r="U189" t="str">
        <f t="shared" si="7"/>
        <v>沙包 45x45 公分，兩邊都有打孔</v>
      </c>
      <c r="V189" t="str">
        <f>VLOOKUP(T189,'STANDARD COMM'!A:D,3,FALSE)</f>
        <v>Plastic</v>
      </c>
      <c r="W189" t="str">
        <f t="shared" si="8"/>
        <v>NR</v>
      </c>
    </row>
    <row r="190" spans="1:23">
      <c r="A190" s="13" t="s">
        <v>1158</v>
      </c>
      <c r="B190" s="14">
        <v>45596.686828703707</v>
      </c>
      <c r="C190" s="15"/>
      <c r="D190" s="15" t="s">
        <v>106</v>
      </c>
      <c r="E190" s="15" t="s">
        <v>107</v>
      </c>
      <c r="F190" s="15" t="s">
        <v>1433</v>
      </c>
      <c r="G190" s="20">
        <v>46071</v>
      </c>
      <c r="H190" s="15"/>
      <c r="I190" s="15" t="s">
        <v>496</v>
      </c>
      <c r="J190" s="15" t="s">
        <v>497</v>
      </c>
      <c r="K190" s="15" t="s">
        <v>651</v>
      </c>
      <c r="L190" s="29" t="str">
        <f>VLOOKUP(K190,'COMM ITY- ENG'!A:B,2,FALSE)</f>
        <v>packaging accessories</v>
      </c>
      <c r="M190" s="15"/>
      <c r="N190" s="16">
        <v>5400</v>
      </c>
      <c r="O190" s="15" t="s">
        <v>660</v>
      </c>
      <c r="P190" s="15"/>
      <c r="Q190" s="16">
        <f t="shared" si="6"/>
        <v>8.4000000000000005E-2</v>
      </c>
      <c r="R190" s="17">
        <v>453.6</v>
      </c>
      <c r="S190" s="23" t="str">
        <f>IFERROR(VLOOKUP(J190,'DESC ITY - ENG'!B:C,2,FALSE),VLOOKUP(I190,'DESC ITY - ENG'!A:C,3,FALSE))</f>
        <v>Punched Bag 45x45 cm Double Layer with 35-Language Warning</v>
      </c>
      <c r="T190" s="12" t="str">
        <f>VLOOKUP(S190,'DESC ITY - ENG'!C:D,2,FALSE)</f>
        <v>BAG-</v>
      </c>
      <c r="U190" t="str">
        <f t="shared" si="7"/>
        <v>沙包 45x45 公分雙層，附 35 種語言警告</v>
      </c>
      <c r="V190" t="str">
        <f>VLOOKUP(T190,'STANDARD COMM'!A:D,3,FALSE)</f>
        <v>Plastic</v>
      </c>
      <c r="W190" t="str">
        <f t="shared" si="8"/>
        <v>NR</v>
      </c>
    </row>
    <row r="191" spans="1:23">
      <c r="A191" s="7" t="s">
        <v>1303</v>
      </c>
      <c r="B191" s="8">
        <v>45714.68072916667</v>
      </c>
      <c r="C191" s="9"/>
      <c r="D191" s="9" t="s">
        <v>106</v>
      </c>
      <c r="E191" s="9" t="s">
        <v>107</v>
      </c>
      <c r="F191" s="9" t="s">
        <v>1433</v>
      </c>
      <c r="G191" s="19">
        <v>46071</v>
      </c>
      <c r="H191" s="9"/>
      <c r="I191" s="9" t="s">
        <v>990</v>
      </c>
      <c r="J191" s="9" t="s">
        <v>812</v>
      </c>
      <c r="K191" s="9" t="s">
        <v>651</v>
      </c>
      <c r="L191" s="29" t="str">
        <f>VLOOKUP(K191,'COMM ITY- ENG'!A:B,2,FALSE)</f>
        <v>packaging accessories</v>
      </c>
      <c r="M191" s="9"/>
      <c r="N191" s="10">
        <v>10000</v>
      </c>
      <c r="O191" s="9" t="s">
        <v>660</v>
      </c>
      <c r="P191" s="9"/>
      <c r="Q191" s="10">
        <f t="shared" si="6"/>
        <v>2.3E-2</v>
      </c>
      <c r="R191" s="11">
        <v>230</v>
      </c>
      <c r="S191" s="23" t="str">
        <f>IFERROR(VLOOKUP(J191,'DESC ITY - ENG'!B:C,2,FALSE),VLOOKUP(I191,'DESC ITY - ENG'!A:C,3,FALSE))</f>
        <v>POLY BAG 26X40 PERFORATED REGENERATED 100% MADE IN</v>
      </c>
      <c r="T191" s="12" t="str">
        <f>VLOOKUP(S191,'DESC ITY - ENG'!C:D,2,FALSE)</f>
        <v>BAG-</v>
      </c>
      <c r="U191" t="str">
        <f t="shared" si="7"/>
        <v>26X40 穿孔 100% 製造的 POLY 袋子</v>
      </c>
      <c r="V191" t="str">
        <f>VLOOKUP(T191,'STANDARD COMM'!A:D,3,FALSE)</f>
        <v>Plastic</v>
      </c>
      <c r="W191" t="str">
        <f t="shared" si="8"/>
        <v>NR</v>
      </c>
    </row>
    <row r="192" spans="1:23">
      <c r="A192" s="13" t="s">
        <v>1303</v>
      </c>
      <c r="B192" s="14">
        <v>45714.68072916667</v>
      </c>
      <c r="C192" s="15"/>
      <c r="D192" s="15" t="s">
        <v>106</v>
      </c>
      <c r="E192" s="15" t="s">
        <v>107</v>
      </c>
      <c r="F192" s="15" t="s">
        <v>1433</v>
      </c>
      <c r="G192" s="20">
        <v>46071</v>
      </c>
      <c r="H192" s="15"/>
      <c r="I192" s="15" t="s">
        <v>1013</v>
      </c>
      <c r="J192" s="15" t="s">
        <v>835</v>
      </c>
      <c r="K192" s="15" t="s">
        <v>651</v>
      </c>
      <c r="L192" s="29" t="str">
        <f>VLOOKUP(K192,'COMM ITY- ENG'!A:B,2,FALSE)</f>
        <v>packaging accessories</v>
      </c>
      <c r="M192" s="15"/>
      <c r="N192" s="16">
        <v>4000</v>
      </c>
      <c r="O192" s="15" t="s">
        <v>660</v>
      </c>
      <c r="P192" s="15"/>
      <c r="Q192" s="16">
        <f t="shared" si="6"/>
        <v>3.6999999999999998E-2</v>
      </c>
      <c r="R192" s="17">
        <v>148</v>
      </c>
      <c r="S192" s="23" t="str">
        <f>IFERROR(VLOOKUP(J192,'DESC ITY - ENG'!B:C,2,FALSE),VLOOKUP(I192,'DESC ITY - ENG'!A:C,3,FALSE))</f>
        <v>POLY BAG 40X50 PERFORATED REGENERATED 100% MADE IN</v>
      </c>
      <c r="T192" s="12" t="str">
        <f>VLOOKUP(S192,'DESC ITY - ENG'!C:D,2,FALSE)</f>
        <v>BAG-</v>
      </c>
      <c r="U192" t="str">
        <f t="shared" si="7"/>
        <v>POLY 袋 40X50 穿孔再生 100% 製造</v>
      </c>
      <c r="V192" t="str">
        <f>VLOOKUP(T192,'STANDARD COMM'!A:D,3,FALSE)</f>
        <v>Plastic</v>
      </c>
      <c r="W192" t="str">
        <f t="shared" si="8"/>
        <v>NR</v>
      </c>
    </row>
    <row r="193" spans="1:23">
      <c r="A193" s="7" t="s">
        <v>1303</v>
      </c>
      <c r="B193" s="8">
        <v>45714.68072916667</v>
      </c>
      <c r="C193" s="9"/>
      <c r="D193" s="9" t="s">
        <v>106</v>
      </c>
      <c r="E193" s="9" t="s">
        <v>107</v>
      </c>
      <c r="F193" s="9" t="s">
        <v>1433</v>
      </c>
      <c r="G193" s="19">
        <v>46071</v>
      </c>
      <c r="H193" s="9"/>
      <c r="I193" s="9" t="s">
        <v>991</v>
      </c>
      <c r="J193" s="9" t="s">
        <v>813</v>
      </c>
      <c r="K193" s="9" t="s">
        <v>651</v>
      </c>
      <c r="L193" s="29" t="str">
        <f>VLOOKUP(K193,'COMM ITY- ENG'!A:B,2,FALSE)</f>
        <v>packaging accessories</v>
      </c>
      <c r="M193" s="9"/>
      <c r="N193" s="10">
        <v>20000</v>
      </c>
      <c r="O193" s="9" t="s">
        <v>660</v>
      </c>
      <c r="P193" s="9"/>
      <c r="Q193" s="10">
        <f t="shared" si="6"/>
        <v>4.3999999999999997E-2</v>
      </c>
      <c r="R193" s="11">
        <v>880</v>
      </c>
      <c r="S193" s="23" t="str">
        <f>IFERROR(VLOOKUP(J193,'DESC ITY - ENG'!B:C,2,FALSE),VLOOKUP(I193,'DESC ITY - ENG'!A:C,3,FALSE))</f>
        <v>POLY BAG 40X60 PERFORATED REGENERATED 100% MADE IN</v>
      </c>
      <c r="T193" s="12" t="str">
        <f>VLOOKUP(S193,'DESC ITY - ENG'!C:D,2,FALSE)</f>
        <v>BAG-</v>
      </c>
      <c r="U193" t="str">
        <f t="shared" si="7"/>
        <v>POLY BAG 40X60 穿孔再生 100% 製造</v>
      </c>
      <c r="V193" t="str">
        <f>VLOOKUP(T193,'STANDARD COMM'!A:D,3,FALSE)</f>
        <v>Plastic</v>
      </c>
      <c r="W193" t="str">
        <f t="shared" si="8"/>
        <v>NR</v>
      </c>
    </row>
    <row r="194" spans="1:23">
      <c r="A194" s="13" t="s">
        <v>1303</v>
      </c>
      <c r="B194" s="14">
        <v>45714.68072916667</v>
      </c>
      <c r="C194" s="15"/>
      <c r="D194" s="15" t="s">
        <v>106</v>
      </c>
      <c r="E194" s="15" t="s">
        <v>107</v>
      </c>
      <c r="F194" s="15" t="s">
        <v>1433</v>
      </c>
      <c r="G194" s="20">
        <v>46071</v>
      </c>
      <c r="H194" s="15"/>
      <c r="I194" s="15" t="s">
        <v>992</v>
      </c>
      <c r="J194" s="15" t="s">
        <v>814</v>
      </c>
      <c r="K194" s="15" t="s">
        <v>651</v>
      </c>
      <c r="L194" s="29" t="str">
        <f>VLOOKUP(K194,'COMM ITY- ENG'!A:B,2,FALSE)</f>
        <v>packaging accessories</v>
      </c>
      <c r="M194" s="15"/>
      <c r="N194" s="16">
        <v>18000</v>
      </c>
      <c r="O194" s="15" t="s">
        <v>660</v>
      </c>
      <c r="P194" s="15"/>
      <c r="Q194" s="16">
        <f t="shared" ref="Q194:Q257" si="9">+R194/N194</f>
        <v>5.8999999999999997E-2</v>
      </c>
      <c r="R194" s="17">
        <v>1062</v>
      </c>
      <c r="S194" s="23" t="str">
        <f>IFERROR(VLOOKUP(J194,'DESC ITY - ENG'!B:C,2,FALSE),VLOOKUP(I194,'DESC ITY - ENG'!A:C,3,FALSE))</f>
        <v>POLY BAG 40X80 PERFORATED REGENERATED 100% MADE IN</v>
      </c>
      <c r="T194" s="12" t="str">
        <f>VLOOKUP(S194,'DESC ITY - ENG'!C:D,2,FALSE)</f>
        <v>BAG-</v>
      </c>
      <c r="U194" t="str">
        <f t="shared" si="7"/>
        <v>POLY BAG 40X80 穿孔 再生 100% 製造</v>
      </c>
      <c r="V194" t="str">
        <f>VLOOKUP(T194,'STANDARD COMM'!A:D,3,FALSE)</f>
        <v>Plastic</v>
      </c>
      <c r="W194" t="str">
        <f t="shared" si="8"/>
        <v>NR</v>
      </c>
    </row>
    <row r="195" spans="1:23">
      <c r="A195" s="7" t="s">
        <v>1303</v>
      </c>
      <c r="B195" s="8">
        <v>45714.68072916667</v>
      </c>
      <c r="C195" s="9"/>
      <c r="D195" s="9" t="s">
        <v>106</v>
      </c>
      <c r="E195" s="9" t="s">
        <v>107</v>
      </c>
      <c r="F195" s="9" t="s">
        <v>1433</v>
      </c>
      <c r="G195" s="19">
        <v>46071</v>
      </c>
      <c r="H195" s="9"/>
      <c r="I195" s="9" t="s">
        <v>1014</v>
      </c>
      <c r="J195" s="9" t="s">
        <v>836</v>
      </c>
      <c r="K195" s="9" t="s">
        <v>651</v>
      </c>
      <c r="L195" s="29" t="str">
        <f>VLOOKUP(K195,'COMM ITY- ENG'!A:B,2,FALSE)</f>
        <v>packaging accessories</v>
      </c>
      <c r="M195" s="9"/>
      <c r="N195" s="10">
        <v>2000</v>
      </c>
      <c r="O195" s="9" t="s">
        <v>660</v>
      </c>
      <c r="P195" s="9"/>
      <c r="Q195" s="10">
        <f t="shared" si="9"/>
        <v>5.1999999999999998E-2</v>
      </c>
      <c r="R195" s="11">
        <v>104</v>
      </c>
      <c r="S195" s="23" t="str">
        <f>IFERROR(VLOOKUP(J195,'DESC ITY - ENG'!B:C,2,FALSE),VLOOKUP(I195,'DESC ITY - ENG'!A:C,3,FALSE))</f>
        <v>POLY BAG 50X54 PERFORATED REGENERATED 100% MADE IN</v>
      </c>
      <c r="T195" s="12" t="str">
        <f>VLOOKUP(S195,'DESC ITY - ENG'!C:D,2,FALSE)</f>
        <v>BAG-</v>
      </c>
      <c r="U195" t="str">
        <f t="shared" ref="U195:U258" si="10">_xlfn.TRANSLATE(S195,"en","zh-cht")</f>
        <v>Poly Bag 50X54 穿孔再生 100% 製造</v>
      </c>
      <c r="V195" t="str">
        <f>VLOOKUP(T195,'STANDARD COMM'!A:D,3,FALSE)</f>
        <v>Plastic</v>
      </c>
      <c r="W195" t="str">
        <f t="shared" ref="W195:W258" si="11">_xlfn.TRANSLATE(O195,"it","en")</f>
        <v>NR</v>
      </c>
    </row>
    <row r="196" spans="1:23">
      <c r="A196" s="13" t="s">
        <v>1303</v>
      </c>
      <c r="B196" s="14">
        <v>45714.68072916667</v>
      </c>
      <c r="C196" s="15"/>
      <c r="D196" s="15" t="s">
        <v>106</v>
      </c>
      <c r="E196" s="15" t="s">
        <v>107</v>
      </c>
      <c r="F196" s="15" t="s">
        <v>1433</v>
      </c>
      <c r="G196" s="20">
        <v>46071</v>
      </c>
      <c r="H196" s="15"/>
      <c r="I196" s="15" t="s">
        <v>1015</v>
      </c>
      <c r="J196" s="15" t="s">
        <v>837</v>
      </c>
      <c r="K196" s="15" t="s">
        <v>651</v>
      </c>
      <c r="L196" s="29" t="str">
        <f>VLOOKUP(K196,'COMM ITY- ENG'!A:B,2,FALSE)</f>
        <v>packaging accessories</v>
      </c>
      <c r="M196" s="15"/>
      <c r="N196" s="16">
        <v>2000</v>
      </c>
      <c r="O196" s="15" t="s">
        <v>660</v>
      </c>
      <c r="P196" s="15"/>
      <c r="Q196" s="16">
        <f t="shared" si="9"/>
        <v>6.5000000000000002E-2</v>
      </c>
      <c r="R196" s="17">
        <v>130</v>
      </c>
      <c r="S196" s="23" t="str">
        <f>IFERROR(VLOOKUP(J196,'DESC ITY - ENG'!B:C,2,FALSE),VLOOKUP(I196,'DESC ITY - ENG'!A:C,3,FALSE))</f>
        <v>POLY BAG 50X70 PERFORATED REGENERATED 100% MADE IN</v>
      </c>
      <c r="T196" s="12" t="str">
        <f>VLOOKUP(S196,'DESC ITY - ENG'!C:D,2,FALSE)</f>
        <v>BAG-</v>
      </c>
      <c r="U196" t="str">
        <f t="shared" si="10"/>
        <v>50X70 穿孔塑膠袋 再生 100% 製造</v>
      </c>
      <c r="V196" t="str">
        <f>VLOOKUP(T196,'STANDARD COMM'!A:D,3,FALSE)</f>
        <v>Plastic</v>
      </c>
      <c r="W196" t="str">
        <f t="shared" si="11"/>
        <v>NR</v>
      </c>
    </row>
    <row r="197" spans="1:23">
      <c r="A197" s="7" t="s">
        <v>1303</v>
      </c>
      <c r="B197" s="8">
        <v>45671.444062499999</v>
      </c>
      <c r="C197" s="9"/>
      <c r="D197" s="9" t="s">
        <v>106</v>
      </c>
      <c r="E197" s="9" t="s">
        <v>107</v>
      </c>
      <c r="F197" s="9" t="s">
        <v>1433</v>
      </c>
      <c r="G197" s="19">
        <v>46071</v>
      </c>
      <c r="H197" s="9"/>
      <c r="I197" s="9" t="s">
        <v>1016</v>
      </c>
      <c r="J197" s="9" t="s">
        <v>838</v>
      </c>
      <c r="K197" s="9" t="s">
        <v>651</v>
      </c>
      <c r="L197" s="29" t="str">
        <f>VLOOKUP(K197,'COMM ITY- ENG'!A:B,2,FALSE)</f>
        <v>packaging accessories</v>
      </c>
      <c r="M197" s="9"/>
      <c r="N197" s="10">
        <v>2000</v>
      </c>
      <c r="O197" s="9" t="s">
        <v>660</v>
      </c>
      <c r="P197" s="9"/>
      <c r="Q197" s="10">
        <f t="shared" si="9"/>
        <v>6.7000000000000004E-2</v>
      </c>
      <c r="R197" s="11">
        <v>134</v>
      </c>
      <c r="S197" s="23" t="str">
        <f>IFERROR(VLOOKUP(J197,'DESC ITY - ENG'!B:C,2,FALSE),VLOOKUP(I197,'DESC ITY - ENG'!A:C,3,FALSE))</f>
        <v>POLY BAG 60X60 PERFORATED REGENERATED 100% MADE IN</v>
      </c>
      <c r="T197" s="12" t="str">
        <f>VLOOKUP(S197,'DESC ITY - ENG'!C:D,2,FALSE)</f>
        <v>BAG-</v>
      </c>
      <c r="U197" t="str">
        <f t="shared" si="10"/>
        <v>60X60 穿孔塑膠袋 100% 製造 再生</v>
      </c>
      <c r="V197" t="str">
        <f>VLOOKUP(T197,'STANDARD COMM'!A:D,3,FALSE)</f>
        <v>Plastic</v>
      </c>
      <c r="W197" t="str">
        <f t="shared" si="11"/>
        <v>NR</v>
      </c>
    </row>
    <row r="198" spans="1:23">
      <c r="A198" s="13" t="s">
        <v>1304</v>
      </c>
      <c r="B198" s="14">
        <v>45671.444062499999</v>
      </c>
      <c r="C198" s="15"/>
      <c r="D198" s="15" t="s">
        <v>106</v>
      </c>
      <c r="E198" s="15" t="s">
        <v>107</v>
      </c>
      <c r="F198" s="15" t="s">
        <v>1433</v>
      </c>
      <c r="G198" s="20">
        <v>46071</v>
      </c>
      <c r="H198" s="15"/>
      <c r="I198" s="15" t="s">
        <v>995</v>
      </c>
      <c r="J198" s="15" t="s">
        <v>817</v>
      </c>
      <c r="K198" s="15" t="s">
        <v>651</v>
      </c>
      <c r="L198" s="29" t="str">
        <f>VLOOKUP(K198,'COMM ITY- ENG'!A:B,2,FALSE)</f>
        <v>packaging accessories</v>
      </c>
      <c r="M198" s="15"/>
      <c r="N198" s="16">
        <v>700</v>
      </c>
      <c r="O198" s="15" t="s">
        <v>660</v>
      </c>
      <c r="P198" s="15"/>
      <c r="Q198" s="16">
        <f t="shared" si="9"/>
        <v>7.5999999999999998E-2</v>
      </c>
      <c r="R198" s="17">
        <v>53.2</v>
      </c>
      <c r="S198" s="23" t="str">
        <f>IFERROR(VLOOKUP(J198,'DESC ITY - ENG'!B:C,2,FALSE),VLOOKUP(I198,'DESC ITY - ENG'!A:C,3,FALSE))</f>
        <v>POLY BAG 40X60 PERFORATED RED PRINT MEYER HESTAN</v>
      </c>
      <c r="T198" s="12" t="str">
        <f>VLOOKUP(S198,'DESC ITY - ENG'!C:D,2,FALSE)</f>
        <v>BAG-</v>
      </c>
      <c r="U198" t="str">
        <f t="shared" si="10"/>
        <v>POLY BAG 40X60 穿孔紅色印刷品 MEYER HESTAN</v>
      </c>
      <c r="V198" t="str">
        <f>VLOOKUP(T198,'STANDARD COMM'!A:D,3,FALSE)</f>
        <v>Plastic</v>
      </c>
      <c r="W198" t="str">
        <f t="shared" si="11"/>
        <v>NR</v>
      </c>
    </row>
    <row r="199" spans="1:23">
      <c r="A199" s="7" t="s">
        <v>1304</v>
      </c>
      <c r="B199" s="8">
        <v>45671.444062499999</v>
      </c>
      <c r="C199" s="9"/>
      <c r="D199" s="9" t="s">
        <v>106</v>
      </c>
      <c r="E199" s="9" t="s">
        <v>107</v>
      </c>
      <c r="F199" s="9" t="s">
        <v>1433</v>
      </c>
      <c r="G199" s="19">
        <v>46071</v>
      </c>
      <c r="H199" s="9"/>
      <c r="I199" s="9" t="s">
        <v>997</v>
      </c>
      <c r="J199" s="9" t="s">
        <v>819</v>
      </c>
      <c r="K199" s="9" t="s">
        <v>651</v>
      </c>
      <c r="L199" s="29" t="str">
        <f>VLOOKUP(K199,'COMM ITY- ENG'!A:B,2,FALSE)</f>
        <v>packaging accessories</v>
      </c>
      <c r="M199" s="9"/>
      <c r="N199" s="10">
        <v>1000</v>
      </c>
      <c r="O199" s="9" t="s">
        <v>660</v>
      </c>
      <c r="P199" s="9"/>
      <c r="Q199" s="10">
        <f t="shared" si="9"/>
        <v>0.11</v>
      </c>
      <c r="R199" s="11">
        <v>110</v>
      </c>
      <c r="S199" s="23" t="str">
        <f>IFERROR(VLOOKUP(J199,'DESC ITY - ENG'!B:C,2,FALSE),VLOOKUP(I199,'DESC ITY - ENG'!A:C,3,FALSE))</f>
        <v>POLY BAG 50X70 PERFORATED RED PRINT MEYER HESTAN</v>
      </c>
      <c r="T199" s="12" t="str">
        <f>VLOOKUP(S199,'DESC ITY - ENG'!C:D,2,FALSE)</f>
        <v>BAG-</v>
      </c>
      <c r="U199" t="str">
        <f t="shared" si="10"/>
        <v>POLY BAG 50X70 穿孔紅色印刷 MEYER HESTAN</v>
      </c>
      <c r="V199" t="str">
        <f>VLOOKUP(T199,'STANDARD COMM'!A:D,3,FALSE)</f>
        <v>Plastic</v>
      </c>
      <c r="W199" t="str">
        <f t="shared" si="11"/>
        <v>NR</v>
      </c>
    </row>
    <row r="200" spans="1:23">
      <c r="A200" s="13" t="s">
        <v>1304</v>
      </c>
      <c r="B200" s="14">
        <v>45671.444062499999</v>
      </c>
      <c r="C200" s="15"/>
      <c r="D200" s="15" t="s">
        <v>106</v>
      </c>
      <c r="E200" s="15" t="s">
        <v>107</v>
      </c>
      <c r="F200" s="15" t="s">
        <v>1433</v>
      </c>
      <c r="G200" s="20">
        <v>46071</v>
      </c>
      <c r="H200" s="15"/>
      <c r="I200" s="15" t="s">
        <v>998</v>
      </c>
      <c r="J200" s="15" t="s">
        <v>820</v>
      </c>
      <c r="K200" s="15" t="s">
        <v>651</v>
      </c>
      <c r="L200" s="29" t="str">
        <f>VLOOKUP(K200,'COMM ITY- ENG'!A:B,2,FALSE)</f>
        <v>packaging accessories</v>
      </c>
      <c r="M200" s="15"/>
      <c r="N200" s="16">
        <v>500</v>
      </c>
      <c r="O200" s="15" t="s">
        <v>660</v>
      </c>
      <c r="P200" s="15"/>
      <c r="Q200" s="16">
        <f t="shared" si="9"/>
        <v>0.115</v>
      </c>
      <c r="R200" s="17">
        <v>57.5</v>
      </c>
      <c r="S200" s="23" t="str">
        <f>IFERROR(VLOOKUP(J200,'DESC ITY - ENG'!B:C,2,FALSE),VLOOKUP(I200,'DESC ITY - ENG'!A:C,3,FALSE))</f>
        <v>POLY BAG 60X60 PERFORATED RED PRINT MEYER HESTAN</v>
      </c>
      <c r="T200" s="12" t="str">
        <f>VLOOKUP(S200,'DESC ITY - ENG'!C:D,2,FALSE)</f>
        <v>BAG-</v>
      </c>
      <c r="U200" t="str">
        <f t="shared" si="10"/>
        <v>POLY 袋 60X60 穿孔紅色印刷 MEYER HESTAN</v>
      </c>
      <c r="V200" t="str">
        <f>VLOOKUP(T200,'STANDARD COMM'!A:D,3,FALSE)</f>
        <v>Plastic</v>
      </c>
      <c r="W200" t="str">
        <f t="shared" si="11"/>
        <v>NR</v>
      </c>
    </row>
    <row r="201" spans="1:23">
      <c r="A201" s="7" t="s">
        <v>1158</v>
      </c>
      <c r="B201" s="8">
        <v>45671.444062499999</v>
      </c>
      <c r="C201" s="9"/>
      <c r="D201" s="9" t="s">
        <v>106</v>
      </c>
      <c r="E201" s="9" t="s">
        <v>107</v>
      </c>
      <c r="F201" s="9" t="s">
        <v>1433</v>
      </c>
      <c r="G201" s="19">
        <v>46071</v>
      </c>
      <c r="H201" s="9"/>
      <c r="I201" s="9" t="s">
        <v>498</v>
      </c>
      <c r="J201" s="9" t="s">
        <v>499</v>
      </c>
      <c r="K201" s="9" t="s">
        <v>651</v>
      </c>
      <c r="L201" s="29" t="str">
        <f>VLOOKUP(K201,'COMM ITY- ENG'!A:B,2,FALSE)</f>
        <v>packaging accessories</v>
      </c>
      <c r="M201" s="9"/>
      <c r="N201" s="10">
        <v>613</v>
      </c>
      <c r="O201" s="9" t="s">
        <v>661</v>
      </c>
      <c r="P201" s="9"/>
      <c r="Q201" s="10">
        <f t="shared" si="9"/>
        <v>2.0900000000000003</v>
      </c>
      <c r="R201" s="11">
        <v>1281.17</v>
      </c>
      <c r="S201" s="23" t="str">
        <f>IFERROR(VLOOKUP(J201,'DESC ITY - ENG'!B:C,2,FALSE),VLOOKUP(I201,'DESC ITY - ENG'!A:C,3,FALSE))</f>
        <v>Stretch Film Roll Height 50cm Pre-stretched</v>
      </c>
      <c r="T201" s="12" t="str">
        <f>VLOOKUP(S201,'DESC ITY - ENG'!C:D,2,FALSE)</f>
        <v>FILM</v>
      </c>
      <c r="U201" t="str">
        <f t="shared" si="10"/>
        <v>拉伸膠卷高 50cm 預拉伸</v>
      </c>
      <c r="V201" t="str">
        <f>VLOOKUP(T201,'STANDARD COMM'!A:D,3,FALSE)</f>
        <v>Misc</v>
      </c>
      <c r="W201" t="str">
        <f t="shared" si="11"/>
        <v>kg</v>
      </c>
    </row>
    <row r="202" spans="1:23">
      <c r="A202" s="13" t="s">
        <v>1301</v>
      </c>
      <c r="B202" s="14">
        <v>45671.444062499999</v>
      </c>
      <c r="C202" s="15"/>
      <c r="D202" s="15" t="s">
        <v>106</v>
      </c>
      <c r="E202" s="15" t="s">
        <v>107</v>
      </c>
      <c r="F202" s="15" t="s">
        <v>1433</v>
      </c>
      <c r="G202" s="20">
        <v>46071</v>
      </c>
      <c r="H202" s="15"/>
      <c r="I202" s="15" t="s">
        <v>1167</v>
      </c>
      <c r="J202" s="15" t="s">
        <v>1181</v>
      </c>
      <c r="K202" s="15" t="s">
        <v>651</v>
      </c>
      <c r="L202" s="29" t="str">
        <f>VLOOKUP(K202,'COMM ITY- ENG'!A:B,2,FALSE)</f>
        <v>packaging accessories</v>
      </c>
      <c r="M202" s="15"/>
      <c r="N202" s="16">
        <v>3000</v>
      </c>
      <c r="O202" s="15" t="s">
        <v>663</v>
      </c>
      <c r="P202" s="15"/>
      <c r="Q202" s="16">
        <f t="shared" si="9"/>
        <v>7.9000000000000001E-2</v>
      </c>
      <c r="R202" s="17">
        <v>237</v>
      </c>
      <c r="S202" s="23" t="str">
        <f>IFERROR(VLOOKUP(J202,'DESC ITY - ENG'!B:C,2,FALSE),VLOOKUP(I202,'DESC ITY - ENG'!A:C,3,FALSE))</f>
        <v>REEL PLT1 POLY THERMO FLAT MM800X750 MT 35 MY NO LOGO</v>
      </c>
      <c r="T202" s="12" t="str">
        <f>VLOOKUP(S202,'DESC ITY - ENG'!C:D,2,FALSE)</f>
        <v>FILM</v>
      </c>
      <c r="U202" t="str">
        <f t="shared" si="10"/>
        <v>REEL PLT1 聚氨酯熱平板 MM800X750 MT 35 我的無標誌</v>
      </c>
      <c r="V202" t="str">
        <f>VLOOKUP(T202,'STANDARD COMM'!A:D,3,FALSE)</f>
        <v>Misc</v>
      </c>
      <c r="W202" t="str">
        <f t="shared" si="11"/>
        <v>MT</v>
      </c>
    </row>
    <row r="203" spans="1:23">
      <c r="A203" s="7" t="s">
        <v>1305</v>
      </c>
      <c r="B203" s="8">
        <v>45671.444062499999</v>
      </c>
      <c r="C203" s="9"/>
      <c r="D203" s="9" t="s">
        <v>106</v>
      </c>
      <c r="E203" s="9" t="s">
        <v>107</v>
      </c>
      <c r="F203" s="9" t="s">
        <v>1433</v>
      </c>
      <c r="G203" s="19">
        <v>46071</v>
      </c>
      <c r="H203" s="9"/>
      <c r="I203" s="9" t="s">
        <v>1167</v>
      </c>
      <c r="J203" s="9" t="s">
        <v>1181</v>
      </c>
      <c r="K203" s="9" t="s">
        <v>651</v>
      </c>
      <c r="L203" s="29" t="str">
        <f>VLOOKUP(K203,'COMM ITY- ENG'!A:B,2,FALSE)</f>
        <v>packaging accessories</v>
      </c>
      <c r="M203" s="9"/>
      <c r="N203" s="10">
        <v>6000</v>
      </c>
      <c r="O203" s="9" t="s">
        <v>663</v>
      </c>
      <c r="P203" s="9"/>
      <c r="Q203" s="10">
        <f t="shared" si="9"/>
        <v>7.9000000000000001E-2</v>
      </c>
      <c r="R203" s="11">
        <v>474</v>
      </c>
      <c r="S203" s="23" t="str">
        <f>IFERROR(VLOOKUP(J203,'DESC ITY - ENG'!B:C,2,FALSE),VLOOKUP(I203,'DESC ITY - ENG'!A:C,3,FALSE))</f>
        <v>REEL PLT1 POLY THERMO FLAT MM800X750 MT 35 MY NO LOGO</v>
      </c>
      <c r="T203" s="12" t="str">
        <f>VLOOKUP(S203,'DESC ITY - ENG'!C:D,2,FALSE)</f>
        <v>FILM</v>
      </c>
      <c r="U203" t="str">
        <f t="shared" si="10"/>
        <v>REEL PLT1 聚氨酯熱平板 MM800X750 MT 35 我的無標誌</v>
      </c>
      <c r="V203" t="str">
        <f>VLOOKUP(T203,'STANDARD COMM'!A:D,3,FALSE)</f>
        <v>Misc</v>
      </c>
      <c r="W203" t="str">
        <f t="shared" si="11"/>
        <v>MT</v>
      </c>
    </row>
    <row r="204" spans="1:23">
      <c r="A204" s="13" t="s">
        <v>1306</v>
      </c>
      <c r="B204" s="14">
        <v>45646.597071759257</v>
      </c>
      <c r="C204" s="15"/>
      <c r="D204" s="15" t="s">
        <v>106</v>
      </c>
      <c r="E204" s="15" t="s">
        <v>107</v>
      </c>
      <c r="F204" s="15" t="s">
        <v>1433</v>
      </c>
      <c r="G204" s="20">
        <v>46071</v>
      </c>
      <c r="H204" s="15"/>
      <c r="I204" s="15" t="s">
        <v>500</v>
      </c>
      <c r="J204" s="15" t="s">
        <v>501</v>
      </c>
      <c r="K204" s="15" t="s">
        <v>651</v>
      </c>
      <c r="L204" s="29" t="str">
        <f>VLOOKUP(K204,'COMM ITY- ENG'!A:B,2,FALSE)</f>
        <v>packaging accessories</v>
      </c>
      <c r="M204" s="15"/>
      <c r="N204" s="16">
        <v>1010</v>
      </c>
      <c r="O204" s="15" t="s">
        <v>660</v>
      </c>
      <c r="P204" s="15"/>
      <c r="Q204" s="16">
        <f t="shared" si="9"/>
        <v>0.36000000000000004</v>
      </c>
      <c r="R204" s="17">
        <v>363.6</v>
      </c>
      <c r="S204" s="23" t="str">
        <f>IFERROR(VLOOKUP(J204,'DESC ITY - ENG'!B:C,2,FALSE),VLOOKUP(I204,'DESC ITY - ENG'!A:C,3,FALSE))</f>
        <v>STRISCIA BOCC. 75x60 BOLLA MAXI D.25</v>
      </c>
      <c r="T204" s="12" t="str">
        <f>VLOOKUP(S204,'DESC ITY - ENG'!C:D,2,FALSE)</f>
        <v>FILM</v>
      </c>
      <c r="U204" t="str">
        <f t="shared" si="10"/>
        <v>斯特里西婭·博奇。75x60 BOLLA MAXI D.25</v>
      </c>
      <c r="V204" t="str">
        <f>VLOOKUP(T204,'STANDARD COMM'!A:D,3,FALSE)</f>
        <v>Misc</v>
      </c>
      <c r="W204" t="str">
        <f t="shared" si="11"/>
        <v>NR</v>
      </c>
    </row>
    <row r="205" spans="1:23">
      <c r="A205" s="7" t="s">
        <v>1150</v>
      </c>
      <c r="B205" s="8">
        <v>45685.539317129631</v>
      </c>
      <c r="C205" s="9"/>
      <c r="D205" s="9" t="s">
        <v>106</v>
      </c>
      <c r="E205" s="9" t="s">
        <v>107</v>
      </c>
      <c r="F205" s="9" t="s">
        <v>1433</v>
      </c>
      <c r="G205" s="19">
        <v>46071</v>
      </c>
      <c r="H205" s="9"/>
      <c r="I205" s="9" t="s">
        <v>502</v>
      </c>
      <c r="J205" s="9" t="s">
        <v>503</v>
      </c>
      <c r="K205" s="9" t="s">
        <v>651</v>
      </c>
      <c r="L205" s="29" t="str">
        <f>VLOOKUP(K205,'COMM ITY- ENG'!A:B,2,FALSE)</f>
        <v>packaging accessories</v>
      </c>
      <c r="M205" s="9"/>
      <c r="N205" s="10">
        <v>500</v>
      </c>
      <c r="O205" s="9" t="s">
        <v>660</v>
      </c>
      <c r="P205" s="9"/>
      <c r="Q205" s="10">
        <f t="shared" si="9"/>
        <v>0.17799999999999999</v>
      </c>
      <c r="R205" s="11">
        <v>89</v>
      </c>
      <c r="S205" s="23" t="str">
        <f>IFERROR(VLOOKUP(J205,'DESC ITY - ENG'!B:C,2,FALSE),VLOOKUP(I205,'DESC ITY - ENG'!A:C,3,FALSE))</f>
        <v>Punched Strip 120x80 cm</v>
      </c>
      <c r="T205" s="12" t="str">
        <f>VLOOKUP(S205,'DESC ITY - ENG'!C:D,2,FALSE)</f>
        <v>FILM</v>
      </c>
      <c r="U205" t="str">
        <f t="shared" si="10"/>
        <v>穿孔條 120x80 公分</v>
      </c>
      <c r="V205" t="str">
        <f>VLOOKUP(T205,'STANDARD COMM'!A:D,3,FALSE)</f>
        <v>Misc</v>
      </c>
      <c r="W205" t="str">
        <f t="shared" si="11"/>
        <v>NR</v>
      </c>
    </row>
    <row r="206" spans="1:23">
      <c r="A206" s="7" t="s">
        <v>1152</v>
      </c>
      <c r="B206" s="8">
        <v>45666.434108796297</v>
      </c>
      <c r="C206" s="9"/>
      <c r="D206" s="9" t="s">
        <v>106</v>
      </c>
      <c r="E206" s="9" t="s">
        <v>107</v>
      </c>
      <c r="F206" s="9" t="s">
        <v>1433</v>
      </c>
      <c r="G206" s="19">
        <v>46071</v>
      </c>
      <c r="H206" s="9"/>
      <c r="I206" s="9" t="s">
        <v>502</v>
      </c>
      <c r="J206" s="9" t="s">
        <v>503</v>
      </c>
      <c r="K206" s="9" t="s">
        <v>651</v>
      </c>
      <c r="L206" s="29" t="str">
        <f>VLOOKUP(K206,'COMM ITY- ENG'!A:B,2,FALSE)</f>
        <v>packaging accessories</v>
      </c>
      <c r="M206" s="9"/>
      <c r="N206" s="10">
        <v>500</v>
      </c>
      <c r="O206" s="9" t="s">
        <v>660</v>
      </c>
      <c r="P206" s="9"/>
      <c r="Q206" s="10">
        <f t="shared" si="9"/>
        <v>0.17799999999999999</v>
      </c>
      <c r="R206" s="11">
        <v>89</v>
      </c>
      <c r="S206" s="23" t="str">
        <f>IFERROR(VLOOKUP(J206,'DESC ITY - ENG'!B:C,2,FALSE),VLOOKUP(I206,'DESC ITY - ENG'!A:C,3,FALSE))</f>
        <v>Punched Strip 120x80 cm</v>
      </c>
      <c r="T206" s="12" t="str">
        <f>VLOOKUP(S206,'DESC ITY - ENG'!C:D,2,FALSE)</f>
        <v>FILM</v>
      </c>
      <c r="U206" t="str">
        <f t="shared" si="10"/>
        <v>穿孔條 120x80 公分</v>
      </c>
      <c r="V206" t="str">
        <f>VLOOKUP(T206,'STANDARD COMM'!A:D,3,FALSE)</f>
        <v>Misc</v>
      </c>
      <c r="W206" t="str">
        <f t="shared" si="11"/>
        <v>NR</v>
      </c>
    </row>
    <row r="207" spans="1:23">
      <c r="A207" s="13" t="s">
        <v>1307</v>
      </c>
      <c r="B207" s="14">
        <v>45680.570254629631</v>
      </c>
      <c r="C207" s="15"/>
      <c r="D207" s="15" t="s">
        <v>108</v>
      </c>
      <c r="E207" s="15" t="s">
        <v>109</v>
      </c>
      <c r="F207" s="15" t="s">
        <v>1434</v>
      </c>
      <c r="G207" s="20">
        <v>46071</v>
      </c>
      <c r="H207" s="15"/>
      <c r="I207" s="15" t="s">
        <v>504</v>
      </c>
      <c r="J207" s="15" t="s">
        <v>505</v>
      </c>
      <c r="K207" s="15" t="s">
        <v>647</v>
      </c>
      <c r="L207" s="29" t="str">
        <f>VLOOKUP(K207,'COMM ITY- ENG'!A:B,2,FALSE)</f>
        <v>chemical products</v>
      </c>
      <c r="M207" s="15"/>
      <c r="N207" s="16">
        <v>950</v>
      </c>
      <c r="O207" s="15" t="s">
        <v>661</v>
      </c>
      <c r="P207" s="15"/>
      <c r="Q207" s="16">
        <f t="shared" si="9"/>
        <v>2.79</v>
      </c>
      <c r="R207" s="17">
        <v>2650.5</v>
      </c>
      <c r="S207" s="23" t="str">
        <f>IFERROR(VLOOKUP(J207,'DESC ITY - ENG'!B:C,2,FALSE),VLOOKUP(I207,'DESC ITY - ENG'!A:C,3,FALSE))</f>
        <v>Dowanol PMA (Methoxypropyl Acetate) Bulk TankDowanol PMA (Methoxypropyl Acetate)</v>
      </c>
      <c r="T207" s="12" t="str">
        <f>VLOOKUP(S207,'DESC ITY - ENG'!C:D,2,FALSE)</f>
        <v>MISC</v>
      </c>
      <c r="U207" t="str">
        <f t="shared" si="10"/>
        <v>Dowanol PMA（乙氧基丙基乙酸酯） 大容量儲槽 Dowanol PMA（甲氧基丙基醋酸酯）</v>
      </c>
      <c r="V207" t="str">
        <f>VLOOKUP(T207,'STANDARD COMM'!A:D,3,FALSE)</f>
        <v>Misc</v>
      </c>
      <c r="W207" t="str">
        <f t="shared" si="11"/>
        <v>kg</v>
      </c>
    </row>
    <row r="208" spans="1:23">
      <c r="A208" s="7" t="s">
        <v>1308</v>
      </c>
      <c r="B208" s="8">
        <v>45680.570254629631</v>
      </c>
      <c r="C208" s="9"/>
      <c r="D208" s="9" t="s">
        <v>134</v>
      </c>
      <c r="E208" s="9" t="s">
        <v>135</v>
      </c>
      <c r="F208" s="9" t="s">
        <v>1435</v>
      </c>
      <c r="G208" s="19">
        <v>46071</v>
      </c>
      <c r="H208" s="9"/>
      <c r="I208" s="9" t="s">
        <v>618</v>
      </c>
      <c r="J208" s="9" t="s">
        <v>619</v>
      </c>
      <c r="K208" s="9" t="s">
        <v>647</v>
      </c>
      <c r="L208" s="29" t="str">
        <f>VLOOKUP(K208,'COMM ITY- ENG'!A:B,2,FALSE)</f>
        <v>chemical products</v>
      </c>
      <c r="M208" s="9"/>
      <c r="N208" s="10">
        <v>400</v>
      </c>
      <c r="O208" s="9" t="s">
        <v>661</v>
      </c>
      <c r="P208" s="9"/>
      <c r="Q208" s="10">
        <f t="shared" si="9"/>
        <v>8.99</v>
      </c>
      <c r="R208" s="11">
        <v>3596</v>
      </c>
      <c r="S208" s="23" t="str">
        <f>IFERROR(VLOOKUP(J208,'DESC ITY - ENG'!B:C,2,FALSE),VLOOKUP(I208,'DESC ITY - ENG'!A:C,3,FALSE))</f>
        <v>Carbon Black Monarch 800</v>
      </c>
      <c r="T208" s="12" t="str">
        <f>VLOOKUP(S208,'DESC ITY - ENG'!C:D,2,FALSE)</f>
        <v>INM-</v>
      </c>
      <c r="U208" t="str">
        <f t="shared" si="10"/>
        <v>碳黑君主800</v>
      </c>
      <c r="V208" t="str">
        <f>VLOOKUP(T208,'STANDARD COMM'!A:D,3,FALSE)</f>
        <v>Coating</v>
      </c>
      <c r="W208" t="str">
        <f t="shared" si="11"/>
        <v>kg</v>
      </c>
    </row>
    <row r="209" spans="1:23">
      <c r="A209" s="13" t="s">
        <v>1309</v>
      </c>
      <c r="B209" s="14"/>
      <c r="C209" s="15"/>
      <c r="D209" s="15" t="s">
        <v>110</v>
      </c>
      <c r="E209" s="15" t="s">
        <v>111</v>
      </c>
      <c r="F209" s="15" t="s">
        <v>1436</v>
      </c>
      <c r="G209" s="20">
        <v>46071</v>
      </c>
      <c r="H209" s="15"/>
      <c r="I209" s="15" t="s">
        <v>506</v>
      </c>
      <c r="J209" s="15" t="s">
        <v>507</v>
      </c>
      <c r="K209" s="15" t="s">
        <v>651</v>
      </c>
      <c r="L209" s="29" t="str">
        <f>VLOOKUP(K209,'COMM ITY- ENG'!A:B,2,FALSE)</f>
        <v>packaging accessories</v>
      </c>
      <c r="M209" s="15"/>
      <c r="N209" s="16">
        <v>25000</v>
      </c>
      <c r="O209" s="15" t="s">
        <v>660</v>
      </c>
      <c r="P209" s="15"/>
      <c r="Q209" s="16">
        <f t="shared" si="9"/>
        <v>1.7000000000000001E-2</v>
      </c>
      <c r="R209" s="17">
        <v>425</v>
      </c>
      <c r="S209" s="23" t="str">
        <f>IFERROR(VLOOKUP(J209,'DESC ITY - ENG'!B:C,2,FALSE),VLOOKUP(I209,'DESC ITY - ENG'!A:C,3,FALSE))</f>
        <v>5 GR90 STD FSC+LOGHIPaper Strip 52x27.5 cm 90g Standard FSC with Logos</v>
      </c>
      <c r="T209" s="12" t="str">
        <f>VLOOKUP(S209,'DESC ITY - ENG'!C:D,2,FALSE)</f>
        <v>PAP-</v>
      </c>
      <c r="U209" t="str">
        <f t="shared" si="10"/>
        <v>5 GR90 STD FSC+LOGHIPaper strip 52x27.5 cm 90g 標準 FSC 附標誌</v>
      </c>
      <c r="V209" t="str">
        <f>VLOOKUP(T209,'STANDARD COMM'!A:D,3,FALSE)</f>
        <v>Paper Material</v>
      </c>
      <c r="W209" t="str">
        <f t="shared" si="11"/>
        <v>NR</v>
      </c>
    </row>
    <row r="210" spans="1:23">
      <c r="A210" s="7" t="s">
        <v>1309</v>
      </c>
      <c r="B210" s="8"/>
      <c r="C210" s="9"/>
      <c r="D210" s="9" t="s">
        <v>110</v>
      </c>
      <c r="E210" s="9" t="s">
        <v>111</v>
      </c>
      <c r="F210" s="9" t="s">
        <v>1436</v>
      </c>
      <c r="G210" s="19">
        <v>46071</v>
      </c>
      <c r="H210" s="9"/>
      <c r="I210" s="9" t="s">
        <v>508</v>
      </c>
      <c r="J210" s="9" t="s">
        <v>509</v>
      </c>
      <c r="K210" s="9" t="s">
        <v>651</v>
      </c>
      <c r="L210" s="29" t="str">
        <f>VLOOKUP(K210,'COMM ITY- ENG'!A:B,2,FALSE)</f>
        <v>packaging accessories</v>
      </c>
      <c r="M210" s="9"/>
      <c r="N210" s="10">
        <v>30000</v>
      </c>
      <c r="O210" s="9" t="s">
        <v>660</v>
      </c>
      <c r="P210" s="9"/>
      <c r="Q210" s="10">
        <f t="shared" si="9"/>
        <v>2.5000000000000001E-2</v>
      </c>
      <c r="R210" s="11">
        <v>750</v>
      </c>
      <c r="S210" s="23" t="str">
        <f>IFERROR(VLOOKUP(J210,'DESC ITY - ENG'!B:C,2,FALSE),VLOOKUP(I210,'DESC ITY - ENG'!A:C,3,FALSE))</f>
        <v>5 GR90 STD FSC+LOGHIPaper Strip 61X36.5 cm 90g Standard FSC with Logos</v>
      </c>
      <c r="T210" s="12" t="str">
        <f>VLOOKUP(S210,'DESC ITY - ENG'!C:D,2,FALSE)</f>
        <v>PAP-</v>
      </c>
      <c r="U210" t="str">
        <f t="shared" si="10"/>
        <v>5 GR90 STD FSC+LOGHIPaper strip 61X36.5 公分 90g 標準 FSC 附標誌</v>
      </c>
      <c r="V210" t="str">
        <f>VLOOKUP(T210,'STANDARD COMM'!A:D,3,FALSE)</f>
        <v>Paper Material</v>
      </c>
      <c r="W210" t="str">
        <f t="shared" si="11"/>
        <v>NR</v>
      </c>
    </row>
    <row r="211" spans="1:23">
      <c r="A211" s="13" t="s">
        <v>1310</v>
      </c>
      <c r="B211" s="14">
        <v>45680.570254629631</v>
      </c>
      <c r="C211" s="15"/>
      <c r="D211" s="15" t="s">
        <v>120</v>
      </c>
      <c r="E211" s="15" t="s">
        <v>121</v>
      </c>
      <c r="F211" s="15" t="s">
        <v>1437</v>
      </c>
      <c r="G211" s="20">
        <v>46071</v>
      </c>
      <c r="H211" s="15"/>
      <c r="I211" s="15" t="s">
        <v>1540</v>
      </c>
      <c r="J211" s="15" t="s">
        <v>1541</v>
      </c>
      <c r="K211" s="15" t="s">
        <v>653</v>
      </c>
      <c r="L211" s="29" t="str">
        <f>VLOOKUP(K211,'COMM ITY- ENG'!A:B,2,FALSE)</f>
        <v>accessories for handles</v>
      </c>
      <c r="M211" s="15"/>
      <c r="N211" s="16">
        <v>23800</v>
      </c>
      <c r="O211" s="15" t="s">
        <v>660</v>
      </c>
      <c r="P211" s="15"/>
      <c r="Q211" s="16">
        <f t="shared" si="9"/>
        <v>4.0999999999999995E-2</v>
      </c>
      <c r="R211" s="17">
        <v>975.8</v>
      </c>
      <c r="S211" s="23" t="str">
        <f>IFERROR(VLOOKUP(J211,'DESC ITY - ENG'!B:C,2,FALSE),VLOOKUP(I211,'DESC ITY - ENG'!A:C,3,FALSE))</f>
        <v>5x14 Auto Steel Knurled Screw w/ Torx T25</v>
      </c>
      <c r="T211" s="12" t="str">
        <f>VLOOKUP(S211,'DESC ITY - ENG'!C:D,2,FALSE)</f>
        <v>SCR-</v>
      </c>
      <c r="U211" t="str">
        <f t="shared" si="10"/>
        <v>5x14 自動鋼製滾花螺絲，搭配 Torx T25</v>
      </c>
      <c r="V211" t="str">
        <f>VLOOKUP(T211,'STANDARD COMM'!A:D,3,FALSE)</f>
        <v>Fastener</v>
      </c>
      <c r="W211" t="str">
        <f t="shared" si="11"/>
        <v>NR</v>
      </c>
    </row>
    <row r="212" spans="1:23">
      <c r="A212" s="7" t="s">
        <v>1311</v>
      </c>
      <c r="B212" s="8"/>
      <c r="C212" s="9"/>
      <c r="D212" s="9" t="s">
        <v>120</v>
      </c>
      <c r="E212" s="9" t="s">
        <v>121</v>
      </c>
      <c r="F212" s="9" t="s">
        <v>1437</v>
      </c>
      <c r="G212" s="19">
        <v>46071</v>
      </c>
      <c r="H212" s="9"/>
      <c r="I212" s="9" t="s">
        <v>555</v>
      </c>
      <c r="J212" s="9" t="s">
        <v>556</v>
      </c>
      <c r="K212" s="9" t="s">
        <v>653</v>
      </c>
      <c r="L212" s="29" t="str">
        <f>VLOOKUP(K212,'COMM ITY- ENG'!A:B,2,FALSE)</f>
        <v>accessories for handles</v>
      </c>
      <c r="M212" s="9"/>
      <c r="N212" s="10">
        <v>20000</v>
      </c>
      <c r="O212" s="9" t="s">
        <v>660</v>
      </c>
      <c r="P212" s="9"/>
      <c r="Q212" s="10">
        <f t="shared" si="9"/>
        <v>3.5400000000000001E-2</v>
      </c>
      <c r="R212" s="11">
        <v>708</v>
      </c>
      <c r="S212" s="23" t="str">
        <f>IFERROR(VLOOKUP(J212,'DESC ITY - ENG'!B:C,2,FALSE),VLOOKUP(I212,'DESC ITY - ENG'!A:C,3,FALSE))</f>
        <v>Screw 5x16 mm Steel Cylindrical Button Head Torx T25</v>
      </c>
      <c r="T212" s="12" t="s">
        <v>771</v>
      </c>
      <c r="U212" t="str">
        <f t="shared" si="10"/>
        <v>螺絲 5x16 毫米鋼製圓柱形按鈕頭 Torx T25</v>
      </c>
      <c r="V212" t="str">
        <f>VLOOKUP(T212,'STANDARD COMM'!A:D,3,FALSE)</f>
        <v>Fastener</v>
      </c>
      <c r="W212" t="str">
        <f t="shared" si="11"/>
        <v>NR</v>
      </c>
    </row>
    <row r="213" spans="1:23">
      <c r="A213" s="13" t="s">
        <v>1159</v>
      </c>
      <c r="B213" s="14"/>
      <c r="C213" s="15"/>
      <c r="D213" s="15" t="s">
        <v>120</v>
      </c>
      <c r="E213" s="15" t="s">
        <v>121</v>
      </c>
      <c r="F213" s="15" t="s">
        <v>1437</v>
      </c>
      <c r="G213" s="20">
        <v>46071</v>
      </c>
      <c r="H213" s="15"/>
      <c r="I213" s="15" t="s">
        <v>630</v>
      </c>
      <c r="J213" s="15" t="s">
        <v>631</v>
      </c>
      <c r="K213" s="15" t="s">
        <v>653</v>
      </c>
      <c r="L213" s="29" t="str">
        <f>VLOOKUP(K213,'COMM ITY- ENG'!A:B,2,FALSE)</f>
        <v>accessories for handles</v>
      </c>
      <c r="M213" s="15"/>
      <c r="N213" s="16">
        <v>4044</v>
      </c>
      <c r="O213" s="15" t="s">
        <v>660</v>
      </c>
      <c r="P213" s="15"/>
      <c r="Q213" s="16">
        <f t="shared" si="9"/>
        <v>1.8100890207715135E-2</v>
      </c>
      <c r="R213" s="17">
        <v>73.2</v>
      </c>
      <c r="S213" s="23" t="str">
        <f>IFERROR(VLOOKUP(J213,'DESC ITY - ENG'!B:C,2,FALSE),VLOOKUP(I213,'DESC ITY - ENG'!A:C,3,FALSE))</f>
        <v>Screw 5x16 mm Steel Cylindrical Button Head Torx T25</v>
      </c>
      <c r="T213" s="12" t="s">
        <v>771</v>
      </c>
      <c r="U213" t="str">
        <f t="shared" si="10"/>
        <v>螺絲 5x16 毫米鋼製圓柱形按鈕頭 Torx T25</v>
      </c>
      <c r="V213" t="str">
        <f>VLOOKUP(T213,'STANDARD COMM'!A:D,3,FALSE)</f>
        <v>Fastener</v>
      </c>
      <c r="W213" t="str">
        <f t="shared" si="11"/>
        <v>NR</v>
      </c>
    </row>
    <row r="214" spans="1:23">
      <c r="A214" s="7" t="s">
        <v>1311</v>
      </c>
      <c r="B214" s="8">
        <v>45680.570254629631</v>
      </c>
      <c r="C214" s="9"/>
      <c r="D214" s="9" t="s">
        <v>120</v>
      </c>
      <c r="E214" s="9" t="s">
        <v>121</v>
      </c>
      <c r="F214" s="9" t="s">
        <v>1437</v>
      </c>
      <c r="G214" s="19">
        <v>46071</v>
      </c>
      <c r="H214" s="9"/>
      <c r="I214" s="9" t="s">
        <v>557</v>
      </c>
      <c r="J214" s="9" t="s">
        <v>558</v>
      </c>
      <c r="K214" s="9" t="s">
        <v>653</v>
      </c>
      <c r="L214" s="29" t="str">
        <f>VLOOKUP(K214,'COMM ITY- ENG'!A:B,2,FALSE)</f>
        <v>accessories for handles</v>
      </c>
      <c r="M214" s="9"/>
      <c r="N214" s="10">
        <v>20000</v>
      </c>
      <c r="O214" s="9" t="s">
        <v>660</v>
      </c>
      <c r="P214" s="9"/>
      <c r="Q214" s="10">
        <f t="shared" si="9"/>
        <v>3.6999999999999998E-2</v>
      </c>
      <c r="R214" s="11">
        <v>740</v>
      </c>
      <c r="S214" s="23" t="str">
        <f>IFERROR(VLOOKUP(J214,'DESC ITY - ENG'!B:C,2,FALSE),VLOOKUP(I214,'DESC ITY - ENG'!A:C,3,FALSE))</f>
        <v>Screw 5x16 mm Zinc Plated Self-Locking Knurled Torx T25</v>
      </c>
      <c r="T214" s="12" t="s">
        <v>771</v>
      </c>
      <c r="U214" t="str">
        <f t="shared" si="10"/>
        <v>螺絲 5x16 毫米鍍鋅自鎖式刻紋 Torx T25</v>
      </c>
      <c r="V214" t="str">
        <f>VLOOKUP(T214,'STANDARD COMM'!A:D,3,FALSE)</f>
        <v>Fastener</v>
      </c>
      <c r="W214" t="str">
        <f t="shared" si="11"/>
        <v>NR</v>
      </c>
    </row>
    <row r="215" spans="1:23">
      <c r="A215" s="13" t="s">
        <v>1311</v>
      </c>
      <c r="B215" s="14">
        <v>45680.570254629631</v>
      </c>
      <c r="C215" s="15"/>
      <c r="D215" s="15" t="s">
        <v>120</v>
      </c>
      <c r="E215" s="15" t="s">
        <v>121</v>
      </c>
      <c r="F215" s="15" t="s">
        <v>1437</v>
      </c>
      <c r="G215" s="20">
        <v>46071</v>
      </c>
      <c r="H215" s="15"/>
      <c r="I215" s="15" t="s">
        <v>559</v>
      </c>
      <c r="J215" s="15" t="s">
        <v>560</v>
      </c>
      <c r="K215" s="15" t="s">
        <v>653</v>
      </c>
      <c r="L215" s="29" t="str">
        <f>VLOOKUP(K215,'COMM ITY- ENG'!A:B,2,FALSE)</f>
        <v>accessories for handles</v>
      </c>
      <c r="M215" s="15"/>
      <c r="N215" s="16">
        <v>109400</v>
      </c>
      <c r="O215" s="15" t="s">
        <v>660</v>
      </c>
      <c r="P215" s="15"/>
      <c r="Q215" s="16">
        <f t="shared" si="9"/>
        <v>3.7000000000000005E-2</v>
      </c>
      <c r="R215" s="17">
        <v>4047.8</v>
      </c>
      <c r="S215" s="23" t="str">
        <f>IFERROR(VLOOKUP(J215,'DESC ITY - ENG'!B:C,2,FALSE),VLOOKUP(I215,'DESC ITY - ENG'!A:C,3,FALSE))</f>
        <v>Screw 5x18 mm Steel Self-Locking Knurled Torx T25</v>
      </c>
      <c r="T215" s="12" t="s">
        <v>771</v>
      </c>
      <c r="U215" t="str">
        <f t="shared" si="10"/>
        <v>螺絲 5x18 毫米鋼製自鎖滾紋 T25</v>
      </c>
      <c r="V215" t="str">
        <f>VLOOKUP(T215,'STANDARD COMM'!A:D,3,FALSE)</f>
        <v>Fastener</v>
      </c>
      <c r="W215" t="str">
        <f t="shared" si="11"/>
        <v>NR</v>
      </c>
    </row>
    <row r="216" spans="1:23">
      <c r="A216" s="7" t="s">
        <v>1312</v>
      </c>
      <c r="B216" s="8">
        <v>45680.570254629631</v>
      </c>
      <c r="C216" s="9"/>
      <c r="D216" s="9" t="s">
        <v>67</v>
      </c>
      <c r="E216" s="9" t="s">
        <v>68</v>
      </c>
      <c r="F216" s="9" t="s">
        <v>1438</v>
      </c>
      <c r="G216" s="19">
        <v>46071</v>
      </c>
      <c r="H216" s="9"/>
      <c r="I216" s="9" t="s">
        <v>354</v>
      </c>
      <c r="J216" s="9" t="s">
        <v>355</v>
      </c>
      <c r="K216" s="9" t="s">
        <v>647</v>
      </c>
      <c r="L216" s="29" t="str">
        <f>VLOOKUP(K216,'COMM ITY- ENG'!A:B,2,FALSE)</f>
        <v>chemical products</v>
      </c>
      <c r="M216" s="9"/>
      <c r="N216" s="10">
        <v>779</v>
      </c>
      <c r="O216" s="9" t="s">
        <v>661</v>
      </c>
      <c r="P216" s="9"/>
      <c r="Q216" s="10">
        <f t="shared" si="9"/>
        <v>2.1341463414634148</v>
      </c>
      <c r="R216" s="11">
        <v>1662.5</v>
      </c>
      <c r="S216" s="23" t="str">
        <f>IFERROR(VLOOKUP(J216,'DESC ITY - ENG'!B:C,2,FALSE),VLOOKUP(I216,'DESC ITY - ENG'!A:C,3,FALSE))</f>
        <v>Nitro Thinner Bulk TankNitro Thinner</v>
      </c>
      <c r="T216" s="12" t="str">
        <f>VLOOKUP(S216,'DESC ITY - ENG'!C:D,2,FALSE)</f>
        <v>MISC</v>
      </c>
      <c r="U216" t="str">
        <f t="shared" si="10"/>
        <v>硝化稀釋劑散裝槽硝化纖維稀釋劑</v>
      </c>
      <c r="V216" t="str">
        <f>VLOOKUP(T216,'STANDARD COMM'!A:D,3,FALSE)</f>
        <v>Misc</v>
      </c>
      <c r="W216" t="str">
        <f t="shared" si="11"/>
        <v>kg</v>
      </c>
    </row>
    <row r="217" spans="1:23">
      <c r="A217" s="13" t="s">
        <v>1312</v>
      </c>
      <c r="B217" s="14">
        <v>45680.570254629631</v>
      </c>
      <c r="C217" s="15"/>
      <c r="D217" s="15" t="s">
        <v>67</v>
      </c>
      <c r="E217" s="15" t="s">
        <v>68</v>
      </c>
      <c r="F217" s="15" t="s">
        <v>1438</v>
      </c>
      <c r="G217" s="20">
        <v>46071</v>
      </c>
      <c r="H217" s="15"/>
      <c r="I217" s="15" t="s">
        <v>356</v>
      </c>
      <c r="J217" s="15" t="s">
        <v>357</v>
      </c>
      <c r="K217" s="15" t="s">
        <v>657</v>
      </c>
      <c r="L217" s="29" t="str">
        <f>VLOOKUP(K217,'COMM ITY- ENG'!A:B,2,FALSE)</f>
        <v>consumable materials</v>
      </c>
      <c r="M217" s="15"/>
      <c r="N217" s="16">
        <v>676.5</v>
      </c>
      <c r="O217" s="15" t="s">
        <v>661</v>
      </c>
      <c r="P217" s="15"/>
      <c r="Q217" s="16">
        <f t="shared" si="9"/>
        <v>2.3780487804878048</v>
      </c>
      <c r="R217" s="17">
        <v>1608.75</v>
      </c>
      <c r="S217" s="23" t="str">
        <f>IFERROR(VLOOKUP(J217,'DESC ITY - ENG'!B:C,2,FALSE),VLOOKUP(I217,'DESC ITY - ENG'!A:C,3,FALSE))</f>
        <v>Nitro Thinner for Cleaning Tin CanNitro Thinner for Cleaning</v>
      </c>
      <c r="T217" s="12" t="str">
        <f>VLOOKUP(S217,'DESC ITY - ENG'!C:D,2,FALSE)</f>
        <v>MISC</v>
      </c>
      <c r="U217" t="str">
        <f t="shared" si="10"/>
        <v>用於清潔錫罐的硝化纖維稀釋劑用於清潔</v>
      </c>
      <c r="V217" t="str">
        <f>VLOOKUP(T217,'STANDARD COMM'!A:D,3,FALSE)</f>
        <v>Misc</v>
      </c>
      <c r="W217" t="str">
        <f t="shared" si="11"/>
        <v>kg</v>
      </c>
    </row>
    <row r="218" spans="1:23">
      <c r="A218" s="13" t="s">
        <v>1315</v>
      </c>
      <c r="B218" s="14">
        <v>45580.642916666664</v>
      </c>
      <c r="C218" s="15"/>
      <c r="D218" s="15" t="s">
        <v>67</v>
      </c>
      <c r="E218" s="15" t="s">
        <v>68</v>
      </c>
      <c r="F218" s="15" t="s">
        <v>1441</v>
      </c>
      <c r="G218" s="20">
        <v>46071</v>
      </c>
      <c r="H218" s="15"/>
      <c r="I218" s="15" t="s">
        <v>354</v>
      </c>
      <c r="J218" s="15" t="s">
        <v>355</v>
      </c>
      <c r="K218" s="15" t="s">
        <v>647</v>
      </c>
      <c r="L218" s="29" t="str">
        <f>VLOOKUP(K218,'COMM ITY- ENG'!A:B,2,FALSE)</f>
        <v>chemical products</v>
      </c>
      <c r="M218" s="15"/>
      <c r="N218" s="16">
        <v>779</v>
      </c>
      <c r="O218" s="15" t="s">
        <v>661</v>
      </c>
      <c r="P218" s="15"/>
      <c r="Q218" s="16">
        <f t="shared" si="9"/>
        <v>2.1341463414634148</v>
      </c>
      <c r="R218" s="17">
        <v>1662.5</v>
      </c>
      <c r="S218" s="23" t="str">
        <f>IFERROR(VLOOKUP(J218,'DESC ITY - ENG'!B:C,2,FALSE),VLOOKUP(I218,'DESC ITY - ENG'!A:C,3,FALSE))</f>
        <v>Nitro Thinner Bulk TankNitro Thinner</v>
      </c>
      <c r="T218" s="12" t="str">
        <f>VLOOKUP(S218,'DESC ITY - ENG'!C:D,2,FALSE)</f>
        <v>MISC</v>
      </c>
      <c r="U218" t="str">
        <f t="shared" si="10"/>
        <v>硝化稀釋劑散裝槽硝化纖維稀釋劑</v>
      </c>
      <c r="V218" t="str">
        <f>VLOOKUP(T218,'STANDARD COMM'!A:D,3,FALSE)</f>
        <v>Misc</v>
      </c>
      <c r="W218" t="str">
        <f t="shared" si="11"/>
        <v>kg</v>
      </c>
    </row>
    <row r="219" spans="1:23">
      <c r="A219" s="7" t="s">
        <v>1315</v>
      </c>
      <c r="B219" s="8">
        <v>45607.477754629632</v>
      </c>
      <c r="C219" s="9"/>
      <c r="D219" s="9" t="s">
        <v>67</v>
      </c>
      <c r="E219" s="9" t="s">
        <v>68</v>
      </c>
      <c r="F219" s="9" t="s">
        <v>1441</v>
      </c>
      <c r="G219" s="19">
        <v>46071</v>
      </c>
      <c r="H219" s="9"/>
      <c r="I219" s="9" t="s">
        <v>356</v>
      </c>
      <c r="J219" s="9" t="s">
        <v>357</v>
      </c>
      <c r="K219" s="9" t="s">
        <v>657</v>
      </c>
      <c r="L219" s="29" t="str">
        <f>VLOOKUP(K219,'COMM ITY- ENG'!A:B,2,FALSE)</f>
        <v>consumable materials</v>
      </c>
      <c r="M219" s="9"/>
      <c r="N219" s="10">
        <v>676.5</v>
      </c>
      <c r="O219" s="9" t="s">
        <v>661</v>
      </c>
      <c r="P219" s="9"/>
      <c r="Q219" s="10">
        <f t="shared" si="9"/>
        <v>2.3780487804878048</v>
      </c>
      <c r="R219" s="11">
        <v>1608.75</v>
      </c>
      <c r="S219" s="23" t="str">
        <f>IFERROR(VLOOKUP(J219,'DESC ITY - ENG'!B:C,2,FALSE),VLOOKUP(I219,'DESC ITY - ENG'!A:C,3,FALSE))</f>
        <v>Nitro Thinner for Cleaning Tin CanNitro Thinner for Cleaning</v>
      </c>
      <c r="T219" s="12" t="str">
        <f>VLOOKUP(S219,'DESC ITY - ENG'!C:D,2,FALSE)</f>
        <v>MISC</v>
      </c>
      <c r="U219" t="str">
        <f t="shared" si="10"/>
        <v>用於清潔錫罐的硝化纖維稀釋劑用於清潔</v>
      </c>
      <c r="V219" t="str">
        <f>VLOOKUP(T219,'STANDARD COMM'!A:D,3,FALSE)</f>
        <v>Misc</v>
      </c>
      <c r="W219" t="str">
        <f t="shared" si="11"/>
        <v>kg</v>
      </c>
    </row>
    <row r="220" spans="1:23">
      <c r="A220" s="13" t="s">
        <v>1316</v>
      </c>
      <c r="B220" s="14">
        <v>45642.48810185185</v>
      </c>
      <c r="C220" s="15"/>
      <c r="D220" s="15" t="s">
        <v>69</v>
      </c>
      <c r="E220" s="15" t="s">
        <v>70</v>
      </c>
      <c r="F220" s="15" t="s">
        <v>1442</v>
      </c>
      <c r="G220" s="20">
        <v>46071</v>
      </c>
      <c r="H220" s="15"/>
      <c r="I220" s="15" t="s">
        <v>1132</v>
      </c>
      <c r="J220" s="15" t="s">
        <v>953</v>
      </c>
      <c r="K220" s="15" t="s">
        <v>647</v>
      </c>
      <c r="L220" s="29" t="str">
        <f>VLOOKUP(K220,'COMM ITY- ENG'!A:B,2,FALSE)</f>
        <v>chemical products</v>
      </c>
      <c r="M220" s="15"/>
      <c r="N220" s="16">
        <v>25</v>
      </c>
      <c r="O220" s="15" t="s">
        <v>661</v>
      </c>
      <c r="P220" s="15"/>
      <c r="Q220" s="16">
        <f t="shared" si="9"/>
        <v>110</v>
      </c>
      <c r="R220" s="17">
        <v>2750</v>
      </c>
      <c r="S220" s="23" t="str">
        <f>IFERROR(VLOOKUP(J220,'DESC ITY - ENG'!B:C,2,FALSE),VLOOKUP(I220,'DESC ITY - ENG'!A:C,3,FALSE))</f>
        <v>EDELSTEIN Sunstone Champagne</v>
      </c>
      <c r="T220" s="12" t="str">
        <f>VLOOKUP(S220,'DESC ITY - ENG'!C:D,2,FALSE)</f>
        <v>INM-</v>
      </c>
      <c r="U220" t="str">
        <f t="shared" si="10"/>
        <v>EDELSTEIN 太陽石香檳</v>
      </c>
      <c r="V220" t="str">
        <f>VLOOKUP(T220,'STANDARD COMM'!A:D,3,FALSE)</f>
        <v>Coating</v>
      </c>
      <c r="W220" t="str">
        <f t="shared" si="11"/>
        <v>kg</v>
      </c>
    </row>
    <row r="221" spans="1:23">
      <c r="A221" s="7" t="s">
        <v>1316</v>
      </c>
      <c r="B221" s="8">
        <v>45567.433159722219</v>
      </c>
      <c r="C221" s="9"/>
      <c r="D221" s="9" t="s">
        <v>69</v>
      </c>
      <c r="E221" s="9" t="s">
        <v>70</v>
      </c>
      <c r="F221" s="9" t="s">
        <v>1442</v>
      </c>
      <c r="G221" s="19">
        <v>46071</v>
      </c>
      <c r="H221" s="9"/>
      <c r="I221" s="9" t="s">
        <v>358</v>
      </c>
      <c r="J221" s="9" t="s">
        <v>359</v>
      </c>
      <c r="K221" s="9" t="s">
        <v>647</v>
      </c>
      <c r="L221" s="29" t="str">
        <f>VLOOKUP(K221,'COMM ITY- ENG'!A:B,2,FALSE)</f>
        <v>chemical products</v>
      </c>
      <c r="M221" s="9"/>
      <c r="N221" s="10">
        <v>25</v>
      </c>
      <c r="O221" s="9" t="s">
        <v>661</v>
      </c>
      <c r="P221" s="9"/>
      <c r="Q221" s="10">
        <f t="shared" si="9"/>
        <v>12.5</v>
      </c>
      <c r="R221" s="11">
        <v>312.5</v>
      </c>
      <c r="S221" s="23" t="str">
        <f>IFERROR(VLOOKUP(J221,'DESC ITY - ENG'!B:C,2,FALSE),VLOOKUP(I221,'DESC ITY - ENG'!A:C,3,FALSE))</f>
        <v>Chromium Oxide Green GN</v>
      </c>
      <c r="T221" s="12" t="str">
        <f>VLOOKUP(S221,'DESC ITY - ENG'!C:D,2,FALSE)</f>
        <v>INM-</v>
      </c>
      <c r="U221" t="str">
        <f t="shared" si="10"/>
        <v>氧化鉻綠色GN</v>
      </c>
      <c r="V221" t="str">
        <f>VLOOKUP(T221,'STANDARD COMM'!A:D,3,FALSE)</f>
        <v>Coating</v>
      </c>
      <c r="W221" t="str">
        <f t="shared" si="11"/>
        <v>kg</v>
      </c>
    </row>
    <row r="222" spans="1:23">
      <c r="A222" s="13" t="s">
        <v>1317</v>
      </c>
      <c r="B222" s="14">
        <v>45607.477754629632</v>
      </c>
      <c r="C222" s="15"/>
      <c r="D222" s="15" t="s">
        <v>69</v>
      </c>
      <c r="E222" s="15" t="s">
        <v>70</v>
      </c>
      <c r="F222" s="15" t="s">
        <v>1442</v>
      </c>
      <c r="G222" s="20">
        <v>46071</v>
      </c>
      <c r="H222" s="15"/>
      <c r="I222" s="15" t="s">
        <v>360</v>
      </c>
      <c r="J222" s="15" t="s">
        <v>361</v>
      </c>
      <c r="K222" s="15" t="s">
        <v>647</v>
      </c>
      <c r="L222" s="29" t="str">
        <f>VLOOKUP(K222,'COMM ITY- ENG'!A:B,2,FALSE)</f>
        <v>chemical products</v>
      </c>
      <c r="M222" s="15"/>
      <c r="N222" s="16">
        <v>50</v>
      </c>
      <c r="O222" s="15" t="s">
        <v>661</v>
      </c>
      <c r="P222" s="15"/>
      <c r="Q222" s="16">
        <f t="shared" si="9"/>
        <v>4.4000000000000004</v>
      </c>
      <c r="R222" s="17">
        <v>220</v>
      </c>
      <c r="S222" s="23" t="str">
        <f>IFERROR(VLOOKUP(J222,'DESC ITY - ENG'!B:C,2,FALSE),VLOOKUP(I222,'DESC ITY - ENG'!A:C,3,FALSE))</f>
        <v>Titanium Dioxide RC 833 (formerly TR92)</v>
      </c>
      <c r="T222" s="12" t="str">
        <f>VLOOKUP(S222,'DESC ITY - ENG'!C:D,2,FALSE)</f>
        <v>INM-</v>
      </c>
      <c r="U222" t="str">
        <f t="shared" si="10"/>
        <v>二氧化鈦 RC 833（前稱 TR92）</v>
      </c>
      <c r="V222" t="str">
        <f>VLOOKUP(T222,'STANDARD COMM'!A:D,3,FALSE)</f>
        <v>Coating</v>
      </c>
      <c r="W222" t="str">
        <f t="shared" si="11"/>
        <v>kg</v>
      </c>
    </row>
    <row r="223" spans="1:23">
      <c r="A223" s="7" t="s">
        <v>1313</v>
      </c>
      <c r="B223" s="8">
        <v>45680.570254629631</v>
      </c>
      <c r="C223" s="9"/>
      <c r="D223" s="9" t="s">
        <v>78</v>
      </c>
      <c r="E223" s="9" t="s">
        <v>79</v>
      </c>
      <c r="F223" s="9" t="s">
        <v>1439</v>
      </c>
      <c r="G223" s="19">
        <v>46071</v>
      </c>
      <c r="H223" s="9"/>
      <c r="I223" s="9" t="s">
        <v>374</v>
      </c>
      <c r="J223" s="9" t="s">
        <v>375</v>
      </c>
      <c r="K223" s="9" t="s">
        <v>657</v>
      </c>
      <c r="L223" s="29" t="str">
        <f>VLOOKUP(K223,'COMM ITY- ENG'!A:B,2,FALSE)</f>
        <v>consumable materials</v>
      </c>
      <c r="M223" s="9"/>
      <c r="N223" s="10">
        <v>4000</v>
      </c>
      <c r="O223" s="9" t="s">
        <v>661</v>
      </c>
      <c r="P223" s="9"/>
      <c r="Q223" s="10">
        <f t="shared" si="9"/>
        <v>2</v>
      </c>
      <c r="R223" s="11">
        <v>8000</v>
      </c>
      <c r="S223" s="23" t="str">
        <f>IFERROR(VLOOKUP(J223,'DESC ITY - ENG'!B:C,2,FALSE),VLOOKUP(I223,'DESC ITY - ENG'!A:C,3,FALSE))</f>
        <v>Carbon Prowaste 7119/S 20kg BagCarbon</v>
      </c>
      <c r="T223" s="12" t="str">
        <f>VLOOKUP(S223,'DESC ITY - ENG'!C:D,2,FALSE)</f>
        <v>MISC</v>
      </c>
      <c r="U223" t="str">
        <f t="shared" si="10"/>
        <v>碳廢棄物 7119/S 20公斤 BagCarbon</v>
      </c>
      <c r="V223" t="str">
        <f>VLOOKUP(T223,'STANDARD COMM'!A:D,3,FALSE)</f>
        <v>Misc</v>
      </c>
      <c r="W223" t="str">
        <f t="shared" si="11"/>
        <v>kg</v>
      </c>
    </row>
    <row r="224" spans="1:23">
      <c r="A224" s="13" t="s">
        <v>1313</v>
      </c>
      <c r="B224" s="14">
        <v>45680.570254629631</v>
      </c>
      <c r="C224" s="15"/>
      <c r="D224" s="15" t="s">
        <v>78</v>
      </c>
      <c r="E224" s="15" t="s">
        <v>79</v>
      </c>
      <c r="F224" s="15" t="s">
        <v>1439</v>
      </c>
      <c r="G224" s="20">
        <v>46071</v>
      </c>
      <c r="H224" s="15"/>
      <c r="I224" s="15" t="s">
        <v>376</v>
      </c>
      <c r="J224" s="15" t="s">
        <v>377</v>
      </c>
      <c r="K224" s="15" t="s">
        <v>657</v>
      </c>
      <c r="L224" s="29" t="str">
        <f>VLOOKUP(K224,'COMM ITY- ENG'!A:B,2,FALSE)</f>
        <v>consumable materials</v>
      </c>
      <c r="M224" s="15"/>
      <c r="N224" s="16">
        <v>1200</v>
      </c>
      <c r="O224" s="15" t="s">
        <v>661</v>
      </c>
      <c r="P224" s="15"/>
      <c r="Q224" s="16">
        <f t="shared" si="9"/>
        <v>2.0499999999999998</v>
      </c>
      <c r="R224" s="17">
        <v>2460</v>
      </c>
      <c r="S224" s="23" t="str">
        <f>IFERROR(VLOOKUP(J224,'DESC ITY - ENG'!B:C,2,FALSE),VLOOKUP(I224,'DESC ITY - ENG'!A:C,3,FALSE))</f>
        <v>Coagulant Prowaste 9124 EcoprojCoagulant</v>
      </c>
      <c r="T224" s="12" t="str">
        <f>VLOOKUP(S224,'DESC ITY - ENG'!C:D,2,FALSE)</f>
        <v>MISC</v>
      </c>
      <c r="U224" t="str">
        <f t="shared" si="10"/>
        <v>凝血劑 Prowaste 9124 EcoprojCoagulant</v>
      </c>
      <c r="V224" t="str">
        <f>VLOOKUP(T224,'STANDARD COMM'!A:D,3,FALSE)</f>
        <v>Misc</v>
      </c>
      <c r="W224" t="str">
        <f t="shared" si="11"/>
        <v>kg</v>
      </c>
    </row>
    <row r="225" spans="1:23">
      <c r="A225" s="7" t="s">
        <v>1314</v>
      </c>
      <c r="B225" s="8">
        <v>45680.570254629631</v>
      </c>
      <c r="C225" s="9"/>
      <c r="D225" s="9" t="s">
        <v>71</v>
      </c>
      <c r="E225" s="9" t="s">
        <v>72</v>
      </c>
      <c r="F225" s="9" t="s">
        <v>1440</v>
      </c>
      <c r="G225" s="19">
        <v>46071</v>
      </c>
      <c r="H225" s="9"/>
      <c r="I225" s="9" t="s">
        <v>1542</v>
      </c>
      <c r="J225" s="9" t="s">
        <v>1543</v>
      </c>
      <c r="K225" s="9" t="s">
        <v>647</v>
      </c>
      <c r="L225" s="29" t="str">
        <f>VLOOKUP(K225,'COMM ITY- ENG'!A:B,2,FALSE)</f>
        <v>chemical products</v>
      </c>
      <c r="M225" s="9"/>
      <c r="N225" s="10">
        <v>20</v>
      </c>
      <c r="O225" s="9" t="s">
        <v>661</v>
      </c>
      <c r="P225" s="9"/>
      <c r="Q225" s="10">
        <f t="shared" si="9"/>
        <v>11.5</v>
      </c>
      <c r="R225" s="11">
        <v>230</v>
      </c>
      <c r="S225" s="23" t="str">
        <f>IFERROR(VLOOKUP(J225,'DESC ITY - ENG'!B:C,2,FALSE),VLOOKUP(I225,'DESC ITY - ENG'!A:C,3,FALSE))</f>
        <v>Acematt OK-390 Matting Agent</v>
      </c>
      <c r="T225" s="12" t="str">
        <f>VLOOKUP(S225,'DESC ITY - ENG'!C:D,2,FALSE)</f>
        <v>INM-</v>
      </c>
      <c r="U225" t="str">
        <f t="shared" si="10"/>
        <v>Acematt OK-390 打結劑</v>
      </c>
      <c r="V225" t="str">
        <f>VLOOKUP(T225,'STANDARD COMM'!A:D,3,FALSE)</f>
        <v>Coating</v>
      </c>
      <c r="W225" t="str">
        <f t="shared" si="11"/>
        <v>kg</v>
      </c>
    </row>
    <row r="226" spans="1:23">
      <c r="A226" s="7" t="s">
        <v>1318</v>
      </c>
      <c r="B226" s="8">
        <v>45666.597812499997</v>
      </c>
      <c r="C226" s="9"/>
      <c r="D226" s="9" t="s">
        <v>74</v>
      </c>
      <c r="E226" s="9" t="s">
        <v>75</v>
      </c>
      <c r="F226" s="9" t="s">
        <v>1443</v>
      </c>
      <c r="G226" s="19">
        <v>46071</v>
      </c>
      <c r="H226" s="9"/>
      <c r="I226" s="9" t="s">
        <v>368</v>
      </c>
      <c r="J226" s="9" t="s">
        <v>369</v>
      </c>
      <c r="K226" s="9" t="s">
        <v>647</v>
      </c>
      <c r="L226" s="29" t="str">
        <f>VLOOKUP(K226,'COMM ITY- ENG'!A:B,2,FALSE)</f>
        <v>chemical products</v>
      </c>
      <c r="M226" s="9"/>
      <c r="N226" s="10">
        <v>50</v>
      </c>
      <c r="O226" s="9" t="s">
        <v>661</v>
      </c>
      <c r="P226" s="9"/>
      <c r="Q226" s="10">
        <f t="shared" si="9"/>
        <v>24.8</v>
      </c>
      <c r="R226" s="11">
        <v>1240</v>
      </c>
      <c r="S226" s="23" t="str">
        <f>IFERROR(VLOOKUP(J226,'DESC ITY - ENG'!B:C,2,FALSE),VLOOKUP(I226,'DESC ITY - ENG'!A:C,3,FALSE))</f>
        <v>Pigment Mearlin Sparkle Gold 9212P</v>
      </c>
      <c r="T226" s="12" t="str">
        <f>VLOOKUP(S226,'DESC ITY - ENG'!C:D,2,FALSE)</f>
        <v>INM-</v>
      </c>
      <c r="U226" t="str">
        <f t="shared" si="10"/>
        <v>顏料 Mearlin 閃耀金色 9212P</v>
      </c>
      <c r="V226" t="str">
        <f>VLOOKUP(T226,'STANDARD COMM'!A:D,3,FALSE)</f>
        <v>Coating</v>
      </c>
      <c r="W226" t="str">
        <f t="shared" si="11"/>
        <v>kg</v>
      </c>
    </row>
    <row r="227" spans="1:23">
      <c r="A227" s="7" t="s">
        <v>1296</v>
      </c>
      <c r="B227" s="8">
        <v>45665.34337962963</v>
      </c>
      <c r="C227" s="9"/>
      <c r="D227" s="9" t="s">
        <v>88</v>
      </c>
      <c r="E227" s="9" t="s">
        <v>89</v>
      </c>
      <c r="F227" s="9" t="s">
        <v>1432</v>
      </c>
      <c r="G227" s="19">
        <v>46071</v>
      </c>
      <c r="H227" s="9"/>
      <c r="I227" s="9" t="s">
        <v>406</v>
      </c>
      <c r="J227" s="9" t="s">
        <v>407</v>
      </c>
      <c r="K227" s="9" t="s">
        <v>646</v>
      </c>
      <c r="L227" s="29" t="str">
        <f>VLOOKUP(K227,'COMM ITY- ENG'!A:B,2,FALSE)</f>
        <v>handles</v>
      </c>
      <c r="M227" s="9"/>
      <c r="N227" s="10">
        <v>5680</v>
      </c>
      <c r="O227" s="9" t="s">
        <v>660</v>
      </c>
      <c r="P227" s="9"/>
      <c r="Q227" s="10">
        <f t="shared" si="9"/>
        <v>0.1045</v>
      </c>
      <c r="R227" s="11">
        <v>593.55999999999995</v>
      </c>
      <c r="S227" s="23" t="str">
        <f>IFERROR(VLOOKUP(J227,'DESC ITY - ENG'!B:C,2,FALSE),VLOOKUP(I227,'DESC ITY - ENG'!A:C,3,FALSE))</f>
        <v>5/33 R15/295 FR100Ring Nut P15 15.5/33mm R15/295 FR100 [cite: 4]</v>
      </c>
      <c r="T227" s="12" t="str">
        <f>VLOOKUP(S227,'DESC ITY - ENG'!C:D,2,FALSE)</f>
        <v>NUT-</v>
      </c>
      <c r="U227" t="str">
        <f t="shared" si="10"/>
        <v>5/33 R15/295 FR100環形螺母 P15 15.5/33mm R15/295 FR100 [引用：4]</v>
      </c>
      <c r="V227" t="str">
        <f>VLOOKUP(T227,'STANDARD COMM'!A:D,3,FALSE)</f>
        <v>Fastener</v>
      </c>
      <c r="W227" t="str">
        <f t="shared" si="11"/>
        <v>NR</v>
      </c>
    </row>
    <row r="228" spans="1:23">
      <c r="A228" s="13" t="s">
        <v>1297</v>
      </c>
      <c r="B228" s="14">
        <v>45665.34337962963</v>
      </c>
      <c r="C228" s="15"/>
      <c r="D228" s="15" t="s">
        <v>88</v>
      </c>
      <c r="E228" s="15" t="s">
        <v>89</v>
      </c>
      <c r="F228" s="15" t="s">
        <v>1432</v>
      </c>
      <c r="G228" s="20">
        <v>46071</v>
      </c>
      <c r="H228" s="15"/>
      <c r="I228" s="15" t="s">
        <v>408</v>
      </c>
      <c r="J228" s="15" t="s">
        <v>409</v>
      </c>
      <c r="K228" s="15" t="s">
        <v>646</v>
      </c>
      <c r="L228" s="29" t="str">
        <f>VLOOKUP(K228,'COMM ITY- ENG'!A:B,2,FALSE)</f>
        <v>handles</v>
      </c>
      <c r="M228" s="15"/>
      <c r="N228" s="16">
        <v>6250</v>
      </c>
      <c r="O228" s="15" t="s">
        <v>660</v>
      </c>
      <c r="P228" s="15"/>
      <c r="Q228" s="16">
        <f t="shared" si="9"/>
        <v>9.5000000000000001E-2</v>
      </c>
      <c r="R228" s="17">
        <v>593.75</v>
      </c>
      <c r="S228" s="23" t="str">
        <f>IFERROR(VLOOKUP(J228,'DESC ITY - ENG'!B:C,2,FALSE),VLOOKUP(I228,'DESC ITY - ENG'!A:C,3,FALSE))</f>
        <v>5 B15/190 FR120Ring Nut P15 17/20.5mm B15/190 FR120 [cite: 4]</v>
      </c>
      <c r="T228" s="12" t="str">
        <f>VLOOKUP(S228,'DESC ITY - ENG'!C:D,2,FALSE)</f>
        <v>NUT-</v>
      </c>
      <c r="U228" t="str">
        <f t="shared" si="10"/>
        <v>5 B15/190 FR120環形螺母 P15 17/20.5mm B15/190 FR120 [引用：4]</v>
      </c>
      <c r="V228" t="str">
        <f>VLOOKUP(T228,'STANDARD COMM'!A:D,3,FALSE)</f>
        <v>Fastener</v>
      </c>
      <c r="W228" t="str">
        <f t="shared" si="11"/>
        <v>NR</v>
      </c>
    </row>
    <row r="229" spans="1:23">
      <c r="A229" s="7" t="s">
        <v>1296</v>
      </c>
      <c r="B229" s="8">
        <v>45665.34337962963</v>
      </c>
      <c r="C229" s="9"/>
      <c r="D229" s="9" t="s">
        <v>88</v>
      </c>
      <c r="E229" s="9" t="s">
        <v>89</v>
      </c>
      <c r="F229" s="9" t="s">
        <v>1432</v>
      </c>
      <c r="G229" s="19">
        <v>46071</v>
      </c>
      <c r="H229" s="9"/>
      <c r="I229" s="9" t="s">
        <v>410</v>
      </c>
      <c r="J229" s="9" t="s">
        <v>411</v>
      </c>
      <c r="K229" s="9" t="s">
        <v>646</v>
      </c>
      <c r="L229" s="29" t="str">
        <f>VLOOKUP(K229,'COMM ITY- ENG'!A:B,2,FALSE)</f>
        <v>handles</v>
      </c>
      <c r="M229" s="9"/>
      <c r="N229" s="10">
        <v>10050</v>
      </c>
      <c r="O229" s="9" t="s">
        <v>660</v>
      </c>
      <c r="P229" s="9"/>
      <c r="Q229" s="10">
        <f t="shared" si="9"/>
        <v>9.5000000000000001E-2</v>
      </c>
      <c r="R229" s="11">
        <v>954.75</v>
      </c>
      <c r="S229" s="23" t="str">
        <f>IFERROR(VLOOKUP(J229,'DESC ITY - ENG'!B:C,2,FALSE),VLOOKUP(I229,'DESC ITY - ENG'!A:C,3,FALSE))</f>
        <v>Ring Nut P15 15.5/28mm R15/827 FR100 [cite: 4]</v>
      </c>
      <c r="T229" s="12" t="str">
        <f>VLOOKUP(S229,'DESC ITY - ENG'!C:D,2,FALSE)</f>
        <v>NUT-</v>
      </c>
      <c r="U229" t="str">
        <f t="shared" si="10"/>
        <v>環形螺母 P15 15.5/28mm R15/827 FR100 [引用：4]</v>
      </c>
      <c r="V229" t="str">
        <f>VLOOKUP(T229,'STANDARD COMM'!A:D,3,FALSE)</f>
        <v>Fastener</v>
      </c>
      <c r="W229" t="str">
        <f t="shared" si="11"/>
        <v>NR</v>
      </c>
    </row>
    <row r="230" spans="1:23">
      <c r="A230" s="13" t="s">
        <v>1297</v>
      </c>
      <c r="B230" s="14">
        <v>45665.34337962963</v>
      </c>
      <c r="C230" s="15"/>
      <c r="D230" s="15" t="s">
        <v>88</v>
      </c>
      <c r="E230" s="15" t="s">
        <v>89</v>
      </c>
      <c r="F230" s="15" t="s">
        <v>1432</v>
      </c>
      <c r="G230" s="20">
        <v>46071</v>
      </c>
      <c r="H230" s="15"/>
      <c r="I230" s="15" t="s">
        <v>410</v>
      </c>
      <c r="J230" s="15" t="s">
        <v>411</v>
      </c>
      <c r="K230" s="15" t="s">
        <v>646</v>
      </c>
      <c r="L230" s="29" t="str">
        <f>VLOOKUP(K230,'COMM ITY- ENG'!A:B,2,FALSE)</f>
        <v>handles</v>
      </c>
      <c r="M230" s="15"/>
      <c r="N230" s="16">
        <v>10000</v>
      </c>
      <c r="O230" s="15" t="s">
        <v>660</v>
      </c>
      <c r="P230" s="15"/>
      <c r="Q230" s="16">
        <f t="shared" si="9"/>
        <v>9.5000000000000001E-2</v>
      </c>
      <c r="R230" s="17">
        <v>950</v>
      </c>
      <c r="S230" s="23" t="str">
        <f>IFERROR(VLOOKUP(J230,'DESC ITY - ENG'!B:C,2,FALSE),VLOOKUP(I230,'DESC ITY - ENG'!A:C,3,FALSE))</f>
        <v>Ring Nut P15 15.5/28mm R15/827 FR100 [cite: 4]</v>
      </c>
      <c r="T230" s="12" t="str">
        <f>VLOOKUP(S230,'DESC ITY - ENG'!C:D,2,FALSE)</f>
        <v>NUT-</v>
      </c>
      <c r="U230" t="str">
        <f t="shared" si="10"/>
        <v>環形螺母 P15 15.5/28mm R15/827 FR100 [引用：4]</v>
      </c>
      <c r="V230" t="str">
        <f>VLOOKUP(T230,'STANDARD COMM'!A:D,3,FALSE)</f>
        <v>Fastener</v>
      </c>
      <c r="W230" t="str">
        <f t="shared" si="11"/>
        <v>NR</v>
      </c>
    </row>
    <row r="231" spans="1:23">
      <c r="A231" s="7" t="s">
        <v>1244</v>
      </c>
      <c r="B231" s="8">
        <v>45665.34337962963</v>
      </c>
      <c r="C231" s="9"/>
      <c r="D231" s="9" t="s">
        <v>88</v>
      </c>
      <c r="E231" s="9" t="s">
        <v>89</v>
      </c>
      <c r="F231" s="9" t="s">
        <v>1432</v>
      </c>
      <c r="G231" s="19">
        <v>46071</v>
      </c>
      <c r="H231" s="9"/>
      <c r="I231" s="9" t="s">
        <v>304</v>
      </c>
      <c r="J231" s="9" t="s">
        <v>305</v>
      </c>
      <c r="K231" s="9" t="s">
        <v>646</v>
      </c>
      <c r="L231" s="29" t="str">
        <f>VLOOKUP(K231,'COMM ITY- ENG'!A:B,2,FALSE)</f>
        <v>handles</v>
      </c>
      <c r="M231" s="9"/>
      <c r="N231" s="10">
        <v>4200</v>
      </c>
      <c r="O231" s="9" t="s">
        <v>660</v>
      </c>
      <c r="P231" s="9"/>
      <c r="Q231" s="10">
        <f t="shared" si="9"/>
        <v>0.4</v>
      </c>
      <c r="R231" s="11">
        <v>1680</v>
      </c>
      <c r="S231" s="23" t="str">
        <f>IFERROR(VLOOKUP(J231,'DESC ITY - ENG'!B:C,2,FALSE),VLOOKUP(I231,'DESC ITY - ENG'!A:C,3,FALSE))</f>
        <v>Handle Titano/1 Black Satin Finish [cite: 4]</v>
      </c>
      <c r="T231" s="12" t="str">
        <f>VLOOKUP(S231,'DESC ITY - ENG'!C:D,2,FALSE)</f>
        <v>HDL-</v>
      </c>
      <c r="U231" t="str">
        <f t="shared" si="10"/>
        <v>Titano/1 黑色緞面處理 [引用：4]</v>
      </c>
      <c r="V231" t="str">
        <f>VLOOKUP(T231,'STANDARD COMM'!A:D,3,FALSE)</f>
        <v>Fittings</v>
      </c>
      <c r="W231" t="str">
        <f t="shared" si="11"/>
        <v>NR</v>
      </c>
    </row>
    <row r="232" spans="1:23">
      <c r="A232" s="13" t="s">
        <v>1298</v>
      </c>
      <c r="B232" s="14">
        <v>45665.34337962963</v>
      </c>
      <c r="C232" s="15"/>
      <c r="D232" s="15" t="s">
        <v>88</v>
      </c>
      <c r="E232" s="15" t="s">
        <v>89</v>
      </c>
      <c r="F232" s="15" t="s">
        <v>1432</v>
      </c>
      <c r="G232" s="20">
        <v>46071</v>
      </c>
      <c r="H232" s="15"/>
      <c r="I232" s="15" t="s">
        <v>304</v>
      </c>
      <c r="J232" s="15" t="s">
        <v>305</v>
      </c>
      <c r="K232" s="15" t="s">
        <v>646</v>
      </c>
      <c r="L232" s="29" t="str">
        <f>VLOOKUP(K232,'COMM ITY- ENG'!A:B,2,FALSE)</f>
        <v>handles</v>
      </c>
      <c r="M232" s="15"/>
      <c r="N232" s="16">
        <v>7350</v>
      </c>
      <c r="O232" s="15" t="s">
        <v>660</v>
      </c>
      <c r="P232" s="15"/>
      <c r="Q232" s="16">
        <f t="shared" si="9"/>
        <v>0.4</v>
      </c>
      <c r="R232" s="17">
        <v>2940</v>
      </c>
      <c r="S232" s="23" t="str">
        <f>IFERROR(VLOOKUP(J232,'DESC ITY - ENG'!B:C,2,FALSE),VLOOKUP(I232,'DESC ITY - ENG'!A:C,3,FALSE))</f>
        <v>Handle Titano/1 Black Satin Finish [cite: 4]</v>
      </c>
      <c r="T232" s="12" t="str">
        <f>VLOOKUP(S232,'DESC ITY - ENG'!C:D,2,FALSE)</f>
        <v>HDL-</v>
      </c>
      <c r="U232" t="str">
        <f t="shared" si="10"/>
        <v>Titano/1 黑色緞面處理 [引用：4]</v>
      </c>
      <c r="V232" t="str">
        <f>VLOOKUP(T232,'STANDARD COMM'!A:D,3,FALSE)</f>
        <v>Fittings</v>
      </c>
      <c r="W232" t="str">
        <f t="shared" si="11"/>
        <v>NR</v>
      </c>
    </row>
    <row r="233" spans="1:23">
      <c r="A233" s="13" t="s">
        <v>1299</v>
      </c>
      <c r="B233" s="14">
        <v>45688.668414351851</v>
      </c>
      <c r="C233" s="15"/>
      <c r="D233" s="15" t="s">
        <v>88</v>
      </c>
      <c r="E233" s="15" t="s">
        <v>89</v>
      </c>
      <c r="F233" s="15" t="s">
        <v>1432</v>
      </c>
      <c r="G233" s="20">
        <v>46071</v>
      </c>
      <c r="H233" s="15"/>
      <c r="I233" s="15" t="s">
        <v>304</v>
      </c>
      <c r="J233" s="15" t="s">
        <v>305</v>
      </c>
      <c r="K233" s="15" t="s">
        <v>646</v>
      </c>
      <c r="L233" s="29" t="str">
        <f>VLOOKUP(K233,'COMM ITY- ENG'!A:B,2,FALSE)</f>
        <v>handles</v>
      </c>
      <c r="M233" s="15"/>
      <c r="N233" s="16">
        <v>2700</v>
      </c>
      <c r="O233" s="15" t="s">
        <v>660</v>
      </c>
      <c r="P233" s="15"/>
      <c r="Q233" s="16">
        <f t="shared" si="9"/>
        <v>0.4</v>
      </c>
      <c r="R233" s="17">
        <v>1080</v>
      </c>
      <c r="S233" s="23" t="str">
        <f>IFERROR(VLOOKUP(J233,'DESC ITY - ENG'!B:C,2,FALSE),VLOOKUP(I233,'DESC ITY - ENG'!A:C,3,FALSE))</f>
        <v>Handle Titano/1 Black Satin Finish [cite: 4]</v>
      </c>
      <c r="T233" s="12" t="str">
        <f>VLOOKUP(S233,'DESC ITY - ENG'!C:D,2,FALSE)</f>
        <v>HDL-</v>
      </c>
      <c r="U233" t="str">
        <f t="shared" si="10"/>
        <v>Titano/1 黑色緞面處理 [引用：4]</v>
      </c>
      <c r="V233" t="str">
        <f>VLOOKUP(T233,'STANDARD COMM'!A:D,3,FALSE)</f>
        <v>Fittings</v>
      </c>
      <c r="W233" t="str">
        <f t="shared" si="11"/>
        <v>NR</v>
      </c>
    </row>
    <row r="234" spans="1:23">
      <c r="A234" s="7" t="s">
        <v>1244</v>
      </c>
      <c r="B234" s="8">
        <v>45688.668414351851</v>
      </c>
      <c r="C234" s="9"/>
      <c r="D234" s="9" t="s">
        <v>88</v>
      </c>
      <c r="E234" s="9" t="s">
        <v>89</v>
      </c>
      <c r="F234" s="9" t="s">
        <v>1432</v>
      </c>
      <c r="G234" s="19">
        <v>46071</v>
      </c>
      <c r="H234" s="9"/>
      <c r="I234" s="9" t="s">
        <v>306</v>
      </c>
      <c r="J234" s="9" t="s">
        <v>307</v>
      </c>
      <c r="K234" s="9" t="s">
        <v>646</v>
      </c>
      <c r="L234" s="29" t="str">
        <f>VLOOKUP(K234,'COMM ITY- ENG'!A:B,2,FALSE)</f>
        <v>handles</v>
      </c>
      <c r="M234" s="9"/>
      <c r="N234" s="10">
        <v>21060</v>
      </c>
      <c r="O234" s="9" t="s">
        <v>660</v>
      </c>
      <c r="P234" s="9"/>
      <c r="Q234" s="10">
        <f t="shared" si="9"/>
        <v>0.44</v>
      </c>
      <c r="R234" s="11">
        <v>9266.4</v>
      </c>
      <c r="S234" s="23" t="str">
        <f>IFERROR(VLOOKUP(J234,'DESC ITY - ENG'!B:C,2,FALSE),VLOOKUP(I234,'DESC ITY - ENG'!A:C,3,FALSE))</f>
        <v>Handle Titano/2 Black Satin Finish [cite: 4]</v>
      </c>
      <c r="T234" s="12" t="str">
        <f>VLOOKUP(S234,'DESC ITY - ENG'!C:D,2,FALSE)</f>
        <v>HDL-</v>
      </c>
      <c r="U234" t="str">
        <f t="shared" si="10"/>
        <v>Tigero/2 黑緞面處理 [引用：4]</v>
      </c>
      <c r="V234" t="str">
        <f>VLOOKUP(T234,'STANDARD COMM'!A:D,3,FALSE)</f>
        <v>Fittings</v>
      </c>
      <c r="W234" t="str">
        <f t="shared" si="11"/>
        <v>NR</v>
      </c>
    </row>
    <row r="235" spans="1:23">
      <c r="A235" s="13" t="s">
        <v>1153</v>
      </c>
      <c r="B235" s="14">
        <v>45688.668414351851</v>
      </c>
      <c r="C235" s="15"/>
      <c r="D235" s="15" t="s">
        <v>88</v>
      </c>
      <c r="E235" s="15" t="s">
        <v>89</v>
      </c>
      <c r="F235" s="15" t="s">
        <v>1432</v>
      </c>
      <c r="G235" s="20">
        <v>46071</v>
      </c>
      <c r="H235" s="15"/>
      <c r="I235" s="15" t="s">
        <v>440</v>
      </c>
      <c r="J235" s="15" t="s">
        <v>441</v>
      </c>
      <c r="K235" s="15" t="s">
        <v>646</v>
      </c>
      <c r="L235" s="29" t="str">
        <f>VLOOKUP(K235,'COMM ITY- ENG'!A:B,2,FALSE)</f>
        <v>handles</v>
      </c>
      <c r="M235" s="15"/>
      <c r="N235" s="16">
        <v>15000</v>
      </c>
      <c r="O235" s="15" t="s">
        <v>660</v>
      </c>
      <c r="P235" s="15"/>
      <c r="Q235" s="16">
        <f t="shared" si="9"/>
        <v>0.56399999999999995</v>
      </c>
      <c r="R235" s="17">
        <v>8460</v>
      </c>
      <c r="S235" s="23" t="str">
        <f>IFERROR(VLOOKUP(J235,'DESC ITY - ENG'!B:C,2,FALSE),VLOOKUP(I235,'DESC ITY - ENG'!A:C,3,FALSE))</f>
        <v>Handle Crepe Pan MO210/2 PA125 Hole 5.8mm [cite: 4]</v>
      </c>
      <c r="T235" s="12" t="str">
        <f>VLOOKUP(S235,'DESC ITY - ENG'!C:D,2,FALSE)</f>
        <v>HDL-</v>
      </c>
      <c r="U235" t="str">
        <f t="shared" si="10"/>
        <v>手柄 Crepe Pan MO210/2 PA125 孔徑 5.8mm [引用：4]</v>
      </c>
      <c r="V235" t="str">
        <f>VLOOKUP(T235,'STANDARD COMM'!A:D,3,FALSE)</f>
        <v>Fittings</v>
      </c>
      <c r="W235" t="str">
        <f t="shared" si="11"/>
        <v>NR</v>
      </c>
    </row>
    <row r="236" spans="1:23">
      <c r="A236" s="7" t="s">
        <v>1242</v>
      </c>
      <c r="B236" s="8">
        <v>45688.668414351851</v>
      </c>
      <c r="C236" s="9"/>
      <c r="D236" s="9" t="s">
        <v>88</v>
      </c>
      <c r="E236" s="9" t="s">
        <v>89</v>
      </c>
      <c r="F236" s="9" t="s">
        <v>1432</v>
      </c>
      <c r="G236" s="19">
        <v>46071</v>
      </c>
      <c r="H236" s="9"/>
      <c r="I236" s="9" t="s">
        <v>440</v>
      </c>
      <c r="J236" s="9" t="s">
        <v>441</v>
      </c>
      <c r="K236" s="9" t="s">
        <v>646</v>
      </c>
      <c r="L236" s="29" t="str">
        <f>VLOOKUP(K236,'COMM ITY- ENG'!A:B,2,FALSE)</f>
        <v>handles</v>
      </c>
      <c r="M236" s="9"/>
      <c r="N236" s="10">
        <v>14400</v>
      </c>
      <c r="O236" s="9" t="s">
        <v>660</v>
      </c>
      <c r="P236" s="9"/>
      <c r="Q236" s="10">
        <f t="shared" si="9"/>
        <v>0.56400000000000006</v>
      </c>
      <c r="R236" s="11">
        <v>8121.6</v>
      </c>
      <c r="S236" s="23" t="str">
        <f>IFERROR(VLOOKUP(J236,'DESC ITY - ENG'!B:C,2,FALSE),VLOOKUP(I236,'DESC ITY - ENG'!A:C,3,FALSE))</f>
        <v>Handle Crepe Pan MO210/2 PA125 Hole 5.8mm [cite: 4]</v>
      </c>
      <c r="T236" s="12" t="str">
        <f>VLOOKUP(S236,'DESC ITY - ENG'!C:D,2,FALSE)</f>
        <v>HDL-</v>
      </c>
      <c r="U236" t="str">
        <f t="shared" si="10"/>
        <v>手柄 Crepe Pan MO210/2 PA125 孔徑 5.8mm [引用：4]</v>
      </c>
      <c r="V236" t="str">
        <f>VLOOKUP(T236,'STANDARD COMM'!A:D,3,FALSE)</f>
        <v>Fittings</v>
      </c>
      <c r="W236" t="str">
        <f t="shared" si="11"/>
        <v>NR</v>
      </c>
    </row>
    <row r="237" spans="1:23">
      <c r="A237" s="13" t="s">
        <v>1320</v>
      </c>
      <c r="B237" s="14">
        <v>45607.477754629632</v>
      </c>
      <c r="C237" s="15"/>
      <c r="D237" s="15" t="s">
        <v>126</v>
      </c>
      <c r="E237" s="15" t="s">
        <v>127</v>
      </c>
      <c r="F237" s="15" t="s">
        <v>1446</v>
      </c>
      <c r="G237" s="20">
        <v>46071</v>
      </c>
      <c r="H237" s="15"/>
      <c r="I237" s="15" t="s">
        <v>572</v>
      </c>
      <c r="J237" s="15" t="s">
        <v>573</v>
      </c>
      <c r="K237" s="15" t="s">
        <v>650</v>
      </c>
      <c r="L237" s="29" t="str">
        <f>VLOOKUP(K237,'COMM ITY- ENG'!A:B,2,FALSE)</f>
        <v>packaging material</v>
      </c>
      <c r="M237" s="15"/>
      <c r="N237" s="16">
        <v>4000</v>
      </c>
      <c r="O237" s="15" t="s">
        <v>660</v>
      </c>
      <c r="P237" s="15"/>
      <c r="Q237" s="16">
        <f t="shared" si="9"/>
        <v>5.9950000000000003E-2</v>
      </c>
      <c r="R237" s="17">
        <v>239.8</v>
      </c>
      <c r="S237" s="23" t="str">
        <f>IFERROR(VLOOKUP(J237,'DESC ITY - ENG'!B:C,2,FALSE),VLOOKUP(I237,'DESC ITY - ENG'!A:C,3,FALSE))</f>
        <v>Adhesive Label C/509 White 100 A4 Sheets 210x148mm (2 Labels/Sheet)</v>
      </c>
      <c r="T237" s="12" t="str">
        <f>VLOOKUP(S237,'DESC ITY - ENG'!C:D,2,FALSE)</f>
        <v>LABL</v>
      </c>
      <c r="U237" t="str">
        <f t="shared" si="10"/>
        <v>黏貼標籤 C/509 白色 100 張 A4 紙張 210x148mm（2 張標籤/紙張）</v>
      </c>
      <c r="V237" t="str">
        <f>VLOOKUP(T237,'STANDARD COMM'!A:D,3,FALSE)</f>
        <v>Paper Material</v>
      </c>
      <c r="W237" t="str">
        <f t="shared" si="11"/>
        <v>NR</v>
      </c>
    </row>
    <row r="238" spans="1:23">
      <c r="A238" s="13" t="s">
        <v>1319</v>
      </c>
      <c r="B238" s="14">
        <v>45607.477754629632</v>
      </c>
      <c r="C238" s="15"/>
      <c r="D238" s="15" t="s">
        <v>114</v>
      </c>
      <c r="E238" s="15" t="s">
        <v>115</v>
      </c>
      <c r="F238" s="15" t="s">
        <v>1444</v>
      </c>
      <c r="G238" s="20">
        <v>46071</v>
      </c>
      <c r="H238" s="15"/>
      <c r="I238" s="15" t="s">
        <v>516</v>
      </c>
      <c r="J238" s="15" t="s">
        <v>517</v>
      </c>
      <c r="K238" s="15" t="s">
        <v>647</v>
      </c>
      <c r="L238" s="29" t="str">
        <f>VLOOKUP(K238,'COMM ITY- ENG'!A:B,2,FALSE)</f>
        <v>chemical products</v>
      </c>
      <c r="M238" s="15"/>
      <c r="N238" s="16">
        <v>30</v>
      </c>
      <c r="O238" s="15" t="s">
        <v>661</v>
      </c>
      <c r="P238" s="15"/>
      <c r="Q238" s="16">
        <f t="shared" si="9"/>
        <v>7.25</v>
      </c>
      <c r="R238" s="17">
        <v>217.5</v>
      </c>
      <c r="S238" s="23" t="str">
        <f>IFERROR(VLOOKUP(J238,'DESC ITY - ENG'!B:C,2,FALSE),VLOOKUP(I238,'DESC ITY - ENG'!A:C,3,FALSE))</f>
        <v>Black Levanox Paste N-LF 02</v>
      </c>
      <c r="T238" s="12" t="str">
        <f>VLOOKUP(S238,'DESC ITY - ENG'!C:D,2,FALSE)</f>
        <v>INM-</v>
      </c>
      <c r="U238" t="str">
        <f t="shared" si="10"/>
        <v>黑色Levanox Paste N-LF 02</v>
      </c>
      <c r="V238" t="str">
        <f>VLOOKUP(T238,'STANDARD COMM'!A:D,3,FALSE)</f>
        <v>Coating</v>
      </c>
      <c r="W238" t="str">
        <f t="shared" si="11"/>
        <v>kg</v>
      </c>
    </row>
    <row r="239" spans="1:23">
      <c r="A239" s="7" t="s">
        <v>1319</v>
      </c>
      <c r="B239" s="8">
        <v>45642.48810185185</v>
      </c>
      <c r="C239" s="9"/>
      <c r="D239" s="9" t="s">
        <v>114</v>
      </c>
      <c r="E239" s="9" t="s">
        <v>115</v>
      </c>
      <c r="F239" s="9" t="s">
        <v>1445</v>
      </c>
      <c r="G239" s="19">
        <v>46071</v>
      </c>
      <c r="H239" s="9"/>
      <c r="I239" s="9" t="s">
        <v>514</v>
      </c>
      <c r="J239" s="9" t="s">
        <v>515</v>
      </c>
      <c r="K239" s="9" t="s">
        <v>647</v>
      </c>
      <c r="L239" s="29" t="str">
        <f>VLOOKUP(K239,'COMM ITY- ENG'!A:B,2,FALSE)</f>
        <v>chemical products</v>
      </c>
      <c r="M239" s="9"/>
      <c r="N239" s="10">
        <v>50</v>
      </c>
      <c r="O239" s="9" t="s">
        <v>661</v>
      </c>
      <c r="P239" s="9"/>
      <c r="Q239" s="10">
        <f t="shared" si="9"/>
        <v>7.35</v>
      </c>
      <c r="R239" s="11">
        <v>367.5</v>
      </c>
      <c r="S239" s="23" t="str">
        <f>IFERROR(VLOOKUP(J239,'DESC ITY - ENG'!B:C,2,FALSE),VLOOKUP(I239,'DESC ITY - ENG'!A:C,3,FALSE))</f>
        <v>White Levanox Paste R-LF</v>
      </c>
      <c r="T239" s="12" t="str">
        <f>VLOOKUP(S239,'DESC ITY - ENG'!C:D,2,FALSE)</f>
        <v>INM-</v>
      </c>
      <c r="U239" t="str">
        <f t="shared" si="10"/>
        <v>白色Levanox膏 R-LF</v>
      </c>
      <c r="V239" t="str">
        <f>VLOOKUP(T239,'STANDARD COMM'!A:D,3,FALSE)</f>
        <v>Coating</v>
      </c>
      <c r="W239" t="str">
        <f t="shared" si="11"/>
        <v>kg</v>
      </c>
    </row>
    <row r="240" spans="1:23">
      <c r="A240" s="7" t="s">
        <v>1321</v>
      </c>
      <c r="B240" s="8">
        <v>45632.697731481479</v>
      </c>
      <c r="C240" s="9"/>
      <c r="D240" s="9" t="s">
        <v>118</v>
      </c>
      <c r="E240" s="9" t="s">
        <v>119</v>
      </c>
      <c r="F240" s="9" t="s">
        <v>1447</v>
      </c>
      <c r="G240" s="19">
        <v>46071</v>
      </c>
      <c r="H240" s="9"/>
      <c r="I240" s="9" t="s">
        <v>520</v>
      </c>
      <c r="J240" s="9" t="s">
        <v>521</v>
      </c>
      <c r="K240" s="9" t="s">
        <v>651</v>
      </c>
      <c r="L240" s="29" t="str">
        <f>VLOOKUP(K240,'COMM ITY- ENG'!A:B,2,FALSE)</f>
        <v>packaging accessories</v>
      </c>
      <c r="M240" s="9"/>
      <c r="N240" s="10">
        <v>6500</v>
      </c>
      <c r="O240" s="9" t="s">
        <v>660</v>
      </c>
      <c r="P240" s="9"/>
      <c r="Q240" s="10">
        <f t="shared" si="9"/>
        <v>4.3999999999999997E-2</v>
      </c>
      <c r="R240" s="11">
        <v>286</v>
      </c>
      <c r="S240" s="23" t="str">
        <f>IFERROR(VLOOKUP(J240,'DESC ITY - ENG'!B:C,2,FALSE),VLOOKUP(I240,'DESC ITY - ENG'!A:C,3,FALSE))</f>
        <v>Punched Bag 35x35 cm</v>
      </c>
      <c r="T240" s="12" t="str">
        <f>VLOOKUP(S240,'DESC ITY - ENG'!C:D,2,FALSE)</f>
        <v>BAG-</v>
      </c>
      <c r="U240" t="str">
        <f t="shared" si="10"/>
        <v>沙包 35x35 公分</v>
      </c>
      <c r="V240" t="str">
        <f>VLOOKUP(T240,'STANDARD COMM'!A:D,3,FALSE)</f>
        <v>Plastic</v>
      </c>
      <c r="W240" t="str">
        <f t="shared" si="11"/>
        <v>NR</v>
      </c>
    </row>
    <row r="241" spans="1:23">
      <c r="A241" s="13" t="s">
        <v>18</v>
      </c>
      <c r="B241" s="14">
        <v>45607.477754629632</v>
      </c>
      <c r="C241" s="15"/>
      <c r="D241" s="15" t="s">
        <v>118</v>
      </c>
      <c r="E241" s="15" t="s">
        <v>119</v>
      </c>
      <c r="F241" s="15" t="s">
        <v>1447</v>
      </c>
      <c r="G241" s="20">
        <v>46071</v>
      </c>
      <c r="H241" s="15"/>
      <c r="I241" s="15" t="s">
        <v>522</v>
      </c>
      <c r="J241" s="15" t="s">
        <v>523</v>
      </c>
      <c r="K241" s="15" t="s">
        <v>651</v>
      </c>
      <c r="L241" s="29" t="str">
        <f>VLOOKUP(K241,'COMM ITY- ENG'!A:B,2,FALSE)</f>
        <v>packaging accessories</v>
      </c>
      <c r="M241" s="15"/>
      <c r="N241" s="16">
        <v>650</v>
      </c>
      <c r="O241" s="15" t="s">
        <v>660</v>
      </c>
      <c r="P241" s="15"/>
      <c r="Q241" s="16">
        <f t="shared" si="9"/>
        <v>5.0999999999999997E-2</v>
      </c>
      <c r="R241" s="17">
        <v>33.15</v>
      </c>
      <c r="S241" s="23" t="str">
        <f>IFERROR(VLOOKUP(J241,'DESC ITY - ENG'!B:C,2,FALSE),VLOOKUP(I241,'DESC ITY - ENG'!A:C,3,FALSE))</f>
        <v>Punched Bag 40x40 cm</v>
      </c>
      <c r="T241" s="12" t="str">
        <f>VLOOKUP(S241,'DESC ITY - ENG'!C:D,2,FALSE)</f>
        <v>BAG-</v>
      </c>
      <c r="U241" t="str">
        <f t="shared" si="10"/>
        <v>沙包 40x40 公分</v>
      </c>
      <c r="V241" t="str">
        <f>VLOOKUP(T241,'STANDARD COMM'!A:D,3,FALSE)</f>
        <v>Plastic</v>
      </c>
      <c r="W241" t="str">
        <f t="shared" si="11"/>
        <v>NR</v>
      </c>
    </row>
    <row r="242" spans="1:23">
      <c r="A242" s="7" t="s">
        <v>1322</v>
      </c>
      <c r="B242" s="8">
        <v>45632.697731481479</v>
      </c>
      <c r="C242" s="9"/>
      <c r="D242" s="9" t="s">
        <v>118</v>
      </c>
      <c r="E242" s="9" t="s">
        <v>119</v>
      </c>
      <c r="F242" s="9" t="s">
        <v>1447</v>
      </c>
      <c r="G242" s="19">
        <v>46071</v>
      </c>
      <c r="H242" s="9"/>
      <c r="I242" s="9" t="s">
        <v>522</v>
      </c>
      <c r="J242" s="9" t="s">
        <v>523</v>
      </c>
      <c r="K242" s="9" t="s">
        <v>651</v>
      </c>
      <c r="L242" s="29" t="str">
        <f>VLOOKUP(K242,'COMM ITY- ENG'!A:B,2,FALSE)</f>
        <v>packaging accessories</v>
      </c>
      <c r="M242" s="9"/>
      <c r="N242" s="10">
        <v>3600</v>
      </c>
      <c r="O242" s="9" t="s">
        <v>660</v>
      </c>
      <c r="P242" s="9"/>
      <c r="Q242" s="10">
        <f t="shared" si="9"/>
        <v>5.0999999999999997E-2</v>
      </c>
      <c r="R242" s="11">
        <v>183.6</v>
      </c>
      <c r="S242" s="23" t="str">
        <f>IFERROR(VLOOKUP(J242,'DESC ITY - ENG'!B:C,2,FALSE),VLOOKUP(I242,'DESC ITY - ENG'!A:C,3,FALSE))</f>
        <v>Punched Bag 40x40 cm</v>
      </c>
      <c r="T242" s="12" t="str">
        <f>VLOOKUP(S242,'DESC ITY - ENG'!C:D,2,FALSE)</f>
        <v>BAG-</v>
      </c>
      <c r="U242" t="str">
        <f t="shared" si="10"/>
        <v>沙包 40x40 公分</v>
      </c>
      <c r="V242" t="str">
        <f>VLOOKUP(T242,'STANDARD COMM'!A:D,3,FALSE)</f>
        <v>Plastic</v>
      </c>
      <c r="W242" t="str">
        <f t="shared" si="11"/>
        <v>NR</v>
      </c>
    </row>
    <row r="243" spans="1:23">
      <c r="A243" s="13" t="s">
        <v>1323</v>
      </c>
      <c r="B243" s="14">
        <v>45567.433159722219</v>
      </c>
      <c r="C243" s="15"/>
      <c r="D243" s="15" t="s">
        <v>118</v>
      </c>
      <c r="E243" s="15" t="s">
        <v>119</v>
      </c>
      <c r="F243" s="15" t="s">
        <v>1447</v>
      </c>
      <c r="G243" s="20">
        <v>46071</v>
      </c>
      <c r="H243" s="15"/>
      <c r="I243" s="15" t="s">
        <v>524</v>
      </c>
      <c r="J243" s="15" t="s">
        <v>525</v>
      </c>
      <c r="K243" s="15" t="s">
        <v>651</v>
      </c>
      <c r="L243" s="29" t="str">
        <f>VLOOKUP(K243,'COMM ITY- ENG'!A:B,2,FALSE)</f>
        <v>packaging accessories</v>
      </c>
      <c r="M243" s="15"/>
      <c r="N243" s="16">
        <v>30840</v>
      </c>
      <c r="O243" s="15" t="s">
        <v>660</v>
      </c>
      <c r="P243" s="15"/>
      <c r="Q243" s="16">
        <f t="shared" si="9"/>
        <v>5.8000000000000003E-2</v>
      </c>
      <c r="R243" s="17">
        <v>1788.72</v>
      </c>
      <c r="S243" s="23" t="str">
        <f>IFERROR(VLOOKUP(J243,'DESC ITY - ENG'!B:C,2,FALSE),VLOOKUP(I243,'DESC ITY - ENG'!A:C,3,FALSE))</f>
        <v>Punched Bag 45x45 cm</v>
      </c>
      <c r="T243" s="12" t="str">
        <f>VLOOKUP(S243,'DESC ITY - ENG'!C:D,2,FALSE)</f>
        <v>BAG-</v>
      </c>
      <c r="U243" t="str">
        <f t="shared" si="10"/>
        <v>沙包 45x45 公分</v>
      </c>
      <c r="V243" t="str">
        <f>VLOOKUP(T243,'STANDARD COMM'!A:D,3,FALSE)</f>
        <v>Plastic</v>
      </c>
      <c r="W243" t="str">
        <f t="shared" si="11"/>
        <v>NR</v>
      </c>
    </row>
    <row r="244" spans="1:23">
      <c r="A244" s="7" t="s">
        <v>1324</v>
      </c>
      <c r="B244" s="8">
        <v>45580.642916666664</v>
      </c>
      <c r="C244" s="9"/>
      <c r="D244" s="9" t="s">
        <v>124</v>
      </c>
      <c r="E244" s="9" t="s">
        <v>125</v>
      </c>
      <c r="F244" s="9" t="s">
        <v>1448</v>
      </c>
      <c r="G244" s="19">
        <v>46071</v>
      </c>
      <c r="H244" s="9"/>
      <c r="I244" s="9" t="s">
        <v>570</v>
      </c>
      <c r="J244" s="9" t="s">
        <v>571</v>
      </c>
      <c r="K244" s="9" t="s">
        <v>657</v>
      </c>
      <c r="L244" s="29" t="str">
        <f>VLOOKUP(K244,'COMM ITY- ENG'!A:B,2,FALSE)</f>
        <v>consumable materials</v>
      </c>
      <c r="M244" s="9"/>
      <c r="N244" s="10">
        <v>738</v>
      </c>
      <c r="O244" s="9" t="s">
        <v>660</v>
      </c>
      <c r="P244" s="9"/>
      <c r="Q244" s="10">
        <f t="shared" si="9"/>
        <v>6.3</v>
      </c>
      <c r="R244" s="11">
        <v>4649.3999999999996</v>
      </c>
      <c r="S244" s="23" t="str">
        <f>IFERROR(VLOOKUP(J244,'DESC ITY - ENG'!B:C,2,FALSE),VLOOKUP(I244,'DESC ITY - ENG'!A:C,3,FALSE))</f>
        <v>Pallet EUR-type 120x80 cm</v>
      </c>
      <c r="T244" s="12" t="str">
        <f>VLOOKUP(S244,'DESC ITY - ENG'!C:D,2,FALSE)</f>
        <v>MISC</v>
      </c>
      <c r="U244" t="str">
        <f t="shared" si="10"/>
        <v>托盤EUR型 120x80 公分</v>
      </c>
      <c r="V244" t="str">
        <f>VLOOKUP(T244,'STANDARD COMM'!A:D,3,FALSE)</f>
        <v>Misc</v>
      </c>
      <c r="W244" t="str">
        <f t="shared" si="11"/>
        <v>NR</v>
      </c>
    </row>
    <row r="245" spans="1:23">
      <c r="A245" s="13" t="s">
        <v>1325</v>
      </c>
      <c r="B245" s="14">
        <v>45607.477754629632</v>
      </c>
      <c r="C245" s="15"/>
      <c r="D245" s="15" t="s">
        <v>112</v>
      </c>
      <c r="E245" s="15" t="s">
        <v>113</v>
      </c>
      <c r="F245" s="15" t="s">
        <v>1449</v>
      </c>
      <c r="G245" s="20">
        <v>46071</v>
      </c>
      <c r="H245" s="15"/>
      <c r="I245" s="15" t="s">
        <v>510</v>
      </c>
      <c r="J245" s="15" t="s">
        <v>511</v>
      </c>
      <c r="K245" s="15" t="s">
        <v>657</v>
      </c>
      <c r="L245" s="29" t="str">
        <f>VLOOKUP(K245,'COMM ITY- ENG'!A:B,2,FALSE)</f>
        <v>consumable materials</v>
      </c>
      <c r="M245" s="15"/>
      <c r="N245" s="16">
        <v>2600</v>
      </c>
      <c r="O245" s="15" t="s">
        <v>661</v>
      </c>
      <c r="P245" s="15"/>
      <c r="Q245" s="16">
        <f t="shared" si="9"/>
        <v>1.95</v>
      </c>
      <c r="R245" s="17">
        <v>5070</v>
      </c>
      <c r="S245" s="23" t="str">
        <f>IFERROR(VLOOKUP(J245,'DESC ITY - ENG'!B:C,2,FALSE),VLOOKUP(I245,'DESC ITY - ENG'!A:C,3,FALSE))</f>
        <v>Lubricant/Release Agent Unispray LWC</v>
      </c>
      <c r="T245" s="12" t="str">
        <f>VLOOKUP(S245,'DESC ITY - ENG'!C:D,2,FALSE)</f>
        <v>MISC</v>
      </c>
      <c r="U245" t="str">
        <f t="shared" si="10"/>
        <v>潤滑劑/釋放劑單噴霧液態水溫</v>
      </c>
      <c r="V245" t="str">
        <f>VLOOKUP(T245,'STANDARD COMM'!A:D,3,FALSE)</f>
        <v>Misc</v>
      </c>
      <c r="W245" t="str">
        <f t="shared" si="11"/>
        <v>kg</v>
      </c>
    </row>
    <row r="246" spans="1:23">
      <c r="A246" s="7" t="s">
        <v>1326</v>
      </c>
      <c r="B246" s="8">
        <v>45632.697731481479</v>
      </c>
      <c r="C246" s="9"/>
      <c r="D246" s="9" t="s">
        <v>82</v>
      </c>
      <c r="E246" s="9" t="s">
        <v>83</v>
      </c>
      <c r="F246" s="9" t="s">
        <v>1450</v>
      </c>
      <c r="G246" s="19">
        <v>46071</v>
      </c>
      <c r="H246" s="9"/>
      <c r="I246" s="9" t="s">
        <v>388</v>
      </c>
      <c r="J246" s="9" t="s">
        <v>389</v>
      </c>
      <c r="K246" s="9" t="s">
        <v>657</v>
      </c>
      <c r="L246" s="29" t="str">
        <f>VLOOKUP(K246,'COMM ITY- ENG'!A:B,2,FALSE)</f>
        <v>consumable materials</v>
      </c>
      <c r="M246" s="9"/>
      <c r="N246" s="10">
        <v>480</v>
      </c>
      <c r="O246" s="9" t="s">
        <v>660</v>
      </c>
      <c r="P246" s="9"/>
      <c r="Q246" s="10">
        <f t="shared" si="9"/>
        <v>0.86</v>
      </c>
      <c r="R246" s="11">
        <v>412.8</v>
      </c>
      <c r="S246" s="23" t="str">
        <f>IFERROR(VLOOKUP(J246,'DESC ITY - ENG'!B:C,2,FALSE),VLOOKUP(I246,'DESC ITY - ENG'!A:C,3,FALSE))</f>
        <v>Spandex Black Gloves Style 11939 Size Small</v>
      </c>
      <c r="T246" s="12" t="str">
        <f>VLOOKUP(S246,'DESC ITY - ENG'!C:D,2,FALSE)</f>
        <v>MISC</v>
      </c>
      <c r="U246" t="str">
        <f t="shared" si="10"/>
        <v>彈性黑色手套款式 11939 小號</v>
      </c>
      <c r="V246" t="str">
        <f>VLOOKUP(T246,'STANDARD COMM'!A:D,3,FALSE)</f>
        <v>Misc</v>
      </c>
      <c r="W246" t="str">
        <f t="shared" si="11"/>
        <v>NR</v>
      </c>
    </row>
    <row r="247" spans="1:23">
      <c r="A247" s="13" t="s">
        <v>1326</v>
      </c>
      <c r="B247" s="14">
        <v>45642.48810185185</v>
      </c>
      <c r="C247" s="15"/>
      <c r="D247" s="15" t="s">
        <v>82</v>
      </c>
      <c r="E247" s="15" t="s">
        <v>83</v>
      </c>
      <c r="F247" s="15" t="s">
        <v>1450</v>
      </c>
      <c r="G247" s="20">
        <v>46071</v>
      </c>
      <c r="H247" s="15"/>
      <c r="I247" s="15" t="s">
        <v>386</v>
      </c>
      <c r="J247" s="15" t="s">
        <v>387</v>
      </c>
      <c r="K247" s="15" t="s">
        <v>657</v>
      </c>
      <c r="L247" s="29" t="str">
        <f>VLOOKUP(K247,'COMM ITY- ENG'!A:B,2,FALSE)</f>
        <v>consumable materials</v>
      </c>
      <c r="M247" s="15"/>
      <c r="N247" s="16">
        <v>576</v>
      </c>
      <c r="O247" s="15" t="s">
        <v>660</v>
      </c>
      <c r="P247" s="15"/>
      <c r="Q247" s="16">
        <f t="shared" si="9"/>
        <v>0.86</v>
      </c>
      <c r="R247" s="17">
        <v>495.36</v>
      </c>
      <c r="S247" s="23" t="str">
        <f>IFERROR(VLOOKUP(J247,'DESC ITY - ENG'!B:C,2,FALSE),VLOOKUP(I247,'DESC ITY - ENG'!A:C,3,FALSE))</f>
        <v>Spandex Black Gloves Style 11939 Size Large</v>
      </c>
      <c r="T247" s="12" t="str">
        <f>VLOOKUP(S247,'DESC ITY - ENG'!C:D,2,FALSE)</f>
        <v>MISC</v>
      </c>
      <c r="U247" t="str">
        <f t="shared" si="10"/>
        <v>11939 年彈性黑手套款式 大號</v>
      </c>
      <c r="V247" t="str">
        <f>VLOOKUP(T247,'STANDARD COMM'!A:D,3,FALSE)</f>
        <v>Misc</v>
      </c>
      <c r="W247" t="str">
        <f t="shared" si="11"/>
        <v>NR</v>
      </c>
    </row>
    <row r="248" spans="1:23">
      <c r="A248" s="7" t="s">
        <v>1326</v>
      </c>
      <c r="B248" s="8">
        <v>45595.449189814812</v>
      </c>
      <c r="C248" s="9"/>
      <c r="D248" s="9" t="s">
        <v>82</v>
      </c>
      <c r="E248" s="9" t="s">
        <v>83</v>
      </c>
      <c r="F248" s="9" t="s">
        <v>1450</v>
      </c>
      <c r="G248" s="19">
        <v>46071</v>
      </c>
      <c r="H248" s="9"/>
      <c r="I248" s="9" t="s">
        <v>384</v>
      </c>
      <c r="J248" s="9" t="s">
        <v>385</v>
      </c>
      <c r="K248" s="9" t="s">
        <v>657</v>
      </c>
      <c r="L248" s="29" t="str">
        <f>VLOOKUP(K248,'COMM ITY- ENG'!A:B,2,FALSE)</f>
        <v>consumable materials</v>
      </c>
      <c r="M248" s="9"/>
      <c r="N248" s="10">
        <v>1</v>
      </c>
      <c r="O248" s="9" t="s">
        <v>660</v>
      </c>
      <c r="P248" s="9"/>
      <c r="Q248" s="10">
        <f t="shared" si="9"/>
        <v>5.9</v>
      </c>
      <c r="R248" s="11">
        <v>5.9</v>
      </c>
      <c r="S248" s="23" t="str">
        <f>IFERROR(VLOOKUP(J248,'DESC ITY - ENG'!B:C,2,FALSE),VLOOKUP(I248,'DESC ITY - ENG'!A:C,3,FALSE))</f>
        <v>Chlorinated Nitrile Gloves 100 pcs</v>
      </c>
      <c r="T248" s="12" t="str">
        <f>VLOOKUP(S248,'DESC ITY - ENG'!C:D,2,FALSE)</f>
        <v>MISC</v>
      </c>
      <c r="U248" t="str">
        <f t="shared" si="10"/>
        <v>氯化丁腈手套 100 件</v>
      </c>
      <c r="V248" t="str">
        <f>VLOOKUP(T248,'STANDARD COMM'!A:D,3,FALSE)</f>
        <v>Misc</v>
      </c>
      <c r="W248" t="str">
        <f t="shared" si="11"/>
        <v>NR</v>
      </c>
    </row>
    <row r="249" spans="1:23">
      <c r="A249" s="13" t="s">
        <v>1200</v>
      </c>
      <c r="B249" s="14">
        <v>45566.608495370368</v>
      </c>
      <c r="C249" s="15"/>
      <c r="D249" s="15" t="s">
        <v>23</v>
      </c>
      <c r="E249" s="15" t="s">
        <v>24</v>
      </c>
      <c r="F249" s="15" t="s">
        <v>1353</v>
      </c>
      <c r="G249" s="20">
        <v>46069</v>
      </c>
      <c r="H249" s="15"/>
      <c r="I249" s="15" t="s">
        <v>144</v>
      </c>
      <c r="J249" s="15" t="s">
        <v>145</v>
      </c>
      <c r="K249" s="15" t="s">
        <v>649</v>
      </c>
      <c r="L249" s="29" t="str">
        <f>VLOOKUP(K249,'COMM ITY- ENG'!A:B,2,FALSE)</f>
        <v>aluminium</v>
      </c>
      <c r="M249" s="15"/>
      <c r="N249" s="16">
        <v>10198</v>
      </c>
      <c r="O249" s="15" t="s">
        <v>661</v>
      </c>
      <c r="P249" s="15"/>
      <c r="Q249" s="16">
        <f t="shared" si="9"/>
        <v>3.6420003922337716</v>
      </c>
      <c r="R249" s="17">
        <v>37141.120000000003</v>
      </c>
      <c r="S249" s="23" t="str">
        <f>IFERROR(VLOOKUP(J249,'DESC ITY - ENG'!B:C,2,FALSE),VLOOKUP(I249,'DESC ITY - ENG'!A:C,3,FALSE))</f>
        <v>Aluminum Disc L. Green Series 265mm x 3.2mm Replacement Part [cite: 3]</v>
      </c>
      <c r="T249" s="12" t="str">
        <f>VLOOKUP(S249,'DESC ITY - ENG'!C:D,2,FALSE)</f>
        <v>ALM-</v>
      </c>
      <c r="U249" t="str">
        <f t="shared" si="10"/>
        <v>鋁製圓盤 L. Green 系列 265mm x 3.2mm 替換零件 [引用：3]</v>
      </c>
      <c r="V249" t="str">
        <f>VLOOKUP(T249,'STANDARD COMM'!A:D,3,FALSE)</f>
        <v>Metal</v>
      </c>
      <c r="W249" t="str">
        <f t="shared" si="11"/>
        <v>kg</v>
      </c>
    </row>
    <row r="250" spans="1:23">
      <c r="A250" s="7" t="s">
        <v>1201</v>
      </c>
      <c r="B250" s="8">
        <v>45566.608495370368</v>
      </c>
      <c r="C250" s="9"/>
      <c r="D250" s="9" t="s">
        <v>23</v>
      </c>
      <c r="E250" s="9" t="s">
        <v>24</v>
      </c>
      <c r="F250" s="9" t="s">
        <v>1354</v>
      </c>
      <c r="G250" s="19">
        <v>46069</v>
      </c>
      <c r="H250" s="9"/>
      <c r="I250" s="9" t="s">
        <v>146</v>
      </c>
      <c r="J250" s="9" t="s">
        <v>147</v>
      </c>
      <c r="K250" s="9" t="s">
        <v>649</v>
      </c>
      <c r="L250" s="29" t="str">
        <f>VLOOKUP(K250,'COMM ITY- ENG'!A:B,2,FALSE)</f>
        <v>aluminium</v>
      </c>
      <c r="M250" s="9"/>
      <c r="N250" s="10">
        <v>6654</v>
      </c>
      <c r="O250" s="9" t="s">
        <v>661</v>
      </c>
      <c r="P250" s="9"/>
      <c r="Q250" s="10">
        <f t="shared" si="9"/>
        <v>3.6420003005710848</v>
      </c>
      <c r="R250" s="11">
        <v>24233.87</v>
      </c>
      <c r="S250" s="23" t="str">
        <f>IFERROR(VLOOKUP(J250,'DESC ITY - ENG'!B:C,2,FALSE),VLOOKUP(I250,'DESC ITY - ENG'!A:C,3,FALSE))</f>
        <v>Aluminum Disc L. Green Series 315mm x 3.2mm Replacement Part [cite: 3]</v>
      </c>
      <c r="T250" s="12" t="str">
        <f>VLOOKUP(S250,'DESC ITY - ENG'!C:D,2,FALSE)</f>
        <v>ALM-</v>
      </c>
      <c r="U250" t="str">
        <f t="shared" si="10"/>
        <v>鋁製圓盤 L. Green 系列 315mm x 3.2mm 替換零件 [引用：3]</v>
      </c>
      <c r="V250" t="str">
        <f>VLOOKUP(T250,'STANDARD COMM'!A:D,3,FALSE)</f>
        <v>Metal</v>
      </c>
      <c r="W250" t="str">
        <f t="shared" si="11"/>
        <v>kg</v>
      </c>
    </row>
    <row r="251" spans="1:23">
      <c r="A251" s="13" t="s">
        <v>1201</v>
      </c>
      <c r="B251" s="14">
        <v>45566.608495370368</v>
      </c>
      <c r="C251" s="15"/>
      <c r="D251" s="15" t="s">
        <v>23</v>
      </c>
      <c r="E251" s="15" t="s">
        <v>24</v>
      </c>
      <c r="F251" s="15" t="s">
        <v>1354</v>
      </c>
      <c r="G251" s="20">
        <v>46069</v>
      </c>
      <c r="H251" s="15"/>
      <c r="I251" s="15" t="s">
        <v>172</v>
      </c>
      <c r="J251" s="15" t="s">
        <v>173</v>
      </c>
      <c r="K251" s="15" t="s">
        <v>649</v>
      </c>
      <c r="L251" s="29" t="str">
        <f>VLOOKUP(K251,'COMM ITY- ENG'!A:B,2,FALSE)</f>
        <v>aluminium</v>
      </c>
      <c r="M251" s="15"/>
      <c r="N251" s="16">
        <v>6528</v>
      </c>
      <c r="O251" s="15" t="s">
        <v>661</v>
      </c>
      <c r="P251" s="15"/>
      <c r="Q251" s="16">
        <f t="shared" si="9"/>
        <v>3.6420006127450981</v>
      </c>
      <c r="R251" s="17">
        <v>23774.98</v>
      </c>
      <c r="S251" s="23" t="str">
        <f>IFERROR(VLOOKUP(J251,'DESC ITY - ENG'!B:C,2,FALSE),VLOOKUP(I251,'DESC ITY - ENG'!A:C,3,FALSE))</f>
        <v>Aluminum Disc L. Green Series 330mm x 3.2mm Replacement Part [cite: 3]</v>
      </c>
      <c r="T251" s="12" t="str">
        <f>VLOOKUP(S251,'DESC ITY - ENG'!C:D,2,FALSE)</f>
        <v>ALM-</v>
      </c>
      <c r="U251" t="str">
        <f t="shared" si="10"/>
        <v>鋁製圓盤 L. Green 系列 330mm x 3.2mm 替換零件 [引用：3]</v>
      </c>
      <c r="V251" t="str">
        <f>VLOOKUP(T251,'STANDARD COMM'!A:D,3,FALSE)</f>
        <v>Metal</v>
      </c>
      <c r="W251" t="str">
        <f t="shared" si="11"/>
        <v>kg</v>
      </c>
    </row>
    <row r="252" spans="1:23">
      <c r="A252" s="7" t="s">
        <v>1200</v>
      </c>
      <c r="B252" s="8">
        <v>45566.608495370368</v>
      </c>
      <c r="C252" s="9"/>
      <c r="D252" s="9" t="s">
        <v>23</v>
      </c>
      <c r="E252" s="9" t="s">
        <v>24</v>
      </c>
      <c r="F252" s="9" t="s">
        <v>1355</v>
      </c>
      <c r="G252" s="19">
        <v>46069</v>
      </c>
      <c r="H252" s="9"/>
      <c r="I252" s="9" t="s">
        <v>146</v>
      </c>
      <c r="J252" s="9" t="s">
        <v>147</v>
      </c>
      <c r="K252" s="9" t="s">
        <v>649</v>
      </c>
      <c r="L252" s="29" t="str">
        <f>VLOOKUP(K252,'COMM ITY- ENG'!A:B,2,FALSE)</f>
        <v>aluminium</v>
      </c>
      <c r="M252" s="9"/>
      <c r="N252" s="10">
        <v>3409</v>
      </c>
      <c r="O252" s="9" t="s">
        <v>661</v>
      </c>
      <c r="P252" s="9"/>
      <c r="Q252" s="10">
        <f t="shared" si="9"/>
        <v>3.6420005866823115</v>
      </c>
      <c r="R252" s="11">
        <v>12415.58</v>
      </c>
      <c r="S252" s="23" t="str">
        <f>IFERROR(VLOOKUP(J252,'DESC ITY - ENG'!B:C,2,FALSE),VLOOKUP(I252,'DESC ITY - ENG'!A:C,3,FALSE))</f>
        <v>Aluminum Disc L. Green Series 315mm x 3.2mm Replacement Part [cite: 3]</v>
      </c>
      <c r="T252" s="12" t="str">
        <f>VLOOKUP(S252,'DESC ITY - ENG'!C:D,2,FALSE)</f>
        <v>ALM-</v>
      </c>
      <c r="U252" t="str">
        <f t="shared" si="10"/>
        <v>鋁製圓盤 L. Green 系列 315mm x 3.2mm 替換零件 [引用：3]</v>
      </c>
      <c r="V252" t="str">
        <f>VLOOKUP(T252,'STANDARD COMM'!A:D,3,FALSE)</f>
        <v>Metal</v>
      </c>
      <c r="W252" t="str">
        <f t="shared" si="11"/>
        <v>kg</v>
      </c>
    </row>
    <row r="253" spans="1:23">
      <c r="A253" s="13" t="s">
        <v>1200</v>
      </c>
      <c r="B253" s="14">
        <v>45566.608495370368</v>
      </c>
      <c r="C253" s="15"/>
      <c r="D253" s="15" t="s">
        <v>23</v>
      </c>
      <c r="E253" s="15" t="s">
        <v>24</v>
      </c>
      <c r="F253" s="15" t="s">
        <v>1355</v>
      </c>
      <c r="G253" s="20">
        <v>46069</v>
      </c>
      <c r="H253" s="15"/>
      <c r="I253" s="15" t="s">
        <v>172</v>
      </c>
      <c r="J253" s="15" t="s">
        <v>173</v>
      </c>
      <c r="K253" s="15" t="s">
        <v>649</v>
      </c>
      <c r="L253" s="29" t="str">
        <f>VLOOKUP(K253,'COMM ITY- ENG'!A:B,2,FALSE)</f>
        <v>aluminium</v>
      </c>
      <c r="M253" s="15"/>
      <c r="N253" s="16">
        <v>6520</v>
      </c>
      <c r="O253" s="15" t="s">
        <v>661</v>
      </c>
      <c r="P253" s="15"/>
      <c r="Q253" s="16">
        <f t="shared" si="9"/>
        <v>3.6419999999999999</v>
      </c>
      <c r="R253" s="17">
        <v>23745.84</v>
      </c>
      <c r="S253" s="23" t="str">
        <f>IFERROR(VLOOKUP(J253,'DESC ITY - ENG'!B:C,2,FALSE),VLOOKUP(I253,'DESC ITY - ENG'!A:C,3,FALSE))</f>
        <v>Aluminum Disc L. Green Series 330mm x 3.2mm Replacement Part [cite: 3]</v>
      </c>
      <c r="T253" s="12" t="str">
        <f>VLOOKUP(S253,'DESC ITY - ENG'!C:D,2,FALSE)</f>
        <v>ALM-</v>
      </c>
      <c r="U253" t="str">
        <f t="shared" si="10"/>
        <v>鋁製圓盤 L. Green 系列 330mm x 3.2mm 替換零件 [引用：3]</v>
      </c>
      <c r="V253" t="str">
        <f>VLOOKUP(T253,'STANDARD COMM'!A:D,3,FALSE)</f>
        <v>Metal</v>
      </c>
      <c r="W253" t="str">
        <f t="shared" si="11"/>
        <v>kg</v>
      </c>
    </row>
    <row r="254" spans="1:23">
      <c r="A254" s="7" t="s">
        <v>1201</v>
      </c>
      <c r="B254" s="8">
        <v>45566.608495370368</v>
      </c>
      <c r="C254" s="9"/>
      <c r="D254" s="9" t="s">
        <v>23</v>
      </c>
      <c r="E254" s="9" t="s">
        <v>24</v>
      </c>
      <c r="F254" s="9" t="s">
        <v>1356</v>
      </c>
      <c r="G254" s="19">
        <v>46069</v>
      </c>
      <c r="H254" s="9"/>
      <c r="I254" s="9" t="s">
        <v>174</v>
      </c>
      <c r="J254" s="9" t="s">
        <v>175</v>
      </c>
      <c r="K254" s="9" t="s">
        <v>649</v>
      </c>
      <c r="L254" s="29" t="str">
        <f>VLOOKUP(K254,'COMM ITY- ENG'!A:B,2,FALSE)</f>
        <v>aluminium</v>
      </c>
      <c r="M254" s="9"/>
      <c r="N254" s="10">
        <v>2224</v>
      </c>
      <c r="O254" s="9" t="s">
        <v>661</v>
      </c>
      <c r="P254" s="9"/>
      <c r="Q254" s="10">
        <f t="shared" si="9"/>
        <v>3.6420008992805757</v>
      </c>
      <c r="R254" s="11">
        <v>8099.81</v>
      </c>
      <c r="S254" s="23" t="str">
        <f>IFERROR(VLOOKUP(J254,'DESC ITY - ENG'!B:C,2,FALSE),VLOOKUP(I254,'DESC ITY - ENG'!A:C,3,FALSE))</f>
        <v>Aluminum Disc L. Green Series 225mm x 3.2mm Replacement Part [cite: 3]</v>
      </c>
      <c r="T254" s="12" t="str">
        <f>VLOOKUP(S254,'DESC ITY - ENG'!C:D,2,FALSE)</f>
        <v>ALM-</v>
      </c>
      <c r="U254" t="str">
        <f t="shared" si="10"/>
        <v>鋁製圓盤 L. Green 系列 225mm x 3.2mm 替換零件 [引用：3]</v>
      </c>
      <c r="V254" t="str">
        <f>VLOOKUP(T254,'STANDARD COMM'!A:D,3,FALSE)</f>
        <v>Metal</v>
      </c>
      <c r="W254" t="str">
        <f t="shared" si="11"/>
        <v>kg</v>
      </c>
    </row>
    <row r="255" spans="1:23">
      <c r="A255" s="13" t="s">
        <v>1201</v>
      </c>
      <c r="B255" s="14">
        <v>45566.608495370368</v>
      </c>
      <c r="C255" s="15"/>
      <c r="D255" s="15" t="s">
        <v>23</v>
      </c>
      <c r="E255" s="15" t="s">
        <v>24</v>
      </c>
      <c r="F255" s="15" t="s">
        <v>1356</v>
      </c>
      <c r="G255" s="20">
        <v>46069</v>
      </c>
      <c r="H255" s="15"/>
      <c r="I255" s="15" t="s">
        <v>170</v>
      </c>
      <c r="J255" s="15" t="s">
        <v>171</v>
      </c>
      <c r="K255" s="15" t="s">
        <v>649</v>
      </c>
      <c r="L255" s="29" t="str">
        <f>VLOOKUP(K255,'COMM ITY- ENG'!A:B,2,FALSE)</f>
        <v>aluminium</v>
      </c>
      <c r="M255" s="15"/>
      <c r="N255" s="16">
        <v>2213</v>
      </c>
      <c r="O255" s="15" t="s">
        <v>661</v>
      </c>
      <c r="P255" s="15"/>
      <c r="Q255" s="16">
        <f t="shared" si="9"/>
        <v>3.6420018075011296</v>
      </c>
      <c r="R255" s="17">
        <v>8059.75</v>
      </c>
      <c r="S255" s="23" t="str">
        <f>IFERROR(VLOOKUP(J255,'DESC ITY - ENG'!B:C,2,FALSE),VLOOKUP(I255,'DESC ITY - ENG'!A:C,3,FALSE))</f>
        <v>Aluminum Disc L. Green Series 235mm x 3.2mm Replacement Part [cite: 3]</v>
      </c>
      <c r="T255" s="12" t="str">
        <f>VLOOKUP(S255,'DESC ITY - ENG'!C:D,2,FALSE)</f>
        <v>ALM-</v>
      </c>
      <c r="U255" t="str">
        <f t="shared" si="10"/>
        <v>鋁製圓盤 L. Green 系列 235mm x 3.2mm 替換零件 [引用：3]</v>
      </c>
      <c r="V255" t="str">
        <f>VLOOKUP(T255,'STANDARD COMM'!A:D,3,FALSE)</f>
        <v>Metal</v>
      </c>
      <c r="W255" t="str">
        <f t="shared" si="11"/>
        <v>kg</v>
      </c>
    </row>
    <row r="256" spans="1:23">
      <c r="A256" s="7" t="s">
        <v>1201</v>
      </c>
      <c r="B256" s="8">
        <v>45566.608495370368</v>
      </c>
      <c r="C256" s="9"/>
      <c r="D256" s="9" t="s">
        <v>23</v>
      </c>
      <c r="E256" s="9" t="s">
        <v>24</v>
      </c>
      <c r="F256" s="9" t="s">
        <v>1356</v>
      </c>
      <c r="G256" s="19">
        <v>46069</v>
      </c>
      <c r="H256" s="9"/>
      <c r="I256" s="9" t="s">
        <v>144</v>
      </c>
      <c r="J256" s="9" t="s">
        <v>145</v>
      </c>
      <c r="K256" s="9" t="s">
        <v>649</v>
      </c>
      <c r="L256" s="29" t="str">
        <f>VLOOKUP(K256,'COMM ITY- ENG'!A:B,2,FALSE)</f>
        <v>aluminium</v>
      </c>
      <c r="M256" s="9"/>
      <c r="N256" s="10">
        <v>2219</v>
      </c>
      <c r="O256" s="9" t="s">
        <v>661</v>
      </c>
      <c r="P256" s="9"/>
      <c r="Q256" s="10">
        <f t="shared" si="9"/>
        <v>3.6420009013068952</v>
      </c>
      <c r="R256" s="11">
        <v>8081.6</v>
      </c>
      <c r="S256" s="23" t="str">
        <f>IFERROR(VLOOKUP(J256,'DESC ITY - ENG'!B:C,2,FALSE),VLOOKUP(I256,'DESC ITY - ENG'!A:C,3,FALSE))</f>
        <v>Aluminum Disc L. Green Series 265mm x 3.2mm Replacement Part [cite: 3]</v>
      </c>
      <c r="T256" s="12" t="str">
        <f>VLOOKUP(S256,'DESC ITY - ENG'!C:D,2,FALSE)</f>
        <v>ALM-</v>
      </c>
      <c r="U256" t="str">
        <f t="shared" si="10"/>
        <v>鋁製圓盤 L. Green 系列 265mm x 3.2mm 替換零件 [引用：3]</v>
      </c>
      <c r="V256" t="str">
        <f>VLOOKUP(T256,'STANDARD COMM'!A:D,3,FALSE)</f>
        <v>Metal</v>
      </c>
      <c r="W256" t="str">
        <f t="shared" si="11"/>
        <v>kg</v>
      </c>
    </row>
    <row r="257" spans="1:23">
      <c r="A257" s="13" t="s">
        <v>1203</v>
      </c>
      <c r="B257" s="14">
        <v>45566.608495370368</v>
      </c>
      <c r="C257" s="15"/>
      <c r="D257" s="15" t="s">
        <v>19</v>
      </c>
      <c r="E257" s="15" t="s">
        <v>20</v>
      </c>
      <c r="F257" s="15" t="s">
        <v>1358</v>
      </c>
      <c r="G257" s="20">
        <v>46069</v>
      </c>
      <c r="H257" s="15"/>
      <c r="I257" s="15" t="s">
        <v>148</v>
      </c>
      <c r="J257" s="15" t="s">
        <v>149</v>
      </c>
      <c r="K257" s="15" t="s">
        <v>647</v>
      </c>
      <c r="L257" s="29" t="str">
        <f>VLOOKUP(K257,'COMM ITY- ENG'!A:B,2,FALSE)</f>
        <v>chemical products</v>
      </c>
      <c r="M257" s="15"/>
      <c r="N257" s="16">
        <v>300</v>
      </c>
      <c r="O257" s="15" t="s">
        <v>661</v>
      </c>
      <c r="P257" s="15"/>
      <c r="Q257" s="16">
        <f t="shared" si="9"/>
        <v>8.98</v>
      </c>
      <c r="R257" s="17">
        <v>2694</v>
      </c>
      <c r="S257" s="23" t="str">
        <f>IFERROR(VLOOKUP(J257,'DESC ITY - ENG'!B:C,2,FALSE),VLOOKUP(I257,'DESC ITY - ENG'!A:C,3,FALSE))</f>
        <v>459G-R0185 ROLLER PRIMER GRAY</v>
      </c>
      <c r="T257" s="12" t="str">
        <f>VLOOKUP(S257,'DESC ITY - ENG'!C:D,2,FALSE)</f>
        <v>INM-</v>
      </c>
      <c r="U257" t="str">
        <f t="shared" si="10"/>
        <v>459G-R0185 滾輪底漆灰色</v>
      </c>
      <c r="V257" t="str">
        <f>VLOOKUP(T257,'STANDARD COMM'!A:D,3,FALSE)</f>
        <v>Coating</v>
      </c>
      <c r="W257" t="str">
        <f t="shared" si="11"/>
        <v>kg</v>
      </c>
    </row>
    <row r="258" spans="1:23">
      <c r="A258" s="7" t="s">
        <v>1203</v>
      </c>
      <c r="B258" s="8">
        <v>45566.608495370368</v>
      </c>
      <c r="C258" s="9"/>
      <c r="D258" s="9" t="s">
        <v>19</v>
      </c>
      <c r="E258" s="9" t="s">
        <v>20</v>
      </c>
      <c r="F258" s="9" t="s">
        <v>1358</v>
      </c>
      <c r="G258" s="19">
        <v>46069</v>
      </c>
      <c r="H258" s="9"/>
      <c r="I258" s="9" t="s">
        <v>140</v>
      </c>
      <c r="J258" s="9" t="s">
        <v>141</v>
      </c>
      <c r="K258" s="9" t="s">
        <v>647</v>
      </c>
      <c r="L258" s="29" t="str">
        <f>VLOOKUP(K258,'COMM ITY- ENG'!A:B,2,FALSE)</f>
        <v>chemical products</v>
      </c>
      <c r="M258" s="9"/>
      <c r="N258" s="10">
        <v>320</v>
      </c>
      <c r="O258" s="9" t="s">
        <v>661</v>
      </c>
      <c r="P258" s="9"/>
      <c r="Q258" s="10">
        <f t="shared" ref="Q258:Q321" si="12">+R258/N258</f>
        <v>22.79</v>
      </c>
      <c r="R258" s="11">
        <v>7292.8</v>
      </c>
      <c r="S258" s="23" t="str">
        <f>IFERROR(VLOOKUP(J258,'DESC ITY - ENG'!B:C,2,FALSE),VLOOKUP(I258,'DESC ITY - ENG'!A:C,3,FALSE))</f>
        <v>479G-81190 PRIMER BLACK PROFES (ex 81197)</v>
      </c>
      <c r="T258" s="12" t="str">
        <f>VLOOKUP(S258,'DESC ITY - ENG'!C:D,2,FALSE)</f>
        <v>INM-</v>
      </c>
      <c r="U258" t="str">
        <f t="shared" si="10"/>
        <v>479G-81190 底漆黑色專業（前81197）</v>
      </c>
      <c r="V258" t="str">
        <f>VLOOKUP(T258,'STANDARD COMM'!A:D,3,FALSE)</f>
        <v>Coating</v>
      </c>
      <c r="W258" t="str">
        <f t="shared" si="11"/>
        <v>kg</v>
      </c>
    </row>
    <row r="259" spans="1:23">
      <c r="A259" s="13" t="s">
        <v>1203</v>
      </c>
      <c r="B259" s="14">
        <v>45503.382893518516</v>
      </c>
      <c r="C259" s="15"/>
      <c r="D259" s="15" t="s">
        <v>19</v>
      </c>
      <c r="E259" s="15" t="s">
        <v>20</v>
      </c>
      <c r="F259" s="15" t="s">
        <v>1358</v>
      </c>
      <c r="G259" s="20">
        <v>46069</v>
      </c>
      <c r="H259" s="15"/>
      <c r="I259" s="15" t="s">
        <v>152</v>
      </c>
      <c r="J259" s="15" t="s">
        <v>153</v>
      </c>
      <c r="K259" s="15" t="s">
        <v>647</v>
      </c>
      <c r="L259" s="29" t="str">
        <f>VLOOKUP(K259,'COMM ITY- ENG'!A:B,2,FALSE)</f>
        <v>chemical products</v>
      </c>
      <c r="M259" s="15"/>
      <c r="N259" s="16">
        <v>460</v>
      </c>
      <c r="O259" s="15" t="s">
        <v>661</v>
      </c>
      <c r="P259" s="15"/>
      <c r="Q259" s="16">
        <f t="shared" si="12"/>
        <v>8.98</v>
      </c>
      <c r="R259" s="17">
        <v>4130.8</v>
      </c>
      <c r="S259" s="23" t="str">
        <f>IFERROR(VLOOKUP(J259,'DESC ITY - ENG'!B:C,2,FALSE),VLOOKUP(I259,'DESC ITY - ENG'!A:C,3,FALSE))</f>
        <v>455G-R0385 ROLLER TOPCOAT PEWTER</v>
      </c>
      <c r="T259" s="12" t="str">
        <f>VLOOKUP(S259,'DESC ITY - ENG'!C:D,2,FALSE)</f>
        <v>INM-</v>
      </c>
      <c r="U259" t="str">
        <f t="shared" ref="U259:U322" si="13">_xlfn.TRANSLATE(S259,"en","zh-cht")</f>
        <v>455G-R0385 滾筒頂漆錫製</v>
      </c>
      <c r="V259" t="str">
        <f>VLOOKUP(T259,'STANDARD COMM'!A:D,3,FALSE)</f>
        <v>Coating</v>
      </c>
      <c r="W259" t="str">
        <f t="shared" ref="W259:W322" si="14">_xlfn.TRANSLATE(O259,"it","en")</f>
        <v>kg</v>
      </c>
    </row>
    <row r="260" spans="1:23">
      <c r="A260" s="7" t="s">
        <v>1199</v>
      </c>
      <c r="B260" s="8">
        <v>45566.608495370368</v>
      </c>
      <c r="C260" s="9"/>
      <c r="D260" s="9" t="s">
        <v>25</v>
      </c>
      <c r="E260" s="9" t="s">
        <v>26</v>
      </c>
      <c r="F260" s="9" t="s">
        <v>1350</v>
      </c>
      <c r="G260" s="19">
        <v>46069</v>
      </c>
      <c r="H260" s="9"/>
      <c r="I260" s="9" t="s">
        <v>180</v>
      </c>
      <c r="J260" s="9" t="s">
        <v>181</v>
      </c>
      <c r="K260" s="9" t="s">
        <v>647</v>
      </c>
      <c r="L260" s="29" t="str">
        <f>VLOOKUP(K260,'COMM ITY- ENG'!A:B,2,FALSE)</f>
        <v>chemical products</v>
      </c>
      <c r="M260" s="9"/>
      <c r="N260" s="10">
        <v>200</v>
      </c>
      <c r="O260" s="9" t="s">
        <v>661</v>
      </c>
      <c r="P260" s="9"/>
      <c r="Q260" s="10">
        <f t="shared" si="12"/>
        <v>16.100000000000001</v>
      </c>
      <c r="R260" s="11">
        <v>3220</v>
      </c>
      <c r="S260" s="23" t="str">
        <f>IFERROR(VLOOKUP(J260,'DESC ITY - ENG'!B:C,2,FALSE),VLOOKUP(I260,'DESC ITY - ENG'!A:C,3,FALSE))</f>
        <v>Coating Silikophen P 80 in Xylene</v>
      </c>
      <c r="T260" s="12" t="str">
        <f>VLOOKUP(S260,'DESC ITY - ENG'!C:D,2,FALSE)</f>
        <v>INM-</v>
      </c>
      <c r="U260" t="str">
        <f t="shared" si="13"/>
        <v>將Silikophen P 80塗覆於二甲苯中</v>
      </c>
      <c r="V260" t="str">
        <f>VLOOKUP(T260,'STANDARD COMM'!A:D,3,FALSE)</f>
        <v>Coating</v>
      </c>
      <c r="W260" t="str">
        <f t="shared" si="14"/>
        <v>kg</v>
      </c>
    </row>
    <row r="261" spans="1:23">
      <c r="A261" s="13" t="s">
        <v>1199</v>
      </c>
      <c r="B261" s="14">
        <v>45566.608495370368</v>
      </c>
      <c r="C261" s="15"/>
      <c r="D261" s="15" t="s">
        <v>25</v>
      </c>
      <c r="E261" s="15" t="s">
        <v>26</v>
      </c>
      <c r="F261" s="15" t="s">
        <v>1351</v>
      </c>
      <c r="G261" s="20">
        <v>46069</v>
      </c>
      <c r="H261" s="15"/>
      <c r="I261" s="15" t="s">
        <v>1462</v>
      </c>
      <c r="J261" s="15" t="s">
        <v>1463</v>
      </c>
      <c r="K261" s="15" t="s">
        <v>647</v>
      </c>
      <c r="L261" s="29" t="str">
        <f>VLOOKUP(K261,'COMM ITY- ENG'!A:B,2,FALSE)</f>
        <v>chemical products</v>
      </c>
      <c r="M261" s="15"/>
      <c r="N261" s="16">
        <v>30</v>
      </c>
      <c r="O261" s="15" t="s">
        <v>661</v>
      </c>
      <c r="P261" s="15"/>
      <c r="Q261" s="16">
        <f t="shared" si="12"/>
        <v>12.68</v>
      </c>
      <c r="R261" s="17">
        <v>380.4</v>
      </c>
      <c r="S261" s="23" t="str">
        <f>IFERROR(VLOOKUP(J261,'DESC ITY - ENG'!B:C,2,FALSE),VLOOKUP(I261,'DESC ITY - ENG'!A:C,3,FALSE))</f>
        <v>Tego Foamex 1435 x PTFE (Anti-foam agent)</v>
      </c>
      <c r="T261" s="12" t="str">
        <f>VLOOKUP(S261,'DESC ITY - ENG'!C:D,2,FALSE)</f>
        <v>MISC</v>
      </c>
      <c r="U261" t="str">
        <f t="shared" si="13"/>
        <v>Tego Foamex 1435 x PTFE（起泡劑）</v>
      </c>
      <c r="V261" t="str">
        <f>VLOOKUP(T261,'STANDARD COMM'!A:D,3,FALSE)</f>
        <v>Misc</v>
      </c>
      <c r="W261" t="str">
        <f t="shared" si="14"/>
        <v>kg</v>
      </c>
    </row>
    <row r="262" spans="1:23">
      <c r="A262" s="7" t="s">
        <v>1193</v>
      </c>
      <c r="B262" s="8">
        <v>45566.608495370368</v>
      </c>
      <c r="C262" s="9"/>
      <c r="D262" s="9" t="s">
        <v>25</v>
      </c>
      <c r="E262" s="9" t="s">
        <v>26</v>
      </c>
      <c r="F262" s="9" t="s">
        <v>1352</v>
      </c>
      <c r="G262" s="19">
        <v>46069</v>
      </c>
      <c r="H262" s="9"/>
      <c r="I262" s="9" t="s">
        <v>154</v>
      </c>
      <c r="J262" s="9" t="s">
        <v>155</v>
      </c>
      <c r="K262" s="9" t="s">
        <v>647</v>
      </c>
      <c r="L262" s="29" t="str">
        <f>VLOOKUP(K262,'COMM ITY- ENG'!A:B,2,FALSE)</f>
        <v>chemical products</v>
      </c>
      <c r="M262" s="9"/>
      <c r="N262" s="10">
        <v>2000</v>
      </c>
      <c r="O262" s="9" t="s">
        <v>661</v>
      </c>
      <c r="P262" s="9"/>
      <c r="Q262" s="10">
        <f t="shared" si="12"/>
        <v>7.5</v>
      </c>
      <c r="R262" s="11">
        <v>15000</v>
      </c>
      <c r="S262" s="23" t="str">
        <f>IFERROR(VLOOKUP(J262,'DESC ITY - ENG'!B:C,2,FALSE),VLOOKUP(I262,'DESC ITY - ENG'!A:C,3,FALSE))</f>
        <v>Coating Silikoftal HTL 2 Resin</v>
      </c>
      <c r="T262" s="12" t="str">
        <f>VLOOKUP(S262,'DESC ITY - ENG'!C:D,2,FALSE)</f>
        <v>INM-</v>
      </c>
      <c r="U262" t="str">
        <f t="shared" si="13"/>
        <v>塗層矽利科夫塔爾HTL 2樹脂</v>
      </c>
      <c r="V262" t="str">
        <f>VLOOKUP(T262,'STANDARD COMM'!A:D,3,FALSE)</f>
        <v>Coating</v>
      </c>
      <c r="W262" t="str">
        <f t="shared" si="14"/>
        <v>kg</v>
      </c>
    </row>
    <row r="263" spans="1:23">
      <c r="A263" s="13" t="s">
        <v>1202</v>
      </c>
      <c r="B263" s="14">
        <v>45566.608495370368</v>
      </c>
      <c r="C263" s="15"/>
      <c r="D263" s="15" t="s">
        <v>21</v>
      </c>
      <c r="E263" s="15" t="s">
        <v>22</v>
      </c>
      <c r="F263" s="15" t="s">
        <v>1357</v>
      </c>
      <c r="G263" s="20">
        <v>46069</v>
      </c>
      <c r="H263" s="15"/>
      <c r="I263" s="15" t="s">
        <v>142</v>
      </c>
      <c r="J263" s="15" t="s">
        <v>143</v>
      </c>
      <c r="K263" s="15" t="s">
        <v>648</v>
      </c>
      <c r="L263" s="29" t="str">
        <f>VLOOKUP(K263,'COMM ITY- ENG'!A:B,2,FALSE)</f>
        <v>finished accessories</v>
      </c>
      <c r="M263" s="15"/>
      <c r="N263" s="16">
        <v>1080</v>
      </c>
      <c r="O263" s="15" t="s">
        <v>660</v>
      </c>
      <c r="P263" s="15"/>
      <c r="Q263" s="16">
        <f t="shared" si="12"/>
        <v>1.53</v>
      </c>
      <c r="R263" s="17">
        <v>1652.4</v>
      </c>
      <c r="S263" s="23" t="str">
        <f>IFERROR(VLOOKUP(J263,'DESC ITY - ENG'!B:C,2,FALSE),VLOOKUP(I263,'DESC ITY - ENG'!A:C,3,FALSE))</f>
        <v>Glass Lid Borosilicate Low Profile 24cmGlass Lid</v>
      </c>
      <c r="T263" s="12" t="str">
        <f>VLOOKUP(S263,'DESC ITY - ENG'!C:D,2,FALSE)</f>
        <v>GLID</v>
      </c>
      <c r="U263" t="str">
        <f t="shared" si="13"/>
        <v>硼矽酸鹽玻璃蓋 低矮型 24 公分玻璃蓋</v>
      </c>
      <c r="V263" t="str">
        <f>VLOOKUP(T263,'STANDARD COMM'!A:D,3,FALSE)</f>
        <v>Lid</v>
      </c>
      <c r="W263" t="str">
        <f t="shared" si="14"/>
        <v>NR</v>
      </c>
    </row>
    <row r="264" spans="1:23">
      <c r="A264" s="7" t="s">
        <v>1202</v>
      </c>
      <c r="B264" s="8">
        <v>45566.608495370368</v>
      </c>
      <c r="C264" s="9"/>
      <c r="D264" s="9" t="s">
        <v>21</v>
      </c>
      <c r="E264" s="9" t="s">
        <v>22</v>
      </c>
      <c r="F264" s="9" t="s">
        <v>1357</v>
      </c>
      <c r="G264" s="19">
        <v>46069</v>
      </c>
      <c r="H264" s="9"/>
      <c r="I264" s="9" t="s">
        <v>200</v>
      </c>
      <c r="J264" s="9" t="s">
        <v>201</v>
      </c>
      <c r="K264" s="9" t="s">
        <v>648</v>
      </c>
      <c r="L264" s="29" t="str">
        <f>VLOOKUP(K264,'COMM ITY- ENG'!A:B,2,FALSE)</f>
        <v>finished accessories</v>
      </c>
      <c r="M264" s="9"/>
      <c r="N264" s="10">
        <v>1296</v>
      </c>
      <c r="O264" s="9" t="s">
        <v>660</v>
      </c>
      <c r="P264" s="9"/>
      <c r="Q264" s="10">
        <f t="shared" si="12"/>
        <v>1.8499999999999999</v>
      </c>
      <c r="R264" s="11">
        <v>2397.6</v>
      </c>
      <c r="S264" s="23" t="str">
        <f>IFERROR(VLOOKUP(J264,'DESC ITY - ENG'!B:C,2,FALSE),VLOOKUP(I264,'DESC ITY - ENG'!A:C,3,FALSE))</f>
        <v>Glass Lid Borosilicate Low Profile 28cmGlass Lid</v>
      </c>
      <c r="T264" s="12" t="str">
        <f>VLOOKUP(S264,'DESC ITY - ENG'!C:D,2,FALSE)</f>
        <v>GLID</v>
      </c>
      <c r="U264" t="str">
        <f t="shared" si="13"/>
        <v>硼酸鹽玻璃蓋低矮型 28公分玻璃蓋</v>
      </c>
      <c r="V264" t="str">
        <f>VLOOKUP(T264,'STANDARD COMM'!A:D,3,FALSE)</f>
        <v>Lid</v>
      </c>
      <c r="W264" t="str">
        <f t="shared" si="14"/>
        <v>NR</v>
      </c>
    </row>
    <row r="265" spans="1:23">
      <c r="A265" s="13" t="s">
        <v>1198</v>
      </c>
      <c r="B265" s="14">
        <v>45559.362881944442</v>
      </c>
      <c r="C265" s="15"/>
      <c r="D265" s="15" t="s">
        <v>31</v>
      </c>
      <c r="E265" s="15" t="s">
        <v>32</v>
      </c>
      <c r="F265" s="15" t="s">
        <v>1349</v>
      </c>
      <c r="G265" s="20">
        <v>46069</v>
      </c>
      <c r="H265" s="15"/>
      <c r="I265" s="15" t="s">
        <v>160</v>
      </c>
      <c r="J265" s="15" t="s">
        <v>161</v>
      </c>
      <c r="K265" s="15" t="s">
        <v>647</v>
      </c>
      <c r="L265" s="29" t="str">
        <f>VLOOKUP(K265,'COMM ITY- ENG'!A:B,2,FALSE)</f>
        <v>chemical products</v>
      </c>
      <c r="M265" s="15"/>
      <c r="N265" s="16">
        <v>50</v>
      </c>
      <c r="O265" s="15" t="s">
        <v>661</v>
      </c>
      <c r="P265" s="15"/>
      <c r="Q265" s="16">
        <f t="shared" si="12"/>
        <v>22.389200000000002</v>
      </c>
      <c r="R265" s="17">
        <v>1119.46</v>
      </c>
      <c r="S265" s="23" t="str">
        <f>IFERROR(VLOOKUP(J265,'DESC ITY - ENG'!B:C,2,FALSE),VLOOKUP(I265,'DESC ITY - ENG'!A:C,3,FALSE))</f>
        <v>Pigment FB 280 Iron Red</v>
      </c>
      <c r="T265" s="12" t="str">
        <f>VLOOKUP(S265,'DESC ITY - ENG'!C:D,2,FALSE)</f>
        <v>INM-</v>
      </c>
      <c r="U265" t="str">
        <f t="shared" si="13"/>
        <v>顏料FB 280 鐵紅</v>
      </c>
      <c r="V265" t="str">
        <f>VLOOKUP(T265,'STANDARD COMM'!A:D,3,FALSE)</f>
        <v>Coating</v>
      </c>
      <c r="W265" t="str">
        <f t="shared" si="14"/>
        <v>kg</v>
      </c>
    </row>
    <row r="266" spans="1:23">
      <c r="A266" s="13" t="s">
        <v>1218</v>
      </c>
      <c r="B266" s="14">
        <v>45582.526967592596</v>
      </c>
      <c r="C266" s="15"/>
      <c r="D266" s="15" t="s">
        <v>43</v>
      </c>
      <c r="E266" s="15" t="s">
        <v>1775</v>
      </c>
      <c r="F266" s="15" t="s">
        <v>1373</v>
      </c>
      <c r="G266" s="20">
        <v>46053</v>
      </c>
      <c r="H266" s="15"/>
      <c r="I266" s="15" t="s">
        <v>1776</v>
      </c>
      <c r="J266" s="15" t="s">
        <v>253</v>
      </c>
      <c r="K266" s="15" t="s">
        <v>649</v>
      </c>
      <c r="L266" s="29" t="str">
        <f>VLOOKUP(K266,'COMM ITY- ENG'!A:B,2,FALSE)</f>
        <v>aluminium</v>
      </c>
      <c r="M266" s="15"/>
      <c r="N266" s="16">
        <v>3000</v>
      </c>
      <c r="O266" s="15" t="s">
        <v>661</v>
      </c>
      <c r="P266" s="15"/>
      <c r="Q266" s="16">
        <f t="shared" si="12"/>
        <v>3.4550000000000001</v>
      </c>
      <c r="R266" s="17">
        <v>10365</v>
      </c>
      <c r="S266" s="23" t="str">
        <f>IFERROR(VLOOKUP(J266,'DESC ITY - ENG'!B:C,2,FALSE),VLOOKUP(I266,'DESC ITY - ENG'!A:C,3,FALSE))</f>
        <v>Aluminum Disc Alloy 4006 235mm x 3.6mm Replacement Part [cite: 2]</v>
      </c>
      <c r="T266" s="12" t="str">
        <f>VLOOKUP(S266,'DESC ITY - ENG'!C:D,2,FALSE)</f>
        <v>ALM-</v>
      </c>
      <c r="U266" t="str">
        <f t="shared" si="13"/>
        <v>鋁製圓盤合金 4006 235mm x 3.6mm 替換零件 [引用：2]</v>
      </c>
      <c r="V266" t="str">
        <f>VLOOKUP(T266,'STANDARD COMM'!A:D,3,FALSE)</f>
        <v>Metal</v>
      </c>
      <c r="W266" t="str">
        <f t="shared" si="14"/>
        <v>kg</v>
      </c>
    </row>
    <row r="267" spans="1:23">
      <c r="A267" s="7" t="s">
        <v>1218</v>
      </c>
      <c r="B267" s="8">
        <v>45582.526967592596</v>
      </c>
      <c r="C267" s="9"/>
      <c r="D267" s="9" t="s">
        <v>43</v>
      </c>
      <c r="E267" s="9" t="s">
        <v>44</v>
      </c>
      <c r="F267" s="9" t="s">
        <v>1373</v>
      </c>
      <c r="G267" s="19">
        <v>46053</v>
      </c>
      <c r="H267" s="9"/>
      <c r="I267" s="9" t="s">
        <v>254</v>
      </c>
      <c r="J267" s="9" t="s">
        <v>255</v>
      </c>
      <c r="K267" s="9" t="s">
        <v>649</v>
      </c>
      <c r="L267" s="29" t="str">
        <f>VLOOKUP(K267,'COMM ITY- ENG'!A:B,2,FALSE)</f>
        <v>aluminium</v>
      </c>
      <c r="M267" s="9"/>
      <c r="N267" s="10">
        <v>4140</v>
      </c>
      <c r="O267" s="9" t="s">
        <v>661</v>
      </c>
      <c r="P267" s="9"/>
      <c r="Q267" s="10">
        <f t="shared" si="12"/>
        <v>3.4550000000000001</v>
      </c>
      <c r="R267" s="11">
        <v>14303.7</v>
      </c>
      <c r="S267" s="23" t="str">
        <f>IFERROR(VLOOKUP(J267,'DESC ITY - ENG'!B:C,2,FALSE),VLOOKUP(I267,'DESC ITY - ENG'!A:C,3,FALSE))</f>
        <v>Aluminum Disc Alloy 4006 285mm x 3.6mm Replacement Part [cite: 2]</v>
      </c>
      <c r="T267" s="12" t="str">
        <f>VLOOKUP(S267,'DESC ITY - ENG'!C:D,2,FALSE)</f>
        <v>ALM-</v>
      </c>
      <c r="U267" t="str">
        <f t="shared" si="13"/>
        <v>鋁製圓盤合金 4006 285mm x 3.6mm 替換零件 [引用：2]</v>
      </c>
      <c r="V267" t="str">
        <f>VLOOKUP(T267,'STANDARD COMM'!A:D,3,FALSE)</f>
        <v>Metal</v>
      </c>
      <c r="W267" t="str">
        <f t="shared" si="14"/>
        <v>kg</v>
      </c>
    </row>
    <row r="268" spans="1:23">
      <c r="A268" s="13" t="s">
        <v>1218</v>
      </c>
      <c r="B268" s="14">
        <v>45610.629560185182</v>
      </c>
      <c r="C268" s="15"/>
      <c r="D268" s="15" t="s">
        <v>43</v>
      </c>
      <c r="E268" s="15" t="s">
        <v>44</v>
      </c>
      <c r="F268" s="15" t="s">
        <v>1373</v>
      </c>
      <c r="G268" s="20">
        <v>46053</v>
      </c>
      <c r="H268" s="15"/>
      <c r="I268" s="15" t="s">
        <v>256</v>
      </c>
      <c r="J268" s="15" t="s">
        <v>257</v>
      </c>
      <c r="K268" s="15" t="s">
        <v>649</v>
      </c>
      <c r="L268" s="29" t="str">
        <f>VLOOKUP(K268,'COMM ITY- ENG'!A:B,2,FALSE)</f>
        <v>aluminium</v>
      </c>
      <c r="M268" s="15"/>
      <c r="N268" s="16">
        <v>1550</v>
      </c>
      <c r="O268" s="15" t="s">
        <v>661</v>
      </c>
      <c r="P268" s="15"/>
      <c r="Q268" s="16">
        <f t="shared" si="12"/>
        <v>3.4550000000000001</v>
      </c>
      <c r="R268" s="17">
        <v>5355.25</v>
      </c>
      <c r="S268" s="23" t="str">
        <f>IFERROR(VLOOKUP(J268,'DESC ITY - ENG'!B:C,2,FALSE),VLOOKUP(I268,'DESC ITY - ENG'!A:C,3,FALSE))</f>
        <v>Aluminum Disc Alloy 4006 310mm x 3.6mm Replacement Part [cite: 2]</v>
      </c>
      <c r="T268" s="12" t="str">
        <f>VLOOKUP(S268,'DESC ITY - ENG'!C:D,2,FALSE)</f>
        <v>ALM-</v>
      </c>
      <c r="U268" t="str">
        <f t="shared" si="13"/>
        <v>鋁碟合金 4006 310mm x 3.6mm 替換零件 [引用：2]</v>
      </c>
      <c r="V268" t="str">
        <f>VLOOKUP(T268,'STANDARD COMM'!A:D,3,FALSE)</f>
        <v>Metal</v>
      </c>
      <c r="W268" t="str">
        <f t="shared" si="14"/>
        <v>kg</v>
      </c>
    </row>
    <row r="269" spans="1:23">
      <c r="A269" s="7" t="s">
        <v>1218</v>
      </c>
      <c r="B269" s="8">
        <v>45639.623611111114</v>
      </c>
      <c r="C269" s="9"/>
      <c r="D269" s="9" t="s">
        <v>43</v>
      </c>
      <c r="E269" s="9" t="s">
        <v>44</v>
      </c>
      <c r="F269" s="9" t="s">
        <v>1373</v>
      </c>
      <c r="G269" s="19">
        <v>46053</v>
      </c>
      <c r="H269" s="9"/>
      <c r="I269" s="9" t="s">
        <v>236</v>
      </c>
      <c r="J269" s="9" t="s">
        <v>237</v>
      </c>
      <c r="K269" s="9" t="s">
        <v>649</v>
      </c>
      <c r="L269" s="29" t="str">
        <f>VLOOKUP(K269,'COMM ITY- ENG'!A:B,2,FALSE)</f>
        <v>aluminium</v>
      </c>
      <c r="M269" s="9"/>
      <c r="N269" s="10">
        <v>6046</v>
      </c>
      <c r="O269" s="9" t="s">
        <v>661</v>
      </c>
      <c r="P269" s="9"/>
      <c r="Q269" s="10">
        <f t="shared" si="12"/>
        <v>3.4550000000000001</v>
      </c>
      <c r="R269" s="11">
        <v>20888.93</v>
      </c>
      <c r="S269" s="23" t="str">
        <f>IFERROR(VLOOKUP(J269,'DESC ITY - ENG'!B:C,2,FALSE),VLOOKUP(I269,'DESC ITY - ENG'!A:C,3,FALSE))</f>
        <v>Aluminum Disc Alloy 4006 325mm x 3.6mm Replacement Part [cite: 2]</v>
      </c>
      <c r="T269" s="12" t="str">
        <f>VLOOKUP(S269,'DESC ITY - ENG'!C:D,2,FALSE)</f>
        <v>ALM-</v>
      </c>
      <c r="U269" t="str">
        <f t="shared" si="13"/>
        <v>鋁碟合金 4006 325mm x 3.6mm 替換零件 [引用：2]</v>
      </c>
      <c r="V269" t="str">
        <f>VLOOKUP(T269,'STANDARD COMM'!A:D,3,FALSE)</f>
        <v>Metal</v>
      </c>
      <c r="W269" t="str">
        <f t="shared" si="14"/>
        <v>kg</v>
      </c>
    </row>
    <row r="270" spans="1:23">
      <c r="A270" s="13" t="s">
        <v>1218</v>
      </c>
      <c r="B270" s="14">
        <v>45610.629560185182</v>
      </c>
      <c r="C270" s="15"/>
      <c r="D270" s="15" t="s">
        <v>43</v>
      </c>
      <c r="E270" s="15" t="s">
        <v>44</v>
      </c>
      <c r="F270" s="15" t="s">
        <v>1373</v>
      </c>
      <c r="G270" s="20">
        <v>46053</v>
      </c>
      <c r="H270" s="15"/>
      <c r="I270" s="15" t="s">
        <v>258</v>
      </c>
      <c r="J270" s="15" t="s">
        <v>259</v>
      </c>
      <c r="K270" s="15" t="s">
        <v>649</v>
      </c>
      <c r="L270" s="29" t="str">
        <f>VLOOKUP(K270,'COMM ITY- ENG'!A:B,2,FALSE)</f>
        <v>aluminium</v>
      </c>
      <c r="M270" s="15"/>
      <c r="N270" s="16">
        <v>3050</v>
      </c>
      <c r="O270" s="15" t="s">
        <v>661</v>
      </c>
      <c r="P270" s="15"/>
      <c r="Q270" s="16">
        <f t="shared" si="12"/>
        <v>3.4550000000000001</v>
      </c>
      <c r="R270" s="17">
        <v>10537.75</v>
      </c>
      <c r="S270" s="23" t="str">
        <f>IFERROR(VLOOKUP(J270,'DESC ITY - ENG'!B:C,2,FALSE),VLOOKUP(I270,'DESC ITY - ENG'!A:C,3,FALSE))</f>
        <v>Aluminum Disc Alloy 4006 350mm x 3.6mm Replacement Part [cite: 2]</v>
      </c>
      <c r="T270" s="12" t="str">
        <f>VLOOKUP(S270,'DESC ITY - ENG'!C:D,2,FALSE)</f>
        <v>ALM-</v>
      </c>
      <c r="U270" t="str">
        <f t="shared" si="13"/>
        <v>鋁製圓盤合金 4006 350mm x 3.6mm 替換零件 [引用：2]</v>
      </c>
      <c r="V270" t="str">
        <f>VLOOKUP(T270,'STANDARD COMM'!A:D,3,FALSE)</f>
        <v>Metal</v>
      </c>
      <c r="W270" t="str">
        <f t="shared" si="14"/>
        <v>kg</v>
      </c>
    </row>
    <row r="271" spans="1:23">
      <c r="A271" s="7" t="s">
        <v>1218</v>
      </c>
      <c r="B271" s="8">
        <v>45622.697997685187</v>
      </c>
      <c r="C271" s="9"/>
      <c r="D271" s="9" t="s">
        <v>43</v>
      </c>
      <c r="E271" s="9" t="s">
        <v>44</v>
      </c>
      <c r="F271" s="9" t="s">
        <v>1373</v>
      </c>
      <c r="G271" s="19">
        <v>46053</v>
      </c>
      <c r="H271" s="9"/>
      <c r="I271" s="9" t="s">
        <v>242</v>
      </c>
      <c r="J271" s="9" t="s">
        <v>243</v>
      </c>
      <c r="K271" s="9" t="s">
        <v>649</v>
      </c>
      <c r="L271" s="29" t="str">
        <f>VLOOKUP(K271,'COMM ITY- ENG'!A:B,2,FALSE)</f>
        <v>aluminium</v>
      </c>
      <c r="M271" s="9"/>
      <c r="N271" s="10">
        <v>7680</v>
      </c>
      <c r="O271" s="9" t="s">
        <v>661</v>
      </c>
      <c r="P271" s="9"/>
      <c r="Q271" s="10">
        <f t="shared" si="12"/>
        <v>3.4550000000000001</v>
      </c>
      <c r="R271" s="11">
        <v>26534.400000000001</v>
      </c>
      <c r="S271" s="23" t="str">
        <f>IFERROR(VLOOKUP(J271,'DESC ITY - ENG'!B:C,2,FALSE),VLOOKUP(I271,'DESC ITY - ENG'!A:C,3,FALSE))</f>
        <v>Aluminum Disc Alloy 4006 355mm x 3.6mm Replacement Part [cite: 2]</v>
      </c>
      <c r="T271" s="12" t="str">
        <f>VLOOKUP(S271,'DESC ITY - ENG'!C:D,2,FALSE)</f>
        <v>ALM-</v>
      </c>
      <c r="U271" t="str">
        <f t="shared" si="13"/>
        <v>鋁製圓盤合金 4006 355mm x 3.6mm 替換零件 [引用：2]</v>
      </c>
      <c r="V271" t="str">
        <f>VLOOKUP(T271,'STANDARD COMM'!A:D,3,FALSE)</f>
        <v>Metal</v>
      </c>
      <c r="W271" t="str">
        <f t="shared" si="14"/>
        <v>kg</v>
      </c>
    </row>
    <row r="272" spans="1:23">
      <c r="A272" s="7" t="s">
        <v>1192</v>
      </c>
      <c r="B272" s="8">
        <v>45630.440416666665</v>
      </c>
      <c r="C272" s="9"/>
      <c r="D272" s="9" t="s">
        <v>23</v>
      </c>
      <c r="E272" s="9" t="s">
        <v>24</v>
      </c>
      <c r="F272" s="9" t="s">
        <v>1344</v>
      </c>
      <c r="G272" s="19">
        <v>46053</v>
      </c>
      <c r="H272" s="9"/>
      <c r="I272" s="9" t="s">
        <v>186</v>
      </c>
      <c r="J272" s="9" t="s">
        <v>187</v>
      </c>
      <c r="K272" s="9" t="s">
        <v>649</v>
      </c>
      <c r="L272" s="29" t="str">
        <f>VLOOKUP(K272,'COMM ITY- ENG'!A:B,2,FALSE)</f>
        <v>aluminium</v>
      </c>
      <c r="M272" s="9"/>
      <c r="N272" s="10">
        <v>2231</v>
      </c>
      <c r="O272" s="9" t="s">
        <v>661</v>
      </c>
      <c r="P272" s="9"/>
      <c r="Q272" s="10">
        <f t="shared" si="12"/>
        <v>3.4270013446884806</v>
      </c>
      <c r="R272" s="11">
        <v>7645.64</v>
      </c>
      <c r="S272" s="23" t="str">
        <f>IFERROR(VLOOKUP(J272,'DESC ITY - ENG'!B:C,2,FALSE),VLOOKUP(I272,'DESC ITY - ENG'!A:C,3,FALSE))</f>
        <v>Aluminum Disc L. Green Series 225mm x 2.9mm Replacement Part [cite: 3]</v>
      </c>
      <c r="T272" s="12" t="str">
        <f>VLOOKUP(S272,'DESC ITY - ENG'!C:D,2,FALSE)</f>
        <v>ALM-</v>
      </c>
      <c r="U272" t="str">
        <f t="shared" si="13"/>
        <v>鋁製圓盤 L. Green 系列 225mm x 2.9mm 替換零件 [引用：3]</v>
      </c>
      <c r="V272" t="str">
        <f>VLOOKUP(T272,'STANDARD COMM'!A:D,3,FALSE)</f>
        <v>Metal</v>
      </c>
      <c r="W272" t="str">
        <f t="shared" si="14"/>
        <v>kg</v>
      </c>
    </row>
    <row r="273" spans="1:23">
      <c r="A273" s="13" t="s">
        <v>1192</v>
      </c>
      <c r="B273" s="14">
        <v>45630.440416666665</v>
      </c>
      <c r="C273" s="15"/>
      <c r="D273" s="15" t="s">
        <v>23</v>
      </c>
      <c r="E273" s="15" t="s">
        <v>24</v>
      </c>
      <c r="F273" s="15" t="s">
        <v>1344</v>
      </c>
      <c r="G273" s="20">
        <v>46053</v>
      </c>
      <c r="H273" s="15"/>
      <c r="I273" s="15" t="s">
        <v>174</v>
      </c>
      <c r="J273" s="15" t="s">
        <v>175</v>
      </c>
      <c r="K273" s="15" t="s">
        <v>649</v>
      </c>
      <c r="L273" s="29" t="str">
        <f>VLOOKUP(K273,'COMM ITY- ENG'!A:B,2,FALSE)</f>
        <v>aluminium</v>
      </c>
      <c r="M273" s="15"/>
      <c r="N273" s="16">
        <v>3387</v>
      </c>
      <c r="O273" s="15" t="s">
        <v>661</v>
      </c>
      <c r="P273" s="15"/>
      <c r="Q273" s="16">
        <f t="shared" si="12"/>
        <v>3.4270002952465308</v>
      </c>
      <c r="R273" s="17">
        <v>11607.25</v>
      </c>
      <c r="S273" s="23" t="str">
        <f>IFERROR(VLOOKUP(J273,'DESC ITY - ENG'!B:C,2,FALSE),VLOOKUP(I273,'DESC ITY - ENG'!A:C,3,FALSE))</f>
        <v>Aluminum Disc L. Green Series 225mm x 3.2mm Replacement Part [cite: 3]</v>
      </c>
      <c r="T273" s="12" t="str">
        <f>VLOOKUP(S273,'DESC ITY - ENG'!C:D,2,FALSE)</f>
        <v>ALM-</v>
      </c>
      <c r="U273" t="str">
        <f t="shared" si="13"/>
        <v>鋁製圓盤 L. Green 系列 225mm x 3.2mm 替換零件 [引用：3]</v>
      </c>
      <c r="V273" t="str">
        <f>VLOOKUP(T273,'STANDARD COMM'!A:D,3,FALSE)</f>
        <v>Metal</v>
      </c>
      <c r="W273" t="str">
        <f t="shared" si="14"/>
        <v>kg</v>
      </c>
    </row>
    <row r="274" spans="1:23">
      <c r="A274" s="7" t="s">
        <v>1192</v>
      </c>
      <c r="B274" s="8">
        <v>45639.623599537037</v>
      </c>
      <c r="C274" s="9"/>
      <c r="D274" s="9" t="s">
        <v>23</v>
      </c>
      <c r="E274" s="9" t="s">
        <v>24</v>
      </c>
      <c r="F274" s="9" t="s">
        <v>1344</v>
      </c>
      <c r="G274" s="19">
        <v>46053</v>
      </c>
      <c r="H274" s="9"/>
      <c r="I274" s="9" t="s">
        <v>176</v>
      </c>
      <c r="J274" s="9" t="s">
        <v>177</v>
      </c>
      <c r="K274" s="9" t="s">
        <v>649</v>
      </c>
      <c r="L274" s="29" t="str">
        <f>VLOOKUP(K274,'COMM ITY- ENG'!A:B,2,FALSE)</f>
        <v>aluminium</v>
      </c>
      <c r="M274" s="9"/>
      <c r="N274" s="10">
        <v>1896</v>
      </c>
      <c r="O274" s="9" t="s">
        <v>661</v>
      </c>
      <c r="P274" s="9"/>
      <c r="Q274" s="10">
        <f t="shared" si="12"/>
        <v>3.4269989451476794</v>
      </c>
      <c r="R274" s="11">
        <v>6497.59</v>
      </c>
      <c r="S274" s="23" t="str">
        <f>IFERROR(VLOOKUP(J274,'DESC ITY - ENG'!B:C,2,FALSE),VLOOKUP(I274,'DESC ITY - ENG'!A:C,3,FALSE))</f>
        <v>Aluminum Disc Green Series 285mm x 2.9mm Replacement Part [cite: 3]</v>
      </c>
      <c r="T274" s="12" t="str">
        <f>VLOOKUP(S274,'DESC ITY - ENG'!C:D,2,FALSE)</f>
        <v>ALM-</v>
      </c>
      <c r="U274" t="str">
        <f t="shared" si="13"/>
        <v>鋁製圓盤綠色系列 285mm x 2.9mm 替換零件 [引用：3]</v>
      </c>
      <c r="V274" t="str">
        <f>VLOOKUP(T274,'STANDARD COMM'!A:D,3,FALSE)</f>
        <v>Metal</v>
      </c>
      <c r="W274" t="str">
        <f t="shared" si="14"/>
        <v>kg</v>
      </c>
    </row>
    <row r="275" spans="1:23">
      <c r="A275" s="13" t="s">
        <v>1192</v>
      </c>
      <c r="B275" s="14">
        <v>45630.440416666665</v>
      </c>
      <c r="C275" s="15"/>
      <c r="D275" s="15" t="s">
        <v>23</v>
      </c>
      <c r="E275" s="15" t="s">
        <v>24</v>
      </c>
      <c r="F275" s="15" t="s">
        <v>1344</v>
      </c>
      <c r="G275" s="20">
        <v>46053</v>
      </c>
      <c r="H275" s="15"/>
      <c r="I275" s="15" t="s">
        <v>188</v>
      </c>
      <c r="J275" s="15" t="s">
        <v>189</v>
      </c>
      <c r="K275" s="15" t="s">
        <v>649</v>
      </c>
      <c r="L275" s="29" t="str">
        <f>VLOOKUP(K275,'COMM ITY- ENG'!A:B,2,FALSE)</f>
        <v>aluminium</v>
      </c>
      <c r="M275" s="15"/>
      <c r="N275" s="16">
        <v>2264</v>
      </c>
      <c r="O275" s="15" t="s">
        <v>661</v>
      </c>
      <c r="P275" s="15"/>
      <c r="Q275" s="16">
        <f t="shared" si="12"/>
        <v>3.4270008833922261</v>
      </c>
      <c r="R275" s="17">
        <v>7758.73</v>
      </c>
      <c r="S275" s="23" t="str">
        <f>IFERROR(VLOOKUP(J275,'DESC ITY - ENG'!B:C,2,FALSE),VLOOKUP(I275,'DESC ITY - ENG'!A:C,3,FALSE))</f>
        <v>Aluminum Disc L. Green Series 305mm x 2.9mm Replacement Part [cite: 3]</v>
      </c>
      <c r="T275" s="12" t="str">
        <f>VLOOKUP(S275,'DESC ITY - ENG'!C:D,2,FALSE)</f>
        <v>ALM-</v>
      </c>
      <c r="U275" t="str">
        <f t="shared" si="13"/>
        <v>鋁製圓盤 L. Green 系列 305mm x 2.9mm 替換零件 [引用：3]</v>
      </c>
      <c r="V275" t="str">
        <f>VLOOKUP(T275,'STANDARD COMM'!A:D,3,FALSE)</f>
        <v>Metal</v>
      </c>
      <c r="W275" t="str">
        <f t="shared" si="14"/>
        <v>kg</v>
      </c>
    </row>
    <row r="276" spans="1:23">
      <c r="A276" s="7" t="s">
        <v>1192</v>
      </c>
      <c r="B276" s="8">
        <v>45666.354837962965</v>
      </c>
      <c r="C276" s="9"/>
      <c r="D276" s="9" t="s">
        <v>23</v>
      </c>
      <c r="E276" s="9" t="s">
        <v>24</v>
      </c>
      <c r="F276" s="9" t="s">
        <v>1344</v>
      </c>
      <c r="G276" s="19">
        <v>46053</v>
      </c>
      <c r="H276" s="9"/>
      <c r="I276" s="9" t="s">
        <v>190</v>
      </c>
      <c r="J276" s="9" t="s">
        <v>191</v>
      </c>
      <c r="K276" s="9" t="s">
        <v>649</v>
      </c>
      <c r="L276" s="29" t="str">
        <f>VLOOKUP(K276,'COMM ITY- ENG'!A:B,2,FALSE)</f>
        <v>aluminium</v>
      </c>
      <c r="M276" s="9"/>
      <c r="N276" s="10">
        <v>2283</v>
      </c>
      <c r="O276" s="9" t="s">
        <v>661</v>
      </c>
      <c r="P276" s="9"/>
      <c r="Q276" s="10">
        <f t="shared" si="12"/>
        <v>3.426999561979851</v>
      </c>
      <c r="R276" s="11">
        <v>7823.84</v>
      </c>
      <c r="S276" s="23" t="str">
        <f>IFERROR(VLOOKUP(J276,'DESC ITY - ENG'!B:C,2,FALSE),VLOOKUP(I276,'DESC ITY - ENG'!A:C,3,FALSE))</f>
        <v>Aluminum Disc L. Green Series 330mm x 2.9mm Replacement Part [cite: 3]</v>
      </c>
      <c r="T276" s="12" t="str">
        <f>VLOOKUP(S276,'DESC ITY - ENG'!C:D,2,FALSE)</f>
        <v>ALM-</v>
      </c>
      <c r="U276" t="str">
        <f t="shared" si="13"/>
        <v>鋁製圓盤 L. Green 系列 330mm x 2.9mm 替換零件 [引用：3]</v>
      </c>
      <c r="V276" t="str">
        <f>VLOOKUP(T276,'STANDARD COMM'!A:D,3,FALSE)</f>
        <v>Metal</v>
      </c>
      <c r="W276" t="str">
        <f t="shared" si="14"/>
        <v>kg</v>
      </c>
    </row>
    <row r="277" spans="1:23">
      <c r="A277" s="13" t="s">
        <v>1192</v>
      </c>
      <c r="B277" s="14">
        <v>45608.708275462966</v>
      </c>
      <c r="C277" s="15"/>
      <c r="D277" s="15" t="s">
        <v>23</v>
      </c>
      <c r="E277" s="15" t="s">
        <v>24</v>
      </c>
      <c r="F277" s="15" t="s">
        <v>1344</v>
      </c>
      <c r="G277" s="20">
        <v>46053</v>
      </c>
      <c r="H277" s="15"/>
      <c r="I277" s="15" t="s">
        <v>202</v>
      </c>
      <c r="J277" s="15" t="s">
        <v>203</v>
      </c>
      <c r="K277" s="15" t="s">
        <v>649</v>
      </c>
      <c r="L277" s="29" t="str">
        <f>VLOOKUP(K277,'COMM ITY- ENG'!A:B,2,FALSE)</f>
        <v>aluminium</v>
      </c>
      <c r="M277" s="15"/>
      <c r="N277" s="16">
        <v>2193</v>
      </c>
      <c r="O277" s="15" t="s">
        <v>661</v>
      </c>
      <c r="P277" s="15"/>
      <c r="Q277" s="16">
        <f t="shared" si="12"/>
        <v>3.4269995440036478</v>
      </c>
      <c r="R277" s="17">
        <v>7515.41</v>
      </c>
      <c r="S277" s="23" t="str">
        <f>IFERROR(VLOOKUP(J277,'DESC ITY - ENG'!B:C,2,FALSE),VLOOKUP(I277,'DESC ITY - ENG'!A:C,3,FALSE))</f>
        <v>Aluminum Disc L. Green Series 335mm x 2.9mm Replacement Part [cite: 3]</v>
      </c>
      <c r="T277" s="12" t="str">
        <f>VLOOKUP(S277,'DESC ITY - ENG'!C:D,2,FALSE)</f>
        <v>ALM-</v>
      </c>
      <c r="U277" t="str">
        <f t="shared" si="13"/>
        <v>鋁製圓盤 L. Green 系列 335mm x 2.9mm 替換零件 [引用：3]</v>
      </c>
      <c r="V277" t="str">
        <f>VLOOKUP(T277,'STANDARD COMM'!A:D,3,FALSE)</f>
        <v>Metal</v>
      </c>
      <c r="W277" t="str">
        <f t="shared" si="14"/>
        <v>kg</v>
      </c>
    </row>
    <row r="278" spans="1:23">
      <c r="A278" s="7" t="s">
        <v>1192</v>
      </c>
      <c r="B278" s="8">
        <v>45601.551828703705</v>
      </c>
      <c r="C278" s="9"/>
      <c r="D278" s="9" t="s">
        <v>23</v>
      </c>
      <c r="E278" s="9" t="s">
        <v>24</v>
      </c>
      <c r="F278" s="9" t="s">
        <v>1344</v>
      </c>
      <c r="G278" s="19">
        <v>46053</v>
      </c>
      <c r="H278" s="9"/>
      <c r="I278" s="9" t="s">
        <v>178</v>
      </c>
      <c r="J278" s="9" t="s">
        <v>179</v>
      </c>
      <c r="K278" s="9" t="s">
        <v>649</v>
      </c>
      <c r="L278" s="29" t="str">
        <f>VLOOKUP(K278,'COMM ITY- ENG'!A:B,2,FALSE)</f>
        <v>aluminium</v>
      </c>
      <c r="M278" s="9"/>
      <c r="N278" s="10">
        <v>2199</v>
      </c>
      <c r="O278" s="9" t="s">
        <v>661</v>
      </c>
      <c r="P278" s="9"/>
      <c r="Q278" s="10">
        <f t="shared" si="12"/>
        <v>3.4269986357435198</v>
      </c>
      <c r="R278" s="11">
        <v>7535.97</v>
      </c>
      <c r="S278" s="23" t="str">
        <f>IFERROR(VLOOKUP(J278,'DESC ITY - ENG'!B:C,2,FALSE),VLOOKUP(I278,'DESC ITY - ENG'!A:C,3,FALSE))</f>
        <v>Aluminum Disc L. Green Series 365mm x 2.9mm Replacement Part [cite: 3]</v>
      </c>
      <c r="T278" s="12" t="str">
        <f>VLOOKUP(S278,'DESC ITY - ENG'!C:D,2,FALSE)</f>
        <v>ALM-</v>
      </c>
      <c r="U278" t="str">
        <f t="shared" si="13"/>
        <v>鋁製圓盤 L. Green 系列 365mm x 2.9mm 替換零件 [引用：3]</v>
      </c>
      <c r="V278" t="str">
        <f>VLOOKUP(T278,'STANDARD COMM'!A:D,3,FALSE)</f>
        <v>Metal</v>
      </c>
      <c r="W278" t="str">
        <f t="shared" si="14"/>
        <v>kg</v>
      </c>
    </row>
    <row r="279" spans="1:23">
      <c r="A279" s="7" t="s">
        <v>1238</v>
      </c>
      <c r="B279" s="8">
        <v>45666.665150462963</v>
      </c>
      <c r="C279" s="9"/>
      <c r="D279" s="9" t="s">
        <v>130</v>
      </c>
      <c r="E279" s="9" t="s">
        <v>131</v>
      </c>
      <c r="F279" s="9" t="s">
        <v>1400</v>
      </c>
      <c r="G279" s="19">
        <v>46053</v>
      </c>
      <c r="H279" s="9"/>
      <c r="I279" s="9" t="s">
        <v>576</v>
      </c>
      <c r="J279" s="9" t="s">
        <v>577</v>
      </c>
      <c r="K279" s="9" t="s">
        <v>647</v>
      </c>
      <c r="L279" s="29" t="str">
        <f>VLOOKUP(K279,'COMM ITY- ENG'!A:B,2,FALSE)</f>
        <v>chemical products</v>
      </c>
      <c r="M279" s="9"/>
      <c r="N279" s="10">
        <v>25</v>
      </c>
      <c r="O279" s="9" t="s">
        <v>661</v>
      </c>
      <c r="P279" s="9"/>
      <c r="Q279" s="10">
        <f t="shared" si="12"/>
        <v>8.1</v>
      </c>
      <c r="R279" s="11">
        <v>202.5</v>
      </c>
      <c r="S279" s="23" t="str">
        <f>IFERROR(VLOOKUP(J279,'DESC ITY - ENG'!B:C,2,FALSE),VLOOKUP(I279,'DESC ITY - ENG'!A:C,3,FALSE))</f>
        <v>Pigment Specialpearl 1600 (formerly Iriodin 100)</v>
      </c>
      <c r="T279" s="12" t="str">
        <f>VLOOKUP(S279,'DESC ITY - ENG'!C:D,2,FALSE)</f>
        <v>INM-</v>
      </c>
      <c r="U279" t="str">
        <f t="shared" si="13"/>
        <v>顏料 Specialpearl 1600（前身為 Iriodin 100）</v>
      </c>
      <c r="V279" t="str">
        <f>VLOOKUP(T279,'STANDARD COMM'!A:D,3,FALSE)</f>
        <v>Coating</v>
      </c>
      <c r="W279" t="str">
        <f t="shared" si="14"/>
        <v>kg</v>
      </c>
    </row>
    <row r="280" spans="1:23">
      <c r="A280" s="13" t="s">
        <v>1238</v>
      </c>
      <c r="B280" s="14">
        <v>45635.557719907411</v>
      </c>
      <c r="C280" s="15"/>
      <c r="D280" s="15" t="s">
        <v>130</v>
      </c>
      <c r="E280" s="15" t="s">
        <v>131</v>
      </c>
      <c r="F280" s="15" t="s">
        <v>1400</v>
      </c>
      <c r="G280" s="20">
        <v>46053</v>
      </c>
      <c r="H280" s="15"/>
      <c r="I280" s="15" t="s">
        <v>578</v>
      </c>
      <c r="J280" s="15" t="s">
        <v>579</v>
      </c>
      <c r="K280" s="15" t="s">
        <v>647</v>
      </c>
      <c r="L280" s="29" t="str">
        <f>VLOOKUP(K280,'COMM ITY- ENG'!A:B,2,FALSE)</f>
        <v>chemical products</v>
      </c>
      <c r="M280" s="15"/>
      <c r="N280" s="16">
        <v>25</v>
      </c>
      <c r="O280" s="15" t="s">
        <v>661</v>
      </c>
      <c r="P280" s="15"/>
      <c r="Q280" s="16">
        <f t="shared" si="12"/>
        <v>9.5</v>
      </c>
      <c r="R280" s="17">
        <v>237.5</v>
      </c>
      <c r="S280" s="23" t="str">
        <f>IFERROR(VLOOKUP(J280,'DESC ITY - ENG'!B:C,2,FALSE),VLOOKUP(I280,'DESC ITY - ENG'!A:C,3,FALSE))</f>
        <v>Pigment Specialpearl 1611 (formerly Iriodin 111)</v>
      </c>
      <c r="T280" s="12" t="str">
        <f>VLOOKUP(S280,'DESC ITY - ENG'!C:D,2,FALSE)</f>
        <v>INM-</v>
      </c>
      <c r="U280" t="str">
        <f t="shared" si="13"/>
        <v>色素特種珍珠 1611（前稱 Iriodin 111）</v>
      </c>
      <c r="V280" t="str">
        <f>VLOOKUP(T280,'STANDARD COMM'!A:D,3,FALSE)</f>
        <v>Coating</v>
      </c>
      <c r="W280" t="str">
        <f t="shared" si="14"/>
        <v>kg</v>
      </c>
    </row>
    <row r="281" spans="1:23">
      <c r="A281" s="7" t="s">
        <v>1270</v>
      </c>
      <c r="B281" s="8">
        <v>45623.416273148148</v>
      </c>
      <c r="C281" s="9"/>
      <c r="D281" s="9" t="s">
        <v>86</v>
      </c>
      <c r="E281" s="9" t="s">
        <v>87</v>
      </c>
      <c r="F281" s="9" t="s">
        <v>1429</v>
      </c>
      <c r="G281" s="19">
        <v>46053</v>
      </c>
      <c r="H281" s="9"/>
      <c r="I281" s="9" t="s">
        <v>398</v>
      </c>
      <c r="J281" s="9" t="s">
        <v>399</v>
      </c>
      <c r="K281" s="9" t="s">
        <v>653</v>
      </c>
      <c r="L281" s="29" t="str">
        <f>VLOOKUP(K281,'COMM ITY- ENG'!A:B,2,FALSE)</f>
        <v>accessories for handles</v>
      </c>
      <c r="M281" s="9"/>
      <c r="N281" s="10">
        <v>100000</v>
      </c>
      <c r="O281" s="9" t="s">
        <v>660</v>
      </c>
      <c r="P281" s="9"/>
      <c r="Q281" s="10">
        <f t="shared" si="12"/>
        <v>2.64E-3</v>
      </c>
      <c r="R281" s="11">
        <v>264</v>
      </c>
      <c r="S281" s="23" t="str">
        <f>IFERROR(VLOOKUP(J281,'DESC ITY - ENG'!B:C,2,FALSE),VLOOKUP(I281,'DESC ITY - ENG'!A:C,3,FALSE))</f>
        <v>Rivet 3.5x9 mm AG2 Aluminum</v>
      </c>
      <c r="T281" s="12" t="str">
        <f>VLOOKUP(S281,'DESC ITY - ENG'!C:D,2,FALSE)</f>
        <v>RIV-</v>
      </c>
      <c r="U281" t="str">
        <f t="shared" si="13"/>
        <v>鉚釘 3.5x9 mm AG2 鋁製</v>
      </c>
      <c r="V281" t="str">
        <f>VLOOKUP(T281,'STANDARD COMM'!A:D,3,FALSE)</f>
        <v>Fastener</v>
      </c>
      <c r="W281" t="str">
        <f t="shared" si="14"/>
        <v>NR</v>
      </c>
    </row>
    <row r="282" spans="1:23">
      <c r="A282" s="13" t="s">
        <v>1270</v>
      </c>
      <c r="B282" s="14">
        <v>45623.416273148148</v>
      </c>
      <c r="C282" s="15"/>
      <c r="D282" s="15" t="s">
        <v>86</v>
      </c>
      <c r="E282" s="15" t="s">
        <v>87</v>
      </c>
      <c r="F282" s="15" t="s">
        <v>1429</v>
      </c>
      <c r="G282" s="20">
        <v>46053</v>
      </c>
      <c r="H282" s="15"/>
      <c r="I282" s="15" t="s">
        <v>400</v>
      </c>
      <c r="J282" s="15" t="s">
        <v>401</v>
      </c>
      <c r="K282" s="15" t="s">
        <v>653</v>
      </c>
      <c r="L282" s="29" t="str">
        <f>VLOOKUP(K282,'COMM ITY- ENG'!A:B,2,FALSE)</f>
        <v>accessories for handles</v>
      </c>
      <c r="M282" s="15"/>
      <c r="N282" s="16">
        <v>201084</v>
      </c>
      <c r="O282" s="15" t="s">
        <v>660</v>
      </c>
      <c r="P282" s="15"/>
      <c r="Q282" s="16">
        <f t="shared" si="12"/>
        <v>7.5499791132064217E-3</v>
      </c>
      <c r="R282" s="17">
        <v>1518.18</v>
      </c>
      <c r="S282" s="23" t="str">
        <f>IFERROR(VLOOKUP(J282,'DESC ITY - ENG'!B:C,2,FALSE),VLOOKUP(I282,'DESC ITY - ENG'!A:C,3,FALSE))</f>
        <v>Rivet 5x13 mm AG5 Aluminum</v>
      </c>
      <c r="T282" s="12" t="str">
        <f>VLOOKUP(S282,'DESC ITY - ENG'!C:D,2,FALSE)</f>
        <v>RIV-</v>
      </c>
      <c r="U282" t="str">
        <f t="shared" si="13"/>
        <v>鉚釘 5x13 mm AG5 鋁製</v>
      </c>
      <c r="V282" t="str">
        <f>VLOOKUP(T282,'STANDARD COMM'!A:D,3,FALSE)</f>
        <v>Fastener</v>
      </c>
      <c r="W282" t="str">
        <f t="shared" si="14"/>
        <v>NR</v>
      </c>
    </row>
    <row r="283" spans="1:23">
      <c r="A283" s="7" t="s">
        <v>1270</v>
      </c>
      <c r="B283" s="8">
        <v>45636.431215277778</v>
      </c>
      <c r="C283" s="9"/>
      <c r="D283" s="9" t="s">
        <v>86</v>
      </c>
      <c r="E283" s="9" t="s">
        <v>87</v>
      </c>
      <c r="F283" s="9" t="s">
        <v>1429</v>
      </c>
      <c r="G283" s="19">
        <v>46053</v>
      </c>
      <c r="H283" s="9"/>
      <c r="I283" s="9" t="s">
        <v>1536</v>
      </c>
      <c r="J283" s="9" t="s">
        <v>1537</v>
      </c>
      <c r="K283" s="9" t="s">
        <v>653</v>
      </c>
      <c r="L283" s="29" t="str">
        <f>VLOOKUP(K283,'COMM ITY- ENG'!A:B,2,FALSE)</f>
        <v>accessories for handles</v>
      </c>
      <c r="M283" s="9"/>
      <c r="N283" s="10">
        <v>50505</v>
      </c>
      <c r="O283" s="9" t="s">
        <v>660</v>
      </c>
      <c r="P283" s="9"/>
      <c r="Q283" s="10">
        <f t="shared" si="12"/>
        <v>3.7499257499257498E-3</v>
      </c>
      <c r="R283" s="11">
        <v>189.39</v>
      </c>
      <c r="S283" s="23" t="str">
        <f>IFERROR(VLOOKUP(J283,'DESC ITY - ENG'!B:C,2,FALSE),VLOOKUP(I283,'DESC ITY - ENG'!A:C,3,FALSE))</f>
        <v>Rivet 4x11 AG5</v>
      </c>
      <c r="T283" s="12" t="str">
        <f>VLOOKUP(S283,'DESC ITY - ENG'!C:D,2,FALSE)</f>
        <v>RIV-</v>
      </c>
      <c r="U283" t="str">
        <f t="shared" si="13"/>
        <v>Rivet 4x11 AG5</v>
      </c>
      <c r="V283" t="str">
        <f>VLOOKUP(T283,'STANDARD COMM'!A:D,3,FALSE)</f>
        <v>Fastener</v>
      </c>
      <c r="W283" t="str">
        <f t="shared" si="14"/>
        <v>NR</v>
      </c>
    </row>
    <row r="284" spans="1:23">
      <c r="A284" s="7" t="s">
        <v>1239</v>
      </c>
      <c r="B284" s="8">
        <v>45666.665150462963</v>
      </c>
      <c r="C284" s="9"/>
      <c r="D284" s="9" t="s">
        <v>108</v>
      </c>
      <c r="E284" s="9" t="s">
        <v>109</v>
      </c>
      <c r="F284" s="9" t="s">
        <v>1401</v>
      </c>
      <c r="G284" s="19">
        <v>46053</v>
      </c>
      <c r="H284" s="9"/>
      <c r="I284" s="9" t="s">
        <v>504</v>
      </c>
      <c r="J284" s="9" t="s">
        <v>505</v>
      </c>
      <c r="K284" s="9" t="s">
        <v>647</v>
      </c>
      <c r="L284" s="29" t="str">
        <f>VLOOKUP(K284,'COMM ITY- ENG'!A:B,2,FALSE)</f>
        <v>chemical products</v>
      </c>
      <c r="M284" s="9"/>
      <c r="N284" s="10">
        <v>950</v>
      </c>
      <c r="O284" s="9" t="s">
        <v>661</v>
      </c>
      <c r="P284" s="9"/>
      <c r="Q284" s="10">
        <f t="shared" si="12"/>
        <v>2.79</v>
      </c>
      <c r="R284" s="11">
        <v>2650.5</v>
      </c>
      <c r="S284" s="23" t="str">
        <f>IFERROR(VLOOKUP(J284,'DESC ITY - ENG'!B:C,2,FALSE),VLOOKUP(I284,'DESC ITY - ENG'!A:C,3,FALSE))</f>
        <v>Dowanol PMA (Methoxypropyl Acetate) Bulk TankDowanol PMA (Methoxypropyl Acetate)</v>
      </c>
      <c r="T284" s="12" t="str">
        <f>VLOOKUP(S284,'DESC ITY - ENG'!C:D,2,FALSE)</f>
        <v>MISC</v>
      </c>
      <c r="U284" t="str">
        <f t="shared" si="13"/>
        <v>Dowanol PMA（乙氧基丙基乙酸酯） 大容量儲槽 Dowanol PMA（甲氧基丙基醋酸酯）</v>
      </c>
      <c r="V284" t="str">
        <f>VLOOKUP(T284,'STANDARD COMM'!A:D,3,FALSE)</f>
        <v>Misc</v>
      </c>
      <c r="W284" t="str">
        <f t="shared" si="14"/>
        <v>kg</v>
      </c>
    </row>
    <row r="285" spans="1:23">
      <c r="A285" s="13" t="s">
        <v>1239</v>
      </c>
      <c r="B285" s="14">
        <v>45635.557719907411</v>
      </c>
      <c r="C285" s="15"/>
      <c r="D285" s="15" t="s">
        <v>108</v>
      </c>
      <c r="E285" s="15" t="s">
        <v>109</v>
      </c>
      <c r="F285" s="15" t="s">
        <v>1401</v>
      </c>
      <c r="G285" s="20">
        <v>46053</v>
      </c>
      <c r="H285" s="15"/>
      <c r="I285" s="15" t="s">
        <v>607</v>
      </c>
      <c r="J285" s="15" t="s">
        <v>608</v>
      </c>
      <c r="K285" s="15" t="s">
        <v>657</v>
      </c>
      <c r="L285" s="29" t="str">
        <f>VLOOKUP(K285,'COMM ITY- ENG'!A:B,2,FALSE)</f>
        <v>consumable materials</v>
      </c>
      <c r="M285" s="15"/>
      <c r="N285" s="16">
        <v>585</v>
      </c>
      <c r="O285" s="15" t="s">
        <v>661</v>
      </c>
      <c r="P285" s="15"/>
      <c r="Q285" s="16">
        <f t="shared" si="12"/>
        <v>2.95</v>
      </c>
      <c r="R285" s="17">
        <v>1725.75</v>
      </c>
      <c r="S285" s="23" t="str">
        <f>IFERROR(VLOOKUP(J285,'DESC ITY - ENG'!B:C,2,FALSE),VLOOKUP(I285,'DESC ITY - ENG'!A:C,3,FALSE))</f>
        <v>Dowanol PMA (Methoxypropyl Acetate) 195kg DrumDowanol PMA (Methoxypropyl Acetate)</v>
      </c>
      <c r="T285" s="12" t="str">
        <f>VLOOKUP(S285,'DESC ITY - ENG'!C:D,2,FALSE)</f>
        <v>MISC</v>
      </c>
      <c r="U285" t="str">
        <f t="shared" si="13"/>
        <v>Dowanol PMA（乙氧丙基乙酸酯）195kg DrumDowanol PMA（甲氧基丙基醋酸酯）</v>
      </c>
      <c r="V285" t="str">
        <f>VLOOKUP(T285,'STANDARD COMM'!A:D,3,FALSE)</f>
        <v>Misc</v>
      </c>
      <c r="W285" t="str">
        <f t="shared" si="14"/>
        <v>kg</v>
      </c>
    </row>
    <row r="286" spans="1:23">
      <c r="A286" s="7" t="s">
        <v>1248</v>
      </c>
      <c r="B286" s="8">
        <v>45623.416273148148</v>
      </c>
      <c r="C286" s="9"/>
      <c r="D286" s="9" t="s">
        <v>136</v>
      </c>
      <c r="E286" s="9" t="s">
        <v>137</v>
      </c>
      <c r="F286" s="9" t="s">
        <v>1408</v>
      </c>
      <c r="G286" s="19">
        <v>46053</v>
      </c>
      <c r="H286" s="9"/>
      <c r="I286" s="9" t="s">
        <v>624</v>
      </c>
      <c r="J286" s="9" t="s">
        <v>625</v>
      </c>
      <c r="K286" s="9" t="s">
        <v>648</v>
      </c>
      <c r="L286" s="29" t="str">
        <f>VLOOKUP(K286,'COMM ITY- ENG'!A:B,2,FALSE)</f>
        <v>finished accessories</v>
      </c>
      <c r="M286" s="9"/>
      <c r="N286" s="10">
        <v>3000</v>
      </c>
      <c r="O286" s="9" t="s">
        <v>660</v>
      </c>
      <c r="P286" s="9"/>
      <c r="Q286" s="10">
        <f t="shared" si="12"/>
        <v>0.67</v>
      </c>
      <c r="R286" s="11">
        <v>2010</v>
      </c>
      <c r="S286" s="23" t="str">
        <f>IFERROR(VLOOKUP(J286,'DESC ITY - ENG'!B:C,2,FALSE),VLOOKUP(I286,'DESC ITY - ENG'!A:C,3,FALSE))</f>
        <v>Turner/Spatula 29 cm with Holes + Raclette Scraper</v>
      </c>
      <c r="T286" s="12" t="str">
        <f>VLOOKUP(S286,'DESC ITY - ENG'!C:D,2,FALSE)</f>
        <v>T&amp;G-</v>
      </c>
      <c r="U286" t="str">
        <f t="shared" si="13"/>
        <v>車床/刮刀 29 公分，附孔 + 拉克利特刮刀</v>
      </c>
      <c r="V286" t="str">
        <f>VLOOKUP(T286,'STANDARD COMM'!A:D,3,FALSE)</f>
        <v>Kitchen Tools</v>
      </c>
      <c r="W286" t="str">
        <f t="shared" si="14"/>
        <v>NR</v>
      </c>
    </row>
    <row r="287" spans="1:23">
      <c r="A287" s="13" t="s">
        <v>1259</v>
      </c>
      <c r="B287" s="14">
        <v>45629.67292824074</v>
      </c>
      <c r="C287" s="15"/>
      <c r="D287" s="15" t="s">
        <v>67</v>
      </c>
      <c r="E287" s="15" t="s">
        <v>68</v>
      </c>
      <c r="F287" s="15" t="s">
        <v>1417</v>
      </c>
      <c r="G287" s="20">
        <v>46053</v>
      </c>
      <c r="H287" s="15"/>
      <c r="I287" s="15" t="s">
        <v>354</v>
      </c>
      <c r="J287" s="15" t="s">
        <v>355</v>
      </c>
      <c r="K287" s="15" t="s">
        <v>647</v>
      </c>
      <c r="L287" s="29" t="str">
        <f>VLOOKUP(K287,'COMM ITY- ENG'!A:B,2,FALSE)</f>
        <v>chemical products</v>
      </c>
      <c r="M287" s="15"/>
      <c r="N287" s="16">
        <v>1558</v>
      </c>
      <c r="O287" s="15" t="s">
        <v>661</v>
      </c>
      <c r="P287" s="15"/>
      <c r="Q287" s="16">
        <f t="shared" si="12"/>
        <v>2.1341527599486523</v>
      </c>
      <c r="R287" s="17">
        <v>3325.01</v>
      </c>
      <c r="S287" s="23" t="str">
        <f>IFERROR(VLOOKUP(J287,'DESC ITY - ENG'!B:C,2,FALSE),VLOOKUP(I287,'DESC ITY - ENG'!A:C,3,FALSE))</f>
        <v>Nitro Thinner Bulk TankNitro Thinner</v>
      </c>
      <c r="T287" s="12" t="str">
        <f>VLOOKUP(S287,'DESC ITY - ENG'!C:D,2,FALSE)</f>
        <v>MISC</v>
      </c>
      <c r="U287" t="str">
        <f t="shared" si="13"/>
        <v>硝化稀釋劑散裝槽硝化纖維稀釋劑</v>
      </c>
      <c r="V287" t="str">
        <f>VLOOKUP(T287,'STANDARD COMM'!A:D,3,FALSE)</f>
        <v>Misc</v>
      </c>
      <c r="W287" t="str">
        <f t="shared" si="14"/>
        <v>kg</v>
      </c>
    </row>
    <row r="288" spans="1:23">
      <c r="A288" s="7" t="s">
        <v>1259</v>
      </c>
      <c r="B288" s="8">
        <v>45632.666689814818</v>
      </c>
      <c r="C288" s="9"/>
      <c r="D288" s="9" t="s">
        <v>67</v>
      </c>
      <c r="E288" s="9" t="s">
        <v>68</v>
      </c>
      <c r="F288" s="9" t="s">
        <v>1417</v>
      </c>
      <c r="G288" s="19">
        <v>46053</v>
      </c>
      <c r="H288" s="9"/>
      <c r="I288" s="9" t="s">
        <v>356</v>
      </c>
      <c r="J288" s="9" t="s">
        <v>357</v>
      </c>
      <c r="K288" s="9" t="s">
        <v>657</v>
      </c>
      <c r="L288" s="29" t="str">
        <f>VLOOKUP(K288,'COMM ITY- ENG'!A:B,2,FALSE)</f>
        <v>consumable materials</v>
      </c>
      <c r="M288" s="9"/>
      <c r="N288" s="10">
        <v>676.5</v>
      </c>
      <c r="O288" s="9" t="s">
        <v>661</v>
      </c>
      <c r="P288" s="9"/>
      <c r="Q288" s="10">
        <f t="shared" si="12"/>
        <v>2.3780487804878048</v>
      </c>
      <c r="R288" s="11">
        <v>1608.75</v>
      </c>
      <c r="S288" s="23" t="str">
        <f>IFERROR(VLOOKUP(J288,'DESC ITY - ENG'!B:C,2,FALSE),VLOOKUP(I288,'DESC ITY - ENG'!A:C,3,FALSE))</f>
        <v>Nitro Thinner for Cleaning Tin CanNitro Thinner for Cleaning</v>
      </c>
      <c r="T288" s="12" t="str">
        <f>VLOOKUP(S288,'DESC ITY - ENG'!C:D,2,FALSE)</f>
        <v>MISC</v>
      </c>
      <c r="U288" t="str">
        <f t="shared" si="13"/>
        <v>用於清潔錫罐的硝化纖維稀釋劑用於清潔</v>
      </c>
      <c r="V288" t="str">
        <f>VLOOKUP(T288,'STANDARD COMM'!A:D,3,FALSE)</f>
        <v>Misc</v>
      </c>
      <c r="W288" t="str">
        <f t="shared" si="14"/>
        <v>kg</v>
      </c>
    </row>
    <row r="289" spans="1:23">
      <c r="A289" s="7" t="s">
        <v>1240</v>
      </c>
      <c r="B289" s="8">
        <v>45666.665150462963</v>
      </c>
      <c r="C289" s="9"/>
      <c r="D289" s="9" t="s">
        <v>69</v>
      </c>
      <c r="E289" s="9" t="s">
        <v>70</v>
      </c>
      <c r="F289" s="9" t="s">
        <v>1402</v>
      </c>
      <c r="G289" s="19">
        <v>46053</v>
      </c>
      <c r="H289" s="9"/>
      <c r="I289" s="9" t="s">
        <v>358</v>
      </c>
      <c r="J289" s="9" t="s">
        <v>359</v>
      </c>
      <c r="K289" s="9" t="s">
        <v>647</v>
      </c>
      <c r="L289" s="29" t="str">
        <f>VLOOKUP(K289,'COMM ITY- ENG'!A:B,2,FALSE)</f>
        <v>chemical products</v>
      </c>
      <c r="M289" s="9"/>
      <c r="N289" s="10">
        <v>25</v>
      </c>
      <c r="O289" s="9" t="s">
        <v>661</v>
      </c>
      <c r="P289" s="9"/>
      <c r="Q289" s="10">
        <f t="shared" si="12"/>
        <v>12.5</v>
      </c>
      <c r="R289" s="11">
        <v>312.5</v>
      </c>
      <c r="S289" s="23" t="str">
        <f>IFERROR(VLOOKUP(J289,'DESC ITY - ENG'!B:C,2,FALSE),VLOOKUP(I289,'DESC ITY - ENG'!A:C,3,FALSE))</f>
        <v>Chromium Oxide Green GN</v>
      </c>
      <c r="T289" s="12" t="str">
        <f>VLOOKUP(S289,'DESC ITY - ENG'!C:D,2,FALSE)</f>
        <v>INM-</v>
      </c>
      <c r="U289" t="str">
        <f t="shared" si="13"/>
        <v>氧化鉻綠色GN</v>
      </c>
      <c r="V289" t="str">
        <f>VLOOKUP(T289,'STANDARD COMM'!A:D,3,FALSE)</f>
        <v>Coating</v>
      </c>
      <c r="W289" t="str">
        <f t="shared" si="14"/>
        <v>kg</v>
      </c>
    </row>
    <row r="290" spans="1:23">
      <c r="A290" s="13" t="s">
        <v>1240</v>
      </c>
      <c r="B290" s="14">
        <v>45635.557719907411</v>
      </c>
      <c r="C290" s="15"/>
      <c r="D290" s="15" t="s">
        <v>69</v>
      </c>
      <c r="E290" s="15" t="s">
        <v>70</v>
      </c>
      <c r="F290" s="15" t="s">
        <v>1402</v>
      </c>
      <c r="G290" s="20">
        <v>46053</v>
      </c>
      <c r="H290" s="15"/>
      <c r="I290" s="15" t="s">
        <v>360</v>
      </c>
      <c r="J290" s="15" t="s">
        <v>361</v>
      </c>
      <c r="K290" s="15" t="s">
        <v>647</v>
      </c>
      <c r="L290" s="29" t="str">
        <f>VLOOKUP(K290,'COMM ITY- ENG'!A:B,2,FALSE)</f>
        <v>chemical products</v>
      </c>
      <c r="M290" s="15"/>
      <c r="N290" s="16">
        <v>50</v>
      </c>
      <c r="O290" s="15" t="s">
        <v>661</v>
      </c>
      <c r="P290" s="15"/>
      <c r="Q290" s="16">
        <f t="shared" si="12"/>
        <v>4.4000000000000004</v>
      </c>
      <c r="R290" s="17">
        <v>220</v>
      </c>
      <c r="S290" s="23" t="str">
        <f>IFERROR(VLOOKUP(J290,'DESC ITY - ENG'!B:C,2,FALSE),VLOOKUP(I290,'DESC ITY - ENG'!A:C,3,FALSE))</f>
        <v>Titanium Dioxide RC 833 (formerly TR92)</v>
      </c>
      <c r="T290" s="12" t="str">
        <f>VLOOKUP(S290,'DESC ITY - ENG'!C:D,2,FALSE)</f>
        <v>INM-</v>
      </c>
      <c r="U290" t="str">
        <f t="shared" si="13"/>
        <v>二氧化鈦 RC 833（前稱 TR92）</v>
      </c>
      <c r="V290" t="str">
        <f>VLOOKUP(T290,'STANDARD COMM'!A:D,3,FALSE)</f>
        <v>Coating</v>
      </c>
      <c r="W290" t="str">
        <f t="shared" si="14"/>
        <v>kg</v>
      </c>
    </row>
    <row r="291" spans="1:23">
      <c r="A291" s="7" t="s">
        <v>1240</v>
      </c>
      <c r="B291" s="8">
        <v>45666.665150462963</v>
      </c>
      <c r="C291" s="9"/>
      <c r="D291" s="9" t="s">
        <v>69</v>
      </c>
      <c r="E291" s="9" t="s">
        <v>70</v>
      </c>
      <c r="F291" s="9" t="s">
        <v>1402</v>
      </c>
      <c r="G291" s="19">
        <v>46053</v>
      </c>
      <c r="H291" s="9"/>
      <c r="I291" s="9" t="s">
        <v>362</v>
      </c>
      <c r="J291" s="9" t="s">
        <v>363</v>
      </c>
      <c r="K291" s="9" t="s">
        <v>647</v>
      </c>
      <c r="L291" s="29" t="str">
        <f>VLOOKUP(K291,'COMM ITY- ENG'!A:B,2,FALSE)</f>
        <v>chemical products</v>
      </c>
      <c r="M291" s="9"/>
      <c r="N291" s="10">
        <v>25</v>
      </c>
      <c r="O291" s="9" t="s">
        <v>661</v>
      </c>
      <c r="P291" s="9"/>
      <c r="Q291" s="10">
        <f t="shared" si="12"/>
        <v>26</v>
      </c>
      <c r="R291" s="11">
        <v>650</v>
      </c>
      <c r="S291" s="23" t="str">
        <f>IFERROR(VLOOKUP(J291,'DESC ITY - ENG'!B:C,2,FALSE),VLOOKUP(I291,'DESC ITY - ENG'!A:C,3,FALSE))</f>
        <v>STAPA METALLUX R 214</v>
      </c>
      <c r="T291" s="12" t="str">
        <f>VLOOKUP(S291,'DESC ITY - ENG'!C:D,2,FALSE)</f>
        <v>INM-</v>
      </c>
      <c r="U291" t="str">
        <f t="shared" si="13"/>
        <v>STAPA 金屬盧克斯 R 214</v>
      </c>
      <c r="V291" t="str">
        <f>VLOOKUP(T291,'STANDARD COMM'!A:D,3,FALSE)</f>
        <v>Coating</v>
      </c>
      <c r="W291" t="str">
        <f t="shared" si="14"/>
        <v>kg</v>
      </c>
    </row>
    <row r="292" spans="1:23">
      <c r="A292" s="7" t="s">
        <v>1265</v>
      </c>
      <c r="B292" s="8">
        <v>45623.416273148148</v>
      </c>
      <c r="C292" s="9"/>
      <c r="D292" s="9" t="s">
        <v>78</v>
      </c>
      <c r="E292" s="9" t="s">
        <v>79</v>
      </c>
      <c r="F292" s="9" t="s">
        <v>1423</v>
      </c>
      <c r="G292" s="19">
        <v>46053</v>
      </c>
      <c r="H292" s="9"/>
      <c r="I292" s="9" t="s">
        <v>1534</v>
      </c>
      <c r="J292" s="9" t="s">
        <v>1535</v>
      </c>
      <c r="K292" s="9" t="s">
        <v>657</v>
      </c>
      <c r="L292" s="29" t="str">
        <f>VLOOKUP(K292,'COMM ITY- ENG'!A:B,2,FALSE)</f>
        <v>consumable materials</v>
      </c>
      <c r="M292" s="9"/>
      <c r="N292" s="10">
        <v>2400</v>
      </c>
      <c r="O292" s="9" t="s">
        <v>661</v>
      </c>
      <c r="P292" s="9"/>
      <c r="Q292" s="10">
        <f t="shared" si="12"/>
        <v>1.55</v>
      </c>
      <c r="R292" s="11">
        <v>3720</v>
      </c>
      <c r="S292" s="23" t="str">
        <f>IFERROR(VLOOKUP(J292,'DESC ITY - ENG'!B:C,2,FALSE),VLOOKUP(I292,'DESC ITY - ENG'!A:C,3,FALSE))</f>
        <v>Ecospray 870 (Detergent)</v>
      </c>
      <c r="T292" s="12" t="str">
        <f>VLOOKUP(S292,'DESC ITY - ENG'!C:D,2,FALSE)</f>
        <v>MISC</v>
      </c>
      <c r="U292" t="str">
        <f t="shared" si="13"/>
        <v>Ecospray 870（洗衣精）</v>
      </c>
      <c r="V292" t="str">
        <f>VLOOKUP(T292,'STANDARD COMM'!A:D,3,FALSE)</f>
        <v>Misc</v>
      </c>
      <c r="W292" t="str">
        <f t="shared" si="14"/>
        <v>kg</v>
      </c>
    </row>
    <row r="293" spans="1:23">
      <c r="A293" s="13" t="s">
        <v>1266</v>
      </c>
      <c r="B293" s="14">
        <v>45636.431215277778</v>
      </c>
      <c r="C293" s="15"/>
      <c r="D293" s="15" t="s">
        <v>78</v>
      </c>
      <c r="E293" s="15" t="s">
        <v>79</v>
      </c>
      <c r="F293" s="15" t="s">
        <v>1424</v>
      </c>
      <c r="G293" s="20">
        <v>46053</v>
      </c>
      <c r="H293" s="15"/>
      <c r="I293" s="15" t="s">
        <v>376</v>
      </c>
      <c r="J293" s="15" t="s">
        <v>377</v>
      </c>
      <c r="K293" s="15" t="s">
        <v>657</v>
      </c>
      <c r="L293" s="29" t="str">
        <f>VLOOKUP(K293,'COMM ITY- ENG'!A:B,2,FALSE)</f>
        <v>consumable materials</v>
      </c>
      <c r="M293" s="15"/>
      <c r="N293" s="16">
        <v>1200</v>
      </c>
      <c r="O293" s="15" t="s">
        <v>661</v>
      </c>
      <c r="P293" s="15"/>
      <c r="Q293" s="16">
        <f t="shared" si="12"/>
        <v>2.0499999999999998</v>
      </c>
      <c r="R293" s="17">
        <v>2460</v>
      </c>
      <c r="S293" s="23" t="str">
        <f>IFERROR(VLOOKUP(J293,'DESC ITY - ENG'!B:C,2,FALSE),VLOOKUP(I293,'DESC ITY - ENG'!A:C,3,FALSE))</f>
        <v>Coagulant Prowaste 9124 EcoprojCoagulant</v>
      </c>
      <c r="T293" s="12" t="str">
        <f>VLOOKUP(S293,'DESC ITY - ENG'!C:D,2,FALSE)</f>
        <v>MISC</v>
      </c>
      <c r="U293" t="str">
        <f t="shared" si="13"/>
        <v>凝血劑 Prowaste 9124 EcoprojCoagulant</v>
      </c>
      <c r="V293" t="str">
        <f>VLOOKUP(T293,'STANDARD COMM'!A:D,3,FALSE)</f>
        <v>Misc</v>
      </c>
      <c r="W293" t="str">
        <f t="shared" si="14"/>
        <v>kg</v>
      </c>
    </row>
    <row r="294" spans="1:23">
      <c r="A294" s="13" t="s">
        <v>1260</v>
      </c>
      <c r="B294" s="14">
        <v>45623.416273148148</v>
      </c>
      <c r="C294" s="15"/>
      <c r="D294" s="15" t="s">
        <v>71</v>
      </c>
      <c r="E294" s="15" t="s">
        <v>72</v>
      </c>
      <c r="F294" s="15" t="s">
        <v>1418</v>
      </c>
      <c r="G294" s="20">
        <v>46053</v>
      </c>
      <c r="H294" s="15"/>
      <c r="I294" s="15" t="s">
        <v>364</v>
      </c>
      <c r="J294" s="15" t="s">
        <v>365</v>
      </c>
      <c r="K294" s="15" t="s">
        <v>647</v>
      </c>
      <c r="L294" s="29" t="str">
        <f>VLOOKUP(K294,'COMM ITY- ENG'!A:B,2,FALSE)</f>
        <v>chemical products</v>
      </c>
      <c r="M294" s="15"/>
      <c r="N294" s="16">
        <v>180</v>
      </c>
      <c r="O294" s="15" t="s">
        <v>661</v>
      </c>
      <c r="P294" s="15"/>
      <c r="Q294" s="16">
        <f t="shared" si="12"/>
        <v>23.45</v>
      </c>
      <c r="R294" s="17">
        <v>4221</v>
      </c>
      <c r="S294" s="23" t="str">
        <f>IFERROR(VLOOKUP(J294,'DESC ITY - ENG'!B:C,2,FALSE),VLOOKUP(I294,'DESC ITY - ENG'!A:C,3,FALSE))</f>
        <v>ACEMATT 3300 OPACIZ. SOFT-TOUCH LAC</v>
      </c>
      <c r="T294" s="12" t="str">
        <f>VLOOKUP(S294,'DESC ITY - ENG'!C:D,2,FALSE)</f>
        <v>INM-</v>
      </c>
      <c r="U294" t="str">
        <f t="shared" si="13"/>
        <v>ACEMATT 3300 OPACIZ。軟觸性裂傷</v>
      </c>
      <c r="V294" t="str">
        <f>VLOOKUP(T294,'STANDARD COMM'!A:D,3,FALSE)</f>
        <v>Coating</v>
      </c>
      <c r="W294" t="str">
        <f t="shared" si="14"/>
        <v>kg</v>
      </c>
    </row>
    <row r="295" spans="1:23">
      <c r="A295" s="13" t="s">
        <v>1249</v>
      </c>
      <c r="B295" s="14">
        <v>45621.455462962964</v>
      </c>
      <c r="C295" s="15"/>
      <c r="D295" s="15" t="s">
        <v>667</v>
      </c>
      <c r="E295" s="15" t="s">
        <v>668</v>
      </c>
      <c r="F295" s="15" t="s">
        <v>1409</v>
      </c>
      <c r="G295" s="20">
        <v>46053</v>
      </c>
      <c r="H295" s="15"/>
      <c r="I295" s="15" t="s">
        <v>734</v>
      </c>
      <c r="J295" s="15" t="s">
        <v>735</v>
      </c>
      <c r="K295" s="15" t="s">
        <v>658</v>
      </c>
      <c r="L295" s="29" t="str">
        <f>VLOOKUP(K295,'COMM ITY- ENG'!A:B,2,FALSE)</f>
        <v>cartons and boxes</v>
      </c>
      <c r="M295" s="15"/>
      <c r="N295" s="16">
        <v>6370</v>
      </c>
      <c r="O295" s="15" t="s">
        <v>660</v>
      </c>
      <c r="P295" s="15"/>
      <c r="Q295" s="16">
        <f t="shared" si="12"/>
        <v>0.83499999999999996</v>
      </c>
      <c r="R295" s="17">
        <v>5318.95</v>
      </c>
      <c r="S295" s="23" t="str">
        <f>IFERROR(VLOOKUP(J295,'DESC ITY - ENG'!B:C,2,FALSE),VLOOKUP(I295,'DESC ITY - ENG'!A:C,3,FALSE))</f>
        <v>Flexo Box 7796 + Divider Kit for 20cm Skillet SCMI 20040</v>
      </c>
      <c r="T295" s="12" t="str">
        <f>VLOOKUP(S295,'DESC ITY - ENG'!C:D,2,FALSE)</f>
        <v>BOX-</v>
      </c>
      <c r="U295" t="str">
        <f t="shared" si="13"/>
        <v>Flexo Box 7796 + 20公分平底鍋 SCMI 20040 隔板套件</v>
      </c>
      <c r="V295" t="str">
        <f>VLOOKUP(T295,'STANDARD COMM'!A:D,3,FALSE)</f>
        <v>Paper Material</v>
      </c>
      <c r="W295" t="str">
        <f t="shared" si="14"/>
        <v>NR</v>
      </c>
    </row>
    <row r="296" spans="1:23">
      <c r="A296" s="7" t="s">
        <v>1249</v>
      </c>
      <c r="B296" s="8">
        <v>45635.586446759262</v>
      </c>
      <c r="C296" s="9"/>
      <c r="D296" s="9" t="s">
        <v>667</v>
      </c>
      <c r="E296" s="9" t="s">
        <v>668</v>
      </c>
      <c r="F296" s="9" t="s">
        <v>1409</v>
      </c>
      <c r="G296" s="19">
        <v>46053</v>
      </c>
      <c r="H296" s="9"/>
      <c r="I296" s="9" t="s">
        <v>1520</v>
      </c>
      <c r="J296" s="9" t="s">
        <v>1521</v>
      </c>
      <c r="K296" s="9" t="s">
        <v>658</v>
      </c>
      <c r="L296" s="29" t="str">
        <f>VLOOKUP(K296,'COMM ITY- ENG'!A:B,2,FALSE)</f>
        <v>cartons and boxes</v>
      </c>
      <c r="M296" s="9"/>
      <c r="N296" s="10">
        <v>1000</v>
      </c>
      <c r="O296" s="9" t="s">
        <v>660</v>
      </c>
      <c r="P296" s="9"/>
      <c r="Q296" s="10">
        <f t="shared" si="12"/>
        <v>1.4850000000000001</v>
      </c>
      <c r="R296" s="11">
        <v>1485</v>
      </c>
      <c r="S296" s="23" t="str">
        <f>IFERROR(VLOOKUP(J296,'DESC ITY - ENG'!B:C,2,FALSE),VLOOKUP(I296,'DESC ITY - ENG'!A:C,3,FALSE))</f>
        <v>Flexo Box 7797 + Divider Kit Made In 20cm Sauce</v>
      </c>
      <c r="T296" s="12" t="str">
        <f>VLOOKUP(S296,'DESC ITY - ENG'!C:D,2,FALSE)</f>
        <v>BOX-</v>
      </c>
      <c r="U296" t="str">
        <f t="shared" si="13"/>
        <v>Flexo Box 7797 + 20公分醬料隔板套件</v>
      </c>
      <c r="V296" t="str">
        <f>VLOOKUP(T296,'STANDARD COMM'!A:D,3,FALSE)</f>
        <v>Paper Material</v>
      </c>
      <c r="W296" t="str">
        <f t="shared" si="14"/>
        <v>NR</v>
      </c>
    </row>
    <row r="297" spans="1:23">
      <c r="A297" s="13" t="s">
        <v>1249</v>
      </c>
      <c r="B297" s="14">
        <v>45623.416273148148</v>
      </c>
      <c r="C297" s="15"/>
      <c r="D297" s="15" t="s">
        <v>667</v>
      </c>
      <c r="E297" s="15" t="s">
        <v>668</v>
      </c>
      <c r="F297" s="15" t="s">
        <v>1409</v>
      </c>
      <c r="G297" s="20">
        <v>46053</v>
      </c>
      <c r="H297" s="15"/>
      <c r="I297" s="15" t="s">
        <v>1522</v>
      </c>
      <c r="J297" s="15" t="s">
        <v>1523</v>
      </c>
      <c r="K297" s="15" t="s">
        <v>658</v>
      </c>
      <c r="L297" s="29" t="str">
        <f>VLOOKUP(K297,'COMM ITY- ENG'!A:B,2,FALSE)</f>
        <v>cartons and boxes</v>
      </c>
      <c r="M297" s="15"/>
      <c r="N297" s="16">
        <v>1000</v>
      </c>
      <c r="O297" s="15" t="s">
        <v>660</v>
      </c>
      <c r="P297" s="15"/>
      <c r="Q297" s="16">
        <f t="shared" si="12"/>
        <v>1.405</v>
      </c>
      <c r="R297" s="17">
        <v>1405</v>
      </c>
      <c r="S297" s="23" t="str">
        <f>IFERROR(VLOOKUP(J297,'DESC ITY - ENG'!B:C,2,FALSE),VLOOKUP(I297,'DESC ITY - ENG'!A:C,3,FALSE))</f>
        <v>Flexo Box 7798 + Divider Kit Made In 24cm Saute</v>
      </c>
      <c r="T297" s="12" t="str">
        <f>VLOOKUP(S297,'DESC ITY - ENG'!C:D,2,FALSE)</f>
        <v>BOX-</v>
      </c>
      <c r="U297" t="str">
        <f t="shared" si="13"/>
        <v>Flexo Box 7798 + 隔板套件，用 24 公分炒鍋製作</v>
      </c>
      <c r="V297" t="str">
        <f>VLOOKUP(T297,'STANDARD COMM'!A:D,3,FALSE)</f>
        <v>Paper Material</v>
      </c>
      <c r="W297" t="str">
        <f t="shared" si="14"/>
        <v>NR</v>
      </c>
    </row>
    <row r="298" spans="1:23">
      <c r="A298" s="7" t="s">
        <v>1249</v>
      </c>
      <c r="B298" s="8">
        <v>45623.416273148148</v>
      </c>
      <c r="C298" s="9"/>
      <c r="D298" s="9" t="s">
        <v>667</v>
      </c>
      <c r="E298" s="9" t="s">
        <v>668</v>
      </c>
      <c r="F298" s="9" t="s">
        <v>1409</v>
      </c>
      <c r="G298" s="19">
        <v>46053</v>
      </c>
      <c r="H298" s="9"/>
      <c r="I298" s="9" t="s">
        <v>1524</v>
      </c>
      <c r="J298" s="9" t="s">
        <v>1525</v>
      </c>
      <c r="K298" s="9" t="s">
        <v>658</v>
      </c>
      <c r="L298" s="29" t="str">
        <f>VLOOKUP(K298,'COMM ITY- ENG'!A:B,2,FALSE)</f>
        <v>cartons and boxes</v>
      </c>
      <c r="M298" s="9"/>
      <c r="N298" s="10">
        <v>1936</v>
      </c>
      <c r="O298" s="9" t="s">
        <v>660</v>
      </c>
      <c r="P298" s="9"/>
      <c r="Q298" s="10">
        <f t="shared" si="12"/>
        <v>1.345</v>
      </c>
      <c r="R298" s="11">
        <v>2603.92</v>
      </c>
      <c r="S298" s="23" t="str">
        <f>IFERROR(VLOOKUP(J298,'DESC ITY - ENG'!B:C,2,FALSE),VLOOKUP(I298,'DESC ITY - ENG'!A:C,3,FALSE))</f>
        <v>Flexo Box 7800 + Divider Kit Made In 26cm Saute</v>
      </c>
      <c r="T298" s="12" t="str">
        <f>VLOOKUP(S298,'DESC ITY - ENG'!C:D,2,FALSE)</f>
        <v>BOX-</v>
      </c>
      <c r="U298" t="str">
        <f t="shared" si="13"/>
        <v>Flexo Box 7800 + 隔板套件，用 26 公分炒製</v>
      </c>
      <c r="V298" t="str">
        <f>VLOOKUP(T298,'STANDARD COMM'!A:D,3,FALSE)</f>
        <v>Paper Material</v>
      </c>
      <c r="W298" t="str">
        <f t="shared" si="14"/>
        <v>NR</v>
      </c>
    </row>
    <row r="299" spans="1:23">
      <c r="A299" s="13" t="s">
        <v>1249</v>
      </c>
      <c r="B299" s="14">
        <v>45621.455462962964</v>
      </c>
      <c r="C299" s="15"/>
      <c r="D299" s="15" t="s">
        <v>667</v>
      </c>
      <c r="E299" s="15" t="s">
        <v>668</v>
      </c>
      <c r="F299" s="15" t="s">
        <v>1409</v>
      </c>
      <c r="G299" s="20">
        <v>46053</v>
      </c>
      <c r="H299" s="15"/>
      <c r="I299" s="15" t="s">
        <v>1526</v>
      </c>
      <c r="J299" s="15" t="s">
        <v>1527</v>
      </c>
      <c r="K299" s="15" t="s">
        <v>658</v>
      </c>
      <c r="L299" s="29" t="str">
        <f>VLOOKUP(K299,'COMM ITY- ENG'!A:B,2,FALSE)</f>
        <v>cartons and boxes</v>
      </c>
      <c r="M299" s="15"/>
      <c r="N299" s="16">
        <v>1000</v>
      </c>
      <c r="O299" s="15" t="s">
        <v>660</v>
      </c>
      <c r="P299" s="15"/>
      <c r="Q299" s="16">
        <f t="shared" si="12"/>
        <v>1.6950000000000001</v>
      </c>
      <c r="R299" s="17">
        <v>1695</v>
      </c>
      <c r="S299" s="23" t="str">
        <f>IFERROR(VLOOKUP(J299,'DESC ITY - ENG'!B:C,2,FALSE),VLOOKUP(I299,'DESC ITY - ENG'!A:C,3,FALSE))</f>
        <v>Flexo Box 7783 + Divider Kit Made In 3pc Skillet</v>
      </c>
      <c r="T299" s="12" t="str">
        <f>VLOOKUP(S299,'DESC ITY - ENG'!C:D,2,FALSE)</f>
        <v>BOX-</v>
      </c>
      <c r="U299" t="str">
        <f t="shared" si="13"/>
        <v>Flexo Box 7783 + 隔板套件，三件裝平底鍋製作</v>
      </c>
      <c r="V299" t="str">
        <f>VLOOKUP(T299,'STANDARD COMM'!A:D,3,FALSE)</f>
        <v>Paper Material</v>
      </c>
      <c r="W299" t="str">
        <f t="shared" si="14"/>
        <v>NR</v>
      </c>
    </row>
    <row r="300" spans="1:23">
      <c r="A300" s="7" t="s">
        <v>1249</v>
      </c>
      <c r="B300" s="8">
        <v>45623.416273148148</v>
      </c>
      <c r="C300" s="9"/>
      <c r="D300" s="9" t="s">
        <v>667</v>
      </c>
      <c r="E300" s="9" t="s">
        <v>668</v>
      </c>
      <c r="F300" s="9" t="s">
        <v>1409</v>
      </c>
      <c r="G300" s="19">
        <v>46053</v>
      </c>
      <c r="H300" s="9"/>
      <c r="I300" s="9" t="s">
        <v>1528</v>
      </c>
      <c r="J300" s="9" t="s">
        <v>1529</v>
      </c>
      <c r="K300" s="9" t="s">
        <v>658</v>
      </c>
      <c r="L300" s="29" t="str">
        <f>VLOOKUP(K300,'COMM ITY- ENG'!A:B,2,FALSE)</f>
        <v>cartons and boxes</v>
      </c>
      <c r="M300" s="9"/>
      <c r="N300" s="10">
        <v>982</v>
      </c>
      <c r="O300" s="9" t="s">
        <v>660</v>
      </c>
      <c r="P300" s="9"/>
      <c r="Q300" s="10">
        <f t="shared" si="12"/>
        <v>1.0150000000000001</v>
      </c>
      <c r="R300" s="11">
        <v>996.73</v>
      </c>
      <c r="S300" s="23" t="str">
        <f>IFERROR(VLOOKUP(J300,'DESC ITY - ENG'!B:C,2,FALSE),VLOOKUP(I300,'DESC ITY - ENG'!A:C,3,FALSE))</f>
        <v>Flexo Box 7805 Lid Made In 7pc Set Lid Cover</v>
      </c>
      <c r="T300" s="12" t="str">
        <f>VLOOKUP(S300,'DESC ITY - ENG'!C:D,2,FALSE)</f>
        <v>BOX-</v>
      </c>
      <c r="U300" t="str">
        <f t="shared" si="13"/>
        <v>Flexo Box 7805 7件套蓋</v>
      </c>
      <c r="V300" t="str">
        <f>VLOOKUP(T300,'STANDARD COMM'!A:D,3,FALSE)</f>
        <v>Paper Material</v>
      </c>
      <c r="W300" t="str">
        <f t="shared" si="14"/>
        <v>NR</v>
      </c>
    </row>
    <row r="301" spans="1:23">
      <c r="A301" s="7" t="s">
        <v>1196</v>
      </c>
      <c r="B301" s="8">
        <v>45559.362881944442</v>
      </c>
      <c r="C301" s="9"/>
      <c r="D301" s="9" t="s">
        <v>29</v>
      </c>
      <c r="E301" s="9" t="s">
        <v>30</v>
      </c>
      <c r="F301" s="9" t="s">
        <v>1347</v>
      </c>
      <c r="G301" s="19">
        <v>46053</v>
      </c>
      <c r="H301" s="9"/>
      <c r="I301" s="9" t="s">
        <v>158</v>
      </c>
      <c r="J301" s="9" t="s">
        <v>159</v>
      </c>
      <c r="K301" s="9" t="s">
        <v>647</v>
      </c>
      <c r="L301" s="29" t="str">
        <f>VLOOKUP(K301,'COMM ITY- ENG'!A:B,2,FALSE)</f>
        <v>chemical products</v>
      </c>
      <c r="M301" s="9"/>
      <c r="N301" s="10">
        <v>2000</v>
      </c>
      <c r="O301" s="9" t="s">
        <v>661</v>
      </c>
      <c r="P301" s="9"/>
      <c r="Q301" s="10">
        <f t="shared" si="12"/>
        <v>7.65</v>
      </c>
      <c r="R301" s="11">
        <v>15300</v>
      </c>
      <c r="S301" s="23" t="str">
        <f>IFERROR(VLOOKUP(J301,'DESC ITY - ENG'!B:C,2,FALSE),VLOOKUP(I301,'DESC ITY - ENG'!A:C,3,FALSE))</f>
        <v>Coating Elan-Coat SP96V1-60 HTL-2 Type</v>
      </c>
      <c r="T301" s="12" t="str">
        <f>VLOOKUP(S301,'DESC ITY - ENG'!C:D,2,FALSE)</f>
        <v>INM-</v>
      </c>
      <c r="U301" t="str">
        <f t="shared" si="13"/>
        <v>Elan-Coat SP96V1-60 HTL-2 型塗層</v>
      </c>
      <c r="V301" t="str">
        <f>VLOOKUP(T301,'STANDARD COMM'!A:D,3,FALSE)</f>
        <v>Coating</v>
      </c>
      <c r="W301" t="str">
        <f t="shared" si="14"/>
        <v>kg</v>
      </c>
    </row>
    <row r="302" spans="1:23">
      <c r="A302" s="13" t="s">
        <v>1340</v>
      </c>
      <c r="B302" s="14">
        <v>45667.610601851855</v>
      </c>
      <c r="C302" s="15"/>
      <c r="D302" s="15" t="s">
        <v>138</v>
      </c>
      <c r="E302" s="15" t="s">
        <v>139</v>
      </c>
      <c r="F302" s="15" t="s">
        <v>1461</v>
      </c>
      <c r="G302" s="20">
        <v>46053</v>
      </c>
      <c r="H302" s="15"/>
      <c r="I302" s="15" t="s">
        <v>616</v>
      </c>
      <c r="J302" s="15" t="s">
        <v>617</v>
      </c>
      <c r="K302" s="15" t="s">
        <v>657</v>
      </c>
      <c r="L302" s="29" t="str">
        <f>VLOOKUP(K302,'COMM ITY- ENG'!A:B,2,FALSE)</f>
        <v>consumable materials</v>
      </c>
      <c r="M302" s="15"/>
      <c r="N302" s="16">
        <v>14</v>
      </c>
      <c r="O302" s="15" t="s">
        <v>660</v>
      </c>
      <c r="P302" s="15"/>
      <c r="Q302" s="16">
        <f t="shared" si="12"/>
        <v>8.77</v>
      </c>
      <c r="R302" s="17">
        <v>122.78</v>
      </c>
      <c r="S302" s="23" t="str">
        <f>IFERROR(VLOOKUP(J302,'DESC ITY - ENG'!B:C,2,FALSE),VLOOKUP(I302,'DESC ITY - ENG'!A:C,3,FALSE))</f>
        <v>Pallet EPAL Standard 120x80 cm</v>
      </c>
      <c r="T302" s="12" t="str">
        <f>VLOOKUP(S302,'DESC ITY - ENG'!C:D,2,FALSE)</f>
        <v>MISC</v>
      </c>
      <c r="U302" t="str">
        <f t="shared" si="13"/>
        <v>托盤 EPAL 標準 120x80 公分</v>
      </c>
      <c r="V302" t="str">
        <f>VLOOKUP(T302,'STANDARD COMM'!A:D,3,FALSE)</f>
        <v>Misc</v>
      </c>
      <c r="W302" t="str">
        <f t="shared" si="14"/>
        <v>NR</v>
      </c>
    </row>
    <row r="303" spans="1:23">
      <c r="A303" s="13" t="s">
        <v>1154</v>
      </c>
      <c r="B303" s="14">
        <v>45623.416273148148</v>
      </c>
      <c r="C303" s="15"/>
      <c r="D303" s="15" t="s">
        <v>92</v>
      </c>
      <c r="E303" s="15" t="s">
        <v>93</v>
      </c>
      <c r="F303" s="15" t="s">
        <v>1410</v>
      </c>
      <c r="G303" s="20">
        <v>46053</v>
      </c>
      <c r="H303" s="15"/>
      <c r="I303" s="15" t="s">
        <v>422</v>
      </c>
      <c r="J303" s="15" t="s">
        <v>423</v>
      </c>
      <c r="K303" s="15" t="s">
        <v>655</v>
      </c>
      <c r="L303" s="29" t="str">
        <f>VLOOKUP(K303,'COMM ITY- ENG'!A:B,2,FALSE)</f>
        <v>steel</v>
      </c>
      <c r="M303" s="15"/>
      <c r="N303" s="16">
        <v>1279</v>
      </c>
      <c r="O303" s="15" t="s">
        <v>661</v>
      </c>
      <c r="P303" s="15"/>
      <c r="Q303" s="16">
        <f t="shared" si="12"/>
        <v>3.25</v>
      </c>
      <c r="R303" s="17">
        <v>4156.75</v>
      </c>
      <c r="S303" s="23" t="str">
        <f>IFERROR(VLOOKUP(J303,'DESC ITY - ENG'!B:C,2,FALSE),VLOOKUP(I303,'DESC ITY - ENG'!A:C,3,FALSE))</f>
        <v>Steel Disc AISI 430 0.5mm Smooth/Satin Finish [cite: 1]</v>
      </c>
      <c r="T303" s="12" t="str">
        <f>VLOOKUP(S303,'DESC ITY - ENG'!C:D,2,FALSE)</f>
        <v>SSM-</v>
      </c>
      <c r="U303" t="str">
        <f t="shared" si="13"/>
        <v>鋼盤 AISI 430 0.5mm 光滑/緞面處理 [引用：1]</v>
      </c>
      <c r="V303" t="str">
        <f>VLOOKUP(T303,'STANDARD COMM'!A:D,3,FALSE)</f>
        <v>Metal</v>
      </c>
      <c r="W303" t="str">
        <f t="shared" si="14"/>
        <v>kg</v>
      </c>
    </row>
    <row r="304" spans="1:23">
      <c r="A304" s="7" t="s">
        <v>1154</v>
      </c>
      <c r="B304" s="8">
        <v>45623.416273148148</v>
      </c>
      <c r="C304" s="9"/>
      <c r="D304" s="9" t="s">
        <v>92</v>
      </c>
      <c r="E304" s="9" t="s">
        <v>93</v>
      </c>
      <c r="F304" s="9" t="s">
        <v>1410</v>
      </c>
      <c r="G304" s="19">
        <v>46053</v>
      </c>
      <c r="H304" s="9"/>
      <c r="I304" s="9" t="s">
        <v>424</v>
      </c>
      <c r="J304" s="9" t="s">
        <v>425</v>
      </c>
      <c r="K304" s="9" t="s">
        <v>655</v>
      </c>
      <c r="L304" s="29" t="str">
        <f>VLOOKUP(K304,'COMM ITY- ENG'!A:B,2,FALSE)</f>
        <v>steel</v>
      </c>
      <c r="M304" s="9"/>
      <c r="N304" s="10">
        <v>568</v>
      </c>
      <c r="O304" s="9" t="s">
        <v>661</v>
      </c>
      <c r="P304" s="9"/>
      <c r="Q304" s="10">
        <f t="shared" si="12"/>
        <v>3.25</v>
      </c>
      <c r="R304" s="11">
        <v>1846</v>
      </c>
      <c r="S304" s="23" t="str">
        <f>IFERROR(VLOOKUP(J304,'DESC ITY - ENG'!B:C,2,FALSE),VLOOKUP(I304,'DESC ITY - ENG'!A:C,3,FALSE))</f>
        <v>Steel Disc AISI 430 0.5mm Smooth/Satin Finish [cite: 1]</v>
      </c>
      <c r="T304" s="12" t="str">
        <f>VLOOKUP(S304,'DESC ITY - ENG'!C:D,2,FALSE)</f>
        <v>SSM-</v>
      </c>
      <c r="U304" t="str">
        <f t="shared" si="13"/>
        <v>鋼盤 AISI 430 0.5mm 光滑/緞面處理 [引用：1]</v>
      </c>
      <c r="V304" t="str">
        <f>VLOOKUP(T304,'STANDARD COMM'!A:D,3,FALSE)</f>
        <v>Metal</v>
      </c>
      <c r="W304" t="str">
        <f t="shared" si="14"/>
        <v>kg</v>
      </c>
    </row>
    <row r="305" spans="1:23">
      <c r="A305" s="13" t="s">
        <v>1250</v>
      </c>
      <c r="B305" s="14">
        <v>45636.431215277778</v>
      </c>
      <c r="C305" s="15"/>
      <c r="D305" s="15" t="s">
        <v>92</v>
      </c>
      <c r="E305" s="15" t="s">
        <v>93</v>
      </c>
      <c r="F305" s="15" t="s">
        <v>1410</v>
      </c>
      <c r="G305" s="20">
        <v>46053</v>
      </c>
      <c r="H305" s="15"/>
      <c r="I305" s="15" t="s">
        <v>424</v>
      </c>
      <c r="J305" s="15" t="s">
        <v>425</v>
      </c>
      <c r="K305" s="15" t="s">
        <v>655</v>
      </c>
      <c r="L305" s="29" t="str">
        <f>VLOOKUP(K305,'COMM ITY- ENG'!A:B,2,FALSE)</f>
        <v>steel</v>
      </c>
      <c r="M305" s="15"/>
      <c r="N305" s="16">
        <v>747</v>
      </c>
      <c r="O305" s="15" t="s">
        <v>661</v>
      </c>
      <c r="P305" s="15"/>
      <c r="Q305" s="16">
        <f t="shared" si="12"/>
        <v>3.25</v>
      </c>
      <c r="R305" s="17">
        <v>2427.75</v>
      </c>
      <c r="S305" s="23" t="str">
        <f>IFERROR(VLOOKUP(J305,'DESC ITY - ENG'!B:C,2,FALSE),VLOOKUP(I305,'DESC ITY - ENG'!A:C,3,FALSE))</f>
        <v>Steel Disc AISI 430 0.5mm Smooth/Satin Finish [cite: 1]</v>
      </c>
      <c r="T305" s="12" t="str">
        <f>VLOOKUP(S305,'DESC ITY - ENG'!C:D,2,FALSE)</f>
        <v>SSM-</v>
      </c>
      <c r="U305" t="str">
        <f t="shared" si="13"/>
        <v>鋼盤 AISI 430 0.5mm 光滑/緞面處理 [引用：1]</v>
      </c>
      <c r="V305" t="str">
        <f>VLOOKUP(T305,'STANDARD COMM'!A:D,3,FALSE)</f>
        <v>Metal</v>
      </c>
      <c r="W305" t="str">
        <f t="shared" si="14"/>
        <v>kg</v>
      </c>
    </row>
    <row r="306" spans="1:23">
      <c r="A306" s="7" t="s">
        <v>1154</v>
      </c>
      <c r="B306" s="8">
        <v>45632.666689814818</v>
      </c>
      <c r="C306" s="9"/>
      <c r="D306" s="9" t="s">
        <v>92</v>
      </c>
      <c r="E306" s="9" t="s">
        <v>93</v>
      </c>
      <c r="F306" s="9" t="s">
        <v>1410</v>
      </c>
      <c r="G306" s="19">
        <v>46053</v>
      </c>
      <c r="H306" s="9"/>
      <c r="I306" s="9" t="s">
        <v>426</v>
      </c>
      <c r="J306" s="9" t="s">
        <v>427</v>
      </c>
      <c r="K306" s="9" t="s">
        <v>655</v>
      </c>
      <c r="L306" s="29" t="str">
        <f>VLOOKUP(K306,'COMM ITY- ENG'!A:B,2,FALSE)</f>
        <v>steel</v>
      </c>
      <c r="M306" s="9"/>
      <c r="N306" s="10">
        <v>2296</v>
      </c>
      <c r="O306" s="9" t="s">
        <v>661</v>
      </c>
      <c r="P306" s="9"/>
      <c r="Q306" s="10">
        <f t="shared" si="12"/>
        <v>3.25</v>
      </c>
      <c r="R306" s="11">
        <v>7462</v>
      </c>
      <c r="S306" s="23" t="str">
        <f>IFERROR(VLOOKUP(J306,'DESC ITY - ENG'!B:C,2,FALSE),VLOOKUP(I306,'DESC ITY - ENG'!A:C,3,FALSE))</f>
        <v>Steel Disc AISI 430 0.5mm Smooth/Satin Finish [cite: 1]</v>
      </c>
      <c r="T306" s="12" t="str">
        <f>VLOOKUP(S306,'DESC ITY - ENG'!C:D,2,FALSE)</f>
        <v>SSM-</v>
      </c>
      <c r="U306" t="str">
        <f t="shared" si="13"/>
        <v>鋼盤 AISI 430 0.5mm 光滑/緞面處理 [引用：1]</v>
      </c>
      <c r="V306" t="str">
        <f>VLOOKUP(T306,'STANDARD COMM'!A:D,3,FALSE)</f>
        <v>Metal</v>
      </c>
      <c r="W306" t="str">
        <f t="shared" si="14"/>
        <v>kg</v>
      </c>
    </row>
    <row r="307" spans="1:23">
      <c r="A307" s="13" t="s">
        <v>1250</v>
      </c>
      <c r="B307" s="14">
        <v>45623.416273148148</v>
      </c>
      <c r="C307" s="15"/>
      <c r="D307" s="15" t="s">
        <v>92</v>
      </c>
      <c r="E307" s="15" t="s">
        <v>93</v>
      </c>
      <c r="F307" s="15" t="s">
        <v>1410</v>
      </c>
      <c r="G307" s="20">
        <v>46053</v>
      </c>
      <c r="H307" s="15"/>
      <c r="I307" s="15" t="s">
        <v>430</v>
      </c>
      <c r="J307" s="15" t="s">
        <v>431</v>
      </c>
      <c r="K307" s="15" t="s">
        <v>655</v>
      </c>
      <c r="L307" s="29" t="str">
        <f>VLOOKUP(K307,'COMM ITY- ENG'!A:B,2,FALSE)</f>
        <v>steel</v>
      </c>
      <c r="M307" s="15"/>
      <c r="N307" s="16">
        <v>2380</v>
      </c>
      <c r="O307" s="15" t="s">
        <v>661</v>
      </c>
      <c r="P307" s="15"/>
      <c r="Q307" s="16">
        <f t="shared" si="12"/>
        <v>3.25</v>
      </c>
      <c r="R307" s="17">
        <v>7735</v>
      </c>
      <c r="S307" s="23" t="str">
        <f>IFERROR(VLOOKUP(J307,'DESC ITY - ENG'!B:C,2,FALSE),VLOOKUP(I307,'DESC ITY - ENG'!A:C,3,FALSE))</f>
        <v>Steel Disc AISI 430 0.5mm Smooth/Satin Finish [cite: 1]</v>
      </c>
      <c r="T307" s="12" t="str">
        <f>VLOOKUP(S307,'DESC ITY - ENG'!C:D,2,FALSE)</f>
        <v>SSM-</v>
      </c>
      <c r="U307" t="str">
        <f t="shared" si="13"/>
        <v>鋼盤 AISI 430 0.5mm 光滑/緞面處理 [引用：1]</v>
      </c>
      <c r="V307" t="str">
        <f>VLOOKUP(T307,'STANDARD COMM'!A:D,3,FALSE)</f>
        <v>Metal</v>
      </c>
      <c r="W307" t="str">
        <f t="shared" si="14"/>
        <v>kg</v>
      </c>
    </row>
    <row r="308" spans="1:23">
      <c r="A308" s="7" t="s">
        <v>1250</v>
      </c>
      <c r="B308" s="8">
        <v>45621.455462962964</v>
      </c>
      <c r="C308" s="9"/>
      <c r="D308" s="9" t="s">
        <v>92</v>
      </c>
      <c r="E308" s="9" t="s">
        <v>93</v>
      </c>
      <c r="F308" s="9" t="s">
        <v>1411</v>
      </c>
      <c r="G308" s="19">
        <v>46053</v>
      </c>
      <c r="H308" s="9"/>
      <c r="I308" s="9" t="s">
        <v>424</v>
      </c>
      <c r="J308" s="9" t="s">
        <v>425</v>
      </c>
      <c r="K308" s="9" t="s">
        <v>655</v>
      </c>
      <c r="L308" s="29" t="str">
        <f>VLOOKUP(K308,'COMM ITY- ENG'!A:B,2,FALSE)</f>
        <v>steel</v>
      </c>
      <c r="M308" s="9"/>
      <c r="N308" s="10">
        <v>1229</v>
      </c>
      <c r="O308" s="9" t="s">
        <v>661</v>
      </c>
      <c r="P308" s="9"/>
      <c r="Q308" s="10">
        <f t="shared" si="12"/>
        <v>3.25</v>
      </c>
      <c r="R308" s="11">
        <v>3994.25</v>
      </c>
      <c r="S308" s="23" t="str">
        <f>IFERROR(VLOOKUP(J308,'DESC ITY - ENG'!B:C,2,FALSE),VLOOKUP(I308,'DESC ITY - ENG'!A:C,3,FALSE))</f>
        <v>Steel Disc AISI 430 0.5mm Smooth/Satin Finish [cite: 1]</v>
      </c>
      <c r="T308" s="12" t="str">
        <f>VLOOKUP(S308,'DESC ITY - ENG'!C:D,2,FALSE)</f>
        <v>SSM-</v>
      </c>
      <c r="U308" t="str">
        <f t="shared" si="13"/>
        <v>鋼盤 AISI 430 0.5mm 光滑/緞面處理 [引用：1]</v>
      </c>
      <c r="V308" t="str">
        <f>VLOOKUP(T308,'STANDARD COMM'!A:D,3,FALSE)</f>
        <v>Metal</v>
      </c>
      <c r="W308" t="str">
        <f t="shared" si="14"/>
        <v>kg</v>
      </c>
    </row>
    <row r="309" spans="1:23">
      <c r="A309" s="13" t="s">
        <v>1251</v>
      </c>
      <c r="B309" s="14">
        <v>45623.416273148148</v>
      </c>
      <c r="C309" s="15"/>
      <c r="D309" s="15" t="s">
        <v>92</v>
      </c>
      <c r="E309" s="15" t="s">
        <v>93</v>
      </c>
      <c r="F309" s="15" t="s">
        <v>1412</v>
      </c>
      <c r="G309" s="20">
        <v>46053</v>
      </c>
      <c r="H309" s="15"/>
      <c r="I309" s="15" t="s">
        <v>428</v>
      </c>
      <c r="J309" s="15" t="s">
        <v>429</v>
      </c>
      <c r="K309" s="15" t="s">
        <v>655</v>
      </c>
      <c r="L309" s="29" t="str">
        <f>VLOOKUP(K309,'COMM ITY- ENG'!A:B,2,FALSE)</f>
        <v>steel</v>
      </c>
      <c r="M309" s="15"/>
      <c r="N309" s="16">
        <v>648</v>
      </c>
      <c r="O309" s="15" t="s">
        <v>661</v>
      </c>
      <c r="P309" s="15"/>
      <c r="Q309" s="16">
        <f t="shared" si="12"/>
        <v>3.25</v>
      </c>
      <c r="R309" s="17">
        <v>2106</v>
      </c>
      <c r="S309" s="23" t="str">
        <f>IFERROR(VLOOKUP(J309,'DESC ITY - ENG'!B:C,2,FALSE),VLOOKUP(I309,'DESC ITY - ENG'!A:C,3,FALSE))</f>
        <v>Steel Disc AISI 430 0.5mm Smooth/Satin Finish [cite: 1]</v>
      </c>
      <c r="T309" s="12" t="str">
        <f>VLOOKUP(S309,'DESC ITY - ENG'!C:D,2,FALSE)</f>
        <v>SSM-</v>
      </c>
      <c r="U309" t="str">
        <f t="shared" si="13"/>
        <v>鋼盤 AISI 430 0.5mm 光滑/緞面處理 [引用：1]</v>
      </c>
      <c r="V309" t="str">
        <f>VLOOKUP(T309,'STANDARD COMM'!A:D,3,FALSE)</f>
        <v>Metal</v>
      </c>
      <c r="W309" t="str">
        <f t="shared" si="14"/>
        <v>kg</v>
      </c>
    </row>
    <row r="310" spans="1:23">
      <c r="A310" s="7" t="s">
        <v>1250</v>
      </c>
      <c r="B310" s="8">
        <v>45632.666689814818</v>
      </c>
      <c r="C310" s="9"/>
      <c r="D310" s="9" t="s">
        <v>92</v>
      </c>
      <c r="E310" s="9" t="s">
        <v>93</v>
      </c>
      <c r="F310" s="9" t="s">
        <v>1412</v>
      </c>
      <c r="G310" s="19">
        <v>46053</v>
      </c>
      <c r="H310" s="9"/>
      <c r="I310" s="9" t="s">
        <v>430</v>
      </c>
      <c r="J310" s="9" t="s">
        <v>431</v>
      </c>
      <c r="K310" s="9" t="s">
        <v>655</v>
      </c>
      <c r="L310" s="29" t="str">
        <f>VLOOKUP(K310,'COMM ITY- ENG'!A:B,2,FALSE)</f>
        <v>steel</v>
      </c>
      <c r="M310" s="9"/>
      <c r="N310" s="10">
        <v>435</v>
      </c>
      <c r="O310" s="9" t="s">
        <v>661</v>
      </c>
      <c r="P310" s="9"/>
      <c r="Q310" s="10">
        <f t="shared" si="12"/>
        <v>3.25</v>
      </c>
      <c r="R310" s="11">
        <v>1413.75</v>
      </c>
      <c r="S310" s="23" t="str">
        <f>IFERROR(VLOOKUP(J310,'DESC ITY - ENG'!B:C,2,FALSE),VLOOKUP(I310,'DESC ITY - ENG'!A:C,3,FALSE))</f>
        <v>Steel Disc AISI 430 0.5mm Smooth/Satin Finish [cite: 1]</v>
      </c>
      <c r="T310" s="12" t="str">
        <f>VLOOKUP(S310,'DESC ITY - ENG'!C:D,2,FALSE)</f>
        <v>SSM-</v>
      </c>
      <c r="U310" t="str">
        <f t="shared" si="13"/>
        <v>鋼盤 AISI 430 0.5mm 光滑/緞面處理 [引用：1]</v>
      </c>
      <c r="V310" t="str">
        <f>VLOOKUP(T310,'STANDARD COMM'!A:D,3,FALSE)</f>
        <v>Metal</v>
      </c>
      <c r="W310" t="str">
        <f t="shared" si="14"/>
        <v>kg</v>
      </c>
    </row>
    <row r="311" spans="1:23">
      <c r="A311" s="13" t="s">
        <v>1251</v>
      </c>
      <c r="B311" s="14">
        <v>45623.416273148148</v>
      </c>
      <c r="C311" s="15"/>
      <c r="D311" s="15" t="s">
        <v>92</v>
      </c>
      <c r="E311" s="15" t="s">
        <v>93</v>
      </c>
      <c r="F311" s="15" t="s">
        <v>1412</v>
      </c>
      <c r="G311" s="20">
        <v>46053</v>
      </c>
      <c r="H311" s="15"/>
      <c r="I311" s="15" t="s">
        <v>430</v>
      </c>
      <c r="J311" s="15" t="s">
        <v>431</v>
      </c>
      <c r="K311" s="15" t="s">
        <v>655</v>
      </c>
      <c r="L311" s="29" t="str">
        <f>VLOOKUP(K311,'COMM ITY- ENG'!A:B,2,FALSE)</f>
        <v>steel</v>
      </c>
      <c r="M311" s="15"/>
      <c r="N311" s="16">
        <v>2963</v>
      </c>
      <c r="O311" s="15" t="s">
        <v>661</v>
      </c>
      <c r="P311" s="15"/>
      <c r="Q311" s="16">
        <f t="shared" si="12"/>
        <v>3.25</v>
      </c>
      <c r="R311" s="17">
        <v>9629.75</v>
      </c>
      <c r="S311" s="23" t="str">
        <f>IFERROR(VLOOKUP(J311,'DESC ITY - ENG'!B:C,2,FALSE),VLOOKUP(I311,'DESC ITY - ENG'!A:C,3,FALSE))</f>
        <v>Steel Disc AISI 430 0.5mm Smooth/Satin Finish [cite: 1]</v>
      </c>
      <c r="T311" s="12" t="str">
        <f>VLOOKUP(S311,'DESC ITY - ENG'!C:D,2,FALSE)</f>
        <v>SSM-</v>
      </c>
      <c r="U311" t="str">
        <f t="shared" si="13"/>
        <v>鋼盤 AISI 430 0.5mm 光滑/緞面處理 [引用：1]</v>
      </c>
      <c r="V311" t="str">
        <f>VLOOKUP(T311,'STANDARD COMM'!A:D,3,FALSE)</f>
        <v>Metal</v>
      </c>
      <c r="W311" t="str">
        <f t="shared" si="14"/>
        <v>kg</v>
      </c>
    </row>
    <row r="312" spans="1:23">
      <c r="A312" s="13" t="s">
        <v>1193</v>
      </c>
      <c r="B312" s="14">
        <v>45596.389780092592</v>
      </c>
      <c r="C312" s="15"/>
      <c r="D312" s="15" t="s">
        <v>25</v>
      </c>
      <c r="E312" s="15" t="s">
        <v>26</v>
      </c>
      <c r="F312" s="15" t="s">
        <v>1343</v>
      </c>
      <c r="G312" s="20">
        <v>46053</v>
      </c>
      <c r="H312" s="15"/>
      <c r="I312" s="15" t="s">
        <v>154</v>
      </c>
      <c r="J312" s="15" t="s">
        <v>155</v>
      </c>
      <c r="K312" s="15" t="s">
        <v>647</v>
      </c>
      <c r="L312" s="29" t="str">
        <f>VLOOKUP(K312,'COMM ITY- ENG'!A:B,2,FALSE)</f>
        <v>chemical products</v>
      </c>
      <c r="M312" s="15"/>
      <c r="N312" s="16">
        <v>2000</v>
      </c>
      <c r="O312" s="15" t="s">
        <v>661</v>
      </c>
      <c r="P312" s="15"/>
      <c r="Q312" s="16">
        <f t="shared" si="12"/>
        <v>7.85</v>
      </c>
      <c r="R312" s="17">
        <v>15700</v>
      </c>
      <c r="S312" s="23" t="str">
        <f>IFERROR(VLOOKUP(J312,'DESC ITY - ENG'!B:C,2,FALSE),VLOOKUP(I312,'DESC ITY - ENG'!A:C,3,FALSE))</f>
        <v>Coating Silikoftal HTL 2 Resin</v>
      </c>
      <c r="T312" s="12" t="str">
        <f>VLOOKUP(S312,'DESC ITY - ENG'!C:D,2,FALSE)</f>
        <v>INM-</v>
      </c>
      <c r="U312" t="str">
        <f t="shared" si="13"/>
        <v>塗層矽利科夫塔爾HTL 2樹脂</v>
      </c>
      <c r="V312" t="str">
        <f>VLOOKUP(T312,'STANDARD COMM'!A:D,3,FALSE)</f>
        <v>Coating</v>
      </c>
      <c r="W312" t="str">
        <f t="shared" si="14"/>
        <v>kg</v>
      </c>
    </row>
    <row r="313" spans="1:23">
      <c r="A313" s="7" t="s">
        <v>1252</v>
      </c>
      <c r="B313" s="8">
        <v>45614.908553240741</v>
      </c>
      <c r="C313" s="9"/>
      <c r="D313" s="9" t="s">
        <v>96</v>
      </c>
      <c r="E313" s="9" t="s">
        <v>97</v>
      </c>
      <c r="F313" s="9" t="s">
        <v>1413</v>
      </c>
      <c r="G313" s="19">
        <v>46053</v>
      </c>
      <c r="H313" s="9"/>
      <c r="I313" s="9" t="s">
        <v>442</v>
      </c>
      <c r="J313" s="9" t="s">
        <v>443</v>
      </c>
      <c r="K313" s="9" t="s">
        <v>653</v>
      </c>
      <c r="L313" s="29" t="str">
        <f>VLOOKUP(K313,'COMM ITY- ENG'!A:B,2,FALSE)</f>
        <v>accessories for handles</v>
      </c>
      <c r="M313" s="9"/>
      <c r="N313" s="10">
        <v>20000</v>
      </c>
      <c r="O313" s="9" t="s">
        <v>660</v>
      </c>
      <c r="P313" s="9"/>
      <c r="Q313" s="10">
        <f t="shared" si="12"/>
        <v>5.6000000000000001E-2</v>
      </c>
      <c r="R313" s="11">
        <v>1120</v>
      </c>
      <c r="S313" s="23" t="str">
        <f>IFERROR(VLOOKUP(J313,'DESC ITY - ENG'!B:C,2,FALSE),VLOOKUP(I313,'DESC ITY - ENG'!A:C,3,FALSE))</f>
        <v>5Stud 10x10x16mm Straight Unthreaded 4.5mm</v>
      </c>
      <c r="T313" s="12" t="str">
        <f>VLOOKUP(S313,'DESC ITY - ENG'!C:D,2,FALSE)</f>
        <v>STUD</v>
      </c>
      <c r="U313" t="str">
        <f t="shared" si="13"/>
        <v>5stud 10x10x16mm 直線無螺紋 4.5mm</v>
      </c>
      <c r="V313" t="str">
        <f>VLOOKUP(T313,'STANDARD COMM'!A:D,3,FALSE)</f>
        <v>Fastener</v>
      </c>
      <c r="W313" t="str">
        <f t="shared" si="14"/>
        <v>NR</v>
      </c>
    </row>
    <row r="314" spans="1:23">
      <c r="A314" s="13" t="s">
        <v>1252</v>
      </c>
      <c r="B314" s="14">
        <v>45623.416273148148</v>
      </c>
      <c r="C314" s="15"/>
      <c r="D314" s="15" t="s">
        <v>96</v>
      </c>
      <c r="E314" s="15" t="s">
        <v>97</v>
      </c>
      <c r="F314" s="15" t="s">
        <v>1413</v>
      </c>
      <c r="G314" s="20">
        <v>46053</v>
      </c>
      <c r="H314" s="15"/>
      <c r="I314" s="15" t="s">
        <v>444</v>
      </c>
      <c r="J314" s="15" t="s">
        <v>445</v>
      </c>
      <c r="K314" s="15" t="s">
        <v>653</v>
      </c>
      <c r="L314" s="29" t="str">
        <f>VLOOKUP(K314,'COMM ITY- ENG'!A:B,2,FALSE)</f>
        <v>accessories for handles</v>
      </c>
      <c r="M314" s="15"/>
      <c r="N314" s="16">
        <v>20000</v>
      </c>
      <c r="O314" s="15" t="s">
        <v>660</v>
      </c>
      <c r="P314" s="15"/>
      <c r="Q314" s="16">
        <f t="shared" si="12"/>
        <v>4.4999999999999998E-2</v>
      </c>
      <c r="R314" s="17">
        <v>900</v>
      </c>
      <c r="S314" s="23" t="str">
        <f>IFERROR(VLOOKUP(J314,'DESC ITY - ENG'!B:C,2,FALSE),VLOOKUP(I314,'DESC ITY - ENG'!A:C,3,FALSE))</f>
        <v>5 DIR.NON FIL.45Stud 10x10x13.5mm Straight</v>
      </c>
      <c r="T314" s="12" t="str">
        <f>VLOOKUP(S314,'DESC ITY - ENG'!C:D,2,FALSE)</f>
        <v>STUD</v>
      </c>
      <c r="U314" t="str">
        <f t="shared" si="13"/>
        <v>5 DIR。NON FIL.45Stud 10x10x13.5mm 直線</v>
      </c>
      <c r="V314" t="str">
        <f>VLOOKUP(T314,'STANDARD COMM'!A:D,3,FALSE)</f>
        <v>Fastener</v>
      </c>
      <c r="W314" t="str">
        <f t="shared" si="14"/>
        <v>NR</v>
      </c>
    </row>
    <row r="315" spans="1:23">
      <c r="A315" s="7" t="s">
        <v>1253</v>
      </c>
      <c r="B315" s="8">
        <v>45621.455462962964</v>
      </c>
      <c r="C315" s="9"/>
      <c r="D315" s="9" t="s">
        <v>96</v>
      </c>
      <c r="E315" s="9" t="s">
        <v>97</v>
      </c>
      <c r="F315" s="9" t="s">
        <v>1413</v>
      </c>
      <c r="G315" s="19">
        <v>46053</v>
      </c>
      <c r="H315" s="9"/>
      <c r="I315" s="9" t="s">
        <v>444</v>
      </c>
      <c r="J315" s="9" t="s">
        <v>445</v>
      </c>
      <c r="K315" s="9" t="s">
        <v>653</v>
      </c>
      <c r="L315" s="29" t="str">
        <f>VLOOKUP(K315,'COMM ITY- ENG'!A:B,2,FALSE)</f>
        <v>accessories for handles</v>
      </c>
      <c r="M315" s="9"/>
      <c r="N315" s="10">
        <v>10000</v>
      </c>
      <c r="O315" s="9" t="s">
        <v>660</v>
      </c>
      <c r="P315" s="9"/>
      <c r="Q315" s="10">
        <f t="shared" si="12"/>
        <v>4.4999999999999998E-2</v>
      </c>
      <c r="R315" s="11">
        <v>450</v>
      </c>
      <c r="S315" s="23" t="str">
        <f>IFERROR(VLOOKUP(J315,'DESC ITY - ENG'!B:C,2,FALSE),VLOOKUP(I315,'DESC ITY - ENG'!A:C,3,FALSE))</f>
        <v>5 DIR.NON FIL.45Stud 10x10x13.5mm Straight</v>
      </c>
      <c r="T315" s="12" t="str">
        <f>VLOOKUP(S315,'DESC ITY - ENG'!C:D,2,FALSE)</f>
        <v>STUD</v>
      </c>
      <c r="U315" t="str">
        <f t="shared" si="13"/>
        <v>5 DIR。NON FIL.45Stud 10x10x13.5mm 直線</v>
      </c>
      <c r="V315" t="str">
        <f>VLOOKUP(T315,'STANDARD COMM'!A:D,3,FALSE)</f>
        <v>Fastener</v>
      </c>
      <c r="W315" t="str">
        <f t="shared" si="14"/>
        <v>NR</v>
      </c>
    </row>
    <row r="316" spans="1:23">
      <c r="A316" s="13" t="s">
        <v>1252</v>
      </c>
      <c r="B316" s="14">
        <v>45621.455462962964</v>
      </c>
      <c r="C316" s="15"/>
      <c r="D316" s="15" t="s">
        <v>96</v>
      </c>
      <c r="E316" s="15" t="s">
        <v>97</v>
      </c>
      <c r="F316" s="15" t="s">
        <v>1413</v>
      </c>
      <c r="G316" s="20">
        <v>46053</v>
      </c>
      <c r="H316" s="15"/>
      <c r="I316" s="15" t="s">
        <v>446</v>
      </c>
      <c r="J316" s="15" t="s">
        <v>447</v>
      </c>
      <c r="K316" s="15" t="s">
        <v>653</v>
      </c>
      <c r="L316" s="29" t="str">
        <f>VLOOKUP(K316,'COMM ITY- ENG'!A:B,2,FALSE)</f>
        <v>accessories for handles</v>
      </c>
      <c r="M316" s="15"/>
      <c r="N316" s="16">
        <v>10000</v>
      </c>
      <c r="O316" s="15" t="s">
        <v>660</v>
      </c>
      <c r="P316" s="15"/>
      <c r="Q316" s="16">
        <f t="shared" si="12"/>
        <v>5.6000000000000001E-2</v>
      </c>
      <c r="R316" s="17">
        <v>560</v>
      </c>
      <c r="S316" s="23" t="str">
        <f>IFERROR(VLOOKUP(J316,'DESC ITY - ENG'!B:C,2,FALSE),VLOOKUP(I316,'DESC ITY - ENG'!A:C,3,FALSE))</f>
        <v>5 86° NON FIL.45Stud 10x10x13.5mm 86°</v>
      </c>
      <c r="T316" s="12" t="str">
        <f>VLOOKUP(S316,'DESC ITY - ENG'!C:D,2,FALSE)</f>
        <v>STUD</v>
      </c>
      <c r="U316" t="str">
        <f t="shared" si="13"/>
        <v>5 86° 非 FIL.45 Stud 10x10x13.5mm 86°</v>
      </c>
      <c r="V316" t="str">
        <f>VLOOKUP(T316,'STANDARD COMM'!A:D,3,FALSE)</f>
        <v>Fastener</v>
      </c>
      <c r="W316" t="str">
        <f t="shared" si="14"/>
        <v>NR</v>
      </c>
    </row>
    <row r="317" spans="1:23">
      <c r="A317" s="7" t="s">
        <v>1252</v>
      </c>
      <c r="B317" s="8">
        <v>45621.455462962964</v>
      </c>
      <c r="C317" s="9"/>
      <c r="D317" s="9" t="s">
        <v>96</v>
      </c>
      <c r="E317" s="9" t="s">
        <v>97</v>
      </c>
      <c r="F317" s="9" t="s">
        <v>1413</v>
      </c>
      <c r="G317" s="19">
        <v>46053</v>
      </c>
      <c r="H317" s="9"/>
      <c r="I317" s="9" t="s">
        <v>448</v>
      </c>
      <c r="J317" s="9" t="s">
        <v>449</v>
      </c>
      <c r="K317" s="9" t="s">
        <v>653</v>
      </c>
      <c r="L317" s="29" t="str">
        <f>VLOOKUP(K317,'COMM ITY- ENG'!A:B,2,FALSE)</f>
        <v>accessories for handles</v>
      </c>
      <c r="M317" s="9"/>
      <c r="N317" s="10">
        <v>40000</v>
      </c>
      <c r="O317" s="9" t="s">
        <v>660</v>
      </c>
      <c r="P317" s="9"/>
      <c r="Q317" s="10">
        <f t="shared" si="12"/>
        <v>5.6000000000000001E-2</v>
      </c>
      <c r="R317" s="11">
        <v>2240</v>
      </c>
      <c r="S317" s="23" t="str">
        <f>IFERROR(VLOOKUP(J317,'DESC ITY - ENG'!B:C,2,FALSE),VLOOKUP(I317,'DESC ITY - ENG'!A:C,3,FALSE))</f>
        <v>5Stud 10x10x18mm 63° Unthreaded 4.5mm</v>
      </c>
      <c r="T317" s="12" t="str">
        <f>VLOOKUP(S317,'DESC ITY - ENG'!C:D,2,FALSE)</f>
        <v>STUD</v>
      </c>
      <c r="U317" t="str">
        <f t="shared" si="13"/>
        <v>5螺柱 10x10x18mm 63° 無螺紋 4.5mm</v>
      </c>
      <c r="V317" t="str">
        <f>VLOOKUP(T317,'STANDARD COMM'!A:D,3,FALSE)</f>
        <v>Fastener</v>
      </c>
      <c r="W317" t="str">
        <f t="shared" si="14"/>
        <v>NR</v>
      </c>
    </row>
    <row r="318" spans="1:23">
      <c r="A318" s="13" t="s">
        <v>1253</v>
      </c>
      <c r="B318" s="14">
        <v>45614.908553240741</v>
      </c>
      <c r="C318" s="15"/>
      <c r="D318" s="15" t="s">
        <v>96</v>
      </c>
      <c r="E318" s="15" t="s">
        <v>97</v>
      </c>
      <c r="F318" s="15" t="s">
        <v>1413</v>
      </c>
      <c r="G318" s="20">
        <v>46053</v>
      </c>
      <c r="H318" s="15"/>
      <c r="I318" s="15" t="s">
        <v>448</v>
      </c>
      <c r="J318" s="15" t="s">
        <v>449</v>
      </c>
      <c r="K318" s="15" t="s">
        <v>653</v>
      </c>
      <c r="L318" s="29" t="str">
        <f>VLOOKUP(K318,'COMM ITY- ENG'!A:B,2,FALSE)</f>
        <v>accessories for handles</v>
      </c>
      <c r="M318" s="15"/>
      <c r="N318" s="16">
        <v>40000</v>
      </c>
      <c r="O318" s="15" t="s">
        <v>660</v>
      </c>
      <c r="P318" s="15"/>
      <c r="Q318" s="16">
        <f t="shared" si="12"/>
        <v>5.6000000000000001E-2</v>
      </c>
      <c r="R318" s="17">
        <v>2240</v>
      </c>
      <c r="S318" s="23" t="str">
        <f>IFERROR(VLOOKUP(J318,'DESC ITY - ENG'!B:C,2,FALSE),VLOOKUP(I318,'DESC ITY - ENG'!A:C,3,FALSE))</f>
        <v>5Stud 10x10x18mm 63° Unthreaded 4.5mm</v>
      </c>
      <c r="T318" s="12" t="str">
        <f>VLOOKUP(S318,'DESC ITY - ENG'!C:D,2,FALSE)</f>
        <v>STUD</v>
      </c>
      <c r="U318" t="str">
        <f t="shared" si="13"/>
        <v>5螺柱 10x10x18mm 63° 無螺紋 4.5mm</v>
      </c>
      <c r="V318" t="str">
        <f>VLOOKUP(T318,'STANDARD COMM'!A:D,3,FALSE)</f>
        <v>Fastener</v>
      </c>
      <c r="W318" t="str">
        <f t="shared" si="14"/>
        <v>NR</v>
      </c>
    </row>
    <row r="319" spans="1:23">
      <c r="A319" s="7" t="s">
        <v>1252</v>
      </c>
      <c r="B319" s="8">
        <v>45623.416273148148</v>
      </c>
      <c r="C319" s="9"/>
      <c r="D319" s="9" t="s">
        <v>96</v>
      </c>
      <c r="E319" s="9" t="s">
        <v>97</v>
      </c>
      <c r="F319" s="9" t="s">
        <v>1413</v>
      </c>
      <c r="G319" s="19">
        <v>46053</v>
      </c>
      <c r="H319" s="9"/>
      <c r="I319" s="9" t="s">
        <v>450</v>
      </c>
      <c r="J319" s="9" t="s">
        <v>451</v>
      </c>
      <c r="K319" s="9" t="s">
        <v>653</v>
      </c>
      <c r="L319" s="29" t="str">
        <f>VLOOKUP(K319,'COMM ITY- ENG'!A:B,2,FALSE)</f>
        <v>accessories for handles</v>
      </c>
      <c r="M319" s="9"/>
      <c r="N319" s="10">
        <v>40000</v>
      </c>
      <c r="O319" s="9" t="s">
        <v>660</v>
      </c>
      <c r="P319" s="9"/>
      <c r="Q319" s="10">
        <f t="shared" si="12"/>
        <v>5.6000000000000001E-2</v>
      </c>
      <c r="R319" s="11">
        <v>2240</v>
      </c>
      <c r="S319" s="23" t="str">
        <f>IFERROR(VLOOKUP(J319,'DESC ITY - ENG'!B:C,2,FALSE),VLOOKUP(I319,'DESC ITY - ENG'!A:C,3,FALSE))</f>
        <v>5Stud 10x10x18mm 70° Unthreaded 4.5mm</v>
      </c>
      <c r="T319" s="12" t="str">
        <f>VLOOKUP(S319,'DESC ITY - ENG'!C:D,2,FALSE)</f>
        <v>STUD</v>
      </c>
      <c r="U319" t="str">
        <f t="shared" si="13"/>
        <v>5螺柱 10x10x18mm 70° 無螺紋 4.5mm</v>
      </c>
      <c r="V319" t="str">
        <f>VLOOKUP(T319,'STANDARD COMM'!A:D,3,FALSE)</f>
        <v>Fastener</v>
      </c>
      <c r="W319" t="str">
        <f t="shared" si="14"/>
        <v>NR</v>
      </c>
    </row>
    <row r="320" spans="1:23">
      <c r="A320" s="13" t="s">
        <v>1253</v>
      </c>
      <c r="B320" s="14">
        <v>45621.455462962964</v>
      </c>
      <c r="C320" s="15"/>
      <c r="D320" s="15" t="s">
        <v>96</v>
      </c>
      <c r="E320" s="15" t="s">
        <v>97</v>
      </c>
      <c r="F320" s="15" t="s">
        <v>1413</v>
      </c>
      <c r="G320" s="20">
        <v>46053</v>
      </c>
      <c r="H320" s="15"/>
      <c r="I320" s="15" t="s">
        <v>450</v>
      </c>
      <c r="J320" s="15" t="s">
        <v>451</v>
      </c>
      <c r="K320" s="15" t="s">
        <v>653</v>
      </c>
      <c r="L320" s="29" t="str">
        <f>VLOOKUP(K320,'COMM ITY- ENG'!A:B,2,FALSE)</f>
        <v>accessories for handles</v>
      </c>
      <c r="M320" s="15"/>
      <c r="N320" s="16">
        <v>80000</v>
      </c>
      <c r="O320" s="15" t="s">
        <v>660</v>
      </c>
      <c r="P320" s="15"/>
      <c r="Q320" s="16">
        <f t="shared" si="12"/>
        <v>5.6000000000000001E-2</v>
      </c>
      <c r="R320" s="17">
        <v>4480</v>
      </c>
      <c r="S320" s="23" t="str">
        <f>IFERROR(VLOOKUP(J320,'DESC ITY - ENG'!B:C,2,FALSE),VLOOKUP(I320,'DESC ITY - ENG'!A:C,3,FALSE))</f>
        <v>5Stud 10x10x18mm 70° Unthreaded 4.5mm</v>
      </c>
      <c r="T320" s="12" t="str">
        <f>VLOOKUP(S320,'DESC ITY - ENG'!C:D,2,FALSE)</f>
        <v>STUD</v>
      </c>
      <c r="U320" t="str">
        <f t="shared" si="13"/>
        <v>5螺柱 10x10x18mm 70° 無螺紋 4.5mm</v>
      </c>
      <c r="V320" t="str">
        <f>VLOOKUP(T320,'STANDARD COMM'!A:D,3,FALSE)</f>
        <v>Fastener</v>
      </c>
      <c r="W320" t="str">
        <f t="shared" si="14"/>
        <v>NR</v>
      </c>
    </row>
    <row r="321" spans="1:23">
      <c r="A321" s="7" t="s">
        <v>1252</v>
      </c>
      <c r="B321" s="8">
        <v>45623.416273148148</v>
      </c>
      <c r="C321" s="9"/>
      <c r="D321" s="9" t="s">
        <v>96</v>
      </c>
      <c r="E321" s="9" t="s">
        <v>97</v>
      </c>
      <c r="F321" s="9" t="s">
        <v>1413</v>
      </c>
      <c r="G321" s="19">
        <v>46053</v>
      </c>
      <c r="H321" s="9"/>
      <c r="I321" s="9" t="s">
        <v>452</v>
      </c>
      <c r="J321" s="9" t="s">
        <v>453</v>
      </c>
      <c r="K321" s="9" t="s">
        <v>653</v>
      </c>
      <c r="L321" s="29" t="str">
        <f>VLOOKUP(K321,'COMM ITY- ENG'!A:B,2,FALSE)</f>
        <v>accessories for handles</v>
      </c>
      <c r="M321" s="9"/>
      <c r="N321" s="10">
        <v>40000</v>
      </c>
      <c r="O321" s="9" t="s">
        <v>660</v>
      </c>
      <c r="P321" s="9"/>
      <c r="Q321" s="10">
        <f t="shared" si="12"/>
        <v>5.6000000000000001E-2</v>
      </c>
      <c r="R321" s="11">
        <v>2240</v>
      </c>
      <c r="S321" s="23" t="str">
        <f>IFERROR(VLOOKUP(J321,'DESC ITY - ENG'!B:C,2,FALSE),VLOOKUP(I321,'DESC ITY - ENG'!A:C,3,FALSE))</f>
        <v>5Stud 10x10x17mm 80° Unthreaded 4.5mm</v>
      </c>
      <c r="T321" s="12" t="str">
        <f>VLOOKUP(S321,'DESC ITY - ENG'!C:D,2,FALSE)</f>
        <v>STUD</v>
      </c>
      <c r="U321" t="str">
        <f t="shared" si="13"/>
        <v>5Stud 10x10x17mm 80° 無螺紋 4.5mm</v>
      </c>
      <c r="V321" t="str">
        <f>VLOOKUP(T321,'STANDARD COMM'!A:D,3,FALSE)</f>
        <v>Fastener</v>
      </c>
      <c r="W321" t="str">
        <f t="shared" si="14"/>
        <v>NR</v>
      </c>
    </row>
    <row r="322" spans="1:23">
      <c r="A322" s="13" t="s">
        <v>1253</v>
      </c>
      <c r="B322" s="14">
        <v>45623.416273148148</v>
      </c>
      <c r="C322" s="15"/>
      <c r="D322" s="15" t="s">
        <v>96</v>
      </c>
      <c r="E322" s="15" t="s">
        <v>97</v>
      </c>
      <c r="F322" s="15" t="s">
        <v>1413</v>
      </c>
      <c r="G322" s="20">
        <v>46053</v>
      </c>
      <c r="H322" s="15"/>
      <c r="I322" s="15" t="s">
        <v>452</v>
      </c>
      <c r="J322" s="15" t="s">
        <v>453</v>
      </c>
      <c r="K322" s="15" t="s">
        <v>653</v>
      </c>
      <c r="L322" s="29" t="str">
        <f>VLOOKUP(K322,'COMM ITY- ENG'!A:B,2,FALSE)</f>
        <v>accessories for handles</v>
      </c>
      <c r="M322" s="15"/>
      <c r="N322" s="16">
        <v>120000</v>
      </c>
      <c r="O322" s="15" t="s">
        <v>660</v>
      </c>
      <c r="P322" s="15"/>
      <c r="Q322" s="16">
        <f t="shared" ref="Q322:Q385" si="15">+R322/N322</f>
        <v>5.6000000000000001E-2</v>
      </c>
      <c r="R322" s="17">
        <v>6720</v>
      </c>
      <c r="S322" s="23" t="str">
        <f>IFERROR(VLOOKUP(J322,'DESC ITY - ENG'!B:C,2,FALSE),VLOOKUP(I322,'DESC ITY - ENG'!A:C,3,FALSE))</f>
        <v>5Stud 10x10x17mm 80° Unthreaded 4.5mm</v>
      </c>
      <c r="T322" s="12" t="str">
        <f>VLOOKUP(S322,'DESC ITY - ENG'!C:D,2,FALSE)</f>
        <v>STUD</v>
      </c>
      <c r="U322" t="str">
        <f t="shared" si="13"/>
        <v>5Stud 10x10x17mm 80° 無螺紋 4.5mm</v>
      </c>
      <c r="V322" t="str">
        <f>VLOOKUP(T322,'STANDARD COMM'!A:D,3,FALSE)</f>
        <v>Fastener</v>
      </c>
      <c r="W322" t="str">
        <f t="shared" si="14"/>
        <v>NR</v>
      </c>
    </row>
    <row r="323" spans="1:23">
      <c r="A323" s="13" t="s">
        <v>1291</v>
      </c>
      <c r="B323" s="14">
        <v>45639.623599537037</v>
      </c>
      <c r="C323" s="15"/>
      <c r="D323" s="15" t="s">
        <v>122</v>
      </c>
      <c r="E323" s="15" t="s">
        <v>123</v>
      </c>
      <c r="F323" s="15" t="s">
        <v>1431</v>
      </c>
      <c r="G323" s="20">
        <v>46053</v>
      </c>
      <c r="H323" s="15"/>
      <c r="I323" s="15" t="s">
        <v>636</v>
      </c>
      <c r="J323" s="15" t="s">
        <v>637</v>
      </c>
      <c r="K323" s="15" t="s">
        <v>658</v>
      </c>
      <c r="L323" s="29" t="str">
        <f>VLOOKUP(K323,'COMM ITY- ENG'!A:B,2,FALSE)</f>
        <v>cartons and boxes</v>
      </c>
      <c r="M323" s="15"/>
      <c r="N323" s="16">
        <v>255</v>
      </c>
      <c r="O323" s="15" t="s">
        <v>660</v>
      </c>
      <c r="P323" s="15"/>
      <c r="Q323" s="16">
        <f t="shared" si="15"/>
        <v>0.71199999999999997</v>
      </c>
      <c r="R323" s="17">
        <v>181.56</v>
      </c>
      <c r="S323" s="23" t="str">
        <f>IFERROR(VLOOKUP(J323,'DESC ITY - ENG'!B:C,2,FALSE),VLOOKUP(I323,'DESC ITY - ENG'!A:C,3,FALSE))</f>
        <v>BOX 0147/027 CM59X25,5X26</v>
      </c>
      <c r="T323" s="12" t="str">
        <f>VLOOKUP(S323,'DESC ITY - ENG'!C:D,2,FALSE)</f>
        <v>BOX-</v>
      </c>
      <c r="U323" t="str">
        <f t="shared" ref="U323:U386" si="16">_xlfn.TRANSLATE(S323,"en","zh-cht")</f>
        <v>箱號0147/027 CM59X25,5X26</v>
      </c>
      <c r="V323" t="str">
        <f>VLOOKUP(T323,'STANDARD COMM'!A:D,3,FALSE)</f>
        <v>Paper Material</v>
      </c>
      <c r="W323" t="str">
        <f t="shared" ref="W323:W340" si="17">_xlfn.TRANSLATE(O323,"it","en")</f>
        <v>NR</v>
      </c>
    </row>
    <row r="324" spans="1:23">
      <c r="A324" s="7" t="s">
        <v>1157</v>
      </c>
      <c r="B324" s="8">
        <v>45639.623599537037</v>
      </c>
      <c r="C324" s="9"/>
      <c r="D324" s="9" t="s">
        <v>122</v>
      </c>
      <c r="E324" s="9" t="s">
        <v>123</v>
      </c>
      <c r="F324" s="9" t="s">
        <v>1431</v>
      </c>
      <c r="G324" s="19">
        <v>46053</v>
      </c>
      <c r="H324" s="9"/>
      <c r="I324" s="9" t="s">
        <v>526</v>
      </c>
      <c r="J324" s="9" t="s">
        <v>527</v>
      </c>
      <c r="K324" s="9" t="s">
        <v>658</v>
      </c>
      <c r="L324" s="29" t="str">
        <f>VLOOKUP(K324,'COMM ITY- ENG'!A:B,2,FALSE)</f>
        <v>cartons and boxes</v>
      </c>
      <c r="M324" s="9"/>
      <c r="N324" s="10">
        <v>235</v>
      </c>
      <c r="O324" s="9" t="s">
        <v>660</v>
      </c>
      <c r="P324" s="9"/>
      <c r="Q324" s="10">
        <f t="shared" si="15"/>
        <v>0.48502127659574468</v>
      </c>
      <c r="R324" s="11">
        <v>113.98</v>
      </c>
      <c r="S324" s="23" t="str">
        <f>IFERROR(VLOOKUP(J324,'DESC ITY - ENG'!B:C,2,FALSE),VLOOKUP(I324,'DESC ITY - ENG'!A:C,3,FALSE))</f>
        <v>BOX 0346/016*CM47X30,5X18</v>
      </c>
      <c r="T324" s="12" t="str">
        <f>VLOOKUP(S324,'DESC ITY - ENG'!C:D,2,FALSE)</f>
        <v>BOX-</v>
      </c>
      <c r="U324" t="str">
        <f t="shared" si="16"/>
        <v>箱號0346/016*CM47X30,5X18</v>
      </c>
      <c r="V324" t="str">
        <f>VLOOKUP(T324,'STANDARD COMM'!A:D,3,FALSE)</f>
        <v>Paper Material</v>
      </c>
      <c r="W324" t="str">
        <f t="shared" si="17"/>
        <v>NR</v>
      </c>
    </row>
    <row r="325" spans="1:23">
      <c r="A325" s="13" t="s">
        <v>1291</v>
      </c>
      <c r="B325" s="14">
        <v>45666.397002314814</v>
      </c>
      <c r="C325" s="15"/>
      <c r="D325" s="15" t="s">
        <v>122</v>
      </c>
      <c r="E325" s="15" t="s">
        <v>123</v>
      </c>
      <c r="F325" s="15" t="s">
        <v>1431</v>
      </c>
      <c r="G325" s="20">
        <v>46053</v>
      </c>
      <c r="H325" s="15"/>
      <c r="I325" s="15" t="s">
        <v>526</v>
      </c>
      <c r="J325" s="15" t="s">
        <v>527</v>
      </c>
      <c r="K325" s="15" t="s">
        <v>658</v>
      </c>
      <c r="L325" s="29" t="str">
        <f>VLOOKUP(K325,'COMM ITY- ENG'!A:B,2,FALSE)</f>
        <v>cartons and boxes</v>
      </c>
      <c r="M325" s="15"/>
      <c r="N325" s="16">
        <v>1020</v>
      </c>
      <c r="O325" s="15" t="s">
        <v>660</v>
      </c>
      <c r="P325" s="15"/>
      <c r="Q325" s="16">
        <f t="shared" si="15"/>
        <v>0.496</v>
      </c>
      <c r="R325" s="17">
        <v>505.92</v>
      </c>
      <c r="S325" s="23" t="str">
        <f>IFERROR(VLOOKUP(J325,'DESC ITY - ENG'!B:C,2,FALSE),VLOOKUP(I325,'DESC ITY - ENG'!A:C,3,FALSE))</f>
        <v>BOX 0346/016*CM47X30,5X18</v>
      </c>
      <c r="T325" s="12" t="str">
        <f>VLOOKUP(S325,'DESC ITY - ENG'!C:D,2,FALSE)</f>
        <v>BOX-</v>
      </c>
      <c r="U325" t="str">
        <f t="shared" si="16"/>
        <v>箱號0346/016*CM47X30,5X18</v>
      </c>
      <c r="V325" t="str">
        <f>VLOOKUP(T325,'STANDARD COMM'!A:D,3,FALSE)</f>
        <v>Paper Material</v>
      </c>
      <c r="W325" t="str">
        <f t="shared" si="17"/>
        <v>NR</v>
      </c>
    </row>
    <row r="326" spans="1:23">
      <c r="A326" s="7" t="s">
        <v>1292</v>
      </c>
      <c r="B326" s="8">
        <v>45639.623576388891</v>
      </c>
      <c r="C326" s="9"/>
      <c r="D326" s="9" t="s">
        <v>122</v>
      </c>
      <c r="E326" s="9" t="s">
        <v>123</v>
      </c>
      <c r="F326" s="9" t="s">
        <v>1431</v>
      </c>
      <c r="G326" s="19">
        <v>46053</v>
      </c>
      <c r="H326" s="9"/>
      <c r="I326" s="9" t="s">
        <v>526</v>
      </c>
      <c r="J326" s="9" t="s">
        <v>527</v>
      </c>
      <c r="K326" s="9" t="s">
        <v>658</v>
      </c>
      <c r="L326" s="29" t="str">
        <f>VLOOKUP(K326,'COMM ITY- ENG'!A:B,2,FALSE)</f>
        <v>cartons and boxes</v>
      </c>
      <c r="M326" s="9"/>
      <c r="N326" s="10">
        <v>1902</v>
      </c>
      <c r="O326" s="9" t="s">
        <v>660</v>
      </c>
      <c r="P326" s="9"/>
      <c r="Q326" s="10">
        <f t="shared" si="15"/>
        <v>0.48499999999999999</v>
      </c>
      <c r="R326" s="11">
        <v>922.47</v>
      </c>
      <c r="S326" s="23" t="str">
        <f>IFERROR(VLOOKUP(J326,'DESC ITY - ENG'!B:C,2,FALSE),VLOOKUP(I326,'DESC ITY - ENG'!A:C,3,FALSE))</f>
        <v>BOX 0346/016*CM47X30,5X18</v>
      </c>
      <c r="T326" s="12" t="str">
        <f>VLOOKUP(S326,'DESC ITY - ENG'!C:D,2,FALSE)</f>
        <v>BOX-</v>
      </c>
      <c r="U326" t="str">
        <f t="shared" si="16"/>
        <v>箱號0346/016*CM47X30,5X18</v>
      </c>
      <c r="V326" t="str">
        <f>VLOOKUP(T326,'STANDARD COMM'!A:D,3,FALSE)</f>
        <v>Paper Material</v>
      </c>
      <c r="W326" t="str">
        <f t="shared" si="17"/>
        <v>NR</v>
      </c>
    </row>
    <row r="327" spans="1:23">
      <c r="A327" s="13" t="s">
        <v>1146</v>
      </c>
      <c r="B327" s="14">
        <v>45680.570254629631</v>
      </c>
      <c r="C327" s="15"/>
      <c r="D327" s="15" t="s">
        <v>122</v>
      </c>
      <c r="E327" s="15" t="s">
        <v>123</v>
      </c>
      <c r="F327" s="15" t="s">
        <v>1431</v>
      </c>
      <c r="G327" s="20">
        <v>46053</v>
      </c>
      <c r="H327" s="15"/>
      <c r="I327" s="15" t="s">
        <v>552</v>
      </c>
      <c r="J327" s="15" t="s">
        <v>553</v>
      </c>
      <c r="K327" s="15" t="s">
        <v>658</v>
      </c>
      <c r="L327" s="29" t="str">
        <f>VLOOKUP(K327,'COMM ITY- ENG'!A:B,2,FALSE)</f>
        <v>cartons and boxes</v>
      </c>
      <c r="M327" s="15"/>
      <c r="N327" s="16">
        <v>383</v>
      </c>
      <c r="O327" s="15" t="s">
        <v>660</v>
      </c>
      <c r="P327" s="15"/>
      <c r="Q327" s="16">
        <f t="shared" si="15"/>
        <v>0.56798955613577018</v>
      </c>
      <c r="R327" s="17">
        <v>217.54</v>
      </c>
      <c r="S327" s="23" t="str">
        <f>IFERROR(VLOOKUP(J327,'DESC ITY - ENG'!B:C,2,FALSE),VLOOKUP(I327,'DESC ITY - ENG'!A:C,3,FALSE))</f>
        <v>BOX 0567/000 CM39X38,5X19</v>
      </c>
      <c r="T327" s="12" t="str">
        <f>VLOOKUP(S327,'DESC ITY - ENG'!C:D,2,FALSE)</f>
        <v>BOX-</v>
      </c>
      <c r="U327" t="str">
        <f t="shared" si="16"/>
        <v>箱號0567/000 CM39X38,5X19</v>
      </c>
      <c r="V327" t="str">
        <f>VLOOKUP(T327,'STANDARD COMM'!A:D,3,FALSE)</f>
        <v>Paper Material</v>
      </c>
      <c r="W327" t="str">
        <f t="shared" si="17"/>
        <v>NR</v>
      </c>
    </row>
    <row r="328" spans="1:23">
      <c r="A328" s="7" t="s">
        <v>1147</v>
      </c>
      <c r="B328" s="8">
        <v>45666.434108796297</v>
      </c>
      <c r="C328" s="9"/>
      <c r="D328" s="9" t="s">
        <v>122</v>
      </c>
      <c r="E328" s="9" t="s">
        <v>123</v>
      </c>
      <c r="F328" s="9" t="s">
        <v>1431</v>
      </c>
      <c r="G328" s="19">
        <v>46053</v>
      </c>
      <c r="H328" s="9"/>
      <c r="I328" s="9" t="s">
        <v>552</v>
      </c>
      <c r="J328" s="9" t="s">
        <v>553</v>
      </c>
      <c r="K328" s="9" t="s">
        <v>658</v>
      </c>
      <c r="L328" s="29" t="str">
        <f>VLOOKUP(K328,'COMM ITY- ENG'!A:B,2,FALSE)</f>
        <v>cartons and boxes</v>
      </c>
      <c r="M328" s="9"/>
      <c r="N328" s="10">
        <v>442</v>
      </c>
      <c r="O328" s="9" t="s">
        <v>660</v>
      </c>
      <c r="P328" s="9"/>
      <c r="Q328" s="10">
        <f t="shared" si="15"/>
        <v>0.56800904977375566</v>
      </c>
      <c r="R328" s="11">
        <v>251.06</v>
      </c>
      <c r="S328" s="23" t="str">
        <f>IFERROR(VLOOKUP(J328,'DESC ITY - ENG'!B:C,2,FALSE),VLOOKUP(I328,'DESC ITY - ENG'!A:C,3,FALSE))</f>
        <v>BOX 0567/000 CM39X38,5X19</v>
      </c>
      <c r="T328" s="12" t="str">
        <f>VLOOKUP(S328,'DESC ITY - ENG'!C:D,2,FALSE)</f>
        <v>BOX-</v>
      </c>
      <c r="U328" t="str">
        <f t="shared" si="16"/>
        <v>箱號0567/000 CM39X38,5X19</v>
      </c>
      <c r="V328" t="str">
        <f>VLOOKUP(T328,'STANDARD COMM'!A:D,3,FALSE)</f>
        <v>Paper Material</v>
      </c>
      <c r="W328" t="str">
        <f t="shared" si="17"/>
        <v>NR</v>
      </c>
    </row>
    <row r="329" spans="1:23">
      <c r="A329" s="13" t="s">
        <v>1156</v>
      </c>
      <c r="B329" s="14">
        <v>45677.462812500002</v>
      </c>
      <c r="C329" s="15"/>
      <c r="D329" s="15" t="s">
        <v>122</v>
      </c>
      <c r="E329" s="15" t="s">
        <v>123</v>
      </c>
      <c r="F329" s="15" t="s">
        <v>1431</v>
      </c>
      <c r="G329" s="20">
        <v>46053</v>
      </c>
      <c r="H329" s="15"/>
      <c r="I329" s="15" t="s">
        <v>552</v>
      </c>
      <c r="J329" s="15" t="s">
        <v>553</v>
      </c>
      <c r="K329" s="15" t="s">
        <v>658</v>
      </c>
      <c r="L329" s="29" t="str">
        <f>VLOOKUP(K329,'COMM ITY- ENG'!A:B,2,FALSE)</f>
        <v>cartons and boxes</v>
      </c>
      <c r="M329" s="15"/>
      <c r="N329" s="16">
        <v>986</v>
      </c>
      <c r="O329" s="15" t="s">
        <v>660</v>
      </c>
      <c r="P329" s="15"/>
      <c r="Q329" s="16">
        <f t="shared" si="15"/>
        <v>0.57399594320486824</v>
      </c>
      <c r="R329" s="17">
        <v>565.96</v>
      </c>
      <c r="S329" s="23" t="str">
        <f>IFERROR(VLOOKUP(J329,'DESC ITY - ENG'!B:C,2,FALSE),VLOOKUP(I329,'DESC ITY - ENG'!A:C,3,FALSE))</f>
        <v>BOX 0567/000 CM39X38,5X19</v>
      </c>
      <c r="T329" s="12" t="str">
        <f>VLOOKUP(S329,'DESC ITY - ENG'!C:D,2,FALSE)</f>
        <v>BOX-</v>
      </c>
      <c r="U329" t="str">
        <f t="shared" si="16"/>
        <v>箱號0567/000 CM39X38,5X19</v>
      </c>
      <c r="V329" t="str">
        <f>VLOOKUP(T329,'STANDARD COMM'!A:D,3,FALSE)</f>
        <v>Paper Material</v>
      </c>
      <c r="W329" t="str">
        <f t="shared" si="17"/>
        <v>NR</v>
      </c>
    </row>
    <row r="330" spans="1:23">
      <c r="A330" s="7" t="s">
        <v>1148</v>
      </c>
      <c r="B330" s="8">
        <v>45561.361331018517</v>
      </c>
      <c r="C330" s="9"/>
      <c r="D330" s="9" t="s">
        <v>122</v>
      </c>
      <c r="E330" s="9" t="s">
        <v>123</v>
      </c>
      <c r="F330" s="9" t="s">
        <v>1431</v>
      </c>
      <c r="G330" s="19">
        <v>46053</v>
      </c>
      <c r="H330" s="9"/>
      <c r="I330" s="9" t="s">
        <v>561</v>
      </c>
      <c r="J330" s="9" t="s">
        <v>562</v>
      </c>
      <c r="K330" s="9" t="s">
        <v>658</v>
      </c>
      <c r="L330" s="29" t="str">
        <f>VLOOKUP(K330,'COMM ITY- ENG'!A:B,2,FALSE)</f>
        <v>cartons and boxes</v>
      </c>
      <c r="M330" s="9"/>
      <c r="N330" s="10">
        <v>205</v>
      </c>
      <c r="O330" s="9" t="s">
        <v>660</v>
      </c>
      <c r="P330" s="9"/>
      <c r="Q330" s="10">
        <f t="shared" si="15"/>
        <v>0.3770243902439025</v>
      </c>
      <c r="R330" s="11">
        <v>77.290000000000006</v>
      </c>
      <c r="S330" s="23" t="str">
        <f>IFERROR(VLOOKUP(J330,'DESC ITY - ENG'!B:C,2,FALSE),VLOOKUP(I330,'DESC ITY - ENG'!A:C,3,FALSE))</f>
        <v>BOX 0709/065*CM45X28,5X12</v>
      </c>
      <c r="T330" s="12" t="str">
        <f>VLOOKUP(S330,'DESC ITY - ENG'!C:D,2,FALSE)</f>
        <v>BOX-</v>
      </c>
      <c r="U330" t="str">
        <f t="shared" si="16"/>
        <v>郵箱 0709/065*CM45X28,5X12</v>
      </c>
      <c r="V330" t="str">
        <f>VLOOKUP(T330,'STANDARD COMM'!A:D,3,FALSE)</f>
        <v>Paper Material</v>
      </c>
      <c r="W330" t="str">
        <f t="shared" si="17"/>
        <v>NR</v>
      </c>
    </row>
    <row r="331" spans="1:23">
      <c r="A331" s="13" t="s">
        <v>1291</v>
      </c>
      <c r="B331" s="14">
        <v>45561.361331018517</v>
      </c>
      <c r="C331" s="15"/>
      <c r="D331" s="15" t="s">
        <v>122</v>
      </c>
      <c r="E331" s="15" t="s">
        <v>123</v>
      </c>
      <c r="F331" s="15" t="s">
        <v>1431</v>
      </c>
      <c r="G331" s="20">
        <v>46053</v>
      </c>
      <c r="H331" s="15"/>
      <c r="I331" s="15" t="s">
        <v>561</v>
      </c>
      <c r="J331" s="15" t="s">
        <v>562</v>
      </c>
      <c r="K331" s="15" t="s">
        <v>658</v>
      </c>
      <c r="L331" s="29" t="str">
        <f>VLOOKUP(K331,'COMM ITY- ENG'!A:B,2,FALSE)</f>
        <v>cartons and boxes</v>
      </c>
      <c r="M331" s="15"/>
      <c r="N331" s="16">
        <v>1070</v>
      </c>
      <c r="O331" s="15" t="s">
        <v>660</v>
      </c>
      <c r="P331" s="15"/>
      <c r="Q331" s="16">
        <f t="shared" si="15"/>
        <v>0.377</v>
      </c>
      <c r="R331" s="17">
        <v>403.39</v>
      </c>
      <c r="S331" s="23" t="str">
        <f>IFERROR(VLOOKUP(J331,'DESC ITY - ENG'!B:C,2,FALSE),VLOOKUP(I331,'DESC ITY - ENG'!A:C,3,FALSE))</f>
        <v>BOX 0709/065*CM45X28,5X12</v>
      </c>
      <c r="T331" s="12" t="str">
        <f>VLOOKUP(S331,'DESC ITY - ENG'!C:D,2,FALSE)</f>
        <v>BOX-</v>
      </c>
      <c r="U331" t="str">
        <f t="shared" si="16"/>
        <v>郵箱 0709/065*CM45X28,5X12</v>
      </c>
      <c r="V331" t="str">
        <f>VLOOKUP(T331,'STANDARD COMM'!A:D,3,FALSE)</f>
        <v>Paper Material</v>
      </c>
      <c r="W331" t="str">
        <f t="shared" si="17"/>
        <v>NR</v>
      </c>
    </row>
    <row r="332" spans="1:23">
      <c r="A332" s="7" t="s">
        <v>1156</v>
      </c>
      <c r="B332" s="8">
        <v>45561.361331018517</v>
      </c>
      <c r="C332" s="9"/>
      <c r="D332" s="9" t="s">
        <v>122</v>
      </c>
      <c r="E332" s="9" t="s">
        <v>123</v>
      </c>
      <c r="F332" s="9" t="s">
        <v>1431</v>
      </c>
      <c r="G332" s="19">
        <v>46053</v>
      </c>
      <c r="H332" s="9"/>
      <c r="I332" s="9" t="s">
        <v>528</v>
      </c>
      <c r="J332" s="9" t="s">
        <v>529</v>
      </c>
      <c r="K332" s="9" t="s">
        <v>658</v>
      </c>
      <c r="L332" s="29" t="str">
        <f>VLOOKUP(K332,'COMM ITY- ENG'!A:B,2,FALSE)</f>
        <v>cartons and boxes</v>
      </c>
      <c r="M332" s="9"/>
      <c r="N332" s="10">
        <v>254</v>
      </c>
      <c r="O332" s="9" t="s">
        <v>660</v>
      </c>
      <c r="P332" s="9"/>
      <c r="Q332" s="10">
        <f t="shared" si="15"/>
        <v>0.54799212598425195</v>
      </c>
      <c r="R332" s="11">
        <v>139.19</v>
      </c>
      <c r="S332" s="23" t="str">
        <f>IFERROR(VLOOKUP(J332,'DESC ITY - ENG'!B:C,2,FALSE),VLOOKUP(I332,'DESC ITY - ENG'!A:C,3,FALSE))</f>
        <v>BOX 1235/162 CM39X22,5X24</v>
      </c>
      <c r="T332" s="12" t="str">
        <f>VLOOKUP(S332,'DESC ITY - ENG'!C:D,2,FALSE)</f>
        <v>BOX-</v>
      </c>
      <c r="U332" t="str">
        <f t="shared" si="16"/>
        <v>箱號1235/162 CM39X22,5X24</v>
      </c>
      <c r="V332" t="str">
        <f>VLOOKUP(T332,'STANDARD COMM'!A:D,3,FALSE)</f>
        <v>Paper Material</v>
      </c>
      <c r="W332" t="str">
        <f t="shared" si="17"/>
        <v>NR</v>
      </c>
    </row>
    <row r="333" spans="1:23">
      <c r="A333" s="13" t="s">
        <v>1293</v>
      </c>
      <c r="B333" s="14">
        <v>45561.361331018517</v>
      </c>
      <c r="C333" s="15"/>
      <c r="D333" s="15" t="s">
        <v>122</v>
      </c>
      <c r="E333" s="15" t="s">
        <v>123</v>
      </c>
      <c r="F333" s="15" t="s">
        <v>1431</v>
      </c>
      <c r="G333" s="20">
        <v>46053</v>
      </c>
      <c r="H333" s="15"/>
      <c r="I333" s="15" t="s">
        <v>528</v>
      </c>
      <c r="J333" s="15" t="s">
        <v>529</v>
      </c>
      <c r="K333" s="15" t="s">
        <v>658</v>
      </c>
      <c r="L333" s="29" t="str">
        <f>VLOOKUP(K333,'COMM ITY- ENG'!A:B,2,FALSE)</f>
        <v>cartons and boxes</v>
      </c>
      <c r="M333" s="15"/>
      <c r="N333" s="16">
        <v>96</v>
      </c>
      <c r="O333" s="15" t="s">
        <v>660</v>
      </c>
      <c r="P333" s="15"/>
      <c r="Q333" s="16">
        <f t="shared" si="15"/>
        <v>0.48802083333333335</v>
      </c>
      <c r="R333" s="17">
        <v>46.85</v>
      </c>
      <c r="S333" s="23" t="str">
        <f>IFERROR(VLOOKUP(J333,'DESC ITY - ENG'!B:C,2,FALSE),VLOOKUP(I333,'DESC ITY - ENG'!A:C,3,FALSE))</f>
        <v>BOX 1235/162 CM39X22,5X24</v>
      </c>
      <c r="T333" s="12" t="str">
        <f>VLOOKUP(S333,'DESC ITY - ENG'!C:D,2,FALSE)</f>
        <v>BOX-</v>
      </c>
      <c r="U333" t="str">
        <f t="shared" si="16"/>
        <v>箱號1235/162 CM39X22,5X24</v>
      </c>
      <c r="V333" t="str">
        <f>VLOOKUP(T333,'STANDARD COMM'!A:D,3,FALSE)</f>
        <v>Paper Material</v>
      </c>
      <c r="W333" t="str">
        <f t="shared" si="17"/>
        <v>NR</v>
      </c>
    </row>
    <row r="334" spans="1:23">
      <c r="A334" s="7" t="s">
        <v>1155</v>
      </c>
      <c r="B334" s="8">
        <v>45561.361331018517</v>
      </c>
      <c r="C334" s="9"/>
      <c r="D334" s="9" t="s">
        <v>122</v>
      </c>
      <c r="E334" s="9" t="s">
        <v>123</v>
      </c>
      <c r="F334" s="9" t="s">
        <v>1431</v>
      </c>
      <c r="G334" s="19">
        <v>46053</v>
      </c>
      <c r="H334" s="9"/>
      <c r="I334" s="9" t="s">
        <v>563</v>
      </c>
      <c r="J334" s="9" t="s">
        <v>564</v>
      </c>
      <c r="K334" s="9" t="s">
        <v>658</v>
      </c>
      <c r="L334" s="29" t="str">
        <f>VLOOKUP(K334,'COMM ITY- ENG'!A:B,2,FALSE)</f>
        <v>cartons and boxes</v>
      </c>
      <c r="M334" s="9"/>
      <c r="N334" s="10">
        <v>718</v>
      </c>
      <c r="O334" s="9" t="s">
        <v>660</v>
      </c>
      <c r="P334" s="9"/>
      <c r="Q334" s="10">
        <f t="shared" si="15"/>
        <v>0.33899721448467968</v>
      </c>
      <c r="R334" s="11">
        <v>243.4</v>
      </c>
      <c r="S334" s="23" t="str">
        <f>IFERROR(VLOOKUP(J334,'DESC ITY - ENG'!B:C,2,FALSE),VLOOKUP(I334,'DESC ITY - ENG'!A:C,3,FALSE))</f>
        <v>BOX 3484/000 CM38X22,5X15</v>
      </c>
      <c r="T334" s="12" t="str">
        <f>VLOOKUP(S334,'DESC ITY - ENG'!C:D,2,FALSE)</f>
        <v>BOX-</v>
      </c>
      <c r="U334" t="str">
        <f t="shared" si="16"/>
        <v>郵箱3484/000 CM38X22,5X15</v>
      </c>
      <c r="V334" t="str">
        <f>VLOOKUP(T334,'STANDARD COMM'!A:D,3,FALSE)</f>
        <v>Paper Material</v>
      </c>
      <c r="W334" t="str">
        <f t="shared" si="17"/>
        <v>NR</v>
      </c>
    </row>
    <row r="335" spans="1:23">
      <c r="A335" s="13" t="s">
        <v>1291</v>
      </c>
      <c r="B335" s="14">
        <v>45587.57503472222</v>
      </c>
      <c r="C335" s="15"/>
      <c r="D335" s="15" t="s">
        <v>122</v>
      </c>
      <c r="E335" s="15" t="s">
        <v>123</v>
      </c>
      <c r="F335" s="15" t="s">
        <v>1431</v>
      </c>
      <c r="G335" s="20">
        <v>46053</v>
      </c>
      <c r="H335" s="15"/>
      <c r="I335" s="15" t="s">
        <v>563</v>
      </c>
      <c r="J335" s="15" t="s">
        <v>564</v>
      </c>
      <c r="K335" s="15" t="s">
        <v>658</v>
      </c>
      <c r="L335" s="29" t="str">
        <f>VLOOKUP(K335,'COMM ITY- ENG'!A:B,2,FALSE)</f>
        <v>cartons and boxes</v>
      </c>
      <c r="M335" s="15"/>
      <c r="N335" s="16">
        <v>3572</v>
      </c>
      <c r="O335" s="15" t="s">
        <v>660</v>
      </c>
      <c r="P335" s="15"/>
      <c r="Q335" s="16">
        <f t="shared" si="15"/>
        <v>0.33</v>
      </c>
      <c r="R335" s="17">
        <v>1178.76</v>
      </c>
      <c r="S335" s="23" t="str">
        <f>IFERROR(VLOOKUP(J335,'DESC ITY - ENG'!B:C,2,FALSE),VLOOKUP(I335,'DESC ITY - ENG'!A:C,3,FALSE))</f>
        <v>BOX 3484/000 CM38X22,5X15</v>
      </c>
      <c r="T335" s="12" t="str">
        <f>VLOOKUP(S335,'DESC ITY - ENG'!C:D,2,FALSE)</f>
        <v>BOX-</v>
      </c>
      <c r="U335" t="str">
        <f t="shared" si="16"/>
        <v>郵箱3484/000 CM38X22,5X15</v>
      </c>
      <c r="V335" t="str">
        <f>VLOOKUP(T335,'STANDARD COMM'!A:D,3,FALSE)</f>
        <v>Paper Material</v>
      </c>
      <c r="W335" t="str">
        <f t="shared" si="17"/>
        <v>NR</v>
      </c>
    </row>
    <row r="336" spans="1:23">
      <c r="A336" s="7" t="s">
        <v>1292</v>
      </c>
      <c r="B336" s="8">
        <v>45587.57503472222</v>
      </c>
      <c r="C336" s="9"/>
      <c r="D336" s="9" t="s">
        <v>122</v>
      </c>
      <c r="E336" s="9" t="s">
        <v>123</v>
      </c>
      <c r="F336" s="9" t="s">
        <v>1431</v>
      </c>
      <c r="G336" s="19">
        <v>46053</v>
      </c>
      <c r="H336" s="9"/>
      <c r="I336" s="9" t="s">
        <v>563</v>
      </c>
      <c r="J336" s="9" t="s">
        <v>564</v>
      </c>
      <c r="K336" s="9" t="s">
        <v>658</v>
      </c>
      <c r="L336" s="29" t="str">
        <f>VLOOKUP(K336,'COMM ITY- ENG'!A:B,2,FALSE)</f>
        <v>cartons and boxes</v>
      </c>
      <c r="M336" s="9"/>
      <c r="N336" s="10">
        <v>1235</v>
      </c>
      <c r="O336" s="9" t="s">
        <v>660</v>
      </c>
      <c r="P336" s="9"/>
      <c r="Q336" s="10">
        <f t="shared" si="15"/>
        <v>0.33</v>
      </c>
      <c r="R336" s="11">
        <v>407.55</v>
      </c>
      <c r="S336" s="23" t="str">
        <f>IFERROR(VLOOKUP(J336,'DESC ITY - ENG'!B:C,2,FALSE),VLOOKUP(I336,'DESC ITY - ENG'!A:C,3,FALSE))</f>
        <v>BOX 3484/000 CM38X22,5X15</v>
      </c>
      <c r="T336" s="12" t="str">
        <f>VLOOKUP(S336,'DESC ITY - ENG'!C:D,2,FALSE)</f>
        <v>BOX-</v>
      </c>
      <c r="U336" t="str">
        <f t="shared" si="16"/>
        <v>郵箱3484/000 CM38X22,5X15</v>
      </c>
      <c r="V336" t="str">
        <f>VLOOKUP(T336,'STANDARD COMM'!A:D,3,FALSE)</f>
        <v>Paper Material</v>
      </c>
      <c r="W336" t="str">
        <f t="shared" si="17"/>
        <v>NR</v>
      </c>
    </row>
    <row r="337" spans="1:23">
      <c r="A337" s="13" t="s">
        <v>1291</v>
      </c>
      <c r="B337" s="14">
        <v>45601.461018518516</v>
      </c>
      <c r="C337" s="15"/>
      <c r="D337" s="15" t="s">
        <v>122</v>
      </c>
      <c r="E337" s="15" t="s">
        <v>123</v>
      </c>
      <c r="F337" s="15" t="s">
        <v>1431</v>
      </c>
      <c r="G337" s="20">
        <v>46053</v>
      </c>
      <c r="H337" s="15"/>
      <c r="I337" s="15" t="s">
        <v>600</v>
      </c>
      <c r="J337" s="15" t="s">
        <v>805</v>
      </c>
      <c r="K337" s="15" t="s">
        <v>658</v>
      </c>
      <c r="L337" s="29" t="str">
        <f>VLOOKUP(K337,'COMM ITY- ENG'!A:B,2,FALSE)</f>
        <v>cartons and boxes</v>
      </c>
      <c r="M337" s="15"/>
      <c r="N337" s="16">
        <v>720</v>
      </c>
      <c r="O337" s="15" t="s">
        <v>660</v>
      </c>
      <c r="P337" s="15"/>
      <c r="Q337" s="16">
        <f t="shared" si="15"/>
        <v>0.38899999999999996</v>
      </c>
      <c r="R337" s="17">
        <v>280.08</v>
      </c>
      <c r="S337" s="23" t="str">
        <f>IFERROR(VLOOKUP(J337,'DESC ITY - ENG'!B:C,2,FALSE),VLOOKUP(I337,'DESC ITY - ENG'!A:C,3,FALSE))</f>
        <v>BOX 3484/570* CM39X22,5X15,5</v>
      </c>
      <c r="T337" s="12" t="str">
        <f>VLOOKUP(S337,'DESC ITY - ENG'!C:D,2,FALSE)</f>
        <v>BOX-</v>
      </c>
      <c r="U337" t="str">
        <f t="shared" si="16"/>
        <v>箱號3484/570* CM39X22,5X15,5</v>
      </c>
      <c r="V337" t="str">
        <f>VLOOKUP(T337,'STANDARD COMM'!A:D,3,FALSE)</f>
        <v>Paper Material</v>
      </c>
      <c r="W337" t="str">
        <f t="shared" si="17"/>
        <v>NR</v>
      </c>
    </row>
    <row r="338" spans="1:23">
      <c r="A338" s="7" t="s">
        <v>1292</v>
      </c>
      <c r="B338" s="8">
        <v>45639.62358796296</v>
      </c>
      <c r="C338" s="9"/>
      <c r="D338" s="9" t="s">
        <v>122</v>
      </c>
      <c r="E338" s="9" t="s">
        <v>123</v>
      </c>
      <c r="F338" s="9" t="s">
        <v>1431</v>
      </c>
      <c r="G338" s="19">
        <v>46053</v>
      </c>
      <c r="H338" s="9"/>
      <c r="I338" s="9" t="s">
        <v>600</v>
      </c>
      <c r="J338" s="9" t="s">
        <v>805</v>
      </c>
      <c r="K338" s="9" t="s">
        <v>658</v>
      </c>
      <c r="L338" s="29" t="str">
        <f>VLOOKUP(K338,'COMM ITY- ENG'!A:B,2,FALSE)</f>
        <v>cartons and boxes</v>
      </c>
      <c r="M338" s="9"/>
      <c r="N338" s="10">
        <v>428</v>
      </c>
      <c r="O338" s="9" t="s">
        <v>660</v>
      </c>
      <c r="P338" s="9"/>
      <c r="Q338" s="10">
        <f t="shared" si="15"/>
        <v>0.32899532710280377</v>
      </c>
      <c r="R338" s="11">
        <v>140.81</v>
      </c>
      <c r="S338" s="23" t="str">
        <f>IFERROR(VLOOKUP(J338,'DESC ITY - ENG'!B:C,2,FALSE),VLOOKUP(I338,'DESC ITY - ENG'!A:C,3,FALSE))</f>
        <v>BOX 3484/570* CM39X22,5X15,5</v>
      </c>
      <c r="T338" s="12" t="str">
        <f>VLOOKUP(S338,'DESC ITY - ENG'!C:D,2,FALSE)</f>
        <v>BOX-</v>
      </c>
      <c r="U338" t="str">
        <f t="shared" si="16"/>
        <v>箱號3484/570* CM39X22,5X15,5</v>
      </c>
      <c r="V338" t="str">
        <f>VLOOKUP(T338,'STANDARD COMM'!A:D,3,FALSE)</f>
        <v>Paper Material</v>
      </c>
      <c r="W338" t="str">
        <f t="shared" si="17"/>
        <v>NR</v>
      </c>
    </row>
    <row r="339" spans="1:23">
      <c r="A339" s="13" t="s">
        <v>1291</v>
      </c>
      <c r="B339" s="14">
        <v>45639.62358796296</v>
      </c>
      <c r="C339" s="15"/>
      <c r="D339" s="15" t="s">
        <v>122</v>
      </c>
      <c r="E339" s="15" t="s">
        <v>123</v>
      </c>
      <c r="F339" s="15" t="s">
        <v>1431</v>
      </c>
      <c r="G339" s="20">
        <v>46053</v>
      </c>
      <c r="H339" s="15"/>
      <c r="I339" s="15" t="s">
        <v>601</v>
      </c>
      <c r="J339" s="15" t="s">
        <v>602</v>
      </c>
      <c r="K339" s="15" t="s">
        <v>658</v>
      </c>
      <c r="L339" s="29" t="str">
        <f>VLOOKUP(K339,'COMM ITY- ENG'!A:B,2,FALSE)</f>
        <v>cartons and boxes</v>
      </c>
      <c r="M339" s="15"/>
      <c r="N339" s="16">
        <v>1374</v>
      </c>
      <c r="O339" s="15" t="s">
        <v>660</v>
      </c>
      <c r="P339" s="15"/>
      <c r="Q339" s="16">
        <f t="shared" si="15"/>
        <v>0.33799854439592431</v>
      </c>
      <c r="R339" s="17">
        <v>464.41</v>
      </c>
      <c r="S339" s="23" t="str">
        <f>IFERROR(VLOOKUP(J339,'DESC ITY - ENG'!B:C,2,FALSE),VLOOKUP(I339,'DESC ITY - ENG'!A:C,3,FALSE))</f>
        <v>BOX 3484/571* CM39X22,5X15,5</v>
      </c>
      <c r="T339" s="12" t="str">
        <f>VLOOKUP(S339,'DESC ITY - ENG'!C:D,2,FALSE)</f>
        <v>BOX-</v>
      </c>
      <c r="U339" t="str">
        <f t="shared" si="16"/>
        <v>郵箱3484/571* CM39X22,5X15,5</v>
      </c>
      <c r="V339" t="str">
        <f>VLOOKUP(T339,'STANDARD COMM'!A:D,3,FALSE)</f>
        <v>Paper Material</v>
      </c>
      <c r="W339" t="str">
        <f t="shared" si="17"/>
        <v>NR</v>
      </c>
    </row>
    <row r="340" spans="1:23">
      <c r="A340" s="7" t="s">
        <v>1292</v>
      </c>
      <c r="B340" s="8">
        <v>45618.467523148145</v>
      </c>
      <c r="C340" s="9"/>
      <c r="D340" s="9" t="s">
        <v>122</v>
      </c>
      <c r="E340" s="9" t="s">
        <v>123</v>
      </c>
      <c r="F340" s="9" t="s">
        <v>1431</v>
      </c>
      <c r="G340" s="19">
        <v>46053</v>
      </c>
      <c r="H340" s="9"/>
      <c r="I340" s="9" t="s">
        <v>601</v>
      </c>
      <c r="J340" s="9" t="s">
        <v>602</v>
      </c>
      <c r="K340" s="9" t="s">
        <v>658</v>
      </c>
      <c r="L340" s="29" t="str">
        <f>VLOOKUP(K340,'COMM ITY- ENG'!A:B,2,FALSE)</f>
        <v>cartons and boxes</v>
      </c>
      <c r="M340" s="9"/>
      <c r="N340" s="10">
        <v>989</v>
      </c>
      <c r="O340" s="9" t="s">
        <v>660</v>
      </c>
      <c r="P340" s="9"/>
      <c r="Q340" s="10">
        <f t="shared" si="15"/>
        <v>0.35899898887765419</v>
      </c>
      <c r="R340" s="11">
        <v>355.05</v>
      </c>
      <c r="S340" s="23" t="str">
        <f>IFERROR(VLOOKUP(J340,'DESC ITY - ENG'!B:C,2,FALSE),VLOOKUP(I340,'DESC ITY - ENG'!A:C,3,FALSE))</f>
        <v>BOX 3484/571* CM39X22,5X15,5</v>
      </c>
      <c r="T340" s="12" t="str">
        <f>VLOOKUP(S340,'DESC ITY - ENG'!C:D,2,FALSE)</f>
        <v>BOX-</v>
      </c>
      <c r="U340" t="str">
        <f t="shared" si="16"/>
        <v>郵箱3484/571* CM39X22,5X15,5</v>
      </c>
      <c r="V340" t="str">
        <f>VLOOKUP(T340,'STANDARD COMM'!A:D,3,FALSE)</f>
        <v>Paper Material</v>
      </c>
      <c r="W340" t="str">
        <f t="shared" si="17"/>
        <v>NR</v>
      </c>
    </row>
    <row r="341" spans="1:23">
      <c r="A341" s="13" t="s">
        <v>1291</v>
      </c>
      <c r="B341" s="14">
        <v>45618.467523148145</v>
      </c>
      <c r="C341" s="15"/>
      <c r="D341" s="15" t="s">
        <v>122</v>
      </c>
      <c r="E341" s="15" t="s">
        <v>123</v>
      </c>
      <c r="F341" s="15" t="s">
        <v>1431</v>
      </c>
      <c r="G341" s="20">
        <v>46053</v>
      </c>
      <c r="H341" s="15"/>
      <c r="I341" s="15" t="s">
        <v>638</v>
      </c>
      <c r="J341" s="15" t="s">
        <v>639</v>
      </c>
      <c r="K341" s="15" t="s">
        <v>658</v>
      </c>
      <c r="L341" s="29" t="str">
        <f>VLOOKUP(K341,'COMM ITY- ENG'!A:B,2,FALSE)</f>
        <v>cartons and boxes</v>
      </c>
      <c r="M341" s="15"/>
      <c r="N341" s="16">
        <v>255</v>
      </c>
      <c r="O341" s="15" t="s">
        <v>660</v>
      </c>
      <c r="P341" s="15"/>
      <c r="Q341" s="16">
        <f t="shared" si="15"/>
        <v>0.48901960784313725</v>
      </c>
      <c r="R341" s="17">
        <v>124.7</v>
      </c>
      <c r="S341" s="23" t="str">
        <f>IFERROR(VLOOKUP(J341,'DESC ITY - ENG'!B:C,2,FALSE),VLOOKUP(I341,'DESC ITY - ENG'!A:C,3,FALSE))</f>
        <v>BOX 3484/641 CM39X22,5X15,5</v>
      </c>
      <c r="T341" s="12" t="str">
        <f>VLOOKUP(S341,'DESC ITY - ENG'!C:D,2,FALSE)</f>
        <v>BOX-</v>
      </c>
      <c r="U341" t="str">
        <f t="shared" si="16"/>
        <v>郵箱3484/641 CM39X22,5X15,5</v>
      </c>
      <c r="V341" t="str">
        <f>VLOOKUP(T341,'STANDARD COMM'!A:D,3,FALSE)</f>
        <v>Paper Material</v>
      </c>
    </row>
    <row r="342" spans="1:23">
      <c r="A342" s="7" t="s">
        <v>1156</v>
      </c>
      <c r="B342" s="8">
        <v>45618.467523148145</v>
      </c>
      <c r="C342" s="9"/>
      <c r="D342" s="9" t="s">
        <v>122</v>
      </c>
      <c r="E342" s="9" t="s">
        <v>123</v>
      </c>
      <c r="F342" s="9" t="s">
        <v>1431</v>
      </c>
      <c r="G342" s="19">
        <v>46053</v>
      </c>
      <c r="H342" s="9"/>
      <c r="I342" s="9" t="s">
        <v>1162</v>
      </c>
      <c r="J342" s="9" t="s">
        <v>1176</v>
      </c>
      <c r="K342" s="9" t="s">
        <v>658</v>
      </c>
      <c r="L342" s="29" t="str">
        <f>VLOOKUP(K342,'COMM ITY- ENG'!A:B,2,FALSE)</f>
        <v>cartons and boxes</v>
      </c>
      <c r="M342" s="9"/>
      <c r="N342" s="10">
        <v>256</v>
      </c>
      <c r="O342" s="9" t="s">
        <v>660</v>
      </c>
      <c r="P342" s="9"/>
      <c r="Q342" s="10">
        <f t="shared" si="15"/>
        <v>0.49</v>
      </c>
      <c r="R342" s="11">
        <v>125.44</v>
      </c>
      <c r="S342" s="23" t="str">
        <f>IFERROR(VLOOKUP(J342,'DESC ITY - ENG'!B:C,2,FALSE),VLOOKUP(I342,'DESC ITY - ENG'!A:C,3,FALSE))</f>
        <v>BOX 3484/650 CM39X22,5X15,5</v>
      </c>
      <c r="T342" s="12" t="str">
        <f>VLOOKUP(S342,'DESC ITY - ENG'!C:D,2,FALSE)</f>
        <v>BOX-</v>
      </c>
      <c r="U342" t="str">
        <f t="shared" si="16"/>
        <v>箱子3484/650 CM39X22,5X15,5</v>
      </c>
      <c r="V342" t="str">
        <f>VLOOKUP(T342,'STANDARD COMM'!A:D,3,FALSE)</f>
        <v>Paper Material</v>
      </c>
    </row>
    <row r="343" spans="1:23">
      <c r="A343" s="13" t="s">
        <v>1292</v>
      </c>
      <c r="B343" s="14">
        <v>45630.441817129627</v>
      </c>
      <c r="C343" s="15"/>
      <c r="D343" s="15" t="s">
        <v>122</v>
      </c>
      <c r="E343" s="15" t="s">
        <v>123</v>
      </c>
      <c r="F343" s="15" t="s">
        <v>1431</v>
      </c>
      <c r="G343" s="20">
        <v>46053</v>
      </c>
      <c r="H343" s="15"/>
      <c r="I343" s="15" t="s">
        <v>1162</v>
      </c>
      <c r="J343" s="15" t="s">
        <v>1176</v>
      </c>
      <c r="K343" s="15" t="s">
        <v>658</v>
      </c>
      <c r="L343" s="29" t="str">
        <f>VLOOKUP(K343,'COMM ITY- ENG'!A:B,2,FALSE)</f>
        <v>cartons and boxes</v>
      </c>
      <c r="M343" s="15"/>
      <c r="N343" s="16">
        <v>256</v>
      </c>
      <c r="O343" s="15" t="s">
        <v>660</v>
      </c>
      <c r="P343" s="15"/>
      <c r="Q343" s="16">
        <f t="shared" si="15"/>
        <v>0.48898437500000003</v>
      </c>
      <c r="R343" s="17">
        <v>125.18</v>
      </c>
      <c r="S343" s="23" t="str">
        <f>IFERROR(VLOOKUP(J343,'DESC ITY - ENG'!B:C,2,FALSE),VLOOKUP(I343,'DESC ITY - ENG'!A:C,3,FALSE))</f>
        <v>BOX 3484/650 CM39X22,5X15,5</v>
      </c>
      <c r="T343" s="12" t="str">
        <f>VLOOKUP(S343,'DESC ITY - ENG'!C:D,2,FALSE)</f>
        <v>BOX-</v>
      </c>
      <c r="U343" t="str">
        <f t="shared" si="16"/>
        <v>箱子3484/650 CM39X22,5X15,5</v>
      </c>
      <c r="V343" t="str">
        <f>VLOOKUP(T343,'STANDARD COMM'!A:D,3,FALSE)</f>
        <v>Paper Material</v>
      </c>
    </row>
    <row r="344" spans="1:23">
      <c r="A344" s="7" t="s">
        <v>1294</v>
      </c>
      <c r="B344" s="8">
        <v>45666.40898148148</v>
      </c>
      <c r="C344" s="9"/>
      <c r="D344" s="9" t="s">
        <v>122</v>
      </c>
      <c r="E344" s="9" t="s">
        <v>123</v>
      </c>
      <c r="F344" s="9" t="s">
        <v>1431</v>
      </c>
      <c r="G344" s="19">
        <v>46053</v>
      </c>
      <c r="H344" s="9"/>
      <c r="I344" s="9" t="s">
        <v>1163</v>
      </c>
      <c r="J344" s="9" t="s">
        <v>1177</v>
      </c>
      <c r="K344" s="9" t="s">
        <v>658</v>
      </c>
      <c r="L344" s="29" t="str">
        <f>VLOOKUP(K344,'COMM ITY- ENG'!A:B,2,FALSE)</f>
        <v>cartons and boxes</v>
      </c>
      <c r="M344" s="9"/>
      <c r="N344" s="10">
        <v>256</v>
      </c>
      <c r="O344" s="9" t="s">
        <v>660</v>
      </c>
      <c r="P344" s="9"/>
      <c r="Q344" s="10">
        <f t="shared" si="15"/>
        <v>0.48898437500000003</v>
      </c>
      <c r="R344" s="11">
        <v>125.18</v>
      </c>
      <c r="S344" s="23" t="str">
        <f>IFERROR(VLOOKUP(J344,'DESC ITY - ENG'!B:C,2,FALSE),VLOOKUP(I344,'DESC ITY - ENG'!A:C,3,FALSE))</f>
        <v>BOX 3484/652 CM39X22,5X15,5</v>
      </c>
      <c r="T344" s="12" t="str">
        <f>VLOOKUP(S344,'DESC ITY - ENG'!C:D,2,FALSE)</f>
        <v>BOX-</v>
      </c>
      <c r="U344" t="str">
        <f t="shared" si="16"/>
        <v>郵箱3484/652 CM39X22,5X15,5</v>
      </c>
      <c r="V344" t="str">
        <f>VLOOKUP(T344,'STANDARD COMM'!A:D,3,FALSE)</f>
        <v>Paper Material</v>
      </c>
    </row>
    <row r="345" spans="1:23">
      <c r="A345" s="13" t="s">
        <v>1157</v>
      </c>
      <c r="B345" s="14">
        <v>45645.573576388888</v>
      </c>
      <c r="C345" s="15"/>
      <c r="D345" s="15" t="s">
        <v>122</v>
      </c>
      <c r="E345" s="15" t="s">
        <v>123</v>
      </c>
      <c r="F345" s="15" t="s">
        <v>1431</v>
      </c>
      <c r="G345" s="20">
        <v>46053</v>
      </c>
      <c r="H345" s="15"/>
      <c r="I345" s="15" t="s">
        <v>565</v>
      </c>
      <c r="J345" s="15" t="s">
        <v>566</v>
      </c>
      <c r="K345" s="15" t="s">
        <v>658</v>
      </c>
      <c r="L345" s="29" t="str">
        <f>VLOOKUP(K345,'COMM ITY- ENG'!A:B,2,FALSE)</f>
        <v>cartons and boxes</v>
      </c>
      <c r="M345" s="15"/>
      <c r="N345" s="16">
        <v>1749</v>
      </c>
      <c r="O345" s="15" t="s">
        <v>660</v>
      </c>
      <c r="P345" s="15"/>
      <c r="Q345" s="16">
        <f t="shared" si="15"/>
        <v>0.43999999999999995</v>
      </c>
      <c r="R345" s="17">
        <v>769.56</v>
      </c>
      <c r="S345" s="23" t="str">
        <f>IFERROR(VLOOKUP(J345,'DESC ITY - ENG'!B:C,2,FALSE),VLOOKUP(I345,'DESC ITY - ENG'!A:C,3,FALSE))</f>
        <v>BOX 3486/183*CM47X30,5X15</v>
      </c>
      <c r="T345" s="12" t="str">
        <f>VLOOKUP(S345,'DESC ITY - ENG'!C:D,2,FALSE)</f>
        <v>BOX-</v>
      </c>
      <c r="U345" t="str">
        <f t="shared" si="16"/>
        <v>郵箱3486/183*CM47X30,5X15</v>
      </c>
      <c r="V345" t="str">
        <f>VLOOKUP(T345,'STANDARD COMM'!A:D,3,FALSE)</f>
        <v>Paper Material</v>
      </c>
    </row>
    <row r="346" spans="1:23">
      <c r="A346" s="7" t="s">
        <v>1294</v>
      </c>
      <c r="B346" s="8">
        <v>45646.422800925924</v>
      </c>
      <c r="C346" s="9"/>
      <c r="D346" s="9" t="s">
        <v>122</v>
      </c>
      <c r="E346" s="9" t="s">
        <v>123</v>
      </c>
      <c r="F346" s="9" t="s">
        <v>1431</v>
      </c>
      <c r="G346" s="19">
        <v>46053</v>
      </c>
      <c r="H346" s="9"/>
      <c r="I346" s="9" t="s">
        <v>640</v>
      </c>
      <c r="J346" s="9" t="s">
        <v>641</v>
      </c>
      <c r="K346" s="9" t="s">
        <v>658</v>
      </c>
      <c r="L346" s="29" t="str">
        <f>VLOOKUP(K346,'COMM ITY- ENG'!A:B,2,FALSE)</f>
        <v>cartons and boxes</v>
      </c>
      <c r="M346" s="9"/>
      <c r="N346" s="10">
        <v>357</v>
      </c>
      <c r="O346" s="9" t="s">
        <v>660</v>
      </c>
      <c r="P346" s="9"/>
      <c r="Q346" s="10">
        <f t="shared" si="15"/>
        <v>0.62100840336134455</v>
      </c>
      <c r="R346" s="11">
        <v>221.7</v>
      </c>
      <c r="S346" s="23" t="str">
        <f>IFERROR(VLOOKUP(J346,'DESC ITY - ENG'!B:C,2,FALSE),VLOOKUP(I346,'DESC ITY - ENG'!A:C,3,FALSE))</f>
        <v>BOX 3486/194 CM47X30,5X15</v>
      </c>
      <c r="T346" s="12" t="str">
        <f>VLOOKUP(S346,'DESC ITY - ENG'!C:D,2,FALSE)</f>
        <v>BOX-</v>
      </c>
      <c r="U346" t="str">
        <f t="shared" si="16"/>
        <v>箱號3486/194 CM47X30,5X15</v>
      </c>
      <c r="V346" t="str">
        <f>VLOOKUP(T346,'STANDARD COMM'!A:D,3,FALSE)</f>
        <v>Paper Material</v>
      </c>
    </row>
    <row r="347" spans="1:23">
      <c r="A347" s="13" t="s">
        <v>1291</v>
      </c>
      <c r="B347" s="14">
        <v>45646.422800925924</v>
      </c>
      <c r="C347" s="15"/>
      <c r="D347" s="15" t="s">
        <v>122</v>
      </c>
      <c r="E347" s="15" t="s">
        <v>123</v>
      </c>
      <c r="F347" s="15" t="s">
        <v>1431</v>
      </c>
      <c r="G347" s="20">
        <v>46053</v>
      </c>
      <c r="H347" s="15"/>
      <c r="I347" s="15" t="s">
        <v>640</v>
      </c>
      <c r="J347" s="15" t="s">
        <v>641</v>
      </c>
      <c r="K347" s="15" t="s">
        <v>658</v>
      </c>
      <c r="L347" s="29" t="str">
        <f>VLOOKUP(K347,'COMM ITY- ENG'!A:B,2,FALSE)</f>
        <v>cartons and boxes</v>
      </c>
      <c r="M347" s="15"/>
      <c r="N347" s="16">
        <v>194</v>
      </c>
      <c r="O347" s="15" t="s">
        <v>660</v>
      </c>
      <c r="P347" s="15"/>
      <c r="Q347" s="16">
        <f t="shared" si="15"/>
        <v>0.68097938144329906</v>
      </c>
      <c r="R347" s="17">
        <v>132.11000000000001</v>
      </c>
      <c r="S347" s="23" t="str">
        <f>IFERROR(VLOOKUP(J347,'DESC ITY - ENG'!B:C,2,FALSE),VLOOKUP(I347,'DESC ITY - ENG'!A:C,3,FALSE))</f>
        <v>BOX 3486/194 CM47X30,5X15</v>
      </c>
      <c r="T347" s="12" t="str">
        <f>VLOOKUP(S347,'DESC ITY - ENG'!C:D,2,FALSE)</f>
        <v>BOX-</v>
      </c>
      <c r="U347" t="str">
        <f t="shared" si="16"/>
        <v>箱號3486/194 CM47X30,5X15</v>
      </c>
      <c r="V347" t="str">
        <f>VLOOKUP(T347,'STANDARD COMM'!A:D,3,FALSE)</f>
        <v>Paper Material</v>
      </c>
    </row>
    <row r="348" spans="1:23">
      <c r="A348" s="7" t="s">
        <v>1291</v>
      </c>
      <c r="B348" s="8">
        <v>45646.422800925924</v>
      </c>
      <c r="C348" s="9"/>
      <c r="D348" s="9" t="s">
        <v>122</v>
      </c>
      <c r="E348" s="9" t="s">
        <v>123</v>
      </c>
      <c r="F348" s="9" t="s">
        <v>1431</v>
      </c>
      <c r="G348" s="19">
        <v>46053</v>
      </c>
      <c r="H348" s="9"/>
      <c r="I348" s="9" t="s">
        <v>605</v>
      </c>
      <c r="J348" s="9" t="s">
        <v>606</v>
      </c>
      <c r="K348" s="9" t="s">
        <v>658</v>
      </c>
      <c r="L348" s="29" t="str">
        <f>VLOOKUP(K348,'COMM ITY- ENG'!A:B,2,FALSE)</f>
        <v>cartons and boxes</v>
      </c>
      <c r="M348" s="9"/>
      <c r="N348" s="10">
        <v>255</v>
      </c>
      <c r="O348" s="9" t="s">
        <v>660</v>
      </c>
      <c r="P348" s="9"/>
      <c r="Q348" s="10">
        <f t="shared" si="15"/>
        <v>0.63800000000000001</v>
      </c>
      <c r="R348" s="11">
        <v>162.69</v>
      </c>
      <c r="S348" s="23" t="str">
        <f>IFERROR(VLOOKUP(J348,'DESC ITY - ENG'!B:C,2,FALSE),VLOOKUP(I348,'DESC ITY - ENG'!A:C,3,FALSE))</f>
        <v>BOX 3495/010 CM49X28,5X19 T.GIAPP.</v>
      </c>
      <c r="T348" s="12" t="str">
        <f>VLOOKUP(S348,'DESC ITY - ENG'!C:D,2,FALSE)</f>
        <v>BOX-</v>
      </c>
      <c r="U348" t="str">
        <f t="shared" si="16"/>
        <v>郵箱3495/010 CM49X28,5X19 T.GIAPP。</v>
      </c>
      <c r="V348" t="str">
        <f>VLOOKUP(T348,'STANDARD COMM'!A:D,3,FALSE)</f>
        <v>Paper Material</v>
      </c>
    </row>
    <row r="349" spans="1:23">
      <c r="A349" s="13" t="s">
        <v>1156</v>
      </c>
      <c r="B349" s="14">
        <v>45646.422800925924</v>
      </c>
      <c r="C349" s="15"/>
      <c r="D349" s="15" t="s">
        <v>122</v>
      </c>
      <c r="E349" s="15" t="s">
        <v>123</v>
      </c>
      <c r="F349" s="15" t="s">
        <v>1431</v>
      </c>
      <c r="G349" s="20">
        <v>46053</v>
      </c>
      <c r="H349" s="15"/>
      <c r="I349" s="15" t="s">
        <v>454</v>
      </c>
      <c r="J349" s="15" t="s">
        <v>455</v>
      </c>
      <c r="K349" s="15" t="s">
        <v>658</v>
      </c>
      <c r="L349" s="29" t="str">
        <f>VLOOKUP(K349,'COMM ITY- ENG'!A:B,2,FALSE)</f>
        <v>cartons and boxes</v>
      </c>
      <c r="M349" s="15"/>
      <c r="N349" s="16">
        <v>1020</v>
      </c>
      <c r="O349" s="15" t="s">
        <v>660</v>
      </c>
      <c r="P349" s="15"/>
      <c r="Q349" s="16">
        <f t="shared" si="15"/>
        <v>0.53</v>
      </c>
      <c r="R349" s="17">
        <v>540.6</v>
      </c>
      <c r="S349" s="23" t="str">
        <f>IFERROR(VLOOKUP(J349,'DESC ITY - ENG'!B:C,2,FALSE),VLOOKUP(I349,'DESC ITY - ENG'!A:C,3,FALSE))</f>
        <v>BOX 3742/000 CM39X38,5X15</v>
      </c>
      <c r="T349" s="12" t="str">
        <f>VLOOKUP(S349,'DESC ITY - ENG'!C:D,2,FALSE)</f>
        <v>BOX-</v>
      </c>
      <c r="U349" t="str">
        <f t="shared" si="16"/>
        <v>郵箱3742/000 CM39X38,5X15</v>
      </c>
      <c r="V349" t="str">
        <f>VLOOKUP(T349,'STANDARD COMM'!A:D,3,FALSE)</f>
        <v>Paper Material</v>
      </c>
    </row>
    <row r="350" spans="1:23">
      <c r="A350" s="7" t="s">
        <v>1291</v>
      </c>
      <c r="B350" s="8">
        <v>45646.422800925924</v>
      </c>
      <c r="C350" s="9"/>
      <c r="D350" s="9" t="s">
        <v>122</v>
      </c>
      <c r="E350" s="9" t="s">
        <v>123</v>
      </c>
      <c r="F350" s="9" t="s">
        <v>1431</v>
      </c>
      <c r="G350" s="19">
        <v>46053</v>
      </c>
      <c r="H350" s="9"/>
      <c r="I350" s="9" t="s">
        <v>454</v>
      </c>
      <c r="J350" s="9" t="s">
        <v>455</v>
      </c>
      <c r="K350" s="9" t="s">
        <v>658</v>
      </c>
      <c r="L350" s="29" t="str">
        <f>VLOOKUP(K350,'COMM ITY- ENG'!A:B,2,FALSE)</f>
        <v>cartons and boxes</v>
      </c>
      <c r="M350" s="9"/>
      <c r="N350" s="10">
        <v>2025</v>
      </c>
      <c r="O350" s="9" t="s">
        <v>660</v>
      </c>
      <c r="P350" s="9"/>
      <c r="Q350" s="10">
        <f t="shared" si="15"/>
        <v>0.53</v>
      </c>
      <c r="R350" s="11">
        <v>1073.25</v>
      </c>
      <c r="S350" s="23" t="str">
        <f>IFERROR(VLOOKUP(J350,'DESC ITY - ENG'!B:C,2,FALSE),VLOOKUP(I350,'DESC ITY - ENG'!A:C,3,FALSE))</f>
        <v>BOX 3742/000 CM39X38,5X15</v>
      </c>
      <c r="T350" s="12" t="str">
        <f>VLOOKUP(S350,'DESC ITY - ENG'!C:D,2,FALSE)</f>
        <v>BOX-</v>
      </c>
      <c r="U350" t="str">
        <f t="shared" si="16"/>
        <v>郵箱3742/000 CM39X38,5X15</v>
      </c>
      <c r="V350" t="str">
        <f>VLOOKUP(T350,'STANDARD COMM'!A:D,3,FALSE)</f>
        <v>Paper Material</v>
      </c>
    </row>
    <row r="351" spans="1:23">
      <c r="A351" s="13" t="s">
        <v>1292</v>
      </c>
      <c r="B351" s="14">
        <v>45646.422800925924</v>
      </c>
      <c r="C351" s="15"/>
      <c r="D351" s="15" t="s">
        <v>122</v>
      </c>
      <c r="E351" s="15" t="s">
        <v>123</v>
      </c>
      <c r="F351" s="15" t="s">
        <v>1431</v>
      </c>
      <c r="G351" s="20">
        <v>46053</v>
      </c>
      <c r="H351" s="15"/>
      <c r="I351" s="15" t="s">
        <v>454</v>
      </c>
      <c r="J351" s="15" t="s">
        <v>455</v>
      </c>
      <c r="K351" s="15" t="s">
        <v>658</v>
      </c>
      <c r="L351" s="29" t="str">
        <f>VLOOKUP(K351,'COMM ITY- ENG'!A:B,2,FALSE)</f>
        <v>cartons and boxes</v>
      </c>
      <c r="M351" s="15"/>
      <c r="N351" s="16">
        <v>596</v>
      </c>
      <c r="O351" s="15" t="s">
        <v>660</v>
      </c>
      <c r="P351" s="15"/>
      <c r="Q351" s="16">
        <f t="shared" si="15"/>
        <v>0.53</v>
      </c>
      <c r="R351" s="17">
        <v>315.88</v>
      </c>
      <c r="S351" s="23" t="str">
        <f>IFERROR(VLOOKUP(J351,'DESC ITY - ENG'!B:C,2,FALSE),VLOOKUP(I351,'DESC ITY - ENG'!A:C,3,FALSE))</f>
        <v>BOX 3742/000 CM39X38,5X15</v>
      </c>
      <c r="T351" s="12" t="str">
        <f>VLOOKUP(S351,'DESC ITY - ENG'!C:D,2,FALSE)</f>
        <v>BOX-</v>
      </c>
      <c r="U351" t="str">
        <f t="shared" si="16"/>
        <v>郵箱3742/000 CM39X38,5X15</v>
      </c>
      <c r="V351" t="str">
        <f>VLOOKUP(T351,'STANDARD COMM'!A:D,3,FALSE)</f>
        <v>Paper Material</v>
      </c>
    </row>
    <row r="352" spans="1:23">
      <c r="A352" s="7" t="s">
        <v>1291</v>
      </c>
      <c r="B352" s="8">
        <v>45646.422800925924</v>
      </c>
      <c r="C352" s="9"/>
      <c r="D352" s="9" t="s">
        <v>122</v>
      </c>
      <c r="E352" s="9" t="s">
        <v>123</v>
      </c>
      <c r="F352" s="9" t="s">
        <v>1431</v>
      </c>
      <c r="G352" s="19">
        <v>46053</v>
      </c>
      <c r="H352" s="9"/>
      <c r="I352" s="9" t="s">
        <v>603</v>
      </c>
      <c r="J352" s="9" t="s">
        <v>604</v>
      </c>
      <c r="K352" s="9" t="s">
        <v>658</v>
      </c>
      <c r="L352" s="29" t="str">
        <f>VLOOKUP(K352,'COMM ITY- ENG'!A:B,2,FALSE)</f>
        <v>cartons and boxes</v>
      </c>
      <c r="M352" s="9"/>
      <c r="N352" s="10">
        <v>720</v>
      </c>
      <c r="O352" s="9" t="s">
        <v>660</v>
      </c>
      <c r="P352" s="9"/>
      <c r="Q352" s="10">
        <f t="shared" si="15"/>
        <v>0.58899999999999997</v>
      </c>
      <c r="R352" s="11">
        <v>424.08</v>
      </c>
      <c r="S352" s="23" t="str">
        <f>IFERROR(VLOOKUP(J352,'DESC ITY - ENG'!B:C,2,FALSE),VLOOKUP(I352,'DESC ITY - ENG'!A:C,3,FALSE))</f>
        <v>BOX 3742/249* CM39X38,5X15</v>
      </c>
      <c r="T352" s="12" t="str">
        <f>VLOOKUP(S352,'DESC ITY - ENG'!C:D,2,FALSE)</f>
        <v>BOX-</v>
      </c>
      <c r="U352" t="str">
        <f t="shared" si="16"/>
        <v>第3742/249號箱 CM39X38,5X15</v>
      </c>
      <c r="V352" t="str">
        <f>VLOOKUP(T352,'STANDARD COMM'!A:D,3,FALSE)</f>
        <v>Paper Material</v>
      </c>
    </row>
    <row r="353" spans="1:22">
      <c r="A353" s="13" t="s">
        <v>1292</v>
      </c>
      <c r="B353" s="14">
        <v>45646.422800925924</v>
      </c>
      <c r="C353" s="15"/>
      <c r="D353" s="15" t="s">
        <v>122</v>
      </c>
      <c r="E353" s="15" t="s">
        <v>123</v>
      </c>
      <c r="F353" s="15" t="s">
        <v>1431</v>
      </c>
      <c r="G353" s="20">
        <v>46053</v>
      </c>
      <c r="H353" s="15"/>
      <c r="I353" s="15" t="s">
        <v>603</v>
      </c>
      <c r="J353" s="15" t="s">
        <v>604</v>
      </c>
      <c r="K353" s="15" t="s">
        <v>658</v>
      </c>
      <c r="L353" s="29" t="str">
        <f>VLOOKUP(K353,'COMM ITY- ENG'!A:B,2,FALSE)</f>
        <v>cartons and boxes</v>
      </c>
      <c r="M353" s="15"/>
      <c r="N353" s="16">
        <v>500</v>
      </c>
      <c r="O353" s="15" t="s">
        <v>660</v>
      </c>
      <c r="P353" s="15"/>
      <c r="Q353" s="16">
        <f t="shared" si="15"/>
        <v>0.53</v>
      </c>
      <c r="R353" s="17">
        <v>265</v>
      </c>
      <c r="S353" s="23" t="str">
        <f>IFERROR(VLOOKUP(J353,'DESC ITY - ENG'!B:C,2,FALSE),VLOOKUP(I353,'DESC ITY - ENG'!A:C,3,FALSE))</f>
        <v>BOX 3742/249* CM39X38,5X15</v>
      </c>
      <c r="T353" s="12" t="str">
        <f>VLOOKUP(S353,'DESC ITY - ENG'!C:D,2,FALSE)</f>
        <v>BOX-</v>
      </c>
      <c r="U353" t="str">
        <f t="shared" si="16"/>
        <v>第3742/249號箱 CM39X38,5X15</v>
      </c>
      <c r="V353" t="str">
        <f>VLOOKUP(T353,'STANDARD COMM'!A:D,3,FALSE)</f>
        <v>Paper Material</v>
      </c>
    </row>
    <row r="354" spans="1:22">
      <c r="A354" s="7" t="s">
        <v>1291</v>
      </c>
      <c r="B354" s="8">
        <v>45646.422800925924</v>
      </c>
      <c r="C354" s="9"/>
      <c r="D354" s="9" t="s">
        <v>122</v>
      </c>
      <c r="E354" s="9" t="s">
        <v>123</v>
      </c>
      <c r="F354" s="9" t="s">
        <v>1431</v>
      </c>
      <c r="G354" s="19">
        <v>46053</v>
      </c>
      <c r="H354" s="9"/>
      <c r="I354" s="9" t="s">
        <v>642</v>
      </c>
      <c r="J354" s="9" t="s">
        <v>643</v>
      </c>
      <c r="K354" s="9" t="s">
        <v>658</v>
      </c>
      <c r="L354" s="29" t="str">
        <f>VLOOKUP(K354,'COMM ITY- ENG'!A:B,2,FALSE)</f>
        <v>cartons and boxes</v>
      </c>
      <c r="M354" s="9"/>
      <c r="N354" s="10">
        <v>255</v>
      </c>
      <c r="O354" s="9" t="s">
        <v>660</v>
      </c>
      <c r="P354" s="9"/>
      <c r="Q354" s="10">
        <f t="shared" si="15"/>
        <v>0.68901960784313721</v>
      </c>
      <c r="R354" s="11">
        <v>175.7</v>
      </c>
      <c r="S354" s="23" t="str">
        <f>IFERROR(VLOOKUP(J354,'DESC ITY - ENG'!B:C,2,FALSE),VLOOKUP(I354,'DESC ITY - ENG'!A:C,3,FALSE))</f>
        <v>BOX 3742/298 CM39X38,5X15</v>
      </c>
      <c r="T354" s="12" t="str">
        <f>VLOOKUP(S354,'DESC ITY - ENG'!C:D,2,FALSE)</f>
        <v>BOX-</v>
      </c>
      <c r="U354" t="str">
        <f t="shared" si="16"/>
        <v>BOX 3742/298 CM39X38,5X15</v>
      </c>
      <c r="V354" t="str">
        <f>VLOOKUP(T354,'STANDARD COMM'!A:D,3,FALSE)</f>
        <v>Paper Material</v>
      </c>
    </row>
    <row r="355" spans="1:22">
      <c r="A355" s="13" t="s">
        <v>1157</v>
      </c>
      <c r="B355" s="14">
        <v>45646.423113425924</v>
      </c>
      <c r="C355" s="15"/>
      <c r="D355" s="15" t="s">
        <v>122</v>
      </c>
      <c r="E355" s="15" t="s">
        <v>123</v>
      </c>
      <c r="F355" s="15" t="s">
        <v>1431</v>
      </c>
      <c r="G355" s="20">
        <v>46053</v>
      </c>
      <c r="H355" s="15"/>
      <c r="I355" s="15" t="s">
        <v>456</v>
      </c>
      <c r="J355" s="15" t="s">
        <v>457</v>
      </c>
      <c r="K355" s="15" t="s">
        <v>658</v>
      </c>
      <c r="L355" s="29" t="str">
        <f>VLOOKUP(K355,'COMM ITY- ENG'!A:B,2,FALSE)</f>
        <v>cartons and boxes</v>
      </c>
      <c r="M355" s="15"/>
      <c r="N355" s="16">
        <v>319</v>
      </c>
      <c r="O355" s="15" t="s">
        <v>660</v>
      </c>
      <c r="P355" s="15"/>
      <c r="Q355" s="16">
        <f t="shared" si="15"/>
        <v>0.90300940438871469</v>
      </c>
      <c r="R355" s="17">
        <v>288.06</v>
      </c>
      <c r="S355" s="23" t="str">
        <f>IFERROR(VLOOKUP(J355,'DESC ITY - ENG'!B:C,2,FALSE),VLOOKUP(I355,'DESC ITY - ENG'!A:C,3,FALSE))</f>
        <v>BOX 4684/188 CM59X38,5X24</v>
      </c>
      <c r="T355" s="12" t="str">
        <f>VLOOKUP(S355,'DESC ITY - ENG'!C:D,2,FALSE)</f>
        <v>BOX-</v>
      </c>
      <c r="U355" t="str">
        <f t="shared" si="16"/>
        <v>郵箱4684/188 CM59X38,5X24</v>
      </c>
      <c r="V355" t="str">
        <f>VLOOKUP(T355,'STANDARD COMM'!A:D,3,FALSE)</f>
        <v>Paper Material</v>
      </c>
    </row>
    <row r="356" spans="1:22">
      <c r="A356" s="7" t="s">
        <v>669</v>
      </c>
      <c r="B356" s="8">
        <v>45646.423113425924</v>
      </c>
      <c r="C356" s="9"/>
      <c r="D356" s="9" t="s">
        <v>122</v>
      </c>
      <c r="E356" s="9" t="s">
        <v>123</v>
      </c>
      <c r="F356" s="9" t="s">
        <v>1431</v>
      </c>
      <c r="G356" s="19">
        <v>46053</v>
      </c>
      <c r="H356" s="9"/>
      <c r="I356" s="9" t="s">
        <v>644</v>
      </c>
      <c r="J356" s="9" t="s">
        <v>645</v>
      </c>
      <c r="K356" s="9" t="s">
        <v>658</v>
      </c>
      <c r="L356" s="29" t="str">
        <f>VLOOKUP(K356,'COMM ITY- ENG'!A:B,2,FALSE)</f>
        <v>cartons and boxes</v>
      </c>
      <c r="M356" s="9"/>
      <c r="N356" s="10">
        <v>255</v>
      </c>
      <c r="O356" s="9" t="s">
        <v>660</v>
      </c>
      <c r="P356" s="9"/>
      <c r="Q356" s="10">
        <f t="shared" si="15"/>
        <v>0.7930196078431373</v>
      </c>
      <c r="R356" s="11">
        <v>202.22</v>
      </c>
      <c r="S356" s="23" t="str">
        <f>IFERROR(VLOOKUP(J356,'DESC ITY - ENG'!B:C,2,FALSE),VLOOKUP(I356,'DESC ITY - ENG'!A:C,3,FALSE))</f>
        <v>BOX 4929/000 CM48X30X42</v>
      </c>
      <c r="T356" s="12" t="str">
        <f>VLOOKUP(S356,'DESC ITY - ENG'!C:D,2,FALSE)</f>
        <v>BOX-</v>
      </c>
      <c r="U356" t="str">
        <f t="shared" si="16"/>
        <v>信箱4929/000 CM48X30X42</v>
      </c>
      <c r="V356" t="str">
        <f>VLOOKUP(T356,'STANDARD COMM'!A:D,3,FALSE)</f>
        <v>Paper Material</v>
      </c>
    </row>
    <row r="357" spans="1:22">
      <c r="A357" s="13" t="s">
        <v>1294</v>
      </c>
      <c r="B357" s="14">
        <v>45646.423113425924</v>
      </c>
      <c r="C357" s="15"/>
      <c r="D357" s="15" t="s">
        <v>122</v>
      </c>
      <c r="E357" s="15" t="s">
        <v>123</v>
      </c>
      <c r="F357" s="15" t="s">
        <v>1431</v>
      </c>
      <c r="G357" s="20">
        <v>46053</v>
      </c>
      <c r="H357" s="15"/>
      <c r="I357" s="15" t="s">
        <v>548</v>
      </c>
      <c r="J357" s="15" t="s">
        <v>549</v>
      </c>
      <c r="K357" s="15" t="s">
        <v>658</v>
      </c>
      <c r="L357" s="29" t="str">
        <f>VLOOKUP(K357,'COMM ITY- ENG'!A:B,2,FALSE)</f>
        <v>cartons and boxes</v>
      </c>
      <c r="M357" s="15"/>
      <c r="N357" s="16">
        <v>1020</v>
      </c>
      <c r="O357" s="15" t="s">
        <v>660</v>
      </c>
      <c r="P357" s="15"/>
      <c r="Q357" s="16">
        <f t="shared" si="15"/>
        <v>0.36299999999999999</v>
      </c>
      <c r="R357" s="17">
        <v>370.26</v>
      </c>
      <c r="S357" s="23" t="str">
        <f>IFERROR(VLOOKUP(J357,'DESC ITY - ENG'!B:C,2,FALSE),VLOOKUP(I357,'DESC ITY - ENG'!A:C,3,FALSE))</f>
        <v>BOX 5066/000 CM39X22,5X19</v>
      </c>
      <c r="T357" s="12" t="str">
        <f>VLOOKUP(S357,'DESC ITY - ENG'!C:D,2,FALSE)</f>
        <v>BOX-</v>
      </c>
      <c r="U357" t="str">
        <f t="shared" si="16"/>
        <v>郵箱 5066/000 CM39X22,5X19</v>
      </c>
      <c r="V357" t="str">
        <f>VLOOKUP(T357,'STANDARD COMM'!A:D,3,FALSE)</f>
        <v>Paper Material</v>
      </c>
    </row>
    <row r="358" spans="1:22">
      <c r="A358" s="7" t="s">
        <v>1292</v>
      </c>
      <c r="B358" s="8">
        <v>45643.607314814813</v>
      </c>
      <c r="C358" s="9"/>
      <c r="D358" s="9" t="s">
        <v>122</v>
      </c>
      <c r="E358" s="9" t="s">
        <v>123</v>
      </c>
      <c r="F358" s="9" t="s">
        <v>1431</v>
      </c>
      <c r="G358" s="19">
        <v>46053</v>
      </c>
      <c r="H358" s="9"/>
      <c r="I358" s="9" t="s">
        <v>548</v>
      </c>
      <c r="J358" s="9" t="s">
        <v>549</v>
      </c>
      <c r="K358" s="9" t="s">
        <v>658</v>
      </c>
      <c r="L358" s="29" t="str">
        <f>VLOOKUP(K358,'COMM ITY- ENG'!A:B,2,FALSE)</f>
        <v>cartons and boxes</v>
      </c>
      <c r="M358" s="9"/>
      <c r="N358" s="10">
        <v>2065</v>
      </c>
      <c r="O358" s="9" t="s">
        <v>660</v>
      </c>
      <c r="P358" s="9"/>
      <c r="Q358" s="10">
        <f t="shared" si="15"/>
        <v>0.35399999999999998</v>
      </c>
      <c r="R358" s="11">
        <v>731.01</v>
      </c>
      <c r="S358" s="23" t="str">
        <f>IFERROR(VLOOKUP(J358,'DESC ITY - ENG'!B:C,2,FALSE),VLOOKUP(I358,'DESC ITY - ENG'!A:C,3,FALSE))</f>
        <v>BOX 5066/000 CM39X22,5X19</v>
      </c>
      <c r="T358" s="12" t="str">
        <f>VLOOKUP(S358,'DESC ITY - ENG'!C:D,2,FALSE)</f>
        <v>BOX-</v>
      </c>
      <c r="U358" t="str">
        <f t="shared" si="16"/>
        <v>郵箱 5066/000 CM39X22,5X19</v>
      </c>
      <c r="V358" t="str">
        <f>VLOOKUP(T358,'STANDARD COMM'!A:D,3,FALSE)</f>
        <v>Paper Material</v>
      </c>
    </row>
    <row r="359" spans="1:22">
      <c r="A359" s="13" t="s">
        <v>1156</v>
      </c>
      <c r="B359" s="14">
        <v>45643.607314814813</v>
      </c>
      <c r="C359" s="15"/>
      <c r="D359" s="15" t="s">
        <v>122</v>
      </c>
      <c r="E359" s="15" t="s">
        <v>123</v>
      </c>
      <c r="F359" s="15" t="s">
        <v>1431</v>
      </c>
      <c r="G359" s="20">
        <v>46053</v>
      </c>
      <c r="H359" s="15"/>
      <c r="I359" s="15" t="s">
        <v>614</v>
      </c>
      <c r="J359" s="15" t="s">
        <v>615</v>
      </c>
      <c r="K359" s="15" t="s">
        <v>658</v>
      </c>
      <c r="L359" s="29" t="str">
        <f>VLOOKUP(K359,'COMM ITY- ENG'!A:B,2,FALSE)</f>
        <v>cartons and boxes</v>
      </c>
      <c r="M359" s="15"/>
      <c r="N359" s="16">
        <v>309</v>
      </c>
      <c r="O359" s="15" t="s">
        <v>660</v>
      </c>
      <c r="P359" s="15"/>
      <c r="Q359" s="16">
        <f t="shared" si="15"/>
        <v>0.74899676375404534</v>
      </c>
      <c r="R359" s="17">
        <v>231.44</v>
      </c>
      <c r="S359" s="23" t="str">
        <f>IFERROR(VLOOKUP(J359,'DESC ITY - ENG'!B:C,2,FALSE),VLOOKUP(I359,'DESC ITY - ENG'!A:C,3,FALSE))</f>
        <v>BOX 5265/013*CM59X25,5X30</v>
      </c>
      <c r="T359" s="12" t="str">
        <f>VLOOKUP(S359,'DESC ITY - ENG'!C:D,2,FALSE)</f>
        <v>BOX-</v>
      </c>
      <c r="U359" t="str">
        <f t="shared" si="16"/>
        <v>郵箱5265/013*CM59X25,5X30</v>
      </c>
      <c r="V359" t="str">
        <f>VLOOKUP(T359,'STANDARD COMM'!A:D,3,FALSE)</f>
        <v>Paper Material</v>
      </c>
    </row>
    <row r="360" spans="1:22">
      <c r="A360" s="7" t="s">
        <v>1155</v>
      </c>
      <c r="B360" s="8">
        <v>45643.607314814813</v>
      </c>
      <c r="C360" s="9"/>
      <c r="D360" s="9" t="s">
        <v>122</v>
      </c>
      <c r="E360" s="9" t="s">
        <v>123</v>
      </c>
      <c r="F360" s="9" t="s">
        <v>1431</v>
      </c>
      <c r="G360" s="19">
        <v>46053</v>
      </c>
      <c r="H360" s="9"/>
      <c r="I360" s="9" t="s">
        <v>460</v>
      </c>
      <c r="J360" s="9" t="s">
        <v>461</v>
      </c>
      <c r="K360" s="9" t="s">
        <v>658</v>
      </c>
      <c r="L360" s="29" t="str">
        <f>VLOOKUP(K360,'COMM ITY- ENG'!A:B,2,FALSE)</f>
        <v>cartons and boxes</v>
      </c>
      <c r="M360" s="9"/>
      <c r="N360" s="10">
        <v>54</v>
      </c>
      <c r="O360" s="9" t="s">
        <v>660</v>
      </c>
      <c r="P360" s="9"/>
      <c r="Q360" s="10">
        <f t="shared" si="15"/>
        <v>0.51092592592592589</v>
      </c>
      <c r="R360" s="11">
        <v>27.59</v>
      </c>
      <c r="S360" s="23" t="str">
        <f>IFERROR(VLOOKUP(J360,'DESC ITY - ENG'!B:C,2,FALSE),VLOOKUP(I360,'DESC ITY - ENG'!A:C,3,FALSE))</f>
        <v>BOX 5826/000 CM39X38,5X13</v>
      </c>
      <c r="T360" s="12" t="str">
        <f>VLOOKUP(S360,'DESC ITY - ENG'!C:D,2,FALSE)</f>
        <v>BOX-</v>
      </c>
      <c r="U360" t="str">
        <f t="shared" si="16"/>
        <v>BOX 5826/000 CM39X38,5X13</v>
      </c>
      <c r="V360" t="str">
        <f>VLOOKUP(T360,'STANDARD COMM'!A:D,3,FALSE)</f>
        <v>Paper Material</v>
      </c>
    </row>
    <row r="361" spans="1:22">
      <c r="A361" s="13" t="s">
        <v>1293</v>
      </c>
      <c r="B361" s="14">
        <v>45643.607314814813</v>
      </c>
      <c r="C361" s="15"/>
      <c r="D361" s="15" t="s">
        <v>122</v>
      </c>
      <c r="E361" s="15" t="s">
        <v>123</v>
      </c>
      <c r="F361" s="15" t="s">
        <v>1431</v>
      </c>
      <c r="G361" s="20">
        <v>46053</v>
      </c>
      <c r="H361" s="15"/>
      <c r="I361" s="15" t="s">
        <v>460</v>
      </c>
      <c r="J361" s="15" t="s">
        <v>461</v>
      </c>
      <c r="K361" s="15" t="s">
        <v>658</v>
      </c>
      <c r="L361" s="29" t="str">
        <f>VLOOKUP(K361,'COMM ITY- ENG'!A:B,2,FALSE)</f>
        <v>cartons and boxes</v>
      </c>
      <c r="M361" s="15"/>
      <c r="N361" s="16">
        <v>3671</v>
      </c>
      <c r="O361" s="15" t="s">
        <v>660</v>
      </c>
      <c r="P361" s="15"/>
      <c r="Q361" s="16">
        <f t="shared" si="15"/>
        <v>0.51099972759466084</v>
      </c>
      <c r="R361" s="17">
        <v>1875.88</v>
      </c>
      <c r="S361" s="23" t="str">
        <f>IFERROR(VLOOKUP(J361,'DESC ITY - ENG'!B:C,2,FALSE),VLOOKUP(I361,'DESC ITY - ENG'!A:C,3,FALSE))</f>
        <v>BOX 5826/000 CM39X38,5X13</v>
      </c>
      <c r="T361" s="12" t="str">
        <f>VLOOKUP(S361,'DESC ITY - ENG'!C:D,2,FALSE)</f>
        <v>BOX-</v>
      </c>
      <c r="U361" t="str">
        <f t="shared" si="16"/>
        <v>BOX 5826/000 CM39X38,5X13</v>
      </c>
      <c r="V361" t="str">
        <f>VLOOKUP(T361,'STANDARD COMM'!A:D,3,FALSE)</f>
        <v>Paper Material</v>
      </c>
    </row>
    <row r="362" spans="1:22">
      <c r="A362" s="7" t="s">
        <v>1291</v>
      </c>
      <c r="B362" s="8">
        <v>45643.607314814813</v>
      </c>
      <c r="C362" s="9"/>
      <c r="D362" s="9" t="s">
        <v>122</v>
      </c>
      <c r="E362" s="9" t="s">
        <v>123</v>
      </c>
      <c r="F362" s="9" t="s">
        <v>1431</v>
      </c>
      <c r="G362" s="19">
        <v>46053</v>
      </c>
      <c r="H362" s="9"/>
      <c r="I362" s="9" t="s">
        <v>460</v>
      </c>
      <c r="J362" s="9" t="s">
        <v>461</v>
      </c>
      <c r="K362" s="9" t="s">
        <v>658</v>
      </c>
      <c r="L362" s="29" t="str">
        <f>VLOOKUP(K362,'COMM ITY- ENG'!A:B,2,FALSE)</f>
        <v>cartons and boxes</v>
      </c>
      <c r="M362" s="9"/>
      <c r="N362" s="10">
        <v>5963</v>
      </c>
      <c r="O362" s="9" t="s">
        <v>660</v>
      </c>
      <c r="P362" s="9"/>
      <c r="Q362" s="10">
        <f t="shared" si="15"/>
        <v>0.51099949689753488</v>
      </c>
      <c r="R362" s="11">
        <v>3047.09</v>
      </c>
      <c r="S362" s="23" t="str">
        <f>IFERROR(VLOOKUP(J362,'DESC ITY - ENG'!B:C,2,FALSE),VLOOKUP(I362,'DESC ITY - ENG'!A:C,3,FALSE))</f>
        <v>BOX 5826/000 CM39X38,5X13</v>
      </c>
      <c r="T362" s="12" t="str">
        <f>VLOOKUP(S362,'DESC ITY - ENG'!C:D,2,FALSE)</f>
        <v>BOX-</v>
      </c>
      <c r="U362" t="str">
        <f t="shared" si="16"/>
        <v>BOX 5826/000 CM39X38,5X13</v>
      </c>
      <c r="V362" t="str">
        <f>VLOOKUP(T362,'STANDARD COMM'!A:D,3,FALSE)</f>
        <v>Paper Material</v>
      </c>
    </row>
    <row r="363" spans="1:22">
      <c r="A363" s="13" t="s">
        <v>1148</v>
      </c>
      <c r="B363" s="14">
        <v>45643.607314814813</v>
      </c>
      <c r="C363" s="15"/>
      <c r="D363" s="15" t="s">
        <v>122</v>
      </c>
      <c r="E363" s="15" t="s">
        <v>123</v>
      </c>
      <c r="F363" s="15" t="s">
        <v>1431</v>
      </c>
      <c r="G363" s="20">
        <v>46053</v>
      </c>
      <c r="H363" s="15"/>
      <c r="I363" s="15" t="s">
        <v>550</v>
      </c>
      <c r="J363" s="15" t="s">
        <v>551</v>
      </c>
      <c r="K363" s="15" t="s">
        <v>658</v>
      </c>
      <c r="L363" s="29" t="str">
        <f>VLOOKUP(K363,'COMM ITY- ENG'!A:B,2,FALSE)</f>
        <v>cartons and boxes</v>
      </c>
      <c r="M363" s="15"/>
      <c r="N363" s="16">
        <v>365</v>
      </c>
      <c r="O363" s="15" t="s">
        <v>660</v>
      </c>
      <c r="P363" s="15"/>
      <c r="Q363" s="16">
        <f t="shared" si="15"/>
        <v>0.54200000000000004</v>
      </c>
      <c r="R363" s="17">
        <v>197.83</v>
      </c>
      <c r="S363" s="23" t="str">
        <f>IFERROR(VLOOKUP(J363,'DESC ITY - ENG'!B:C,2,FALSE),VLOOKUP(I363,'DESC ITY - ENG'!A:C,3,FALSE))</f>
        <v>BOX 5826/127 CM39X38,5X13</v>
      </c>
      <c r="T363" s="12" t="str">
        <f>VLOOKUP(S363,'DESC ITY - ENG'!C:D,2,FALSE)</f>
        <v>BOX-</v>
      </c>
      <c r="U363" t="str">
        <f t="shared" si="16"/>
        <v>BOX 5826/127 CM39X38,5X13</v>
      </c>
      <c r="V363" t="str">
        <f>VLOOKUP(T363,'STANDARD COMM'!A:D,3,FALSE)</f>
        <v>Paper Material</v>
      </c>
    </row>
    <row r="364" spans="1:22">
      <c r="A364" s="7" t="s">
        <v>1157</v>
      </c>
      <c r="B364" s="8">
        <v>45643.607314814813</v>
      </c>
      <c r="C364" s="9"/>
      <c r="D364" s="9" t="s">
        <v>122</v>
      </c>
      <c r="E364" s="9" t="s">
        <v>123</v>
      </c>
      <c r="F364" s="9" t="s">
        <v>1431</v>
      </c>
      <c r="G364" s="19">
        <v>46053</v>
      </c>
      <c r="H364" s="9"/>
      <c r="I364" s="9" t="s">
        <v>550</v>
      </c>
      <c r="J364" s="9" t="s">
        <v>551</v>
      </c>
      <c r="K364" s="9" t="s">
        <v>658</v>
      </c>
      <c r="L364" s="29" t="str">
        <f>VLOOKUP(K364,'COMM ITY- ENG'!A:B,2,FALSE)</f>
        <v>cartons and boxes</v>
      </c>
      <c r="M364" s="9"/>
      <c r="N364" s="10">
        <v>150</v>
      </c>
      <c r="O364" s="9" t="s">
        <v>660</v>
      </c>
      <c r="P364" s="9"/>
      <c r="Q364" s="10">
        <f t="shared" si="15"/>
        <v>0.61199999999999999</v>
      </c>
      <c r="R364" s="11">
        <v>91.8</v>
      </c>
      <c r="S364" s="23" t="str">
        <f>IFERROR(VLOOKUP(J364,'DESC ITY - ENG'!B:C,2,FALSE),VLOOKUP(I364,'DESC ITY - ENG'!A:C,3,FALSE))</f>
        <v>BOX 5826/127 CM39X38,5X13</v>
      </c>
      <c r="T364" s="12" t="str">
        <f>VLOOKUP(S364,'DESC ITY - ENG'!C:D,2,FALSE)</f>
        <v>BOX-</v>
      </c>
      <c r="U364" t="str">
        <f t="shared" si="16"/>
        <v>BOX 5826/127 CM39X38,5X13</v>
      </c>
      <c r="V364" t="str">
        <f>VLOOKUP(T364,'STANDARD COMM'!A:D,3,FALSE)</f>
        <v>Paper Material</v>
      </c>
    </row>
    <row r="365" spans="1:22">
      <c r="A365" s="13" t="s">
        <v>1157</v>
      </c>
      <c r="B365" s="14">
        <v>45643.607314814813</v>
      </c>
      <c r="C365" s="15"/>
      <c r="D365" s="15" t="s">
        <v>122</v>
      </c>
      <c r="E365" s="15" t="s">
        <v>123</v>
      </c>
      <c r="F365" s="15" t="s">
        <v>1431</v>
      </c>
      <c r="G365" s="20">
        <v>46053</v>
      </c>
      <c r="H365" s="15"/>
      <c r="I365" s="15" t="s">
        <v>458</v>
      </c>
      <c r="J365" s="15" t="s">
        <v>459</v>
      </c>
      <c r="K365" s="15" t="s">
        <v>658</v>
      </c>
      <c r="L365" s="29" t="str">
        <f>VLOOKUP(K365,'COMM ITY- ENG'!A:B,2,FALSE)</f>
        <v>cartons and boxes</v>
      </c>
      <c r="M365" s="15"/>
      <c r="N365" s="16">
        <v>256</v>
      </c>
      <c r="O365" s="15" t="s">
        <v>660</v>
      </c>
      <c r="P365" s="15"/>
      <c r="Q365" s="16">
        <f t="shared" si="15"/>
        <v>0.64500000000000002</v>
      </c>
      <c r="R365" s="17">
        <v>165.12</v>
      </c>
      <c r="S365" s="23" t="str">
        <f>IFERROR(VLOOKUP(J365,'DESC ITY - ENG'!B:C,2,FALSE),VLOOKUP(I365,'DESC ITY - ENG'!A:C,3,FALSE))</f>
        <v>BOX 5883/506*CM59X38,5X15</v>
      </c>
      <c r="T365" s="12" t="str">
        <f>VLOOKUP(S365,'DESC ITY - ENG'!C:D,2,FALSE)</f>
        <v>BOX-</v>
      </c>
      <c r="U365" t="str">
        <f t="shared" si="16"/>
        <v>箱號5883/506*CM59X38,5X15</v>
      </c>
      <c r="V365" t="str">
        <f>VLOOKUP(T365,'STANDARD COMM'!A:D,3,FALSE)</f>
        <v>Paper Material</v>
      </c>
    </row>
    <row r="366" spans="1:22">
      <c r="A366" s="7" t="s">
        <v>1292</v>
      </c>
      <c r="B366" s="8">
        <v>45643.607314814813</v>
      </c>
      <c r="C366" s="9"/>
      <c r="D366" s="9" t="s">
        <v>122</v>
      </c>
      <c r="E366" s="9" t="s">
        <v>123</v>
      </c>
      <c r="F366" s="9" t="s">
        <v>1431</v>
      </c>
      <c r="G366" s="19">
        <v>46053</v>
      </c>
      <c r="H366" s="9"/>
      <c r="I366" s="9" t="s">
        <v>458</v>
      </c>
      <c r="J366" s="9" t="s">
        <v>459</v>
      </c>
      <c r="K366" s="9" t="s">
        <v>658</v>
      </c>
      <c r="L366" s="29" t="str">
        <f>VLOOKUP(K366,'COMM ITY- ENG'!A:B,2,FALSE)</f>
        <v>cartons and boxes</v>
      </c>
      <c r="M366" s="9"/>
      <c r="N366" s="10">
        <v>769</v>
      </c>
      <c r="O366" s="9" t="s">
        <v>660</v>
      </c>
      <c r="P366" s="9"/>
      <c r="Q366" s="10">
        <f t="shared" si="15"/>
        <v>0.65</v>
      </c>
      <c r="R366" s="11">
        <v>499.85</v>
      </c>
      <c r="S366" s="23" t="str">
        <f>IFERROR(VLOOKUP(J366,'DESC ITY - ENG'!B:C,2,FALSE),VLOOKUP(I366,'DESC ITY - ENG'!A:C,3,FALSE))</f>
        <v>BOX 5883/506*CM59X38,5X15</v>
      </c>
      <c r="T366" s="12" t="str">
        <f>VLOOKUP(S366,'DESC ITY - ENG'!C:D,2,FALSE)</f>
        <v>BOX-</v>
      </c>
      <c r="U366" t="str">
        <f t="shared" si="16"/>
        <v>箱號5883/506*CM59X38,5X15</v>
      </c>
      <c r="V366" t="str">
        <f>VLOOKUP(T366,'STANDARD COMM'!A:D,3,FALSE)</f>
        <v>Paper Material</v>
      </c>
    </row>
    <row r="367" spans="1:22">
      <c r="A367" s="13" t="s">
        <v>1147</v>
      </c>
      <c r="B367" s="14">
        <v>45643.607314814813</v>
      </c>
      <c r="C367" s="15"/>
      <c r="D367" s="15" t="s">
        <v>122</v>
      </c>
      <c r="E367" s="15" t="s">
        <v>123</v>
      </c>
      <c r="F367" s="15" t="s">
        <v>1431</v>
      </c>
      <c r="G367" s="20">
        <v>46053</v>
      </c>
      <c r="H367" s="15"/>
      <c r="I367" s="15" t="s">
        <v>611</v>
      </c>
      <c r="J367" s="15" t="s">
        <v>554</v>
      </c>
      <c r="K367" s="15" t="s">
        <v>658</v>
      </c>
      <c r="L367" s="29" t="str">
        <f>VLOOKUP(K367,'COMM ITY- ENG'!A:B,2,FALSE)</f>
        <v>cartons and boxes</v>
      </c>
      <c r="M367" s="15"/>
      <c r="N367" s="16">
        <v>114</v>
      </c>
      <c r="O367" s="15" t="s">
        <v>660</v>
      </c>
      <c r="P367" s="15"/>
      <c r="Q367" s="16">
        <f t="shared" si="15"/>
        <v>0.64500000000000002</v>
      </c>
      <c r="R367" s="17">
        <v>73.53</v>
      </c>
      <c r="S367" s="23" t="str">
        <f>IFERROR(VLOOKUP(J367,'DESC ITY - ENG'!B:C,2,FALSE),VLOOKUP(I367,'DESC ITY - ENG'!A:C,3,FALSE))</f>
        <v>BOX 5883/509*CM59X38,5X15</v>
      </c>
      <c r="T367" s="12" t="str">
        <f>VLOOKUP(S367,'DESC ITY - ENG'!C:D,2,FALSE)</f>
        <v>BOX-</v>
      </c>
      <c r="U367" t="str">
        <f t="shared" si="16"/>
        <v>郵箱5883/509*CM59X38,5X15</v>
      </c>
      <c r="V367" t="str">
        <f>VLOOKUP(T367,'STANDARD COMM'!A:D,3,FALSE)</f>
        <v>Paper Material</v>
      </c>
    </row>
    <row r="368" spans="1:22">
      <c r="A368" s="7" t="s">
        <v>1148</v>
      </c>
      <c r="B368" s="8">
        <v>45643.607314814813</v>
      </c>
      <c r="C368" s="9"/>
      <c r="D368" s="9" t="s">
        <v>122</v>
      </c>
      <c r="E368" s="9" t="s">
        <v>123</v>
      </c>
      <c r="F368" s="9" t="s">
        <v>1431</v>
      </c>
      <c r="G368" s="19">
        <v>46053</v>
      </c>
      <c r="H368" s="9"/>
      <c r="I368" s="9" t="s">
        <v>611</v>
      </c>
      <c r="J368" s="9" t="s">
        <v>554</v>
      </c>
      <c r="K368" s="9" t="s">
        <v>658</v>
      </c>
      <c r="L368" s="29" t="str">
        <f>VLOOKUP(K368,'COMM ITY- ENG'!A:B,2,FALSE)</f>
        <v>cartons and boxes</v>
      </c>
      <c r="M368" s="9"/>
      <c r="N368" s="10">
        <v>194</v>
      </c>
      <c r="O368" s="9" t="s">
        <v>660</v>
      </c>
      <c r="P368" s="9"/>
      <c r="Q368" s="10">
        <f t="shared" si="15"/>
        <v>0.80597938144329906</v>
      </c>
      <c r="R368" s="11">
        <v>156.36000000000001</v>
      </c>
      <c r="S368" s="23" t="str">
        <f>IFERROR(VLOOKUP(J368,'DESC ITY - ENG'!B:C,2,FALSE),VLOOKUP(I368,'DESC ITY - ENG'!A:C,3,FALSE))</f>
        <v>BOX 5883/509*CM59X38,5X15</v>
      </c>
      <c r="T368" s="12" t="str">
        <f>VLOOKUP(S368,'DESC ITY - ENG'!C:D,2,FALSE)</f>
        <v>BOX-</v>
      </c>
      <c r="U368" t="str">
        <f t="shared" si="16"/>
        <v>郵箱5883/509*CM59X38,5X15</v>
      </c>
      <c r="V368" t="str">
        <f>VLOOKUP(T368,'STANDARD COMM'!A:D,3,FALSE)</f>
        <v>Paper Material</v>
      </c>
    </row>
    <row r="369" spans="1:22">
      <c r="A369" s="13" t="s">
        <v>1295</v>
      </c>
      <c r="B369" s="14">
        <v>45643.607314814813</v>
      </c>
      <c r="C369" s="15"/>
      <c r="D369" s="15" t="s">
        <v>122</v>
      </c>
      <c r="E369" s="15" t="s">
        <v>123</v>
      </c>
      <c r="F369" s="15" t="s">
        <v>1431</v>
      </c>
      <c r="G369" s="20">
        <v>46053</v>
      </c>
      <c r="H369" s="15"/>
      <c r="I369" s="15" t="s">
        <v>1538</v>
      </c>
      <c r="J369" s="15" t="s">
        <v>1539</v>
      </c>
      <c r="K369" s="15" t="s">
        <v>658</v>
      </c>
      <c r="L369" s="29" t="str">
        <f>VLOOKUP(K369,'COMM ITY- ENG'!A:B,2,FALSE)</f>
        <v>cartons and boxes</v>
      </c>
      <c r="M369" s="15"/>
      <c r="N369" s="16">
        <v>272</v>
      </c>
      <c r="O369" s="15" t="s">
        <v>660</v>
      </c>
      <c r="P369" s="15"/>
      <c r="Q369" s="16">
        <f t="shared" si="15"/>
        <v>0.80198529411764696</v>
      </c>
      <c r="R369" s="17">
        <v>218.14</v>
      </c>
      <c r="S369" s="23" t="str">
        <f>IFERROR(VLOOKUP(J369,'DESC ITY - ENG'!B:C,2,FALSE),VLOOKUP(I369,'DESC ITY - ENG'!A:C,3,FALSE))</f>
        <v>BOX 5883/528 CM59X38,5X15 MICRO EB</v>
      </c>
      <c r="T369" s="12" t="str">
        <f>VLOOKUP(S369,'DESC ITY - ENG'!C:D,2,FALSE)</f>
        <v>BOX-</v>
      </c>
      <c r="U369" t="str">
        <f t="shared" si="16"/>
        <v>BOX 5883/528 CM59X38,5X15 微型 EB</v>
      </c>
      <c r="V369" t="str">
        <f>VLOOKUP(T369,'STANDARD COMM'!A:D,3,FALSE)</f>
        <v>Paper Material</v>
      </c>
    </row>
    <row r="370" spans="1:22">
      <c r="A370" s="7" t="s">
        <v>1148</v>
      </c>
      <c r="B370" s="8">
        <v>45665.34337962963</v>
      </c>
      <c r="C370" s="9"/>
      <c r="D370" s="9" t="s">
        <v>122</v>
      </c>
      <c r="E370" s="9" t="s">
        <v>123</v>
      </c>
      <c r="F370" s="9" t="s">
        <v>1431</v>
      </c>
      <c r="G370" s="19">
        <v>46053</v>
      </c>
      <c r="H370" s="9"/>
      <c r="I370" s="9" t="s">
        <v>584</v>
      </c>
      <c r="J370" s="9" t="s">
        <v>585</v>
      </c>
      <c r="K370" s="9" t="s">
        <v>658</v>
      </c>
      <c r="L370" s="29" t="str">
        <f>VLOOKUP(K370,'COMM ITY- ENG'!A:B,2,FALSE)</f>
        <v>cartons and boxes</v>
      </c>
      <c r="M370" s="9"/>
      <c r="N370" s="10">
        <v>306</v>
      </c>
      <c r="O370" s="9" t="s">
        <v>660</v>
      </c>
      <c r="P370" s="9"/>
      <c r="Q370" s="10">
        <f t="shared" si="15"/>
        <v>0.74601307189542487</v>
      </c>
      <c r="R370" s="11">
        <v>228.28</v>
      </c>
      <c r="S370" s="23" t="str">
        <f>IFERROR(VLOOKUP(J370,'DESC ITY - ENG'!B:C,2,FALSE),VLOOKUP(I370,'DESC ITY - ENG'!A:C,3,FALSE))</f>
        <v>BOX 5883/535 CM59X38,5X15</v>
      </c>
      <c r="T370" s="12" t="str">
        <f>VLOOKUP(S370,'DESC ITY - ENG'!C:D,2,FALSE)</f>
        <v>BOX-</v>
      </c>
      <c r="U370" t="str">
        <f t="shared" si="16"/>
        <v>郵箱5883/535 CM59X38,5X15</v>
      </c>
      <c r="V370" t="str">
        <f>VLOOKUP(T370,'STANDARD COMM'!A:D,3,FALSE)</f>
        <v>Paper Material</v>
      </c>
    </row>
    <row r="371" spans="1:22">
      <c r="A371" s="13" t="s">
        <v>16</v>
      </c>
      <c r="B371" s="14">
        <v>45665.34337962963</v>
      </c>
      <c r="C371" s="15"/>
      <c r="D371" s="15" t="s">
        <v>122</v>
      </c>
      <c r="E371" s="15" t="s">
        <v>123</v>
      </c>
      <c r="F371" s="15" t="s">
        <v>1431</v>
      </c>
      <c r="G371" s="20">
        <v>46053</v>
      </c>
      <c r="H371" s="15"/>
      <c r="I371" s="15" t="s">
        <v>586</v>
      </c>
      <c r="J371" s="15" t="s">
        <v>587</v>
      </c>
      <c r="K371" s="15" t="s">
        <v>658</v>
      </c>
      <c r="L371" s="29" t="str">
        <f>VLOOKUP(K371,'COMM ITY- ENG'!A:B,2,FALSE)</f>
        <v>cartons and boxes</v>
      </c>
      <c r="M371" s="15"/>
      <c r="N371" s="16">
        <v>206</v>
      </c>
      <c r="O371" s="15" t="s">
        <v>660</v>
      </c>
      <c r="P371" s="15"/>
      <c r="Q371" s="16">
        <f t="shared" si="15"/>
        <v>0.78898058252427183</v>
      </c>
      <c r="R371" s="17">
        <v>162.53</v>
      </c>
      <c r="S371" s="23" t="str">
        <f>IFERROR(VLOOKUP(J371,'DESC ITY - ENG'!B:C,2,FALSE),VLOOKUP(I371,'DESC ITY - ENG'!A:C,3,FALSE))</f>
        <v>BOX 5900/582 CM59X38,5X19</v>
      </c>
      <c r="T371" s="12" t="str">
        <f>VLOOKUP(S371,'DESC ITY - ENG'!C:D,2,FALSE)</f>
        <v>BOX-</v>
      </c>
      <c r="U371" t="str">
        <f t="shared" si="16"/>
        <v>郵箱5900/582 CM59X38,5X19</v>
      </c>
      <c r="V371" t="str">
        <f>VLOOKUP(T371,'STANDARD COMM'!A:D,3,FALSE)</f>
        <v>Paper Material</v>
      </c>
    </row>
    <row r="372" spans="1:22">
      <c r="A372" s="7" t="s">
        <v>1294</v>
      </c>
      <c r="B372" s="8">
        <v>45665.34337962963</v>
      </c>
      <c r="C372" s="9"/>
      <c r="D372" s="9" t="s">
        <v>122</v>
      </c>
      <c r="E372" s="9" t="s">
        <v>123</v>
      </c>
      <c r="F372" s="9" t="s">
        <v>1431</v>
      </c>
      <c r="G372" s="19">
        <v>46053</v>
      </c>
      <c r="H372" s="9"/>
      <c r="I372" s="9" t="s">
        <v>462</v>
      </c>
      <c r="J372" s="9" t="s">
        <v>463</v>
      </c>
      <c r="K372" s="9" t="s">
        <v>658</v>
      </c>
      <c r="L372" s="29" t="str">
        <f>VLOOKUP(K372,'COMM ITY- ENG'!A:B,2,FALSE)</f>
        <v>cartons and boxes</v>
      </c>
      <c r="M372" s="9"/>
      <c r="N372" s="10">
        <v>384</v>
      </c>
      <c r="O372" s="9" t="s">
        <v>660</v>
      </c>
      <c r="P372" s="9"/>
      <c r="Q372" s="10">
        <f t="shared" si="15"/>
        <v>0.70700520833333336</v>
      </c>
      <c r="R372" s="11">
        <v>271.49</v>
      </c>
      <c r="S372" s="23" t="str">
        <f>IFERROR(VLOOKUP(J372,'DESC ITY - ENG'!B:C,2,FALSE),VLOOKUP(I372,'DESC ITY - ENG'!A:C,3,FALSE))</f>
        <v>BOX 6078/000 CM39X38,5X24</v>
      </c>
      <c r="T372" s="12" t="str">
        <f>VLOOKUP(S372,'DESC ITY - ENG'!C:D,2,FALSE)</f>
        <v>BOX-</v>
      </c>
      <c r="U372" t="str">
        <f t="shared" si="16"/>
        <v>郵箱6078/000 CM39X38,5X24</v>
      </c>
      <c r="V372" t="str">
        <f>VLOOKUP(T372,'STANDARD COMM'!A:D,3,FALSE)</f>
        <v>Paper Material</v>
      </c>
    </row>
    <row r="373" spans="1:22">
      <c r="A373" s="13" t="s">
        <v>1292</v>
      </c>
      <c r="B373" s="14">
        <v>45665.34337962963</v>
      </c>
      <c r="C373" s="15"/>
      <c r="D373" s="15" t="s">
        <v>122</v>
      </c>
      <c r="E373" s="15" t="s">
        <v>123</v>
      </c>
      <c r="F373" s="15" t="s">
        <v>1431</v>
      </c>
      <c r="G373" s="20">
        <v>46053</v>
      </c>
      <c r="H373" s="15"/>
      <c r="I373" s="15" t="s">
        <v>462</v>
      </c>
      <c r="J373" s="15" t="s">
        <v>463</v>
      </c>
      <c r="K373" s="15" t="s">
        <v>658</v>
      </c>
      <c r="L373" s="29" t="str">
        <f>VLOOKUP(K373,'COMM ITY- ENG'!A:B,2,FALSE)</f>
        <v>cartons and boxes</v>
      </c>
      <c r="M373" s="15"/>
      <c r="N373" s="16">
        <v>483</v>
      </c>
      <c r="O373" s="15" t="s">
        <v>660</v>
      </c>
      <c r="P373" s="15"/>
      <c r="Q373" s="16">
        <f t="shared" si="15"/>
        <v>0.66699792960662529</v>
      </c>
      <c r="R373" s="17">
        <v>322.16000000000003</v>
      </c>
      <c r="S373" s="23" t="str">
        <f>IFERROR(VLOOKUP(J373,'DESC ITY - ENG'!B:C,2,FALSE),VLOOKUP(I373,'DESC ITY - ENG'!A:C,3,FALSE))</f>
        <v>BOX 6078/000 CM39X38,5X24</v>
      </c>
      <c r="T373" s="12" t="str">
        <f>VLOOKUP(S373,'DESC ITY - ENG'!C:D,2,FALSE)</f>
        <v>BOX-</v>
      </c>
      <c r="U373" t="str">
        <f t="shared" si="16"/>
        <v>郵箱6078/000 CM39X38,5X24</v>
      </c>
      <c r="V373" t="str">
        <f>VLOOKUP(T373,'STANDARD COMM'!A:D,3,FALSE)</f>
        <v>Paper Material</v>
      </c>
    </row>
    <row r="374" spans="1:22">
      <c r="A374" s="7" t="s">
        <v>1157</v>
      </c>
      <c r="B374" s="8">
        <v>45665.34337962963</v>
      </c>
      <c r="C374" s="9"/>
      <c r="D374" s="9" t="s">
        <v>122</v>
      </c>
      <c r="E374" s="9" t="s">
        <v>123</v>
      </c>
      <c r="F374" s="9" t="s">
        <v>1431</v>
      </c>
      <c r="G374" s="19">
        <v>46053</v>
      </c>
      <c r="H374" s="9"/>
      <c r="I374" s="9" t="s">
        <v>588</v>
      </c>
      <c r="J374" s="9" t="s">
        <v>589</v>
      </c>
      <c r="K374" s="9" t="s">
        <v>658</v>
      </c>
      <c r="L374" s="29" t="str">
        <f>VLOOKUP(K374,'COMM ITY- ENG'!A:B,2,FALSE)</f>
        <v>cartons and boxes</v>
      </c>
      <c r="M374" s="9"/>
      <c r="N374" s="10">
        <v>221</v>
      </c>
      <c r="O374" s="9" t="s">
        <v>660</v>
      </c>
      <c r="P374" s="9"/>
      <c r="Q374" s="10">
        <f t="shared" si="15"/>
        <v>0.76701357466063347</v>
      </c>
      <c r="R374" s="11">
        <v>169.51</v>
      </c>
      <c r="S374" s="23" t="str">
        <f>IFERROR(VLOOKUP(J374,'DESC ITY - ENG'!B:C,2,FALSE),VLOOKUP(I374,'DESC ITY - ENG'!A:C,3,FALSE))</f>
        <v>BOX 6078/165 CM39X38,5X24</v>
      </c>
      <c r="T374" s="12" t="str">
        <f>VLOOKUP(S374,'DESC ITY - ENG'!C:D,2,FALSE)</f>
        <v>BOX-</v>
      </c>
      <c r="U374" t="str">
        <f t="shared" si="16"/>
        <v>箱子6078/165 CM39X38,5X24</v>
      </c>
      <c r="V374" t="str">
        <f>VLOOKUP(T374,'STANDARD COMM'!A:D,3,FALSE)</f>
        <v>Paper Material</v>
      </c>
    </row>
    <row r="375" spans="1:22">
      <c r="A375" s="13" t="s">
        <v>1156</v>
      </c>
      <c r="B375" s="14">
        <v>45665.34337962963</v>
      </c>
      <c r="C375" s="15"/>
      <c r="D375" s="15" t="s">
        <v>122</v>
      </c>
      <c r="E375" s="15" t="s">
        <v>123</v>
      </c>
      <c r="F375" s="15" t="s">
        <v>1431</v>
      </c>
      <c r="G375" s="20">
        <v>46053</v>
      </c>
      <c r="H375" s="15"/>
      <c r="I375" s="15" t="s">
        <v>588</v>
      </c>
      <c r="J375" s="15" t="s">
        <v>589</v>
      </c>
      <c r="K375" s="15" t="s">
        <v>658</v>
      </c>
      <c r="L375" s="29" t="str">
        <f>VLOOKUP(K375,'COMM ITY- ENG'!A:B,2,FALSE)</f>
        <v>cartons and boxes</v>
      </c>
      <c r="M375" s="15"/>
      <c r="N375" s="16">
        <v>27</v>
      </c>
      <c r="O375" s="15" t="s">
        <v>660</v>
      </c>
      <c r="P375" s="15"/>
      <c r="Q375" s="16">
        <f t="shared" si="15"/>
        <v>0.83703703703703713</v>
      </c>
      <c r="R375" s="17">
        <v>22.6</v>
      </c>
      <c r="S375" s="23" t="str">
        <f>IFERROR(VLOOKUP(J375,'DESC ITY - ENG'!B:C,2,FALSE),VLOOKUP(I375,'DESC ITY - ENG'!A:C,3,FALSE))</f>
        <v>BOX 6078/165 CM39X38,5X24</v>
      </c>
      <c r="T375" s="12" t="str">
        <f>VLOOKUP(S375,'DESC ITY - ENG'!C:D,2,FALSE)</f>
        <v>BOX-</v>
      </c>
      <c r="U375" t="str">
        <f t="shared" si="16"/>
        <v>箱子6078/165 CM39X38,5X24</v>
      </c>
      <c r="V375" t="str">
        <f>VLOOKUP(T375,'STANDARD COMM'!A:D,3,FALSE)</f>
        <v>Paper Material</v>
      </c>
    </row>
    <row r="376" spans="1:22">
      <c r="A376" s="7" t="s">
        <v>1157</v>
      </c>
      <c r="B376" s="8">
        <v>45665.34337962963</v>
      </c>
      <c r="C376" s="9"/>
      <c r="D376" s="9" t="s">
        <v>122</v>
      </c>
      <c r="E376" s="9" t="s">
        <v>123</v>
      </c>
      <c r="F376" s="9" t="s">
        <v>1431</v>
      </c>
      <c r="G376" s="19">
        <v>46053</v>
      </c>
      <c r="H376" s="9"/>
      <c r="I376" s="9" t="s">
        <v>590</v>
      </c>
      <c r="J376" s="9" t="s">
        <v>591</v>
      </c>
      <c r="K376" s="9" t="s">
        <v>658</v>
      </c>
      <c r="L376" s="29" t="str">
        <f>VLOOKUP(K376,'COMM ITY- ENG'!A:B,2,FALSE)</f>
        <v>cartons and boxes</v>
      </c>
      <c r="M376" s="9"/>
      <c r="N376" s="10">
        <v>306</v>
      </c>
      <c r="O376" s="9" t="s">
        <v>660</v>
      </c>
      <c r="P376" s="9"/>
      <c r="Q376" s="10">
        <f t="shared" si="15"/>
        <v>0.70699346405228758</v>
      </c>
      <c r="R376" s="11">
        <v>216.34</v>
      </c>
      <c r="S376" s="23" t="str">
        <f>IFERROR(VLOOKUP(J376,'DESC ITY - ENG'!B:C,2,FALSE),VLOOKUP(I376,'DESC ITY - ENG'!A:C,3,FALSE))</f>
        <v>BOX 6078/166 CM39X38,5X24</v>
      </c>
      <c r="T376" s="12" t="str">
        <f>VLOOKUP(S376,'DESC ITY - ENG'!C:D,2,FALSE)</f>
        <v>BOX-</v>
      </c>
      <c r="U376" t="str">
        <f t="shared" si="16"/>
        <v>郵箱6078/166 CM39X38,5X24</v>
      </c>
      <c r="V376" t="str">
        <f>VLOOKUP(T376,'STANDARD COMM'!A:D,3,FALSE)</f>
        <v>Paper Material</v>
      </c>
    </row>
    <row r="377" spans="1:22">
      <c r="A377" s="13" t="s">
        <v>1156</v>
      </c>
      <c r="B377" s="14">
        <v>45665.34337962963</v>
      </c>
      <c r="C377" s="15"/>
      <c r="D377" s="15" t="s">
        <v>122</v>
      </c>
      <c r="E377" s="15" t="s">
        <v>123</v>
      </c>
      <c r="F377" s="15" t="s">
        <v>1431</v>
      </c>
      <c r="G377" s="20">
        <v>46053</v>
      </c>
      <c r="H377" s="15"/>
      <c r="I377" s="15" t="s">
        <v>592</v>
      </c>
      <c r="J377" s="15" t="s">
        <v>593</v>
      </c>
      <c r="K377" s="15" t="s">
        <v>658</v>
      </c>
      <c r="L377" s="29" t="str">
        <f>VLOOKUP(K377,'COMM ITY- ENG'!A:B,2,FALSE)</f>
        <v>cartons and boxes</v>
      </c>
      <c r="M377" s="15"/>
      <c r="N377" s="16">
        <v>510</v>
      </c>
      <c r="O377" s="15" t="s">
        <v>660</v>
      </c>
      <c r="P377" s="15"/>
      <c r="Q377" s="16">
        <f t="shared" si="15"/>
        <v>0.56000000000000005</v>
      </c>
      <c r="R377" s="17">
        <v>285.60000000000002</v>
      </c>
      <c r="S377" s="23" t="str">
        <f>IFERROR(VLOOKUP(J377,'DESC ITY - ENG'!B:C,2,FALSE),VLOOKUP(I377,'DESC ITY - ENG'!A:C,3,FALSE))</f>
        <v>BOX 7043/001 *CM51X33,5X17,5 \\</v>
      </c>
      <c r="T377" s="12" t="str">
        <f>VLOOKUP(S377,'DESC ITY - ENG'!C:D,2,FALSE)</f>
        <v>BOX-</v>
      </c>
      <c r="U377" t="str">
        <f t="shared" si="16"/>
        <v>BOX 7043/001 *CM51X33,5X17,5 \\</v>
      </c>
      <c r="V377" t="str">
        <f>VLOOKUP(T377,'STANDARD COMM'!A:D,3,FALSE)</f>
        <v>Paper Material</v>
      </c>
    </row>
    <row r="378" spans="1:22">
      <c r="A378" s="7" t="s">
        <v>1254</v>
      </c>
      <c r="B378" s="8">
        <v>45621.455462962964</v>
      </c>
      <c r="C378" s="9"/>
      <c r="D378" s="9" t="s">
        <v>128</v>
      </c>
      <c r="E378" s="9" t="s">
        <v>129</v>
      </c>
      <c r="F378" s="9" t="s">
        <v>1414</v>
      </c>
      <c r="G378" s="19">
        <v>46053</v>
      </c>
      <c r="H378" s="9"/>
      <c r="I378" s="9" t="s">
        <v>574</v>
      </c>
      <c r="J378" s="9" t="s">
        <v>575</v>
      </c>
      <c r="K378" s="9" t="s">
        <v>647</v>
      </c>
      <c r="L378" s="29" t="str">
        <f>VLOOKUP(K378,'COMM ITY- ENG'!A:B,2,FALSE)</f>
        <v>chemical products</v>
      </c>
      <c r="M378" s="9"/>
      <c r="N378" s="10">
        <v>1000</v>
      </c>
      <c r="O378" s="9" t="s">
        <v>661</v>
      </c>
      <c r="P378" s="9"/>
      <c r="Q378" s="10">
        <f t="shared" si="15"/>
        <v>9.25</v>
      </c>
      <c r="R378" s="11">
        <v>9250</v>
      </c>
      <c r="S378" s="23" t="str">
        <f>IFERROR(VLOOKUP(J378,'DESC ITY - ENG'!B:C,2,FALSE),VLOOKUP(I378,'DESC ITY - ENG'!A:C,3,FALSE))</f>
        <v>Titanium Powder for Hardfacing/Overlay K614</v>
      </c>
      <c r="T378" s="12" t="str">
        <f>VLOOKUP(S378,'DESC ITY - ENG'!C:D,2,FALSE)</f>
        <v>INM-</v>
      </c>
      <c r="U378" t="str">
        <f t="shared" si="16"/>
        <v>用於硬面/疊加的鈦粉 K614</v>
      </c>
      <c r="V378" t="str">
        <f>VLOOKUP(T378,'STANDARD COMM'!A:D,3,FALSE)</f>
        <v>Coating</v>
      </c>
    </row>
    <row r="379" spans="1:22">
      <c r="A379" s="13" t="s">
        <v>1197</v>
      </c>
      <c r="B379" s="14">
        <v>45546.654374999998</v>
      </c>
      <c r="C379" s="15"/>
      <c r="D379" s="15" t="s">
        <v>33</v>
      </c>
      <c r="E379" s="15" t="s">
        <v>34</v>
      </c>
      <c r="F379" s="15" t="s">
        <v>1348</v>
      </c>
      <c r="G379" s="20">
        <v>46053</v>
      </c>
      <c r="H379" s="15"/>
      <c r="I379" s="15" t="s">
        <v>162</v>
      </c>
      <c r="J379" s="15" t="s">
        <v>163</v>
      </c>
      <c r="K379" s="15" t="s">
        <v>647</v>
      </c>
      <c r="L379" s="29" t="str">
        <f>VLOOKUP(K379,'COMM ITY- ENG'!A:B,2,FALSE)</f>
        <v>chemical products</v>
      </c>
      <c r="M379" s="15"/>
      <c r="N379" s="16">
        <v>1500</v>
      </c>
      <c r="O379" s="15" t="s">
        <v>661</v>
      </c>
      <c r="P379" s="15"/>
      <c r="Q379" s="16">
        <f t="shared" si="15"/>
        <v>10.75</v>
      </c>
      <c r="R379" s="17">
        <v>16125</v>
      </c>
      <c r="S379" s="23" t="str">
        <f>IFERROR(VLOOKUP(J379,'DESC ITY - ENG'!B:C,2,FALSE),VLOOKUP(I379,'DESC ITY - ENG'!A:C,3,FALSE))</f>
        <v>PTFE Dispersion Inoflon AD9400EX (equiv. TF 5135)</v>
      </c>
      <c r="T379" s="12" t="s">
        <v>1678</v>
      </c>
      <c r="U379" t="str">
        <f t="shared" si="16"/>
        <v>PTFE 分散依諾氟AD9400EX（等效 TF 5135）</v>
      </c>
      <c r="V379" t="str">
        <f>VLOOKUP(T379,'STANDARD COMM'!A:D,3,FALSE)</f>
        <v>Coating</v>
      </c>
    </row>
    <row r="380" spans="1:22">
      <c r="A380" s="7" t="s">
        <v>1197</v>
      </c>
      <c r="B380" s="8">
        <v>45559.362881944442</v>
      </c>
      <c r="C380" s="9"/>
      <c r="D380" s="9" t="s">
        <v>33</v>
      </c>
      <c r="E380" s="9" t="s">
        <v>34</v>
      </c>
      <c r="F380" s="9" t="s">
        <v>1348</v>
      </c>
      <c r="G380" s="19">
        <v>46053</v>
      </c>
      <c r="H380" s="9"/>
      <c r="I380" s="9" t="s">
        <v>164</v>
      </c>
      <c r="J380" s="9" t="s">
        <v>165</v>
      </c>
      <c r="K380" s="9" t="s">
        <v>647</v>
      </c>
      <c r="L380" s="29" t="str">
        <f>VLOOKUP(K380,'COMM ITY- ENG'!A:B,2,FALSE)</f>
        <v>chemical products</v>
      </c>
      <c r="M380" s="9"/>
      <c r="N380" s="10">
        <v>80</v>
      </c>
      <c r="O380" s="9" t="s">
        <v>661</v>
      </c>
      <c r="P380" s="9"/>
      <c r="Q380" s="10">
        <f t="shared" si="15"/>
        <v>23.28</v>
      </c>
      <c r="R380" s="11">
        <v>1862.4</v>
      </c>
      <c r="S380" s="23" t="str">
        <f>IFERROR(VLOOKUP(J380,'DESC ITY - ENG'!B:C,2,FALSE),VLOOKUP(I380,'DESC ITY - ENG'!A:C,3,FALSE))</f>
        <v>PFA Coating Inoflon 8900EX (equiv. PFA 6900GZ)</v>
      </c>
      <c r="T380" s="12" t="s">
        <v>1678</v>
      </c>
      <c r="U380" t="str">
        <f t="shared" si="16"/>
        <v>PFA 塗層 Inoflon 8900EX（相當於 PFA 6900GZ）</v>
      </c>
      <c r="V380" t="str">
        <f>VLOOKUP(T380,'STANDARD COMM'!A:D,3,FALSE)</f>
        <v>Coating</v>
      </c>
    </row>
    <row r="381" spans="1:22">
      <c r="A381" s="13" t="s">
        <v>1221</v>
      </c>
      <c r="B381" s="14">
        <v>45628.69253472222</v>
      </c>
      <c r="C381" s="15"/>
      <c r="D381" s="15" t="s">
        <v>65</v>
      </c>
      <c r="E381" s="15" t="s">
        <v>66</v>
      </c>
      <c r="F381" s="15" t="s">
        <v>1376</v>
      </c>
      <c r="G381" s="20">
        <v>46053</v>
      </c>
      <c r="H381" s="15"/>
      <c r="I381" s="15" t="s">
        <v>206</v>
      </c>
      <c r="J381" s="15" t="s">
        <v>207</v>
      </c>
      <c r="K381" s="15" t="s">
        <v>646</v>
      </c>
      <c r="L381" s="29" t="str">
        <f>VLOOKUP(K381,'COMM ITY- ENG'!A:B,2,FALSE)</f>
        <v>handles</v>
      </c>
      <c r="M381" s="15"/>
      <c r="N381" s="16">
        <v>4500</v>
      </c>
      <c r="O381" s="15" t="s">
        <v>660</v>
      </c>
      <c r="P381" s="15"/>
      <c r="Q381" s="16">
        <f t="shared" si="15"/>
        <v>1.137</v>
      </c>
      <c r="R381" s="17">
        <v>5116.5</v>
      </c>
      <c r="S381" s="23" t="str">
        <f>IFERROR(VLOOKUP(J381,'DESC ITY - ENG'!B:C,2,FALSE),VLOOKUP(I381,'DESC ITY - ENG'!A:C,3,FALSE))</f>
        <v>Steel Handle AC.SOLE Short w/Logo MC AISI 430 Pan 279-20 Sandblasted [cite: 4]</v>
      </c>
      <c r="T381" s="12" t="str">
        <f>VLOOKUP(S381,'DESC ITY - ENG'!C:D,2,FALSE)</f>
        <v>SHDL</v>
      </c>
      <c r="U381" t="str">
        <f t="shared" si="16"/>
        <v>鋼柄冷氣。鞋底短管附標誌 MC AISI 430 Pan 279-20 噴砂處理 [引用：4]</v>
      </c>
      <c r="V381" t="str">
        <f>VLOOKUP(T381,'STANDARD COMM'!A:D,3,FALSE)</f>
        <v>Fittings</v>
      </c>
    </row>
    <row r="382" spans="1:22">
      <c r="A382" s="7" t="s">
        <v>1221</v>
      </c>
      <c r="B382" s="8">
        <v>45628.69253472222</v>
      </c>
      <c r="C382" s="9"/>
      <c r="D382" s="9" t="s">
        <v>65</v>
      </c>
      <c r="E382" s="9" t="s">
        <v>66</v>
      </c>
      <c r="F382" s="9" t="s">
        <v>1376</v>
      </c>
      <c r="G382" s="19">
        <v>46053</v>
      </c>
      <c r="H382" s="9"/>
      <c r="I382" s="9" t="s">
        <v>208</v>
      </c>
      <c r="J382" s="9" t="s">
        <v>209</v>
      </c>
      <c r="K382" s="9" t="s">
        <v>646</v>
      </c>
      <c r="L382" s="29" t="str">
        <f>VLOOKUP(K382,'COMM ITY- ENG'!A:B,2,FALSE)</f>
        <v>handles</v>
      </c>
      <c r="M382" s="9"/>
      <c r="N382" s="10">
        <v>4000</v>
      </c>
      <c r="O382" s="9" t="s">
        <v>660</v>
      </c>
      <c r="P382" s="9"/>
      <c r="Q382" s="10">
        <f t="shared" si="15"/>
        <v>1.137</v>
      </c>
      <c r="R382" s="11">
        <v>4548</v>
      </c>
      <c r="S382" s="23" t="str">
        <f>IFERROR(VLOOKUP(J382,'DESC ITY - ENG'!B:C,2,FALSE),VLOOKUP(I382,'DESC ITY - ENG'!A:C,3,FALSE))</f>
        <v>Steel Handle AC.SOLE Short w/Logo MC AISI 430 Pan 279-24 Sandblasted [cite: 4]</v>
      </c>
      <c r="T382" s="12" t="str">
        <f>VLOOKUP(S382,'DESC ITY - ENG'!C:D,2,FALSE)</f>
        <v>SHDL</v>
      </c>
      <c r="U382" t="str">
        <f t="shared" si="16"/>
        <v>鋼柄冷氣。獨短帶標誌 MC AISI 430 Pan 279-24 噴砂處理 [引用：4]</v>
      </c>
      <c r="V382" t="str">
        <f>VLOOKUP(T382,'STANDARD COMM'!A:D,3,FALSE)</f>
        <v>Fittings</v>
      </c>
    </row>
    <row r="383" spans="1:22">
      <c r="A383" s="13" t="s">
        <v>1221</v>
      </c>
      <c r="B383" s="14">
        <v>45628.69253472222</v>
      </c>
      <c r="C383" s="15"/>
      <c r="D383" s="15" t="s">
        <v>65</v>
      </c>
      <c r="E383" s="15" t="s">
        <v>66</v>
      </c>
      <c r="F383" s="15" t="s">
        <v>1376</v>
      </c>
      <c r="G383" s="20">
        <v>46053</v>
      </c>
      <c r="H383" s="15"/>
      <c r="I383" s="15" t="s">
        <v>210</v>
      </c>
      <c r="J383" s="15" t="s">
        <v>211</v>
      </c>
      <c r="K383" s="15" t="s">
        <v>646</v>
      </c>
      <c r="L383" s="29" t="str">
        <f>VLOOKUP(K383,'COMM ITY- ENG'!A:B,2,FALSE)</f>
        <v>handles</v>
      </c>
      <c r="M383" s="15"/>
      <c r="N383" s="16">
        <v>3000</v>
      </c>
      <c r="O383" s="15" t="s">
        <v>660</v>
      </c>
      <c r="P383" s="15"/>
      <c r="Q383" s="16">
        <f t="shared" si="15"/>
        <v>1.137</v>
      </c>
      <c r="R383" s="17">
        <v>3411</v>
      </c>
      <c r="S383" s="23" t="str">
        <f>IFERROR(VLOOKUP(J383,'DESC ITY - ENG'!B:C,2,FALSE),VLOOKUP(I383,'DESC ITY - ENG'!A:C,3,FALSE))</f>
        <v>Steel Handle AC.SOLE Short w/Logo MC AISI 430 Casserole 433-16 Sandblasted [cite: 4]</v>
      </c>
      <c r="T383" s="12" t="str">
        <f>VLOOKUP(S383,'DESC ITY - ENG'!C:D,2,FALSE)</f>
        <v>SHDL</v>
      </c>
      <c r="U383" t="str">
        <f t="shared" si="16"/>
        <v>鋼柄冷氣。獨角短褲附標誌 MC AISI 430 砂鍋 433-16 砂磨 [引用：4]</v>
      </c>
      <c r="V383" t="str">
        <f>VLOOKUP(T383,'STANDARD COMM'!A:D,3,FALSE)</f>
        <v>Fittings</v>
      </c>
    </row>
    <row r="384" spans="1:22">
      <c r="A384" s="7" t="s">
        <v>1221</v>
      </c>
      <c r="B384" s="8">
        <v>45645.586944444447</v>
      </c>
      <c r="C384" s="9"/>
      <c r="D384" s="9" t="s">
        <v>65</v>
      </c>
      <c r="E384" s="9" t="s">
        <v>66</v>
      </c>
      <c r="F384" s="9" t="s">
        <v>1376</v>
      </c>
      <c r="G384" s="19">
        <v>46053</v>
      </c>
      <c r="H384" s="9"/>
      <c r="I384" s="9" t="s">
        <v>212</v>
      </c>
      <c r="J384" s="9" t="s">
        <v>213</v>
      </c>
      <c r="K384" s="9" t="s">
        <v>646</v>
      </c>
      <c r="L384" s="29" t="str">
        <f>VLOOKUP(K384,'COMM ITY- ENG'!A:B,2,FALSE)</f>
        <v>handles</v>
      </c>
      <c r="M384" s="9"/>
      <c r="N384" s="10">
        <v>2000</v>
      </c>
      <c r="O384" s="9" t="s">
        <v>660</v>
      </c>
      <c r="P384" s="9"/>
      <c r="Q384" s="10">
        <f t="shared" si="15"/>
        <v>1.2270000000000001</v>
      </c>
      <c r="R384" s="11">
        <v>2454</v>
      </c>
      <c r="S384" s="23" t="str">
        <f>IFERROR(VLOOKUP(J384,'DESC ITY - ENG'!B:C,2,FALSE),VLOOKUP(I384,'DESC ITY - ENG'!A:C,3,FALSE))</f>
        <v>Steel Handle AC.SOLE Long w/Logo MC AISI 430 Pan 279-30 Sandblasted [cite: 4]</v>
      </c>
      <c r="T384" s="12" t="s">
        <v>2174</v>
      </c>
      <c r="U384" t="str">
        <f t="shared" si="16"/>
        <v>鋼柄冷氣。鞋底長款，附 MC 標誌 AISI 430 Pan 279-30 噴砂處理 [引用：4]</v>
      </c>
      <c r="V384" t="str">
        <f>VLOOKUP(T384,'STANDARD COMM'!A:D,3,FALSE)</f>
        <v>Fittings</v>
      </c>
    </row>
    <row r="385" spans="1:22">
      <c r="A385" s="13" t="s">
        <v>1221</v>
      </c>
      <c r="B385" s="14">
        <v>45645.586944444447</v>
      </c>
      <c r="C385" s="15"/>
      <c r="D385" s="15" t="s">
        <v>65</v>
      </c>
      <c r="E385" s="15" t="s">
        <v>66</v>
      </c>
      <c r="F385" s="15" t="s">
        <v>1376</v>
      </c>
      <c r="G385" s="20">
        <v>46053</v>
      </c>
      <c r="H385" s="15"/>
      <c r="I385" s="15" t="s">
        <v>214</v>
      </c>
      <c r="J385" s="15" t="s">
        <v>215</v>
      </c>
      <c r="K385" s="15" t="s">
        <v>646</v>
      </c>
      <c r="L385" s="29" t="str">
        <f>VLOOKUP(K385,'COMM ITY- ENG'!A:B,2,FALSE)</f>
        <v>handles</v>
      </c>
      <c r="M385" s="15"/>
      <c r="N385" s="16">
        <v>3500</v>
      </c>
      <c r="O385" s="15" t="s">
        <v>660</v>
      </c>
      <c r="P385" s="15"/>
      <c r="Q385" s="16">
        <f t="shared" si="15"/>
        <v>1.2270000000000001</v>
      </c>
      <c r="R385" s="17">
        <v>4294.5</v>
      </c>
      <c r="S385" s="23" t="str">
        <f>IFERROR(VLOOKUP(J385,'DESC ITY - ENG'!B:C,2,FALSE),VLOOKUP(I385,'DESC ITY - ENG'!A:C,3,FALSE))</f>
        <v>Steel Handle AC.SOLE Long w/Logo MC AISI 430 Skillet 379-26 Sandblasted [cite: 4 5]</v>
      </c>
      <c r="T385" s="12" t="str">
        <f>VLOOKUP(S385,'DESC ITY - ENG'!C:D,2,FALSE)</f>
        <v>HDL-</v>
      </c>
      <c r="U385" t="str">
        <f t="shared" si="16"/>
        <v>鋼柄冷氣。鞋底長款，配 MC 標誌 MC AISI 430 Skillet 379-26 噴砂 [引用：4 5]</v>
      </c>
      <c r="V385" t="str">
        <f>VLOOKUP(T385,'STANDARD COMM'!A:D,3,FALSE)</f>
        <v>Fittings</v>
      </c>
    </row>
    <row r="386" spans="1:22">
      <c r="A386" s="7" t="s">
        <v>1217</v>
      </c>
      <c r="B386" s="8">
        <v>45610.629560185182</v>
      </c>
      <c r="C386" s="9"/>
      <c r="D386" s="9" t="s">
        <v>51</v>
      </c>
      <c r="E386" s="9" t="s">
        <v>52</v>
      </c>
      <c r="F386" s="9" t="s">
        <v>1372</v>
      </c>
      <c r="G386" s="19">
        <v>46053</v>
      </c>
      <c r="H386" s="9"/>
      <c r="I386" s="9" t="s">
        <v>274</v>
      </c>
      <c r="J386" s="9" t="s">
        <v>275</v>
      </c>
      <c r="K386" s="9" t="s">
        <v>647</v>
      </c>
      <c r="L386" s="29" t="str">
        <f>VLOOKUP(K386,'COMM ITY- ENG'!A:B,2,FALSE)</f>
        <v>chemical products</v>
      </c>
      <c r="M386" s="9"/>
      <c r="N386" s="10">
        <v>803</v>
      </c>
      <c r="O386" s="9" t="s">
        <v>661</v>
      </c>
      <c r="P386" s="9"/>
      <c r="Q386" s="10">
        <f t="shared" ref="Q386:Q449" si="18">+R386/N386</f>
        <v>16.2</v>
      </c>
      <c r="R386" s="11">
        <v>13008.6</v>
      </c>
      <c r="S386" s="23" t="str">
        <f>IFERROR(VLOOKUP(J386,'DESC ITY - ENG'!B:C,2,FALSE),VLOOKUP(I386,'DESC ITY - ENG'!A:C,3,FALSE))</f>
        <v>Coating Durit Protect Pro Black Primer 1213-009</v>
      </c>
      <c r="T386" s="12" t="str">
        <f>VLOOKUP(S386,'DESC ITY - ENG'!C:D,2,FALSE)</f>
        <v>INM-</v>
      </c>
      <c r="U386" t="str">
        <f t="shared" si="16"/>
        <v>塗層 Durit Protect Pro 黑色底漆 1213-009</v>
      </c>
      <c r="V386" t="str">
        <f>VLOOKUP(T386,'STANDARD COMM'!A:D,3,FALSE)</f>
        <v>Coating</v>
      </c>
    </row>
    <row r="387" spans="1:22">
      <c r="A387" s="13" t="s">
        <v>1255</v>
      </c>
      <c r="B387" s="14">
        <v>45636.431215277778</v>
      </c>
      <c r="C387" s="15"/>
      <c r="D387" s="15" t="s">
        <v>84</v>
      </c>
      <c r="E387" s="15" t="s">
        <v>85</v>
      </c>
      <c r="F387" s="15" t="s">
        <v>1415</v>
      </c>
      <c r="G387" s="20">
        <v>46053</v>
      </c>
      <c r="H387" s="15"/>
      <c r="I387" s="15" t="s">
        <v>390</v>
      </c>
      <c r="J387" s="15" t="s">
        <v>391</v>
      </c>
      <c r="K387" s="15" t="s">
        <v>655</v>
      </c>
      <c r="L387" s="29" t="str">
        <f>VLOOKUP(K387,'COMM ITY- ENG'!A:B,2,FALSE)</f>
        <v>steel</v>
      </c>
      <c r="M387" s="15"/>
      <c r="N387" s="16">
        <v>9950</v>
      </c>
      <c r="O387" s="15" t="s">
        <v>660</v>
      </c>
      <c r="P387" s="15"/>
      <c r="Q387" s="16">
        <f t="shared" si="18"/>
        <v>0.14490050251256281</v>
      </c>
      <c r="R387" s="17">
        <v>1441.76</v>
      </c>
      <c r="S387" s="23" t="str">
        <f>IFERROR(VLOOKUP(J387,'DESC ITY - ENG'!B:C,2,FALSE),VLOOKUP(I387,'DESC ITY - ENG'!A:C,3,FALSE))</f>
        <v>Steel Disc AC.127/040 3.0mm Narrow Slots + 38mm Center Hole [cite: 1]</v>
      </c>
      <c r="T387" s="12" t="str">
        <f>VLOOKUP(S387,'DESC ITY - ENG'!C:D,2,FALSE)</f>
        <v>SM--</v>
      </c>
      <c r="U387" t="str">
        <f t="shared" ref="U387:U450" si="19">_xlfn.TRANSLATE(S387,"en","zh-cht")</f>
        <v>鋼盤 AC.127/040 3.0mm 窄槽 + 38mm 中心孔 [引用：1]</v>
      </c>
      <c r="V387" t="str">
        <f>VLOOKUP(T387,'STANDARD COMM'!A:D,3,FALSE)</f>
        <v>Metal</v>
      </c>
    </row>
    <row r="388" spans="1:22">
      <c r="A388" s="7" t="s">
        <v>1256</v>
      </c>
      <c r="B388" s="8">
        <v>45621.455462962964</v>
      </c>
      <c r="C388" s="9"/>
      <c r="D388" s="9" t="s">
        <v>84</v>
      </c>
      <c r="E388" s="9" t="s">
        <v>85</v>
      </c>
      <c r="F388" s="9" t="s">
        <v>1415</v>
      </c>
      <c r="G388" s="19">
        <v>46053</v>
      </c>
      <c r="H388" s="9"/>
      <c r="I388" s="9" t="s">
        <v>390</v>
      </c>
      <c r="J388" s="9" t="s">
        <v>391</v>
      </c>
      <c r="K388" s="9" t="s">
        <v>655</v>
      </c>
      <c r="L388" s="29" t="str">
        <f>VLOOKUP(K388,'COMM ITY- ENG'!A:B,2,FALSE)</f>
        <v>steel</v>
      </c>
      <c r="M388" s="9"/>
      <c r="N388" s="10">
        <v>2550</v>
      </c>
      <c r="O388" s="9" t="s">
        <v>660</v>
      </c>
      <c r="P388" s="9"/>
      <c r="Q388" s="10">
        <f t="shared" si="18"/>
        <v>0.14490196078431372</v>
      </c>
      <c r="R388" s="11">
        <v>369.5</v>
      </c>
      <c r="S388" s="23" t="str">
        <f>IFERROR(VLOOKUP(J388,'DESC ITY - ENG'!B:C,2,FALSE),VLOOKUP(I388,'DESC ITY - ENG'!A:C,3,FALSE))</f>
        <v>Steel Disc AC.127/040 3.0mm Narrow Slots + 38mm Center Hole [cite: 1]</v>
      </c>
      <c r="T388" s="12" t="str">
        <f>VLOOKUP(S388,'DESC ITY - ENG'!C:D,2,FALSE)</f>
        <v>SM--</v>
      </c>
      <c r="U388" t="str">
        <f t="shared" si="19"/>
        <v>鋼盤 AC.127/040 3.0mm 窄槽 + 38mm 中心孔 [引用：1]</v>
      </c>
      <c r="V388" t="str">
        <f>VLOOKUP(T388,'STANDARD COMM'!A:D,3,FALSE)</f>
        <v>Metal</v>
      </c>
    </row>
    <row r="389" spans="1:22">
      <c r="A389" s="13" t="s">
        <v>1255</v>
      </c>
      <c r="B389" s="14">
        <v>45621.455462962964</v>
      </c>
      <c r="C389" s="15"/>
      <c r="D389" s="15" t="s">
        <v>84</v>
      </c>
      <c r="E389" s="15" t="s">
        <v>85</v>
      </c>
      <c r="F389" s="15" t="s">
        <v>1415</v>
      </c>
      <c r="G389" s="20">
        <v>46053</v>
      </c>
      <c r="H389" s="15"/>
      <c r="I389" s="15" t="s">
        <v>392</v>
      </c>
      <c r="J389" s="15" t="s">
        <v>393</v>
      </c>
      <c r="K389" s="15" t="s">
        <v>655</v>
      </c>
      <c r="L389" s="29" t="str">
        <f>VLOOKUP(K389,'COMM ITY- ENG'!A:B,2,FALSE)</f>
        <v>steel</v>
      </c>
      <c r="M389" s="15"/>
      <c r="N389" s="16">
        <v>7750</v>
      </c>
      <c r="O389" s="15" t="s">
        <v>660</v>
      </c>
      <c r="P389" s="15"/>
      <c r="Q389" s="16">
        <f t="shared" si="18"/>
        <v>0.214</v>
      </c>
      <c r="R389" s="17">
        <v>1658.5</v>
      </c>
      <c r="S389" s="23" t="str">
        <f>IFERROR(VLOOKUP(J389,'DESC ITY - ENG'!B:C,2,FALSE),VLOOKUP(I389,'DESC ITY - ENG'!A:C,3,FALSE))</f>
        <v>Steel Disc AC.157/040 3.0mm Narrow Slots + 51mm Center Hole [cite: 1]</v>
      </c>
      <c r="T389" s="12" t="str">
        <f>VLOOKUP(S389,'DESC ITY - ENG'!C:D,2,FALSE)</f>
        <v>SM--</v>
      </c>
      <c r="U389" t="str">
        <f t="shared" si="19"/>
        <v>鋼盤 AC.157/040 3.0mm 窄槽 + 51mm 中心孔 [引用：1]</v>
      </c>
      <c r="V389" t="str">
        <f>VLOOKUP(T389,'STANDARD COMM'!A:D,3,FALSE)</f>
        <v>Metal</v>
      </c>
    </row>
    <row r="390" spans="1:22">
      <c r="A390" s="7" t="s">
        <v>1256</v>
      </c>
      <c r="B390" s="8">
        <v>45621.455462962964</v>
      </c>
      <c r="C390" s="9"/>
      <c r="D390" s="9" t="s">
        <v>84</v>
      </c>
      <c r="E390" s="9" t="s">
        <v>85</v>
      </c>
      <c r="F390" s="9" t="s">
        <v>1415</v>
      </c>
      <c r="G390" s="19">
        <v>46053</v>
      </c>
      <c r="H390" s="9"/>
      <c r="I390" s="9" t="s">
        <v>392</v>
      </c>
      <c r="J390" s="9" t="s">
        <v>393</v>
      </c>
      <c r="K390" s="9" t="s">
        <v>655</v>
      </c>
      <c r="L390" s="29" t="str">
        <f>VLOOKUP(K390,'COMM ITY- ENG'!A:B,2,FALSE)</f>
        <v>steel</v>
      </c>
      <c r="M390" s="9"/>
      <c r="N390" s="10">
        <v>1250</v>
      </c>
      <c r="O390" s="9" t="s">
        <v>660</v>
      </c>
      <c r="P390" s="9"/>
      <c r="Q390" s="10">
        <f t="shared" si="18"/>
        <v>0.214</v>
      </c>
      <c r="R390" s="11">
        <v>267.5</v>
      </c>
      <c r="S390" s="23" t="str">
        <f>IFERROR(VLOOKUP(J390,'DESC ITY - ENG'!B:C,2,FALSE),VLOOKUP(I390,'DESC ITY - ENG'!A:C,3,FALSE))</f>
        <v>Steel Disc AC.157/040 3.0mm Narrow Slots + 51mm Center Hole [cite: 1]</v>
      </c>
      <c r="T390" s="12" t="str">
        <f>VLOOKUP(S390,'DESC ITY - ENG'!C:D,2,FALSE)</f>
        <v>SM--</v>
      </c>
      <c r="U390" t="str">
        <f t="shared" si="19"/>
        <v>鋼盤 AC.157/040 3.0mm 窄槽 + 51mm 中心孔 [引用：1]</v>
      </c>
      <c r="V390" t="str">
        <f>VLOOKUP(T390,'STANDARD COMM'!A:D,3,FALSE)</f>
        <v>Metal</v>
      </c>
    </row>
    <row r="391" spans="1:22">
      <c r="A391" s="13" t="s">
        <v>1255</v>
      </c>
      <c r="B391" s="14">
        <v>45638.354884259257</v>
      </c>
      <c r="C391" s="15"/>
      <c r="D391" s="15" t="s">
        <v>84</v>
      </c>
      <c r="E391" s="15" t="s">
        <v>85</v>
      </c>
      <c r="F391" s="15" t="s">
        <v>1415</v>
      </c>
      <c r="G391" s="20">
        <v>46053</v>
      </c>
      <c r="H391" s="15"/>
      <c r="I391" s="15" t="s">
        <v>396</v>
      </c>
      <c r="J391" s="15" t="s">
        <v>397</v>
      </c>
      <c r="K391" s="15" t="s">
        <v>655</v>
      </c>
      <c r="L391" s="29" t="str">
        <f>VLOOKUP(K391,'COMM ITY- ENG'!A:B,2,FALSE)</f>
        <v>steel</v>
      </c>
      <c r="M391" s="15"/>
      <c r="N391" s="16">
        <v>14800</v>
      </c>
      <c r="O391" s="15" t="s">
        <v>660</v>
      </c>
      <c r="P391" s="15"/>
      <c r="Q391" s="16">
        <f t="shared" si="18"/>
        <v>0.32419999999999999</v>
      </c>
      <c r="R391" s="17">
        <v>4798.16</v>
      </c>
      <c r="S391" s="23" t="str">
        <f>IFERROR(VLOOKUP(J391,'DESC ITY - ENG'!B:C,2,FALSE),VLOOKUP(I391,'DESC ITY - ENG'!A:C,3,FALSE))</f>
        <v>Steel Disc AC.207/040 3.0mm Narrow Slots + 51mm Center Hole [cite: 1]</v>
      </c>
      <c r="T391" s="12" t="str">
        <f>VLOOKUP(S391,'DESC ITY - ENG'!C:D,2,FALSE)</f>
        <v>SM--</v>
      </c>
      <c r="U391" t="str">
        <f t="shared" si="19"/>
        <v>鋼盤 AC.207/040 3.0mm 窄槽 + 51mm 中心孔 [引用：1]</v>
      </c>
      <c r="V391" t="str">
        <f>VLOOKUP(T391,'STANDARD COMM'!A:D,3,FALSE)</f>
        <v>Metal</v>
      </c>
    </row>
    <row r="392" spans="1:22">
      <c r="A392" s="7" t="s">
        <v>1256</v>
      </c>
      <c r="B392" s="8">
        <v>45621.455462962964</v>
      </c>
      <c r="C392" s="9"/>
      <c r="D392" s="9" t="s">
        <v>84</v>
      </c>
      <c r="E392" s="9" t="s">
        <v>85</v>
      </c>
      <c r="F392" s="9" t="s">
        <v>1415</v>
      </c>
      <c r="G392" s="19">
        <v>46053</v>
      </c>
      <c r="H392" s="9"/>
      <c r="I392" s="9" t="s">
        <v>396</v>
      </c>
      <c r="J392" s="9" t="s">
        <v>397</v>
      </c>
      <c r="K392" s="9" t="s">
        <v>655</v>
      </c>
      <c r="L392" s="29" t="str">
        <f>VLOOKUP(K392,'COMM ITY- ENG'!A:B,2,FALSE)</f>
        <v>steel</v>
      </c>
      <c r="M392" s="9"/>
      <c r="N392" s="10">
        <v>200</v>
      </c>
      <c r="O392" s="9" t="s">
        <v>660</v>
      </c>
      <c r="P392" s="9"/>
      <c r="Q392" s="10">
        <f t="shared" si="18"/>
        <v>0.32420000000000004</v>
      </c>
      <c r="R392" s="11">
        <v>64.84</v>
      </c>
      <c r="S392" s="23" t="str">
        <f>IFERROR(VLOOKUP(J392,'DESC ITY - ENG'!B:C,2,FALSE),VLOOKUP(I392,'DESC ITY - ENG'!A:C,3,FALSE))</f>
        <v>Steel Disc AC.207/040 3.0mm Narrow Slots + 51mm Center Hole [cite: 1]</v>
      </c>
      <c r="T392" s="12" t="str">
        <f>VLOOKUP(S392,'DESC ITY - ENG'!C:D,2,FALSE)</f>
        <v>SM--</v>
      </c>
      <c r="U392" t="str">
        <f t="shared" si="19"/>
        <v>鋼盤 AC.207/040 3.0mm 窄槽 + 51mm 中心孔 [引用：1]</v>
      </c>
      <c r="V392" t="str">
        <f>VLOOKUP(T392,'STANDARD COMM'!A:D,3,FALSE)</f>
        <v>Metal</v>
      </c>
    </row>
    <row r="393" spans="1:22">
      <c r="A393" s="7" t="s">
        <v>1267</v>
      </c>
      <c r="B393" s="8">
        <v>45636.431215277778</v>
      </c>
      <c r="C393" s="9"/>
      <c r="D393" s="9" t="s">
        <v>102</v>
      </c>
      <c r="E393" s="9" t="s">
        <v>103</v>
      </c>
      <c r="F393" s="9" t="s">
        <v>1425</v>
      </c>
      <c r="G393" s="19">
        <v>46053</v>
      </c>
      <c r="H393" s="9"/>
      <c r="I393" s="9" t="s">
        <v>568</v>
      </c>
      <c r="J393" s="9" t="s">
        <v>569</v>
      </c>
      <c r="K393" s="9" t="s">
        <v>657</v>
      </c>
      <c r="L393" s="29" t="str">
        <f>VLOOKUP(K393,'COMM ITY- ENG'!A:B,2,FALSE)</f>
        <v>consumable materials</v>
      </c>
      <c r="M393" s="9"/>
      <c r="N393" s="10">
        <v>3000</v>
      </c>
      <c r="O393" s="9" t="s">
        <v>660</v>
      </c>
      <c r="P393" s="9"/>
      <c r="Q393" s="10">
        <f t="shared" si="18"/>
        <v>5.6000000000000001E-2</v>
      </c>
      <c r="R393" s="11">
        <v>168</v>
      </c>
      <c r="S393" s="23" t="str">
        <f>IFERROR(VLOOKUP(J393,'DESC ITY - ENG'!B:C,2,FALSE),VLOOKUP(I393,'DESC ITY - ENG'!A:C,3,FALSE))</f>
        <v>Latex Gloves ASTM Standard 100 pcs</v>
      </c>
      <c r="T393" s="12" t="str">
        <f>VLOOKUP(S393,'DESC ITY - ENG'!C:D,2,FALSE)</f>
        <v>MISC</v>
      </c>
      <c r="U393" t="str">
        <f t="shared" si="19"/>
        <v>乳膠手套 ASTM 標準 100 件</v>
      </c>
      <c r="V393" t="str">
        <f>VLOOKUP(T393,'STANDARD COMM'!A:D,3,FALSE)</f>
        <v>Misc</v>
      </c>
    </row>
    <row r="394" spans="1:22">
      <c r="A394" s="13" t="s">
        <v>1267</v>
      </c>
      <c r="B394" s="14">
        <v>45621.455462962964</v>
      </c>
      <c r="C394" s="15"/>
      <c r="D394" s="15" t="s">
        <v>102</v>
      </c>
      <c r="E394" s="15" t="s">
        <v>103</v>
      </c>
      <c r="F394" s="15" t="s">
        <v>1425</v>
      </c>
      <c r="G394" s="20">
        <v>46053</v>
      </c>
      <c r="H394" s="15"/>
      <c r="I394" s="15" t="s">
        <v>466</v>
      </c>
      <c r="J394" s="15" t="s">
        <v>467</v>
      </c>
      <c r="K394" s="15" t="s">
        <v>657</v>
      </c>
      <c r="L394" s="29" t="str">
        <f>VLOOKUP(K394,'COMM ITY- ENG'!A:B,2,FALSE)</f>
        <v>consumable materials</v>
      </c>
      <c r="M394" s="15"/>
      <c r="N394" s="16">
        <v>10</v>
      </c>
      <c r="O394" s="15" t="s">
        <v>660</v>
      </c>
      <c r="P394" s="15"/>
      <c r="Q394" s="16">
        <f t="shared" si="18"/>
        <v>17.2</v>
      </c>
      <c r="R394" s="17">
        <v>172</v>
      </c>
      <c r="S394" s="23" t="str">
        <f>IFERROR(VLOOKUP(J394,'DESC ITY - ENG'!B:C,2,FALSE),VLOOKUP(I394,'DESC ITY - ENG'!A:C,3,FALSE))</f>
        <v>Paper Roll Pomercart 40g 4kg</v>
      </c>
      <c r="T394" s="12" t="str">
        <f>VLOOKUP(S394,'DESC ITY - ENG'!C:D,2,FALSE)</f>
        <v>PAP-</v>
      </c>
      <c r="U394" t="str">
        <f t="shared" si="19"/>
        <v>紙卷Pomercart 40克 4kg</v>
      </c>
      <c r="V394" t="str">
        <f>VLOOKUP(T394,'STANDARD COMM'!A:D,3,FALSE)</f>
        <v>Paper Material</v>
      </c>
    </row>
    <row r="395" spans="1:22">
      <c r="A395" s="13" t="s">
        <v>1195</v>
      </c>
      <c r="B395" s="14">
        <v>45559.362881944442</v>
      </c>
      <c r="C395" s="15"/>
      <c r="D395" s="15" t="s">
        <v>21</v>
      </c>
      <c r="E395" s="15" t="s">
        <v>22</v>
      </c>
      <c r="F395" s="15" t="s">
        <v>1346</v>
      </c>
      <c r="G395" s="20">
        <v>46053</v>
      </c>
      <c r="H395" s="15"/>
      <c r="I395" s="15" t="s">
        <v>142</v>
      </c>
      <c r="J395" s="15" t="s">
        <v>143</v>
      </c>
      <c r="K395" s="15" t="s">
        <v>648</v>
      </c>
      <c r="L395" s="29" t="str">
        <f>VLOOKUP(K395,'COMM ITY- ENG'!A:B,2,FALSE)</f>
        <v>finished accessories</v>
      </c>
      <c r="M395" s="15"/>
      <c r="N395" s="16">
        <v>540</v>
      </c>
      <c r="O395" s="15" t="s">
        <v>660</v>
      </c>
      <c r="P395" s="15"/>
      <c r="Q395" s="16">
        <f t="shared" si="18"/>
        <v>1.4300000000000002</v>
      </c>
      <c r="R395" s="17">
        <v>772.2</v>
      </c>
      <c r="S395" s="23" t="str">
        <f>IFERROR(VLOOKUP(J395,'DESC ITY - ENG'!B:C,2,FALSE),VLOOKUP(I395,'DESC ITY - ENG'!A:C,3,FALSE))</f>
        <v>Glass Lid Borosilicate Low Profile 24cmGlass Lid</v>
      </c>
      <c r="T395" s="12" t="str">
        <f>VLOOKUP(S395,'DESC ITY - ENG'!C:D,2,FALSE)</f>
        <v>GLID</v>
      </c>
      <c r="U395" t="str">
        <f t="shared" si="19"/>
        <v>硼矽酸鹽玻璃蓋 低矮型 24 公分玻璃蓋</v>
      </c>
      <c r="V395" t="str">
        <f>VLOOKUP(T395,'STANDARD COMM'!A:D,3,FALSE)</f>
        <v>Lid</v>
      </c>
    </row>
    <row r="396" spans="1:22">
      <c r="A396" s="13" t="s">
        <v>1219</v>
      </c>
      <c r="B396" s="14">
        <v>45622.697997685187</v>
      </c>
      <c r="C396" s="15"/>
      <c r="D396" s="15" t="s">
        <v>39</v>
      </c>
      <c r="E396" s="15" t="s">
        <v>40</v>
      </c>
      <c r="F396" s="15" t="s">
        <v>1374</v>
      </c>
      <c r="G396" s="20">
        <v>46053</v>
      </c>
      <c r="H396" s="15"/>
      <c r="I396" s="15" t="s">
        <v>670</v>
      </c>
      <c r="J396" s="15" t="s">
        <v>671</v>
      </c>
      <c r="K396" s="15" t="s">
        <v>647</v>
      </c>
      <c r="L396" s="29" t="str">
        <f>VLOOKUP(K396,'COMM ITY- ENG'!A:B,2,FALSE)</f>
        <v>chemical products</v>
      </c>
      <c r="M396" s="15"/>
      <c r="N396" s="16">
        <v>1</v>
      </c>
      <c r="O396" s="15" t="s">
        <v>661</v>
      </c>
      <c r="P396" s="15"/>
      <c r="Q396" s="16">
        <f t="shared" si="18"/>
        <v>16</v>
      </c>
      <c r="R396" s="17">
        <v>16</v>
      </c>
      <c r="S396" s="23" t="str">
        <f>IFERROR(VLOOKUP(J396,'DESC ITY - ENG'!B:C,2,FALSE),VLOOKUP(I396,'DESC ITY - ENG'!A:C,3,FALSE))</f>
        <v>AP-8000 BS SEMI-TRANSLUCENT FC-30572 B+</v>
      </c>
      <c r="T396" s="12" t="str">
        <f>VLOOKUP(S396,'DESC ITY - ENG'!C:D,2,FALSE)</f>
        <v>INM-</v>
      </c>
      <c r="U396" t="str">
        <f t="shared" si="19"/>
        <v>AP-8000 BS 半透明 FC-30572 B+</v>
      </c>
      <c r="V396" t="str">
        <f>VLOOKUP(T396,'STANDARD COMM'!A:D,3,FALSE)</f>
        <v>Coating</v>
      </c>
    </row>
    <row r="397" spans="1:22">
      <c r="A397" s="7" t="s">
        <v>1219</v>
      </c>
      <c r="B397" s="8">
        <v>45622.697997685187</v>
      </c>
      <c r="C397" s="9"/>
      <c r="D397" s="9" t="s">
        <v>39</v>
      </c>
      <c r="E397" s="9" t="s">
        <v>40</v>
      </c>
      <c r="F397" s="9" t="s">
        <v>1374</v>
      </c>
      <c r="G397" s="19">
        <v>46053</v>
      </c>
      <c r="H397" s="9"/>
      <c r="I397" s="9" t="s">
        <v>672</v>
      </c>
      <c r="J397" s="9" t="s">
        <v>673</v>
      </c>
      <c r="K397" s="9" t="s">
        <v>647</v>
      </c>
      <c r="L397" s="29" t="str">
        <f>VLOOKUP(K397,'COMM ITY- ENG'!A:B,2,FALSE)</f>
        <v>chemical products</v>
      </c>
      <c r="M397" s="9"/>
      <c r="N397" s="10">
        <v>133.36000000000001</v>
      </c>
      <c r="O397" s="9" t="s">
        <v>661</v>
      </c>
      <c r="P397" s="9"/>
      <c r="Q397" s="10">
        <f t="shared" si="18"/>
        <v>16</v>
      </c>
      <c r="R397" s="11">
        <v>2133.7600000000002</v>
      </c>
      <c r="S397" s="23" t="str">
        <f>IFERROR(VLOOKUP(J397,'DESC ITY - ENG'!B:C,2,FALSE),VLOOKUP(I397,'DESC ITY - ENG'!A:C,3,FALSE))</f>
        <v>AP-8000 BS SEMI-TRANSLUCENT FC-30572 A</v>
      </c>
      <c r="T397" s="12" t="str">
        <f>VLOOKUP(S397,'DESC ITY - ENG'!C:D,2,FALSE)</f>
        <v>INM-</v>
      </c>
      <c r="U397" t="str">
        <f t="shared" si="19"/>
        <v>AP-8000 BS 半透明 FC-30572 A</v>
      </c>
      <c r="V397" t="str">
        <f>VLOOKUP(T397,'STANDARD COMM'!A:D,3,FALSE)</f>
        <v>Coating</v>
      </c>
    </row>
    <row r="398" spans="1:22">
      <c r="A398" s="13" t="s">
        <v>1219</v>
      </c>
      <c r="B398" s="14">
        <v>45622.697997685187</v>
      </c>
      <c r="C398" s="15"/>
      <c r="D398" s="15" t="s">
        <v>39</v>
      </c>
      <c r="E398" s="15" t="s">
        <v>1622</v>
      </c>
      <c r="F398" s="15" t="s">
        <v>1374</v>
      </c>
      <c r="G398" s="20">
        <v>46053</v>
      </c>
      <c r="H398" s="15"/>
      <c r="I398" s="15" t="s">
        <v>674</v>
      </c>
      <c r="J398" s="15" t="s">
        <v>675</v>
      </c>
      <c r="K398" s="15" t="s">
        <v>647</v>
      </c>
      <c r="L398" s="29" t="str">
        <f>VLOOKUP(K398,'COMM ITY- ENG'!A:B,2,FALSE)</f>
        <v>chemical products</v>
      </c>
      <c r="M398" s="15"/>
      <c r="N398" s="16">
        <v>2922.3</v>
      </c>
      <c r="O398" s="15" t="s">
        <v>661</v>
      </c>
      <c r="P398" s="15"/>
      <c r="Q398" s="16">
        <f t="shared" si="18"/>
        <v>16</v>
      </c>
      <c r="R398" s="17">
        <v>46756.800000000003</v>
      </c>
      <c r="S398" s="23" t="str">
        <f>IFERROR(VLOOKUP(J398,'DESC ITY - ENG'!B:C,2,FALSE),VLOOKUP(I398,'DESC ITY - ENG'!A:C,3,FALSE))</f>
        <v>Coating G8 Base System Black FC-8000 Grade A</v>
      </c>
      <c r="T398" s="12" t="str">
        <f>VLOOKUP(S398,'DESC ITY - ENG'!C:D,2,FALSE)</f>
        <v>INM-</v>
      </c>
      <c r="U398" t="str">
        <f t="shared" si="19"/>
        <v>塗層 G8 Base System 黑色 FC-8000 A 級</v>
      </c>
      <c r="V398" t="str">
        <f>VLOOKUP(T398,'STANDARD COMM'!A:D,3,FALSE)</f>
        <v>Coating</v>
      </c>
    </row>
    <row r="399" spans="1:22">
      <c r="A399" s="7" t="s">
        <v>1219</v>
      </c>
      <c r="B399" s="8">
        <v>45622.697997685187</v>
      </c>
      <c r="C399" s="9"/>
      <c r="D399" s="9" t="s">
        <v>39</v>
      </c>
      <c r="E399" s="9" t="s">
        <v>40</v>
      </c>
      <c r="F399" s="9" t="s">
        <v>1374</v>
      </c>
      <c r="G399" s="19">
        <v>46053</v>
      </c>
      <c r="H399" s="9"/>
      <c r="I399" s="9" t="s">
        <v>676</v>
      </c>
      <c r="J399" s="9" t="s">
        <v>677</v>
      </c>
      <c r="K399" s="9" t="s">
        <v>647</v>
      </c>
      <c r="L399" s="29" t="str">
        <f>VLOOKUP(K399,'COMM ITY- ENG'!A:B,2,FALSE)</f>
        <v>chemical products</v>
      </c>
      <c r="M399" s="9"/>
      <c r="N399" s="10">
        <v>65.64</v>
      </c>
      <c r="O399" s="9" t="s">
        <v>661</v>
      </c>
      <c r="P399" s="9"/>
      <c r="Q399" s="10">
        <f t="shared" si="18"/>
        <v>16</v>
      </c>
      <c r="R399" s="11">
        <v>1050.24</v>
      </c>
      <c r="S399" s="23" t="str">
        <f>IFERROR(VLOOKUP(J399,'DESC ITY - ENG'!B:C,2,FALSE),VLOOKUP(I399,'DESC ITY - ENG'!A:C,3,FALSE))</f>
        <v>AP-8000 BS SEMI-TRANSLUCENT FC-30572 B</v>
      </c>
      <c r="T399" s="12" t="str">
        <f>VLOOKUP(S399,'DESC ITY - ENG'!C:D,2,FALSE)</f>
        <v>INM-</v>
      </c>
      <c r="U399" t="str">
        <f t="shared" si="19"/>
        <v>AP-8000 BS 半透明 FC-30572 B</v>
      </c>
      <c r="V399" t="str">
        <f>VLOOKUP(T399,'STANDARD COMM'!A:D,3,FALSE)</f>
        <v>Coating</v>
      </c>
    </row>
    <row r="400" spans="1:22">
      <c r="A400" s="13" t="s">
        <v>1219</v>
      </c>
      <c r="B400" s="14">
        <v>45622.697997685187</v>
      </c>
      <c r="C400" s="15"/>
      <c r="D400" s="15" t="s">
        <v>39</v>
      </c>
      <c r="E400" s="15" t="s">
        <v>40</v>
      </c>
      <c r="F400" s="15" t="s">
        <v>1374</v>
      </c>
      <c r="G400" s="20">
        <v>46053</v>
      </c>
      <c r="H400" s="15"/>
      <c r="I400" s="15" t="s">
        <v>678</v>
      </c>
      <c r="J400" s="15" t="s">
        <v>679</v>
      </c>
      <c r="K400" s="15" t="s">
        <v>647</v>
      </c>
      <c r="L400" s="29" t="str">
        <f>VLOOKUP(K400,'COMM ITY- ENG'!A:B,2,FALSE)</f>
        <v>chemical products</v>
      </c>
      <c r="M400" s="15"/>
      <c r="N400" s="16">
        <v>1313.25</v>
      </c>
      <c r="O400" s="15" t="s">
        <v>661</v>
      </c>
      <c r="P400" s="15"/>
      <c r="Q400" s="16">
        <f t="shared" si="18"/>
        <v>16</v>
      </c>
      <c r="R400" s="17">
        <v>21012</v>
      </c>
      <c r="S400" s="23" t="str">
        <f>IFERROR(VLOOKUP(J400,'DESC ITY - ENG'!B:C,2,FALSE),VLOOKUP(I400,'DESC ITY - ENG'!A:C,3,FALSE))</f>
        <v>Coating G8 Base System Black FC-8000 Grade B</v>
      </c>
      <c r="T400" s="12" t="str">
        <f>VLOOKUP(S400,'DESC ITY - ENG'!C:D,2,FALSE)</f>
        <v>INM-</v>
      </c>
      <c r="U400" t="str">
        <f t="shared" si="19"/>
        <v>塗層 G8 Base System 黑色 FC-8000 B 級</v>
      </c>
      <c r="V400" t="str">
        <f>VLOOKUP(T400,'STANDARD COMM'!A:D,3,FALSE)</f>
        <v>Coating</v>
      </c>
    </row>
    <row r="401" spans="1:22">
      <c r="A401" s="7" t="s">
        <v>1219</v>
      </c>
      <c r="B401" s="8">
        <v>45622.697997685187</v>
      </c>
      <c r="C401" s="9"/>
      <c r="D401" s="9" t="s">
        <v>39</v>
      </c>
      <c r="E401" s="9" t="s">
        <v>40</v>
      </c>
      <c r="F401" s="9" t="s">
        <v>1374</v>
      </c>
      <c r="G401" s="19">
        <v>46053</v>
      </c>
      <c r="H401" s="9"/>
      <c r="I401" s="9" t="s">
        <v>680</v>
      </c>
      <c r="J401" s="9" t="s">
        <v>681</v>
      </c>
      <c r="K401" s="9" t="s">
        <v>647</v>
      </c>
      <c r="L401" s="29" t="str">
        <f>VLOOKUP(K401,'COMM ITY- ENG'!A:B,2,FALSE)</f>
        <v>chemical products</v>
      </c>
      <c r="M401" s="9"/>
      <c r="N401" s="10">
        <v>1484.1</v>
      </c>
      <c r="O401" s="9" t="s">
        <v>661</v>
      </c>
      <c r="P401" s="9"/>
      <c r="Q401" s="10">
        <f t="shared" si="18"/>
        <v>16</v>
      </c>
      <c r="R401" s="11">
        <v>23745.599999999999</v>
      </c>
      <c r="S401" s="23" t="str">
        <f>IFERROR(VLOOKUP(J401,'DESC ITY - ENG'!B:C,2,FALSE),VLOOKUP(I401,'DESC ITY - ENG'!A:C,3,FALSE))</f>
        <v>Coating G8 Base System General Grade B</v>
      </c>
      <c r="T401" s="12" t="str">
        <f>VLOOKUP(S401,'DESC ITY - ENG'!C:D,2,FALSE)</f>
        <v>INM-</v>
      </c>
      <c r="U401" t="str">
        <f t="shared" si="19"/>
        <v>塗層G8基礎系統一般B級</v>
      </c>
      <c r="V401" t="str">
        <f>VLOOKUP(T401,'STANDARD COMM'!A:D,3,FALSE)</f>
        <v>Coating</v>
      </c>
    </row>
    <row r="402" spans="1:22">
      <c r="A402" s="13"/>
      <c r="B402" s="14">
        <v>45622.697997685187</v>
      </c>
      <c r="C402" s="15"/>
      <c r="D402" s="15" t="s">
        <v>39</v>
      </c>
      <c r="E402" s="15" t="s">
        <v>40</v>
      </c>
      <c r="F402" s="15" t="s">
        <v>1374</v>
      </c>
      <c r="G402" s="20">
        <v>46053</v>
      </c>
      <c r="H402" s="15"/>
      <c r="I402" s="15" t="s">
        <v>680</v>
      </c>
      <c r="J402" s="15" t="s">
        <v>681</v>
      </c>
      <c r="K402" s="15" t="s">
        <v>647</v>
      </c>
      <c r="L402" s="29" t="str">
        <f>VLOOKUP(K402,'COMM ITY- ENG'!A:B,2,FALSE)</f>
        <v>chemical products</v>
      </c>
      <c r="M402" s="15"/>
      <c r="N402" s="16">
        <v>197.88</v>
      </c>
      <c r="O402" s="15" t="s">
        <v>661</v>
      </c>
      <c r="P402" s="15"/>
      <c r="Q402" s="16">
        <f t="shared" si="18"/>
        <v>16</v>
      </c>
      <c r="R402" s="17">
        <v>3166.08</v>
      </c>
      <c r="S402" s="23" t="str">
        <f>IFERROR(VLOOKUP(J402,'DESC ITY - ENG'!B:C,2,FALSE),VLOOKUP(I402,'DESC ITY - ENG'!A:C,3,FALSE))</f>
        <v>Coating G8 Base System General Grade B</v>
      </c>
      <c r="T402" s="12" t="str">
        <f>VLOOKUP(S402,'DESC ITY - ENG'!C:D,2,FALSE)</f>
        <v>INM-</v>
      </c>
      <c r="U402" t="str">
        <f t="shared" si="19"/>
        <v>塗層G8基礎系統一般B級</v>
      </c>
      <c r="V402" t="str">
        <f>VLOOKUP(T402,'STANDARD COMM'!A:D,3,FALSE)</f>
        <v>Coating</v>
      </c>
    </row>
    <row r="403" spans="1:22">
      <c r="A403" s="13"/>
      <c r="B403" s="14">
        <v>45630.415497685186</v>
      </c>
      <c r="C403" s="15"/>
      <c r="D403" s="15" t="s">
        <v>39</v>
      </c>
      <c r="E403" s="15" t="s">
        <v>40</v>
      </c>
      <c r="F403" s="15" t="s">
        <v>1374</v>
      </c>
      <c r="G403" s="20">
        <v>46053</v>
      </c>
      <c r="H403" s="15"/>
      <c r="I403" s="15" t="s">
        <v>680</v>
      </c>
      <c r="J403" s="15" t="s">
        <v>681</v>
      </c>
      <c r="K403" s="15" t="s">
        <v>647</v>
      </c>
      <c r="L403" s="29" t="str">
        <f>VLOOKUP(K403,'COMM ITY- ENG'!A:B,2,FALSE)</f>
        <v>chemical products</v>
      </c>
      <c r="M403" s="15"/>
      <c r="N403" s="16">
        <v>14.84</v>
      </c>
      <c r="O403" s="15" t="s">
        <v>661</v>
      </c>
      <c r="P403" s="15"/>
      <c r="Q403" s="16">
        <f t="shared" si="18"/>
        <v>16</v>
      </c>
      <c r="R403" s="17">
        <v>237.44</v>
      </c>
      <c r="S403" s="23" t="str">
        <f>IFERROR(VLOOKUP(J403,'DESC ITY - ENG'!B:C,2,FALSE),VLOOKUP(I403,'DESC ITY - ENG'!A:C,3,FALSE))</f>
        <v>Coating G8 Base System General Grade B</v>
      </c>
      <c r="T403" s="12" t="str">
        <f>VLOOKUP(S403,'DESC ITY - ENG'!C:D,2,FALSE)</f>
        <v>INM-</v>
      </c>
      <c r="U403" t="str">
        <f t="shared" si="19"/>
        <v>塗層G8基礎系統一般B級</v>
      </c>
      <c r="V403" t="str">
        <f>VLOOKUP(T403,'STANDARD COMM'!A:D,3,FALSE)</f>
        <v>Coating</v>
      </c>
    </row>
    <row r="404" spans="1:22">
      <c r="A404" s="7" t="s">
        <v>1219</v>
      </c>
      <c r="B404" s="8">
        <v>45630.415497685186</v>
      </c>
      <c r="C404" s="9"/>
      <c r="D404" s="9" t="s">
        <v>39</v>
      </c>
      <c r="E404" s="9" t="s">
        <v>40</v>
      </c>
      <c r="F404" s="9" t="s">
        <v>1374</v>
      </c>
      <c r="G404" s="19">
        <v>46053</v>
      </c>
      <c r="H404" s="9"/>
      <c r="I404" s="9" t="s">
        <v>682</v>
      </c>
      <c r="J404" s="9" t="s">
        <v>683</v>
      </c>
      <c r="K404" s="9" t="s">
        <v>647</v>
      </c>
      <c r="L404" s="29" t="str">
        <f>VLOOKUP(K404,'COMM ITY- ENG'!A:B,2,FALSE)</f>
        <v>chemical products</v>
      </c>
      <c r="M404" s="9"/>
      <c r="N404" s="10">
        <v>15.3</v>
      </c>
      <c r="O404" s="9" t="s">
        <v>661</v>
      </c>
      <c r="P404" s="9"/>
      <c r="Q404" s="10">
        <f t="shared" si="18"/>
        <v>16</v>
      </c>
      <c r="R404" s="11">
        <v>244.8</v>
      </c>
      <c r="S404" s="23" t="str">
        <f>IFERROR(VLOOKUP(J404,'DESC ITY - ENG'!B:C,2,FALSE),VLOOKUP(I404,'DESC ITY - ENG'!A:C,3,FALSE))</f>
        <v>Coating G8 Base System General Grade B+</v>
      </c>
      <c r="T404" s="12" t="str">
        <f>VLOOKUP(S404,'DESC ITY - ENG'!C:D,2,FALSE)</f>
        <v>INM-</v>
      </c>
      <c r="U404" t="str">
        <f t="shared" si="19"/>
        <v>塗層G8基底系統一般等級B+</v>
      </c>
      <c r="V404" t="str">
        <f>VLOOKUP(T404,'STANDARD COMM'!A:D,3,FALSE)</f>
        <v>Coating</v>
      </c>
    </row>
    <row r="405" spans="1:22">
      <c r="A405" s="13"/>
      <c r="B405" s="14">
        <v>45630.4296875</v>
      </c>
      <c r="C405" s="15"/>
      <c r="D405" s="15" t="s">
        <v>39</v>
      </c>
      <c r="E405" s="15" t="s">
        <v>40</v>
      </c>
      <c r="F405" s="15" t="s">
        <v>1374</v>
      </c>
      <c r="G405" s="20">
        <v>46053</v>
      </c>
      <c r="H405" s="15"/>
      <c r="I405" s="15" t="s">
        <v>682</v>
      </c>
      <c r="J405" s="15" t="s">
        <v>683</v>
      </c>
      <c r="K405" s="15" t="s">
        <v>647</v>
      </c>
      <c r="L405" s="29" t="str">
        <f>VLOOKUP(K405,'COMM ITY- ENG'!A:B,2,FALSE)</f>
        <v>chemical products</v>
      </c>
      <c r="M405" s="15"/>
      <c r="N405" s="16">
        <v>2.04</v>
      </c>
      <c r="O405" s="15" t="s">
        <v>661</v>
      </c>
      <c r="P405" s="15"/>
      <c r="Q405" s="16">
        <f t="shared" si="18"/>
        <v>16</v>
      </c>
      <c r="R405" s="17">
        <v>32.64</v>
      </c>
      <c r="S405" s="23" t="str">
        <f>IFERROR(VLOOKUP(J405,'DESC ITY - ENG'!B:C,2,FALSE),VLOOKUP(I405,'DESC ITY - ENG'!A:C,3,FALSE))</f>
        <v>Coating G8 Base System General Grade B+</v>
      </c>
      <c r="T405" s="12" t="str">
        <f>VLOOKUP(S405,'DESC ITY - ENG'!C:D,2,FALSE)</f>
        <v>INM-</v>
      </c>
      <c r="U405" t="str">
        <f t="shared" si="19"/>
        <v>塗層G8基底系統一般等級B+</v>
      </c>
      <c r="V405" t="str">
        <f>VLOOKUP(T405,'STANDARD COMM'!A:D,3,FALSE)</f>
        <v>Coating</v>
      </c>
    </row>
    <row r="406" spans="1:22">
      <c r="A406" s="7"/>
      <c r="B406" s="8">
        <v>45630.4296875</v>
      </c>
      <c r="C406" s="9"/>
      <c r="D406" s="9" t="s">
        <v>39</v>
      </c>
      <c r="E406" s="9" t="s">
        <v>40</v>
      </c>
      <c r="F406" s="9" t="s">
        <v>1374</v>
      </c>
      <c r="G406" s="19">
        <v>46053</v>
      </c>
      <c r="H406" s="9"/>
      <c r="I406" s="9" t="s">
        <v>682</v>
      </c>
      <c r="J406" s="9" t="s">
        <v>683</v>
      </c>
      <c r="K406" s="9" t="s">
        <v>647</v>
      </c>
      <c r="L406" s="29" t="str">
        <f>VLOOKUP(K406,'COMM ITY- ENG'!A:B,2,FALSE)</f>
        <v>chemical products</v>
      </c>
      <c r="M406" s="9"/>
      <c r="N406" s="10">
        <v>14.45</v>
      </c>
      <c r="O406" s="9" t="s">
        <v>661</v>
      </c>
      <c r="P406" s="9"/>
      <c r="Q406" s="10">
        <f t="shared" si="18"/>
        <v>16</v>
      </c>
      <c r="R406" s="11">
        <v>231.2</v>
      </c>
      <c r="S406" s="23" t="str">
        <f>IFERROR(VLOOKUP(J406,'DESC ITY - ENG'!B:C,2,FALSE),VLOOKUP(I406,'DESC ITY - ENG'!A:C,3,FALSE))</f>
        <v>Coating G8 Base System General Grade B+</v>
      </c>
      <c r="T406" s="12" t="str">
        <f>VLOOKUP(S406,'DESC ITY - ENG'!C:D,2,FALSE)</f>
        <v>INM-</v>
      </c>
      <c r="U406" t="str">
        <f t="shared" si="19"/>
        <v>塗層G8基底系統一般等級B+</v>
      </c>
      <c r="V406" t="str">
        <f>VLOOKUP(T406,'STANDARD COMM'!A:D,3,FALSE)</f>
        <v>Coating</v>
      </c>
    </row>
    <row r="407" spans="1:22">
      <c r="A407" s="13"/>
      <c r="B407" s="14">
        <v>45618.467523148145</v>
      </c>
      <c r="C407" s="15"/>
      <c r="D407" s="15" t="s">
        <v>39</v>
      </c>
      <c r="E407" s="15" t="s">
        <v>40</v>
      </c>
      <c r="F407" s="15" t="s">
        <v>1374</v>
      </c>
      <c r="G407" s="20">
        <v>46053</v>
      </c>
      <c r="H407" s="15"/>
      <c r="I407" s="15" t="s">
        <v>682</v>
      </c>
      <c r="J407" s="15" t="s">
        <v>683</v>
      </c>
      <c r="K407" s="15" t="s">
        <v>647</v>
      </c>
      <c r="L407" s="29" t="str">
        <f>VLOOKUP(K407,'COMM ITY- ENG'!A:B,2,FALSE)</f>
        <v>chemical products</v>
      </c>
      <c r="M407" s="15"/>
      <c r="N407" s="16">
        <v>0.15</v>
      </c>
      <c r="O407" s="15" t="s">
        <v>661</v>
      </c>
      <c r="P407" s="15"/>
      <c r="Q407" s="16">
        <f t="shared" si="18"/>
        <v>16</v>
      </c>
      <c r="R407" s="17">
        <v>2.4</v>
      </c>
      <c r="S407" s="23" t="str">
        <f>IFERROR(VLOOKUP(J407,'DESC ITY - ENG'!B:C,2,FALSE),VLOOKUP(I407,'DESC ITY - ENG'!A:C,3,FALSE))</f>
        <v>Coating G8 Base System General Grade B+</v>
      </c>
      <c r="T407" s="12" t="str">
        <f>VLOOKUP(S407,'DESC ITY - ENG'!C:D,2,FALSE)</f>
        <v>INM-</v>
      </c>
      <c r="U407" t="str">
        <f t="shared" si="19"/>
        <v>塗層G8基底系統一般等級B+</v>
      </c>
      <c r="V407" t="str">
        <f>VLOOKUP(T407,'STANDARD COMM'!A:D,3,FALSE)</f>
        <v>Coating</v>
      </c>
    </row>
    <row r="408" spans="1:22">
      <c r="A408" s="7" t="s">
        <v>1219</v>
      </c>
      <c r="B408" s="8">
        <v>45666.394236111111</v>
      </c>
      <c r="C408" s="9"/>
      <c r="D408" s="9" t="s">
        <v>39</v>
      </c>
      <c r="E408" s="9" t="s">
        <v>40</v>
      </c>
      <c r="F408" s="9" t="s">
        <v>1374</v>
      </c>
      <c r="G408" s="19">
        <v>46053</v>
      </c>
      <c r="H408" s="9"/>
      <c r="I408" s="9" t="s">
        <v>688</v>
      </c>
      <c r="J408" s="9" t="s">
        <v>689</v>
      </c>
      <c r="K408" s="9" t="s">
        <v>647</v>
      </c>
      <c r="L408" s="29" t="str">
        <f>VLOOKUP(K408,'COMM ITY- ENG'!A:B,2,FALSE)</f>
        <v>chemical products</v>
      </c>
      <c r="M408" s="9"/>
      <c r="N408" s="10">
        <v>24.15</v>
      </c>
      <c r="O408" s="9" t="s">
        <v>661</v>
      </c>
      <c r="P408" s="9"/>
      <c r="Q408" s="10">
        <f t="shared" si="18"/>
        <v>16</v>
      </c>
      <c r="R408" s="11">
        <v>386.4</v>
      </c>
      <c r="S408" s="23" t="str">
        <f>IFERROR(VLOOKUP(J408,'DESC ITY - ENG'!B:C,2,FALSE),VLOOKUP(I408,'DESC ITY - ENG'!A:C,3,FALSE))</f>
        <v>Coating G8 CMC Grey FC-30354M Grade A Dot</v>
      </c>
      <c r="T408" s="12" t="str">
        <f>VLOOKUP(S408,'DESC ITY - ENG'!C:D,2,FALSE)</f>
        <v>INM-</v>
      </c>
      <c r="U408" t="str">
        <f t="shared" si="19"/>
        <v>塗層 G8 CMC 灰色 FC-30354M A 級點</v>
      </c>
      <c r="V408" t="str">
        <f>VLOOKUP(T408,'STANDARD COMM'!A:D,3,FALSE)</f>
        <v>Coating</v>
      </c>
    </row>
    <row r="409" spans="1:22">
      <c r="A409" s="13" t="s">
        <v>1219</v>
      </c>
      <c r="B409" s="14">
        <v>45666.394236111111</v>
      </c>
      <c r="C409" s="15"/>
      <c r="D409" s="15" t="s">
        <v>39</v>
      </c>
      <c r="E409" s="15" t="s">
        <v>40</v>
      </c>
      <c r="F409" s="15" t="s">
        <v>1374</v>
      </c>
      <c r="G409" s="20">
        <v>46053</v>
      </c>
      <c r="H409" s="15"/>
      <c r="I409" s="15" t="s">
        <v>690</v>
      </c>
      <c r="J409" s="15" t="s">
        <v>691</v>
      </c>
      <c r="K409" s="15" t="s">
        <v>647</v>
      </c>
      <c r="L409" s="29" t="str">
        <f>VLOOKUP(K409,'COMM ITY- ENG'!A:B,2,FALSE)</f>
        <v>chemical products</v>
      </c>
      <c r="M409" s="15"/>
      <c r="N409" s="16">
        <v>1800</v>
      </c>
      <c r="O409" s="15" t="s">
        <v>661</v>
      </c>
      <c r="P409" s="15"/>
      <c r="Q409" s="16">
        <f t="shared" si="18"/>
        <v>16</v>
      </c>
      <c r="R409" s="17">
        <v>28800</v>
      </c>
      <c r="S409" s="23" t="str">
        <f>IFERROR(VLOOKUP(J409,'DESC ITY - ENG'!B:C,2,FALSE),VLOOKUP(I409,'DESC ITY - ENG'!A:C,3,FALSE))</f>
        <v>Coating G8 Top Coat Clear Component Grade A</v>
      </c>
      <c r="T409" s="12" t="str">
        <f>VLOOKUP(S409,'DESC ITY - ENG'!C:D,2,FALSE)</f>
        <v>INM-</v>
      </c>
      <c r="U409" t="str">
        <f t="shared" si="19"/>
        <v>塗層 G8 頂層透明元件 A 級</v>
      </c>
      <c r="V409" t="str">
        <f>VLOOKUP(T409,'STANDARD COMM'!A:D,3,FALSE)</f>
        <v>Coating</v>
      </c>
    </row>
    <row r="410" spans="1:22">
      <c r="A410" s="7" t="s">
        <v>1219</v>
      </c>
      <c r="B410" s="8">
        <v>45639.623576388891</v>
      </c>
      <c r="C410" s="9"/>
      <c r="D410" s="9" t="s">
        <v>39</v>
      </c>
      <c r="E410" s="9" t="s">
        <v>40</v>
      </c>
      <c r="F410" s="9" t="s">
        <v>1374</v>
      </c>
      <c r="G410" s="19">
        <v>46053</v>
      </c>
      <c r="H410" s="9"/>
      <c r="I410" s="9" t="s">
        <v>692</v>
      </c>
      <c r="J410" s="9" t="s">
        <v>693</v>
      </c>
      <c r="K410" s="9" t="s">
        <v>647</v>
      </c>
      <c r="L410" s="29" t="str">
        <f>VLOOKUP(K410,'COMM ITY- ENG'!A:B,2,FALSE)</f>
        <v>chemical products</v>
      </c>
      <c r="M410" s="9"/>
      <c r="N410" s="10">
        <v>1329.3</v>
      </c>
      <c r="O410" s="9" t="s">
        <v>661</v>
      </c>
      <c r="P410" s="9"/>
      <c r="Q410" s="10">
        <f t="shared" si="18"/>
        <v>16</v>
      </c>
      <c r="R410" s="11">
        <v>21268.799999999999</v>
      </c>
      <c r="S410" s="23" t="str">
        <f>IFERROR(VLOOKUP(J410,'DESC ITY - ENG'!B:C,2,FALSE),VLOOKUP(I410,'DESC ITY - ENG'!A:C,3,FALSE))</f>
        <v>Coating G8 Top Coat General Grade B</v>
      </c>
      <c r="T410" s="12" t="str">
        <f>VLOOKUP(S410,'DESC ITY - ENG'!C:D,2,FALSE)</f>
        <v>INM-</v>
      </c>
      <c r="U410" t="str">
        <f t="shared" si="19"/>
        <v>塗層G8頂層一般B級</v>
      </c>
      <c r="V410" t="str">
        <f>VLOOKUP(T410,'STANDARD COMM'!A:D,3,FALSE)</f>
        <v>Coating</v>
      </c>
    </row>
    <row r="411" spans="1:22">
      <c r="A411" s="13"/>
      <c r="B411" s="14">
        <v>45630.416354166664</v>
      </c>
      <c r="C411" s="15"/>
      <c r="D411" s="15" t="s">
        <v>39</v>
      </c>
      <c r="E411" s="15" t="s">
        <v>40</v>
      </c>
      <c r="F411" s="15" t="s">
        <v>1374</v>
      </c>
      <c r="G411" s="20">
        <v>46053</v>
      </c>
      <c r="H411" s="15"/>
      <c r="I411" s="15" t="s">
        <v>692</v>
      </c>
      <c r="J411" s="15" t="s">
        <v>693</v>
      </c>
      <c r="K411" s="15" t="s">
        <v>647</v>
      </c>
      <c r="L411" s="29" t="str">
        <f>VLOOKUP(K411,'COMM ITY- ENG'!A:B,2,FALSE)</f>
        <v>chemical products</v>
      </c>
      <c r="M411" s="15"/>
      <c r="N411" s="16">
        <v>295.39999999999998</v>
      </c>
      <c r="O411" s="15" t="s">
        <v>661</v>
      </c>
      <c r="P411" s="15"/>
      <c r="Q411" s="16">
        <f t="shared" si="18"/>
        <v>16</v>
      </c>
      <c r="R411" s="17">
        <v>4726.3999999999996</v>
      </c>
      <c r="S411" s="23" t="str">
        <f>IFERROR(VLOOKUP(J411,'DESC ITY - ENG'!B:C,2,FALSE),VLOOKUP(I411,'DESC ITY - ENG'!A:C,3,FALSE))</f>
        <v>Coating G8 Top Coat General Grade B</v>
      </c>
      <c r="T411" s="12" t="str">
        <f>VLOOKUP(S411,'DESC ITY - ENG'!C:D,2,FALSE)</f>
        <v>INM-</v>
      </c>
      <c r="U411" t="str">
        <f t="shared" si="19"/>
        <v>塗層G8頂層一般B級</v>
      </c>
      <c r="V411" t="str">
        <f>VLOOKUP(T411,'STANDARD COMM'!A:D,3,FALSE)</f>
        <v>Coating</v>
      </c>
    </row>
    <row r="412" spans="1:22">
      <c r="A412" s="7" t="s">
        <v>1219</v>
      </c>
      <c r="B412" s="8">
        <v>45630.416354166664</v>
      </c>
      <c r="C412" s="9"/>
      <c r="D412" s="9" t="s">
        <v>39</v>
      </c>
      <c r="E412" s="9" t="s">
        <v>40</v>
      </c>
      <c r="F412" s="9" t="s">
        <v>1374</v>
      </c>
      <c r="G412" s="19">
        <v>46053</v>
      </c>
      <c r="H412" s="9"/>
      <c r="I412" s="9" t="s">
        <v>694</v>
      </c>
      <c r="J412" s="9" t="s">
        <v>695</v>
      </c>
      <c r="K412" s="9" t="s">
        <v>647</v>
      </c>
      <c r="L412" s="29" t="str">
        <f>VLOOKUP(K412,'COMM ITY- ENG'!A:B,2,FALSE)</f>
        <v>chemical products</v>
      </c>
      <c r="M412" s="9"/>
      <c r="N412" s="10">
        <v>26.31</v>
      </c>
      <c r="O412" s="9" t="s">
        <v>661</v>
      </c>
      <c r="P412" s="9"/>
      <c r="Q412" s="10">
        <f t="shared" si="18"/>
        <v>16</v>
      </c>
      <c r="R412" s="11">
        <v>420.96</v>
      </c>
      <c r="S412" s="23" t="str">
        <f>IFERROR(VLOOKUP(J412,'DESC ITY - ENG'!B:C,2,FALSE),VLOOKUP(I412,'DESC ITY - ENG'!A:C,3,FALSE))</f>
        <v>Coating G8 CMC Grey FC-30354M Grade B Dot</v>
      </c>
      <c r="T412" s="12" t="str">
        <f>VLOOKUP(S412,'DESC ITY - ENG'!C:D,2,FALSE)</f>
        <v>INM-</v>
      </c>
      <c r="U412" t="str">
        <f t="shared" si="19"/>
        <v>塗層 G8 CMC 灰色 FC-30354M B 級點</v>
      </c>
      <c r="V412" t="str">
        <f>VLOOKUP(T412,'STANDARD COMM'!A:D,3,FALSE)</f>
        <v>Coating</v>
      </c>
    </row>
    <row r="413" spans="1:22">
      <c r="A413" s="13" t="s">
        <v>1219</v>
      </c>
      <c r="B413" s="14">
        <v>45630.416354166664</v>
      </c>
      <c r="C413" s="15"/>
      <c r="D413" s="15" t="s">
        <v>39</v>
      </c>
      <c r="E413" s="15" t="s">
        <v>40</v>
      </c>
      <c r="F413" s="15" t="s">
        <v>1374</v>
      </c>
      <c r="G413" s="20">
        <v>46053</v>
      </c>
      <c r="H413" s="15"/>
      <c r="I413" s="15" t="s">
        <v>696</v>
      </c>
      <c r="J413" s="15" t="s">
        <v>697</v>
      </c>
      <c r="K413" s="15" t="s">
        <v>647</v>
      </c>
      <c r="L413" s="29" t="str">
        <f>VLOOKUP(K413,'COMM ITY- ENG'!A:B,2,FALSE)</f>
        <v>chemical products</v>
      </c>
      <c r="M413" s="15"/>
      <c r="N413" s="16">
        <v>20.7</v>
      </c>
      <c r="O413" s="15" t="s">
        <v>661</v>
      </c>
      <c r="P413" s="15"/>
      <c r="Q413" s="16">
        <f t="shared" si="18"/>
        <v>16</v>
      </c>
      <c r="R413" s="17">
        <v>331.2</v>
      </c>
      <c r="S413" s="23" t="str">
        <f>IFERROR(VLOOKUP(J413,'DESC ITY - ENG'!B:C,2,FALSE),VLOOKUP(I413,'DESC ITY - ENG'!A:C,3,FALSE))</f>
        <v>Coating G8 Top Coat General Grade B+</v>
      </c>
      <c r="T413" s="12" t="str">
        <f>VLOOKUP(S413,'DESC ITY - ENG'!C:D,2,FALSE)</f>
        <v>INM-</v>
      </c>
      <c r="U413" t="str">
        <f t="shared" si="19"/>
        <v>塗層 G8 頂層 一般 B+ 級</v>
      </c>
      <c r="V413" t="str">
        <f>VLOOKUP(T413,'STANDARD COMM'!A:D,3,FALSE)</f>
        <v>Coating</v>
      </c>
    </row>
    <row r="414" spans="1:22">
      <c r="A414" s="7"/>
      <c r="B414" s="8">
        <v>45610.89916666667</v>
      </c>
      <c r="C414" s="9"/>
      <c r="D414" s="9" t="s">
        <v>39</v>
      </c>
      <c r="E414" s="9" t="s">
        <v>40</v>
      </c>
      <c r="F414" s="9" t="s">
        <v>1374</v>
      </c>
      <c r="G414" s="19">
        <v>46053</v>
      </c>
      <c r="H414" s="9"/>
      <c r="I414" s="9" t="s">
        <v>696</v>
      </c>
      <c r="J414" s="9" t="s">
        <v>697</v>
      </c>
      <c r="K414" s="9" t="s">
        <v>647</v>
      </c>
      <c r="L414" s="29" t="str">
        <f>VLOOKUP(K414,'COMM ITY- ENG'!A:B,2,FALSE)</f>
        <v>chemical products</v>
      </c>
      <c r="M414" s="9"/>
      <c r="N414" s="10">
        <v>4.5999999999999996</v>
      </c>
      <c r="O414" s="9" t="s">
        <v>661</v>
      </c>
      <c r="P414" s="9"/>
      <c r="Q414" s="10">
        <f t="shared" si="18"/>
        <v>16</v>
      </c>
      <c r="R414" s="11">
        <v>73.599999999999994</v>
      </c>
      <c r="S414" s="23" t="str">
        <f>IFERROR(VLOOKUP(J414,'DESC ITY - ENG'!B:C,2,FALSE),VLOOKUP(I414,'DESC ITY - ENG'!A:C,3,FALSE))</f>
        <v>Coating G8 Top Coat General Grade B+</v>
      </c>
      <c r="T414" s="12" t="str">
        <f>VLOOKUP(S414,'DESC ITY - ENG'!C:D,2,FALSE)</f>
        <v>INM-</v>
      </c>
      <c r="U414" t="str">
        <f t="shared" si="19"/>
        <v>塗層 G8 頂層 一般 B+ 級</v>
      </c>
      <c r="V414" t="str">
        <f>VLOOKUP(T414,'STANDARD COMM'!A:D,3,FALSE)</f>
        <v>Coating</v>
      </c>
    </row>
    <row r="415" spans="1:22">
      <c r="A415" s="13" t="s">
        <v>1219</v>
      </c>
      <c r="B415" s="14">
        <v>45666.382037037038</v>
      </c>
      <c r="C415" s="15"/>
      <c r="D415" s="15" t="s">
        <v>39</v>
      </c>
      <c r="E415" s="15" t="s">
        <v>40</v>
      </c>
      <c r="F415" s="15" t="s">
        <v>1374</v>
      </c>
      <c r="G415" s="20">
        <v>46053</v>
      </c>
      <c r="H415" s="15"/>
      <c r="I415" s="15" t="s">
        <v>698</v>
      </c>
      <c r="J415" s="15" t="s">
        <v>699</v>
      </c>
      <c r="K415" s="15" t="s">
        <v>647</v>
      </c>
      <c r="L415" s="29" t="str">
        <f>VLOOKUP(K415,'COMM ITY- ENG'!A:B,2,FALSE)</f>
        <v>chemical products</v>
      </c>
      <c r="M415" s="15"/>
      <c r="N415" s="16">
        <v>0.54</v>
      </c>
      <c r="O415" s="15" t="s">
        <v>661</v>
      </c>
      <c r="P415" s="15"/>
      <c r="Q415" s="16">
        <f t="shared" si="18"/>
        <v>16</v>
      </c>
      <c r="R415" s="17">
        <v>8.64</v>
      </c>
      <c r="S415" s="23" t="str">
        <f>IFERROR(VLOOKUP(J415,'DESC ITY - ENG'!B:C,2,FALSE),VLOOKUP(I415,'DESC ITY - ENG'!A:C,3,FALSE))</f>
        <v>Coating G8 CMC Grey FC-30354M Grade B+ Dot</v>
      </c>
      <c r="T415" s="12" t="str">
        <f>VLOOKUP(S415,'DESC ITY - ENG'!C:D,2,FALSE)</f>
        <v>INM-</v>
      </c>
      <c r="U415" t="str">
        <f t="shared" si="19"/>
        <v>塗層 G8 CMC 灰色 FC-30354M 等級 B+ 點</v>
      </c>
      <c r="V415" t="str">
        <f>VLOOKUP(T415,'STANDARD COMM'!A:D,3,FALSE)</f>
        <v>Coating</v>
      </c>
    </row>
    <row r="416" spans="1:22">
      <c r="A416" s="7" t="s">
        <v>1219</v>
      </c>
      <c r="B416" s="8">
        <v>45666.382037037038</v>
      </c>
      <c r="C416" s="9"/>
      <c r="D416" s="9" t="s">
        <v>39</v>
      </c>
      <c r="E416" s="9" t="s">
        <v>40</v>
      </c>
      <c r="F416" s="9" t="s">
        <v>1374</v>
      </c>
      <c r="G416" s="19">
        <v>46053</v>
      </c>
      <c r="H416" s="9"/>
      <c r="I416" s="9" t="s">
        <v>700</v>
      </c>
      <c r="J416" s="9" t="s">
        <v>701</v>
      </c>
      <c r="K416" s="9" t="s">
        <v>647</v>
      </c>
      <c r="L416" s="29" t="str">
        <f>VLOOKUP(K416,'COMM ITY- ENG'!A:B,2,FALSE)</f>
        <v>chemical products</v>
      </c>
      <c r="M416" s="9"/>
      <c r="N416" s="10">
        <v>400</v>
      </c>
      <c r="O416" s="9" t="s">
        <v>661</v>
      </c>
      <c r="P416" s="9"/>
      <c r="Q416" s="10">
        <f t="shared" si="18"/>
        <v>16</v>
      </c>
      <c r="R416" s="11">
        <v>6400</v>
      </c>
      <c r="S416" s="23" t="str">
        <f>IFERROR(VLOOKUP(J416,'DESC ITY - ENG'!B:C,2,FALSE),VLOOKUP(I416,'DESC ITY - ENG'!A:C,3,FALSE))</f>
        <v>Coating G8 Top Coat Silver FC-2320M Grade A</v>
      </c>
      <c r="T416" s="12" t="str">
        <f>VLOOKUP(S416,'DESC ITY - ENG'!C:D,2,FALSE)</f>
        <v>INM-</v>
      </c>
      <c r="U416" t="str">
        <f t="shared" si="19"/>
        <v>塗層 G8 頂層銀色 FC-2320M A 級</v>
      </c>
      <c r="V416" t="str">
        <f>VLOOKUP(T416,'STANDARD COMM'!A:D,3,FALSE)</f>
        <v>Coating</v>
      </c>
    </row>
    <row r="417" spans="1:22">
      <c r="A417" s="13" t="s">
        <v>1220</v>
      </c>
      <c r="B417" s="14">
        <v>45666.338923611111</v>
      </c>
      <c r="C417" s="15"/>
      <c r="D417" s="15" t="s">
        <v>39</v>
      </c>
      <c r="E417" s="15" t="s">
        <v>40</v>
      </c>
      <c r="F417" s="15" t="s">
        <v>1375</v>
      </c>
      <c r="G417" s="20">
        <v>46053</v>
      </c>
      <c r="H417" s="15"/>
      <c r="I417" s="15" t="s">
        <v>670</v>
      </c>
      <c r="J417" s="15" t="s">
        <v>671</v>
      </c>
      <c r="K417" s="15" t="s">
        <v>647</v>
      </c>
      <c r="L417" s="29" t="str">
        <f>VLOOKUP(K417,'COMM ITY- ENG'!A:B,2,FALSE)</f>
        <v>chemical products</v>
      </c>
      <c r="M417" s="15"/>
      <c r="N417" s="16">
        <v>10</v>
      </c>
      <c r="O417" s="15" t="s">
        <v>661</v>
      </c>
      <c r="P417" s="15"/>
      <c r="Q417" s="16">
        <f t="shared" si="18"/>
        <v>16</v>
      </c>
      <c r="R417" s="17">
        <v>160</v>
      </c>
      <c r="S417" s="23" t="str">
        <f>IFERROR(VLOOKUP(J417,'DESC ITY - ENG'!B:C,2,FALSE),VLOOKUP(I417,'DESC ITY - ENG'!A:C,3,FALSE))</f>
        <v>AP-8000 BS SEMI-TRANSLUCENT FC-30572 B+</v>
      </c>
      <c r="T417" s="12" t="str">
        <f>VLOOKUP(S417,'DESC ITY - ENG'!C:D,2,FALSE)</f>
        <v>INM-</v>
      </c>
      <c r="U417" t="str">
        <f t="shared" si="19"/>
        <v>AP-8000 BS 半透明 FC-30572 B+</v>
      </c>
      <c r="V417" t="str">
        <f>VLOOKUP(T417,'STANDARD COMM'!A:D,3,FALSE)</f>
        <v>Coating</v>
      </c>
    </row>
    <row r="418" spans="1:22">
      <c r="A418" s="7" t="s">
        <v>1220</v>
      </c>
      <c r="B418" s="8">
        <v>45666.384791666664</v>
      </c>
      <c r="C418" s="9"/>
      <c r="D418" s="9" t="s">
        <v>39</v>
      </c>
      <c r="E418" s="9" t="s">
        <v>40</v>
      </c>
      <c r="F418" s="9" t="s">
        <v>1375</v>
      </c>
      <c r="G418" s="19">
        <v>46053</v>
      </c>
      <c r="H418" s="9"/>
      <c r="I418" s="9" t="s">
        <v>672</v>
      </c>
      <c r="J418" s="9" t="s">
        <v>673</v>
      </c>
      <c r="K418" s="9" t="s">
        <v>647</v>
      </c>
      <c r="L418" s="29" t="str">
        <f>VLOOKUP(K418,'COMM ITY- ENG'!A:B,2,FALSE)</f>
        <v>chemical products</v>
      </c>
      <c r="M418" s="9"/>
      <c r="N418" s="10">
        <v>1333.6</v>
      </c>
      <c r="O418" s="9" t="s">
        <v>661</v>
      </c>
      <c r="P418" s="9"/>
      <c r="Q418" s="10">
        <f t="shared" si="18"/>
        <v>16</v>
      </c>
      <c r="R418" s="11">
        <v>21337.599999999999</v>
      </c>
      <c r="S418" s="23" t="str">
        <f>IFERROR(VLOOKUP(J418,'DESC ITY - ENG'!B:C,2,FALSE),VLOOKUP(I418,'DESC ITY - ENG'!A:C,3,FALSE))</f>
        <v>AP-8000 BS SEMI-TRANSLUCENT FC-30572 A</v>
      </c>
      <c r="T418" s="12" t="str">
        <f>VLOOKUP(S418,'DESC ITY - ENG'!C:D,2,FALSE)</f>
        <v>INM-</v>
      </c>
      <c r="U418" t="str">
        <f t="shared" si="19"/>
        <v>AP-8000 BS 半透明 FC-30572 A</v>
      </c>
      <c r="V418" t="str">
        <f>VLOOKUP(T418,'STANDARD COMM'!A:D,3,FALSE)</f>
        <v>Coating</v>
      </c>
    </row>
    <row r="419" spans="1:22">
      <c r="A419" s="13" t="s">
        <v>1220</v>
      </c>
      <c r="B419" s="14">
        <v>45666.384791666664</v>
      </c>
      <c r="C419" s="15"/>
      <c r="D419" s="15" t="s">
        <v>39</v>
      </c>
      <c r="E419" s="15" t="s">
        <v>40</v>
      </c>
      <c r="F419" s="15" t="s">
        <v>1375</v>
      </c>
      <c r="G419" s="20">
        <v>46053</v>
      </c>
      <c r="H419" s="15"/>
      <c r="I419" s="15" t="s">
        <v>674</v>
      </c>
      <c r="J419" s="15" t="s">
        <v>675</v>
      </c>
      <c r="K419" s="15" t="s">
        <v>647</v>
      </c>
      <c r="L419" s="29" t="str">
        <f>VLOOKUP(K419,'COMM ITY- ENG'!A:B,2,FALSE)</f>
        <v>chemical products</v>
      </c>
      <c r="M419" s="15"/>
      <c r="N419" s="16">
        <v>2062.8000000000002</v>
      </c>
      <c r="O419" s="15" t="s">
        <v>661</v>
      </c>
      <c r="P419" s="15"/>
      <c r="Q419" s="16">
        <f t="shared" si="18"/>
        <v>16</v>
      </c>
      <c r="R419" s="17">
        <v>33004.800000000003</v>
      </c>
      <c r="S419" s="23" t="str">
        <f>IFERROR(VLOOKUP(J419,'DESC ITY - ENG'!B:C,2,FALSE),VLOOKUP(I419,'DESC ITY - ENG'!A:C,3,FALSE))</f>
        <v>Coating G8 Base System Black FC-8000 Grade A</v>
      </c>
      <c r="T419" s="12" t="str">
        <f>VLOOKUP(S419,'DESC ITY - ENG'!C:D,2,FALSE)</f>
        <v>INM-</v>
      </c>
      <c r="U419" t="str">
        <f t="shared" si="19"/>
        <v>塗層 G8 Base System 黑色 FC-8000 A 級</v>
      </c>
      <c r="V419" t="str">
        <f>VLOOKUP(T419,'STANDARD COMM'!A:D,3,FALSE)</f>
        <v>Coating</v>
      </c>
    </row>
    <row r="420" spans="1:22">
      <c r="A420" s="7" t="s">
        <v>1220</v>
      </c>
      <c r="B420" s="8">
        <v>45666.391712962963</v>
      </c>
      <c r="C420" s="9"/>
      <c r="D420" s="9" t="s">
        <v>39</v>
      </c>
      <c r="E420" s="9" t="s">
        <v>40</v>
      </c>
      <c r="F420" s="9" t="s">
        <v>1375</v>
      </c>
      <c r="G420" s="19">
        <v>46053</v>
      </c>
      <c r="H420" s="9"/>
      <c r="I420" s="9" t="s">
        <v>676</v>
      </c>
      <c r="J420" s="9" t="s">
        <v>677</v>
      </c>
      <c r="K420" s="9" t="s">
        <v>647</v>
      </c>
      <c r="L420" s="29" t="str">
        <f>VLOOKUP(K420,'COMM ITY- ENG'!A:B,2,FALSE)</f>
        <v>chemical products</v>
      </c>
      <c r="M420" s="9"/>
      <c r="N420" s="10">
        <v>656.4</v>
      </c>
      <c r="O420" s="9" t="s">
        <v>661</v>
      </c>
      <c r="P420" s="9"/>
      <c r="Q420" s="10">
        <f t="shared" si="18"/>
        <v>16</v>
      </c>
      <c r="R420" s="11">
        <v>10502.4</v>
      </c>
      <c r="S420" s="23" t="str">
        <f>IFERROR(VLOOKUP(J420,'DESC ITY - ENG'!B:C,2,FALSE),VLOOKUP(I420,'DESC ITY - ENG'!A:C,3,FALSE))</f>
        <v>AP-8000 BS SEMI-TRANSLUCENT FC-30572 B</v>
      </c>
      <c r="T420" s="12" t="str">
        <f>VLOOKUP(S420,'DESC ITY - ENG'!C:D,2,FALSE)</f>
        <v>INM-</v>
      </c>
      <c r="U420" t="str">
        <f t="shared" si="19"/>
        <v>AP-8000 BS 半透明 FC-30572 B</v>
      </c>
      <c r="V420" t="str">
        <f>VLOOKUP(T420,'STANDARD COMM'!A:D,3,FALSE)</f>
        <v>Coating</v>
      </c>
    </row>
    <row r="421" spans="1:22">
      <c r="A421" s="13" t="s">
        <v>1220</v>
      </c>
      <c r="B421" s="14">
        <v>45666.391712962963</v>
      </c>
      <c r="C421" s="15"/>
      <c r="D421" s="15" t="s">
        <v>39</v>
      </c>
      <c r="E421" s="15" t="s">
        <v>40</v>
      </c>
      <c r="F421" s="15" t="s">
        <v>1375</v>
      </c>
      <c r="G421" s="20">
        <v>46053</v>
      </c>
      <c r="H421" s="15"/>
      <c r="I421" s="15" t="s">
        <v>678</v>
      </c>
      <c r="J421" s="15" t="s">
        <v>679</v>
      </c>
      <c r="K421" s="15" t="s">
        <v>647</v>
      </c>
      <c r="L421" s="29" t="str">
        <f>VLOOKUP(K421,'COMM ITY- ENG'!A:B,2,FALSE)</f>
        <v>chemical products</v>
      </c>
      <c r="M421" s="15"/>
      <c r="N421" s="16">
        <v>927</v>
      </c>
      <c r="O421" s="15" t="s">
        <v>661</v>
      </c>
      <c r="P421" s="15"/>
      <c r="Q421" s="16">
        <f t="shared" si="18"/>
        <v>16</v>
      </c>
      <c r="R421" s="17">
        <v>14832</v>
      </c>
      <c r="S421" s="23" t="str">
        <f>IFERROR(VLOOKUP(J421,'DESC ITY - ENG'!B:C,2,FALSE),VLOOKUP(I421,'DESC ITY - ENG'!A:C,3,FALSE))</f>
        <v>Coating G8 Base System Black FC-8000 Grade B</v>
      </c>
      <c r="T421" s="12" t="str">
        <f>VLOOKUP(S421,'DESC ITY - ENG'!C:D,2,FALSE)</f>
        <v>INM-</v>
      </c>
      <c r="U421" t="str">
        <f t="shared" si="19"/>
        <v>塗層 G8 Base System 黑色 FC-8000 B 級</v>
      </c>
      <c r="V421" t="str">
        <f>VLOOKUP(T421,'STANDARD COMM'!A:D,3,FALSE)</f>
        <v>Coating</v>
      </c>
    </row>
    <row r="422" spans="1:22">
      <c r="A422" s="7" t="s">
        <v>1220</v>
      </c>
      <c r="B422" s="8">
        <v>45666.391712962963</v>
      </c>
      <c r="C422" s="9"/>
      <c r="D422" s="9" t="s">
        <v>39</v>
      </c>
      <c r="E422" s="9" t="s">
        <v>40</v>
      </c>
      <c r="F422" s="9" t="s">
        <v>1375</v>
      </c>
      <c r="G422" s="19">
        <v>46053</v>
      </c>
      <c r="H422" s="9"/>
      <c r="I422" s="9" t="s">
        <v>680</v>
      </c>
      <c r="J422" s="9" t="s">
        <v>681</v>
      </c>
      <c r="K422" s="9" t="s">
        <v>647</v>
      </c>
      <c r="L422" s="29" t="str">
        <f>VLOOKUP(K422,'COMM ITY- ENG'!A:B,2,FALSE)</f>
        <v>chemical products</v>
      </c>
      <c r="M422" s="9"/>
      <c r="N422" s="10">
        <v>329.8</v>
      </c>
      <c r="O422" s="9" t="s">
        <v>661</v>
      </c>
      <c r="P422" s="9"/>
      <c r="Q422" s="10">
        <f t="shared" si="18"/>
        <v>16</v>
      </c>
      <c r="R422" s="11">
        <v>5276.8</v>
      </c>
      <c r="S422" s="23" t="str">
        <f>IFERROR(VLOOKUP(J422,'DESC ITY - ENG'!B:C,2,FALSE),VLOOKUP(I422,'DESC ITY - ENG'!A:C,3,FALSE))</f>
        <v>Coating G8 Base System General Grade B</v>
      </c>
      <c r="T422" s="12" t="str">
        <f>VLOOKUP(S422,'DESC ITY - ENG'!C:D,2,FALSE)</f>
        <v>INM-</v>
      </c>
      <c r="U422" t="str">
        <f t="shared" si="19"/>
        <v>塗層G8基礎系統一般B級</v>
      </c>
      <c r="V422" t="str">
        <f>VLOOKUP(T422,'STANDARD COMM'!A:D,3,FALSE)</f>
        <v>Coating</v>
      </c>
    </row>
    <row r="423" spans="1:22">
      <c r="A423" s="13"/>
      <c r="B423" s="14">
        <v>45666.391712962963</v>
      </c>
      <c r="C423" s="15"/>
      <c r="D423" s="15" t="s">
        <v>39</v>
      </c>
      <c r="E423" s="15" t="s">
        <v>40</v>
      </c>
      <c r="F423" s="15" t="s">
        <v>1375</v>
      </c>
      <c r="G423" s="20">
        <v>46053</v>
      </c>
      <c r="H423" s="15"/>
      <c r="I423" s="15" t="s">
        <v>680</v>
      </c>
      <c r="J423" s="15" t="s">
        <v>681</v>
      </c>
      <c r="K423" s="15" t="s">
        <v>647</v>
      </c>
      <c r="L423" s="29" t="str">
        <f>VLOOKUP(K423,'COMM ITY- ENG'!A:B,2,FALSE)</f>
        <v>chemical products</v>
      </c>
      <c r="M423" s="15"/>
      <c r="N423" s="16">
        <v>98.94</v>
      </c>
      <c r="O423" s="15" t="s">
        <v>661</v>
      </c>
      <c r="P423" s="15"/>
      <c r="Q423" s="16">
        <f t="shared" si="18"/>
        <v>16</v>
      </c>
      <c r="R423" s="17">
        <v>1583.04</v>
      </c>
      <c r="S423" s="23" t="str">
        <f>IFERROR(VLOOKUP(J423,'DESC ITY - ENG'!B:C,2,FALSE),VLOOKUP(I423,'DESC ITY - ENG'!A:C,3,FALSE))</f>
        <v>Coating G8 Base System General Grade B</v>
      </c>
      <c r="T423" s="12" t="str">
        <f>VLOOKUP(S423,'DESC ITY - ENG'!C:D,2,FALSE)</f>
        <v>INM-</v>
      </c>
      <c r="U423" t="str">
        <f t="shared" si="19"/>
        <v>塗層G8基礎系統一般B級</v>
      </c>
      <c r="V423" t="str">
        <f>VLOOKUP(T423,'STANDARD COMM'!A:D,3,FALSE)</f>
        <v>Coating</v>
      </c>
    </row>
    <row r="424" spans="1:22">
      <c r="A424" s="7" t="s">
        <v>1220</v>
      </c>
      <c r="B424" s="8">
        <v>45666.391712962963</v>
      </c>
      <c r="C424" s="9"/>
      <c r="D424" s="9" t="s">
        <v>39</v>
      </c>
      <c r="E424" s="9" t="s">
        <v>40</v>
      </c>
      <c r="F424" s="9" t="s">
        <v>1375</v>
      </c>
      <c r="G424" s="19">
        <v>46053</v>
      </c>
      <c r="H424" s="9"/>
      <c r="I424" s="9" t="s">
        <v>682</v>
      </c>
      <c r="J424" s="9" t="s">
        <v>683</v>
      </c>
      <c r="K424" s="9" t="s">
        <v>647</v>
      </c>
      <c r="L424" s="29" t="str">
        <f>VLOOKUP(K424,'COMM ITY- ENG'!A:B,2,FALSE)</f>
        <v>chemical products</v>
      </c>
      <c r="M424" s="9"/>
      <c r="N424" s="10">
        <v>1.02</v>
      </c>
      <c r="O424" s="9" t="s">
        <v>661</v>
      </c>
      <c r="P424" s="9"/>
      <c r="Q424" s="10">
        <f t="shared" si="18"/>
        <v>16</v>
      </c>
      <c r="R424" s="11">
        <v>16.32</v>
      </c>
      <c r="S424" s="23" t="str">
        <f>IFERROR(VLOOKUP(J424,'DESC ITY - ENG'!B:C,2,FALSE),VLOOKUP(I424,'DESC ITY - ENG'!A:C,3,FALSE))</f>
        <v>Coating G8 Base System General Grade B+</v>
      </c>
      <c r="T424" s="12" t="str">
        <f>VLOOKUP(S424,'DESC ITY - ENG'!C:D,2,FALSE)</f>
        <v>INM-</v>
      </c>
      <c r="U424" t="str">
        <f t="shared" si="19"/>
        <v>塗層G8基底系統一般等級B+</v>
      </c>
      <c r="V424" t="str">
        <f>VLOOKUP(T424,'STANDARD COMM'!A:D,3,FALSE)</f>
        <v>Coating</v>
      </c>
    </row>
    <row r="425" spans="1:22">
      <c r="A425" s="13"/>
      <c r="B425" s="14">
        <v>45666.391712962963</v>
      </c>
      <c r="C425" s="15"/>
      <c r="D425" s="15" t="s">
        <v>39</v>
      </c>
      <c r="E425" s="15" t="s">
        <v>40</v>
      </c>
      <c r="F425" s="15" t="s">
        <v>1375</v>
      </c>
      <c r="G425" s="20">
        <v>46053</v>
      </c>
      <c r="H425" s="15"/>
      <c r="I425" s="15" t="s">
        <v>682</v>
      </c>
      <c r="J425" s="15" t="s">
        <v>683</v>
      </c>
      <c r="K425" s="15" t="s">
        <v>647</v>
      </c>
      <c r="L425" s="29" t="str">
        <f>VLOOKUP(K425,'COMM ITY- ENG'!A:B,2,FALSE)</f>
        <v>chemical products</v>
      </c>
      <c r="M425" s="15"/>
      <c r="N425" s="16">
        <v>10.199999999999999</v>
      </c>
      <c r="O425" s="15" t="s">
        <v>661</v>
      </c>
      <c r="P425" s="15"/>
      <c r="Q425" s="16">
        <f t="shared" si="18"/>
        <v>16</v>
      </c>
      <c r="R425" s="17">
        <v>163.19999999999999</v>
      </c>
      <c r="S425" s="23" t="str">
        <f>IFERROR(VLOOKUP(J425,'DESC ITY - ENG'!B:C,2,FALSE),VLOOKUP(I425,'DESC ITY - ENG'!A:C,3,FALSE))</f>
        <v>Coating G8 Base System General Grade B+</v>
      </c>
      <c r="T425" s="12" t="str">
        <f>VLOOKUP(S425,'DESC ITY - ENG'!C:D,2,FALSE)</f>
        <v>INM-</v>
      </c>
      <c r="U425" t="str">
        <f t="shared" si="19"/>
        <v>塗層G8基底系統一般等級B+</v>
      </c>
      <c r="V425" t="str">
        <f>VLOOKUP(T425,'STANDARD COMM'!A:D,3,FALSE)</f>
        <v>Coating</v>
      </c>
    </row>
    <row r="426" spans="1:22">
      <c r="A426" s="7"/>
      <c r="B426" s="8">
        <v>45630.431574074071</v>
      </c>
      <c r="C426" s="9"/>
      <c r="D426" s="9" t="s">
        <v>39</v>
      </c>
      <c r="E426" s="9" t="s">
        <v>40</v>
      </c>
      <c r="F426" s="9" t="s">
        <v>1375</v>
      </c>
      <c r="G426" s="19">
        <v>46053</v>
      </c>
      <c r="H426" s="9"/>
      <c r="I426" s="9" t="s">
        <v>682</v>
      </c>
      <c r="J426" s="9" t="s">
        <v>683</v>
      </c>
      <c r="K426" s="9" t="s">
        <v>647</v>
      </c>
      <c r="L426" s="29" t="str">
        <f>VLOOKUP(K426,'COMM ITY- ENG'!A:B,2,FALSE)</f>
        <v>chemical products</v>
      </c>
      <c r="M426" s="9"/>
      <c r="N426" s="10">
        <v>3.4</v>
      </c>
      <c r="O426" s="9" t="s">
        <v>661</v>
      </c>
      <c r="P426" s="9"/>
      <c r="Q426" s="10">
        <f t="shared" si="18"/>
        <v>16</v>
      </c>
      <c r="R426" s="11">
        <v>54.4</v>
      </c>
      <c r="S426" s="23" t="str">
        <f>IFERROR(VLOOKUP(J426,'DESC ITY - ENG'!B:C,2,FALSE),VLOOKUP(I426,'DESC ITY - ENG'!A:C,3,FALSE))</f>
        <v>Coating G8 Base System General Grade B+</v>
      </c>
      <c r="T426" s="12" t="str">
        <f>VLOOKUP(S426,'DESC ITY - ENG'!C:D,2,FALSE)</f>
        <v>INM-</v>
      </c>
      <c r="U426" t="str">
        <f t="shared" si="19"/>
        <v>塗層G8基底系統一般等級B+</v>
      </c>
      <c r="V426" t="str">
        <f>VLOOKUP(T426,'STANDARD COMM'!A:D,3,FALSE)</f>
        <v>Coating</v>
      </c>
    </row>
    <row r="427" spans="1:22">
      <c r="A427" s="13" t="s">
        <v>1220</v>
      </c>
      <c r="B427" s="14">
        <v>45666.338923611111</v>
      </c>
      <c r="C427" s="15"/>
      <c r="D427" s="15" t="s">
        <v>39</v>
      </c>
      <c r="E427" s="15" t="s">
        <v>40</v>
      </c>
      <c r="F427" s="15" t="s">
        <v>1375</v>
      </c>
      <c r="G427" s="20">
        <v>46053</v>
      </c>
      <c r="H427" s="15"/>
      <c r="I427" s="15" t="s">
        <v>684</v>
      </c>
      <c r="J427" s="15" t="s">
        <v>685</v>
      </c>
      <c r="K427" s="15" t="s">
        <v>647</v>
      </c>
      <c r="L427" s="29" t="str">
        <f>VLOOKUP(K427,'COMM ITY- ENG'!A:B,2,FALSE)</f>
        <v>chemical products</v>
      </c>
      <c r="M427" s="15"/>
      <c r="N427" s="16">
        <v>180</v>
      </c>
      <c r="O427" s="15" t="s">
        <v>661</v>
      </c>
      <c r="P427" s="15"/>
      <c r="Q427" s="16">
        <f t="shared" si="18"/>
        <v>16</v>
      </c>
      <c r="R427" s="17">
        <v>2880</v>
      </c>
      <c r="S427" s="23" t="str">
        <f>IFERROR(VLOOKUP(J427,'DESC ITY - ENG'!B:C,2,FALSE),VLOOKUP(I427,'DESC ITY - ENG'!A:C,3,FALSE))</f>
        <v>AP-8 TC SEMI-TRANSLUCENT FC-20087M A</v>
      </c>
      <c r="T427" s="12" t="str">
        <f>VLOOKUP(S427,'DESC ITY - ENG'!C:D,2,FALSE)</f>
        <v>INM-</v>
      </c>
      <c r="U427" t="str">
        <f t="shared" si="19"/>
        <v>AP-8 TC 半透明 FC-20087M A</v>
      </c>
      <c r="V427" t="str">
        <f>VLOOKUP(T427,'STANDARD COMM'!A:D,3,FALSE)</f>
        <v>Coating</v>
      </c>
    </row>
    <row r="428" spans="1:22">
      <c r="A428" s="7" t="s">
        <v>1220</v>
      </c>
      <c r="B428" s="8">
        <v>45636.431215277778</v>
      </c>
      <c r="C428" s="9"/>
      <c r="D428" s="9" t="s">
        <v>39</v>
      </c>
      <c r="E428" s="9" t="s">
        <v>40</v>
      </c>
      <c r="F428" s="9" t="s">
        <v>1375</v>
      </c>
      <c r="G428" s="19">
        <v>46053</v>
      </c>
      <c r="H428" s="9"/>
      <c r="I428" s="9" t="s">
        <v>686</v>
      </c>
      <c r="J428" s="9" t="s">
        <v>687</v>
      </c>
      <c r="K428" s="9" t="s">
        <v>647</v>
      </c>
      <c r="L428" s="29" t="str">
        <f>VLOOKUP(K428,'COMM ITY- ENG'!A:B,2,FALSE)</f>
        <v>chemical products</v>
      </c>
      <c r="M428" s="9"/>
      <c r="N428" s="10">
        <v>700</v>
      </c>
      <c r="O428" s="9" t="s">
        <v>661</v>
      </c>
      <c r="P428" s="9"/>
      <c r="Q428" s="10">
        <f t="shared" si="18"/>
        <v>16</v>
      </c>
      <c r="R428" s="11">
        <v>11200</v>
      </c>
      <c r="S428" s="23" t="str">
        <f>IFERROR(VLOOKUP(J428,'DESC ITY - ENG'!B:C,2,FALSE),VLOOKUP(I428,'DESC ITY - ENG'!A:C,3,FALSE))</f>
        <v>Coating G8 Top Coat Ghost-Grey FC-1707M Grade A</v>
      </c>
      <c r="T428" s="12" t="str">
        <f>VLOOKUP(S428,'DESC ITY - ENG'!C:D,2,FALSE)</f>
        <v>INM-</v>
      </c>
      <c r="U428" t="str">
        <f t="shared" si="19"/>
        <v>塗層G8頂層灰幽靈灰 FC-1707M A級</v>
      </c>
      <c r="V428" t="str">
        <f>VLOOKUP(T428,'STANDARD COMM'!A:D,3,FALSE)</f>
        <v>Coating</v>
      </c>
    </row>
    <row r="429" spans="1:22">
      <c r="A429" s="13" t="s">
        <v>1220</v>
      </c>
      <c r="B429" s="14">
        <v>45667.70590277778</v>
      </c>
      <c r="C429" s="15"/>
      <c r="D429" s="15" t="s">
        <v>39</v>
      </c>
      <c r="E429" s="15" t="s">
        <v>40</v>
      </c>
      <c r="F429" s="15" t="s">
        <v>1375</v>
      </c>
      <c r="G429" s="20">
        <v>46053</v>
      </c>
      <c r="H429" s="15"/>
      <c r="I429" s="15" t="s">
        <v>690</v>
      </c>
      <c r="J429" s="15" t="s">
        <v>691</v>
      </c>
      <c r="K429" s="15" t="s">
        <v>647</v>
      </c>
      <c r="L429" s="29" t="str">
        <f>VLOOKUP(K429,'COMM ITY- ENG'!A:B,2,FALSE)</f>
        <v>chemical products</v>
      </c>
      <c r="M429" s="15"/>
      <c r="N429" s="16">
        <v>1400</v>
      </c>
      <c r="O429" s="15" t="s">
        <v>661</v>
      </c>
      <c r="P429" s="15"/>
      <c r="Q429" s="16">
        <f t="shared" si="18"/>
        <v>16</v>
      </c>
      <c r="R429" s="17">
        <v>22400</v>
      </c>
      <c r="S429" s="23" t="str">
        <f>IFERROR(VLOOKUP(J429,'DESC ITY - ENG'!B:C,2,FALSE),VLOOKUP(I429,'DESC ITY - ENG'!A:C,3,FALSE))</f>
        <v>Coating G8 Top Coat Clear Component Grade A</v>
      </c>
      <c r="T429" s="12" t="str">
        <f>VLOOKUP(S429,'DESC ITY - ENG'!C:D,2,FALSE)</f>
        <v>INM-</v>
      </c>
      <c r="U429" t="str">
        <f t="shared" si="19"/>
        <v>塗層 G8 頂層透明元件 A 級</v>
      </c>
      <c r="V429" t="str">
        <f>VLOOKUP(T429,'STANDARD COMM'!A:D,3,FALSE)</f>
        <v>Coating</v>
      </c>
    </row>
    <row r="430" spans="1:22">
      <c r="A430" s="7" t="s">
        <v>1220</v>
      </c>
      <c r="B430" s="8">
        <v>45645.621724537035</v>
      </c>
      <c r="C430" s="9"/>
      <c r="D430" s="9" t="s">
        <v>39</v>
      </c>
      <c r="E430" s="9" t="s">
        <v>40</v>
      </c>
      <c r="F430" s="9" t="s">
        <v>1375</v>
      </c>
      <c r="G430" s="19">
        <v>46053</v>
      </c>
      <c r="H430" s="9"/>
      <c r="I430" s="9" t="s">
        <v>692</v>
      </c>
      <c r="J430" s="9" t="s">
        <v>693</v>
      </c>
      <c r="K430" s="9" t="s">
        <v>647</v>
      </c>
      <c r="L430" s="29" t="str">
        <f>VLOOKUP(K430,'COMM ITY- ENG'!A:B,2,FALSE)</f>
        <v>chemical products</v>
      </c>
      <c r="M430" s="9"/>
      <c r="N430" s="10">
        <v>1033.9000000000001</v>
      </c>
      <c r="O430" s="9" t="s">
        <v>661</v>
      </c>
      <c r="P430" s="9"/>
      <c r="Q430" s="10">
        <f t="shared" si="18"/>
        <v>16</v>
      </c>
      <c r="R430" s="11">
        <v>16542.400000000001</v>
      </c>
      <c r="S430" s="23" t="str">
        <f>IFERROR(VLOOKUP(J430,'DESC ITY - ENG'!B:C,2,FALSE),VLOOKUP(I430,'DESC ITY - ENG'!A:C,3,FALSE))</f>
        <v>Coating G8 Top Coat General Grade B</v>
      </c>
      <c r="T430" s="12" t="str">
        <f>VLOOKUP(S430,'DESC ITY - ENG'!C:D,2,FALSE)</f>
        <v>INM-</v>
      </c>
      <c r="U430" t="str">
        <f t="shared" si="19"/>
        <v>塗層G8頂層一般B級</v>
      </c>
      <c r="V430" t="str">
        <f>VLOOKUP(T430,'STANDARD COMM'!A:D,3,FALSE)</f>
        <v>Coating</v>
      </c>
    </row>
    <row r="431" spans="1:22">
      <c r="A431" s="13"/>
      <c r="B431" s="14">
        <v>45645.621724537035</v>
      </c>
      <c r="C431" s="15"/>
      <c r="D431" s="15" t="s">
        <v>39</v>
      </c>
      <c r="E431" s="15" t="s">
        <v>40</v>
      </c>
      <c r="F431" s="15" t="s">
        <v>1375</v>
      </c>
      <c r="G431" s="20">
        <v>46053</v>
      </c>
      <c r="H431" s="15"/>
      <c r="I431" s="15" t="s">
        <v>692</v>
      </c>
      <c r="J431" s="15" t="s">
        <v>693</v>
      </c>
      <c r="K431" s="15" t="s">
        <v>647</v>
      </c>
      <c r="L431" s="29" t="str">
        <f>VLOOKUP(K431,'COMM ITY- ENG'!A:B,2,FALSE)</f>
        <v>chemical products</v>
      </c>
      <c r="M431" s="15"/>
      <c r="N431" s="16">
        <v>516.95000000000005</v>
      </c>
      <c r="O431" s="15" t="s">
        <v>661</v>
      </c>
      <c r="P431" s="15"/>
      <c r="Q431" s="16">
        <f t="shared" si="18"/>
        <v>16</v>
      </c>
      <c r="R431" s="17">
        <v>8271.2000000000007</v>
      </c>
      <c r="S431" s="23" t="str">
        <f>IFERROR(VLOOKUP(J431,'DESC ITY - ENG'!B:C,2,FALSE),VLOOKUP(I431,'DESC ITY - ENG'!A:C,3,FALSE))</f>
        <v>Coating G8 Top Coat General Grade B</v>
      </c>
      <c r="T431" s="12" t="str">
        <f>VLOOKUP(S431,'DESC ITY - ENG'!C:D,2,FALSE)</f>
        <v>INM-</v>
      </c>
      <c r="U431" t="str">
        <f t="shared" si="19"/>
        <v>塗層G8頂層一般B級</v>
      </c>
      <c r="V431" t="str">
        <f>VLOOKUP(T431,'STANDARD COMM'!A:D,3,FALSE)</f>
        <v>Coating</v>
      </c>
    </row>
    <row r="432" spans="1:22">
      <c r="A432" s="7"/>
      <c r="B432" s="8">
        <v>45628.69253472222</v>
      </c>
      <c r="C432" s="9"/>
      <c r="D432" s="9" t="s">
        <v>39</v>
      </c>
      <c r="E432" s="9" t="s">
        <v>40</v>
      </c>
      <c r="F432" s="9" t="s">
        <v>1375</v>
      </c>
      <c r="G432" s="19">
        <v>46053</v>
      </c>
      <c r="H432" s="9"/>
      <c r="I432" s="9" t="s">
        <v>692</v>
      </c>
      <c r="J432" s="9" t="s">
        <v>693</v>
      </c>
      <c r="K432" s="9" t="s">
        <v>647</v>
      </c>
      <c r="L432" s="29" t="str">
        <f>VLOOKUP(K432,'COMM ITY- ENG'!A:B,2,FALSE)</f>
        <v>chemical products</v>
      </c>
      <c r="M432" s="9"/>
      <c r="N432" s="10">
        <v>886.2</v>
      </c>
      <c r="O432" s="9" t="s">
        <v>661</v>
      </c>
      <c r="P432" s="9"/>
      <c r="Q432" s="10">
        <f t="shared" si="18"/>
        <v>16</v>
      </c>
      <c r="R432" s="11">
        <v>14179.2</v>
      </c>
      <c r="S432" s="23" t="str">
        <f>IFERROR(VLOOKUP(J432,'DESC ITY - ENG'!B:C,2,FALSE),VLOOKUP(I432,'DESC ITY - ENG'!A:C,3,FALSE))</f>
        <v>Coating G8 Top Coat General Grade B</v>
      </c>
      <c r="T432" s="12" t="str">
        <f>VLOOKUP(S432,'DESC ITY - ENG'!C:D,2,FALSE)</f>
        <v>INM-</v>
      </c>
      <c r="U432" t="str">
        <f t="shared" si="19"/>
        <v>塗層G8頂層一般B級</v>
      </c>
      <c r="V432" t="str">
        <f>VLOOKUP(T432,'STANDARD COMM'!A:D,3,FALSE)</f>
        <v>Coating</v>
      </c>
    </row>
    <row r="433" spans="1:22">
      <c r="A433" s="13"/>
      <c r="B433" s="14">
        <v>45628.69253472222</v>
      </c>
      <c r="C433" s="15"/>
      <c r="D433" s="15" t="s">
        <v>39</v>
      </c>
      <c r="E433" s="15" t="s">
        <v>40</v>
      </c>
      <c r="F433" s="15" t="s">
        <v>1375</v>
      </c>
      <c r="G433" s="20">
        <v>46053</v>
      </c>
      <c r="H433" s="15"/>
      <c r="I433" s="15" t="s">
        <v>692</v>
      </c>
      <c r="J433" s="15" t="s">
        <v>693</v>
      </c>
      <c r="K433" s="15" t="s">
        <v>647</v>
      </c>
      <c r="L433" s="29" t="str">
        <f>VLOOKUP(K433,'COMM ITY- ENG'!A:B,2,FALSE)</f>
        <v>chemical products</v>
      </c>
      <c r="M433" s="15"/>
      <c r="N433" s="16">
        <v>132.93</v>
      </c>
      <c r="O433" s="15" t="s">
        <v>661</v>
      </c>
      <c r="P433" s="15"/>
      <c r="Q433" s="16">
        <f t="shared" si="18"/>
        <v>16</v>
      </c>
      <c r="R433" s="17">
        <v>2126.88</v>
      </c>
      <c r="S433" s="23" t="str">
        <f>IFERROR(VLOOKUP(J433,'DESC ITY - ENG'!B:C,2,FALSE),VLOOKUP(I433,'DESC ITY - ENG'!A:C,3,FALSE))</f>
        <v>Coating G8 Top Coat General Grade B</v>
      </c>
      <c r="T433" s="12" t="str">
        <f>VLOOKUP(S433,'DESC ITY - ENG'!C:D,2,FALSE)</f>
        <v>INM-</v>
      </c>
      <c r="U433" t="str">
        <f t="shared" si="19"/>
        <v>塗層G8頂層一般B級</v>
      </c>
      <c r="V433" t="str">
        <f>VLOOKUP(T433,'STANDARD COMM'!A:D,3,FALSE)</f>
        <v>Coating</v>
      </c>
    </row>
    <row r="434" spans="1:22">
      <c r="A434" s="7" t="s">
        <v>1220</v>
      </c>
      <c r="B434" s="8">
        <v>45628.69253472222</v>
      </c>
      <c r="C434" s="9"/>
      <c r="D434" s="9" t="s">
        <v>39</v>
      </c>
      <c r="E434" s="9" t="s">
        <v>40</v>
      </c>
      <c r="F434" s="9" t="s">
        <v>1375</v>
      </c>
      <c r="G434" s="19">
        <v>46053</v>
      </c>
      <c r="H434" s="9"/>
      <c r="I434" s="9" t="s">
        <v>696</v>
      </c>
      <c r="J434" s="9" t="s">
        <v>697</v>
      </c>
      <c r="K434" s="9" t="s">
        <v>647</v>
      </c>
      <c r="L434" s="29" t="str">
        <f>VLOOKUP(K434,'COMM ITY- ENG'!A:B,2,FALSE)</f>
        <v>chemical products</v>
      </c>
      <c r="M434" s="9"/>
      <c r="N434" s="10">
        <v>16.100000000000001</v>
      </c>
      <c r="O434" s="9" t="s">
        <v>661</v>
      </c>
      <c r="P434" s="9"/>
      <c r="Q434" s="10">
        <f t="shared" si="18"/>
        <v>16</v>
      </c>
      <c r="R434" s="11">
        <v>257.60000000000002</v>
      </c>
      <c r="S434" s="23" t="str">
        <f>IFERROR(VLOOKUP(J434,'DESC ITY - ENG'!B:C,2,FALSE),VLOOKUP(I434,'DESC ITY - ENG'!A:C,3,FALSE))</f>
        <v>Coating G8 Top Coat General Grade B+</v>
      </c>
      <c r="T434" s="12" t="str">
        <f>VLOOKUP(S434,'DESC ITY - ENG'!C:D,2,FALSE)</f>
        <v>INM-</v>
      </c>
      <c r="U434" t="str">
        <f t="shared" si="19"/>
        <v>塗層 G8 頂層 一般 B+ 級</v>
      </c>
      <c r="V434" t="str">
        <f>VLOOKUP(T434,'STANDARD COMM'!A:D,3,FALSE)</f>
        <v>Coating</v>
      </c>
    </row>
    <row r="435" spans="1:22">
      <c r="A435" s="13"/>
      <c r="B435" s="14">
        <v>45628.69253472222</v>
      </c>
      <c r="C435" s="15"/>
      <c r="D435" s="15" t="s">
        <v>39</v>
      </c>
      <c r="E435" s="15" t="s">
        <v>40</v>
      </c>
      <c r="F435" s="15" t="s">
        <v>1375</v>
      </c>
      <c r="G435" s="20">
        <v>46053</v>
      </c>
      <c r="H435" s="15"/>
      <c r="I435" s="15" t="s">
        <v>696</v>
      </c>
      <c r="J435" s="15" t="s">
        <v>697</v>
      </c>
      <c r="K435" s="15" t="s">
        <v>647</v>
      </c>
      <c r="L435" s="29" t="str">
        <f>VLOOKUP(K435,'COMM ITY- ENG'!A:B,2,FALSE)</f>
        <v>chemical products</v>
      </c>
      <c r="M435" s="15"/>
      <c r="N435" s="16">
        <v>8.0500000000000007</v>
      </c>
      <c r="O435" s="15" t="s">
        <v>661</v>
      </c>
      <c r="P435" s="15"/>
      <c r="Q435" s="16">
        <f t="shared" si="18"/>
        <v>16</v>
      </c>
      <c r="R435" s="17">
        <v>128.80000000000001</v>
      </c>
      <c r="S435" s="23" t="str">
        <f>IFERROR(VLOOKUP(J435,'DESC ITY - ENG'!B:C,2,FALSE),VLOOKUP(I435,'DESC ITY - ENG'!A:C,3,FALSE))</f>
        <v>Coating G8 Top Coat General Grade B+</v>
      </c>
      <c r="T435" s="12" t="str">
        <f>VLOOKUP(S435,'DESC ITY - ENG'!C:D,2,FALSE)</f>
        <v>INM-</v>
      </c>
      <c r="U435" t="str">
        <f t="shared" si="19"/>
        <v>塗層 G8 頂層 一般 B+ 級</v>
      </c>
      <c r="V435" t="str">
        <f>VLOOKUP(T435,'STANDARD COMM'!A:D,3,FALSE)</f>
        <v>Coating</v>
      </c>
    </row>
    <row r="436" spans="1:22">
      <c r="A436" s="7"/>
      <c r="B436" s="8">
        <v>45628.69253472222</v>
      </c>
      <c r="C436" s="9"/>
      <c r="D436" s="9" t="s">
        <v>39</v>
      </c>
      <c r="E436" s="9" t="s">
        <v>40</v>
      </c>
      <c r="F436" s="9" t="s">
        <v>1375</v>
      </c>
      <c r="G436" s="19">
        <v>46053</v>
      </c>
      <c r="H436" s="9"/>
      <c r="I436" s="9" t="s">
        <v>696</v>
      </c>
      <c r="J436" s="9" t="s">
        <v>697</v>
      </c>
      <c r="K436" s="9" t="s">
        <v>647</v>
      </c>
      <c r="L436" s="29" t="str">
        <f>VLOOKUP(K436,'COMM ITY- ENG'!A:B,2,FALSE)</f>
        <v>chemical products</v>
      </c>
      <c r="M436" s="9"/>
      <c r="N436" s="10">
        <v>13.8</v>
      </c>
      <c r="O436" s="9" t="s">
        <v>661</v>
      </c>
      <c r="P436" s="9"/>
      <c r="Q436" s="10">
        <f t="shared" si="18"/>
        <v>16</v>
      </c>
      <c r="R436" s="11">
        <v>220.8</v>
      </c>
      <c r="S436" s="23" t="str">
        <f>IFERROR(VLOOKUP(J436,'DESC ITY - ENG'!B:C,2,FALSE),VLOOKUP(I436,'DESC ITY - ENG'!A:C,3,FALSE))</f>
        <v>Coating G8 Top Coat General Grade B+</v>
      </c>
      <c r="T436" s="12" t="str">
        <f>VLOOKUP(S436,'DESC ITY - ENG'!C:D,2,FALSE)</f>
        <v>INM-</v>
      </c>
      <c r="U436" t="str">
        <f t="shared" si="19"/>
        <v>塗層 G8 頂層 一般 B+ 級</v>
      </c>
      <c r="V436" t="str">
        <f>VLOOKUP(T436,'STANDARD COMM'!A:D,3,FALSE)</f>
        <v>Coating</v>
      </c>
    </row>
    <row r="437" spans="1:22">
      <c r="A437" s="13"/>
      <c r="B437" s="14">
        <v>45628.69253472222</v>
      </c>
      <c r="C437" s="15"/>
      <c r="D437" s="15" t="s">
        <v>39</v>
      </c>
      <c r="E437" s="15" t="s">
        <v>40</v>
      </c>
      <c r="F437" s="15" t="s">
        <v>1375</v>
      </c>
      <c r="G437" s="20">
        <v>46053</v>
      </c>
      <c r="H437" s="15"/>
      <c r="I437" s="15" t="s">
        <v>696</v>
      </c>
      <c r="J437" s="15" t="s">
        <v>697</v>
      </c>
      <c r="K437" s="15" t="s">
        <v>647</v>
      </c>
      <c r="L437" s="29" t="str">
        <f>VLOOKUP(K437,'COMM ITY- ENG'!A:B,2,FALSE)</f>
        <v>chemical products</v>
      </c>
      <c r="M437" s="15"/>
      <c r="N437" s="16">
        <v>2.0699999999999998</v>
      </c>
      <c r="O437" s="15" t="s">
        <v>661</v>
      </c>
      <c r="P437" s="15"/>
      <c r="Q437" s="16">
        <f t="shared" si="18"/>
        <v>16</v>
      </c>
      <c r="R437" s="17">
        <v>33.119999999999997</v>
      </c>
      <c r="S437" s="23" t="str">
        <f>IFERROR(VLOOKUP(J437,'DESC ITY - ENG'!B:C,2,FALSE),VLOOKUP(I437,'DESC ITY - ENG'!A:C,3,FALSE))</f>
        <v>Coating G8 Top Coat General Grade B+</v>
      </c>
      <c r="T437" s="12" t="str">
        <f>VLOOKUP(S437,'DESC ITY - ENG'!C:D,2,FALSE)</f>
        <v>INM-</v>
      </c>
      <c r="U437" t="str">
        <f t="shared" si="19"/>
        <v>塗層 G8 頂層 一般 B+ 級</v>
      </c>
      <c r="V437" t="str">
        <f>VLOOKUP(T437,'STANDARD COMM'!A:D,3,FALSE)</f>
        <v>Coating</v>
      </c>
    </row>
    <row r="438" spans="1:22">
      <c r="A438" s="7" t="s">
        <v>1220</v>
      </c>
      <c r="B438" s="8">
        <v>45628.69253472222</v>
      </c>
      <c r="C438" s="9"/>
      <c r="D438" s="9" t="s">
        <v>39</v>
      </c>
      <c r="E438" s="9" t="s">
        <v>40</v>
      </c>
      <c r="F438" s="9" t="s">
        <v>1375</v>
      </c>
      <c r="G438" s="19">
        <v>46053</v>
      </c>
      <c r="H438" s="9"/>
      <c r="I438" s="9" t="s">
        <v>700</v>
      </c>
      <c r="J438" s="9" t="s">
        <v>701</v>
      </c>
      <c r="K438" s="9" t="s">
        <v>647</v>
      </c>
      <c r="L438" s="29" t="str">
        <f>VLOOKUP(K438,'COMM ITY- ENG'!A:B,2,FALSE)</f>
        <v>chemical products</v>
      </c>
      <c r="M438" s="9"/>
      <c r="N438" s="10">
        <v>1200</v>
      </c>
      <c r="O438" s="9" t="s">
        <v>661</v>
      </c>
      <c r="P438" s="9"/>
      <c r="Q438" s="10">
        <f t="shared" si="18"/>
        <v>16</v>
      </c>
      <c r="R438" s="11">
        <v>19200</v>
      </c>
      <c r="S438" s="23" t="str">
        <f>IFERROR(VLOOKUP(J438,'DESC ITY - ENG'!B:C,2,FALSE),VLOOKUP(I438,'DESC ITY - ENG'!A:C,3,FALSE))</f>
        <v>Coating G8 Top Coat Silver FC-2320M Grade A</v>
      </c>
      <c r="T438" s="12" t="str">
        <f>VLOOKUP(S438,'DESC ITY - ENG'!C:D,2,FALSE)</f>
        <v>INM-</v>
      </c>
      <c r="U438" t="str">
        <f t="shared" si="19"/>
        <v>塗層 G8 頂層銀色 FC-2320M A 級</v>
      </c>
      <c r="V438" t="str">
        <f>VLOOKUP(T438,'STANDARD COMM'!A:D,3,FALSE)</f>
        <v>Coating</v>
      </c>
    </row>
    <row r="439" spans="1:22">
      <c r="A439" s="7" t="s">
        <v>1222</v>
      </c>
      <c r="B439" s="8">
        <v>45645.586944444447</v>
      </c>
      <c r="C439" s="9"/>
      <c r="D439" s="9" t="s">
        <v>39</v>
      </c>
      <c r="E439" s="9" t="s">
        <v>40</v>
      </c>
      <c r="F439" s="9" t="s">
        <v>1377</v>
      </c>
      <c r="G439" s="19">
        <v>46053</v>
      </c>
      <c r="H439" s="9"/>
      <c r="I439" s="9" t="s">
        <v>348</v>
      </c>
      <c r="J439" s="9" t="s">
        <v>349</v>
      </c>
      <c r="K439" s="9" t="s">
        <v>647</v>
      </c>
      <c r="L439" s="29" t="str">
        <f>VLOOKUP(K439,'COMM ITY- ENG'!A:B,2,FALSE)</f>
        <v>chemical products</v>
      </c>
      <c r="M439" s="9"/>
      <c r="N439" s="10">
        <v>116.69</v>
      </c>
      <c r="O439" s="9" t="s">
        <v>661</v>
      </c>
      <c r="P439" s="9"/>
      <c r="Q439" s="10">
        <f t="shared" si="18"/>
        <v>16</v>
      </c>
      <c r="R439" s="11">
        <v>1867.04</v>
      </c>
      <c r="S439" s="23" t="str">
        <f>IFERROR(VLOOKUP(J439,'DESC ITY - ENG'!B:C,2,FALSE),VLOOKUP(I439,'DESC ITY - ENG'!A:C,3,FALSE))</f>
        <v>Coating G8 Base System White FC-1462 Grade A</v>
      </c>
      <c r="T439" s="12" t="str">
        <f>VLOOKUP(S439,'DESC ITY - ENG'!C:D,2,FALSE)</f>
        <v>INM-</v>
      </c>
      <c r="U439" t="str">
        <f t="shared" si="19"/>
        <v>塗層 G8 底座系統白色 FC-1462 A 級</v>
      </c>
      <c r="V439" t="str">
        <f>VLOOKUP(T439,'STANDARD COMM'!A:D,3,FALSE)</f>
        <v>Coating</v>
      </c>
    </row>
    <row r="440" spans="1:22">
      <c r="A440" s="13" t="s">
        <v>1222</v>
      </c>
      <c r="B440" s="14">
        <v>45681.610798611109</v>
      </c>
      <c r="C440" s="15"/>
      <c r="D440" s="15" t="s">
        <v>39</v>
      </c>
      <c r="E440" s="15" t="s">
        <v>40</v>
      </c>
      <c r="F440" s="15" t="s">
        <v>1377</v>
      </c>
      <c r="G440" s="20">
        <v>46053</v>
      </c>
      <c r="H440" s="15"/>
      <c r="I440" s="15" t="s">
        <v>970</v>
      </c>
      <c r="J440" s="15" t="s">
        <v>791</v>
      </c>
      <c r="K440" s="15" t="s">
        <v>647</v>
      </c>
      <c r="L440" s="29" t="str">
        <f>VLOOKUP(K440,'COMM ITY- ENG'!A:B,2,FALSE)</f>
        <v>chemical products</v>
      </c>
      <c r="M440" s="15"/>
      <c r="N440" s="16">
        <v>433.42</v>
      </c>
      <c r="O440" s="15" t="s">
        <v>661</v>
      </c>
      <c r="P440" s="15"/>
      <c r="Q440" s="16">
        <f t="shared" si="18"/>
        <v>16</v>
      </c>
      <c r="R440" s="17">
        <v>6934.72</v>
      </c>
      <c r="S440" s="23" t="str">
        <f>IFERROR(VLOOKUP(J440,'DESC ITY - ENG'!B:C,2,FALSE),VLOOKUP(I440,'DESC ITY - ENG'!A:C,3,FALSE))</f>
        <v>G8 BS FC-41058 A GREEN MET.</v>
      </c>
      <c r="T440" s="12" t="str">
        <f>VLOOKUP(S440,'DESC ITY - ENG'!C:D,2,FALSE)</f>
        <v>INM-</v>
      </c>
      <c r="U440" t="str">
        <f t="shared" si="19"/>
        <v>G8 BS FC-41058 A 綠色 MET。</v>
      </c>
      <c r="V440" t="str">
        <f>VLOOKUP(T440,'STANDARD COMM'!A:D,3,FALSE)</f>
        <v>Coating</v>
      </c>
    </row>
    <row r="441" spans="1:22">
      <c r="A441" s="7" t="s">
        <v>1222</v>
      </c>
      <c r="B441" s="8">
        <v>45645.606249999997</v>
      </c>
      <c r="C441" s="9"/>
      <c r="D441" s="9" t="s">
        <v>39</v>
      </c>
      <c r="E441" s="9" t="s">
        <v>40</v>
      </c>
      <c r="F441" s="9" t="s">
        <v>1377</v>
      </c>
      <c r="G441" s="19">
        <v>46053</v>
      </c>
      <c r="H441" s="9"/>
      <c r="I441" s="9" t="s">
        <v>350</v>
      </c>
      <c r="J441" s="9" t="s">
        <v>351</v>
      </c>
      <c r="K441" s="9" t="s">
        <v>647</v>
      </c>
      <c r="L441" s="29" t="str">
        <f>VLOOKUP(K441,'COMM ITY- ENG'!A:B,2,FALSE)</f>
        <v>chemical products</v>
      </c>
      <c r="M441" s="9"/>
      <c r="N441" s="10">
        <v>266.72000000000003</v>
      </c>
      <c r="O441" s="9" t="s">
        <v>661</v>
      </c>
      <c r="P441" s="9"/>
      <c r="Q441" s="10">
        <f t="shared" si="18"/>
        <v>16</v>
      </c>
      <c r="R441" s="11">
        <v>4267.5200000000004</v>
      </c>
      <c r="S441" s="23" t="str">
        <f>IFERROR(VLOOKUP(J441,'DESC ITY - ENG'!B:C,2,FALSE),VLOOKUP(I441,'DESC ITY - ENG'!A:C,3,FALSE))</f>
        <v>Coating G8 Base System Ghost Grey FC-20917A</v>
      </c>
      <c r="T441" s="12" t="str">
        <f>VLOOKUP(S441,'DESC ITY - ENG'!C:D,2,FALSE)</f>
        <v>INM-</v>
      </c>
      <c r="U441" t="str">
        <f t="shared" si="19"/>
        <v>塗層 G8 基礎系統 Ghost Grey FC-20917A</v>
      </c>
      <c r="V441" t="str">
        <f>VLOOKUP(T441,'STANDARD COMM'!A:D,3,FALSE)</f>
        <v>Coating</v>
      </c>
    </row>
    <row r="442" spans="1:22">
      <c r="A442" s="13" t="s">
        <v>1222</v>
      </c>
      <c r="B442" s="14">
        <v>45684.359548611108</v>
      </c>
      <c r="C442" s="15"/>
      <c r="D442" s="15" t="s">
        <v>39</v>
      </c>
      <c r="E442" s="15" t="s">
        <v>40</v>
      </c>
      <c r="F442" s="15" t="s">
        <v>1377</v>
      </c>
      <c r="G442" s="20">
        <v>46053</v>
      </c>
      <c r="H442" s="15"/>
      <c r="I442" s="15" t="s">
        <v>971</v>
      </c>
      <c r="J442" s="15" t="s">
        <v>792</v>
      </c>
      <c r="K442" s="15" t="s">
        <v>647</v>
      </c>
      <c r="L442" s="29" t="str">
        <f>VLOOKUP(K442,'COMM ITY- ENG'!A:B,2,FALSE)</f>
        <v>chemical products</v>
      </c>
      <c r="M442" s="15"/>
      <c r="N442" s="16">
        <v>260</v>
      </c>
      <c r="O442" s="15" t="s">
        <v>661</v>
      </c>
      <c r="P442" s="15"/>
      <c r="Q442" s="16">
        <f t="shared" si="18"/>
        <v>16</v>
      </c>
      <c r="R442" s="17">
        <v>4160</v>
      </c>
      <c r="S442" s="23" t="str">
        <f>IFERROR(VLOOKUP(J442,'DESC ITY - ENG'!B:C,2,FALSE),VLOOKUP(I442,'DESC ITY - ENG'!A:C,3,FALSE))</f>
        <v>G8 TC MET.FC-1710M A GREEN MET.</v>
      </c>
      <c r="T442" s="12" t="str">
        <f>VLOOKUP(S442,'DESC ITY - ENG'!C:D,2,FALSE)</f>
        <v>INM-</v>
      </c>
      <c r="U442" t="str">
        <f t="shared" si="19"/>
        <v>G8 TC 會議。FC-1710M A 綠色會見。</v>
      </c>
      <c r="V442" t="str">
        <f>VLOOKUP(T442,'STANDARD COMM'!A:D,3,FALSE)</f>
        <v>Coating</v>
      </c>
    </row>
    <row r="443" spans="1:22">
      <c r="A443" s="13" t="s">
        <v>1241</v>
      </c>
      <c r="B443" s="14">
        <v>45635.557719907411</v>
      </c>
      <c r="C443" s="15"/>
      <c r="D443" s="15" t="s">
        <v>74</v>
      </c>
      <c r="E443" s="15" t="s">
        <v>75</v>
      </c>
      <c r="F443" s="15" t="s">
        <v>1403</v>
      </c>
      <c r="G443" s="20">
        <v>46053</v>
      </c>
      <c r="H443" s="15"/>
      <c r="I443" s="15" t="s">
        <v>368</v>
      </c>
      <c r="J443" s="15" t="s">
        <v>369</v>
      </c>
      <c r="K443" s="15" t="s">
        <v>647</v>
      </c>
      <c r="L443" s="29" t="str">
        <f>VLOOKUP(K443,'COMM ITY- ENG'!A:B,2,FALSE)</f>
        <v>chemical products</v>
      </c>
      <c r="M443" s="15"/>
      <c r="N443" s="16">
        <v>50</v>
      </c>
      <c r="O443" s="15" t="s">
        <v>661</v>
      </c>
      <c r="P443" s="15"/>
      <c r="Q443" s="16">
        <f t="shared" si="18"/>
        <v>24.8</v>
      </c>
      <c r="R443" s="17">
        <v>1240</v>
      </c>
      <c r="S443" s="23" t="str">
        <f>IFERROR(VLOOKUP(J443,'DESC ITY - ENG'!B:C,2,FALSE),VLOOKUP(I443,'DESC ITY - ENG'!A:C,3,FALSE))</f>
        <v>Pigment Mearlin Sparkle Gold 9212P</v>
      </c>
      <c r="T443" s="12" t="str">
        <f>VLOOKUP(S443,'DESC ITY - ENG'!C:D,2,FALSE)</f>
        <v>INM-</v>
      </c>
      <c r="U443" t="str">
        <f t="shared" si="19"/>
        <v>顏料 Mearlin 閃耀金色 9212P</v>
      </c>
      <c r="V443" t="str">
        <f>VLOOKUP(T443,'STANDARD COMM'!A:D,3,FALSE)</f>
        <v>Coating</v>
      </c>
    </row>
    <row r="444" spans="1:22">
      <c r="A444" s="7" t="s">
        <v>1241</v>
      </c>
      <c r="B444" s="8">
        <v>45666.665150462963</v>
      </c>
      <c r="C444" s="9"/>
      <c r="D444" s="9" t="s">
        <v>74</v>
      </c>
      <c r="E444" s="9" t="s">
        <v>75</v>
      </c>
      <c r="F444" s="9" t="s">
        <v>1403</v>
      </c>
      <c r="G444" s="19">
        <v>46053</v>
      </c>
      <c r="H444" s="9"/>
      <c r="I444" s="9" t="s">
        <v>596</v>
      </c>
      <c r="J444" s="9" t="s">
        <v>597</v>
      </c>
      <c r="K444" s="9" t="s">
        <v>647</v>
      </c>
      <c r="L444" s="29" t="str">
        <f>VLOOKUP(K444,'COMM ITY- ENG'!A:B,2,FALSE)</f>
        <v>chemical products</v>
      </c>
      <c r="M444" s="9"/>
      <c r="N444" s="10">
        <v>25</v>
      </c>
      <c r="O444" s="9" t="s">
        <v>661</v>
      </c>
      <c r="P444" s="9"/>
      <c r="Q444" s="10">
        <f t="shared" si="18"/>
        <v>27.3</v>
      </c>
      <c r="R444" s="11">
        <v>682.5</v>
      </c>
      <c r="S444" s="23" t="str">
        <f>IFERROR(VLOOKUP(J444,'DESC ITY - ENG'!B:C,2,FALSE),VLOOKUP(I444,'DESC ITY - ENG'!A:C,3,FALSE))</f>
        <v>Pigment Mearlin Super Bronze 9250Z</v>
      </c>
      <c r="T444" s="12" t="str">
        <f>VLOOKUP(S444,'DESC ITY - ENG'!C:D,2,FALSE)</f>
        <v>INM-</v>
      </c>
      <c r="U444" t="str">
        <f t="shared" si="19"/>
        <v>Pigment Mearlin Super Bronze 9250Z</v>
      </c>
      <c r="V444" t="str">
        <f>VLOOKUP(T444,'STANDARD COMM'!A:D,3,FALSE)</f>
        <v>Coating</v>
      </c>
    </row>
    <row r="445" spans="1:22">
      <c r="A445" s="13" t="s">
        <v>1241</v>
      </c>
      <c r="B445" s="14">
        <v>45639.655243055553</v>
      </c>
      <c r="C445" s="15"/>
      <c r="D445" s="15" t="s">
        <v>74</v>
      </c>
      <c r="E445" s="15" t="s">
        <v>75</v>
      </c>
      <c r="F445" s="15" t="s">
        <v>1403</v>
      </c>
      <c r="G445" s="20">
        <v>46053</v>
      </c>
      <c r="H445" s="15"/>
      <c r="I445" s="15" t="s">
        <v>370</v>
      </c>
      <c r="J445" s="15" t="s">
        <v>371</v>
      </c>
      <c r="K445" s="15" t="s">
        <v>647</v>
      </c>
      <c r="L445" s="29" t="str">
        <f>VLOOKUP(K445,'COMM ITY- ENG'!A:B,2,FALSE)</f>
        <v>chemical products</v>
      </c>
      <c r="M445" s="15"/>
      <c r="N445" s="16">
        <v>25</v>
      </c>
      <c r="O445" s="15" t="s">
        <v>661</v>
      </c>
      <c r="P445" s="15"/>
      <c r="Q445" s="16">
        <f t="shared" si="18"/>
        <v>21.95</v>
      </c>
      <c r="R445" s="17">
        <v>548.75</v>
      </c>
      <c r="S445" s="23" t="str">
        <f>IFERROR(VLOOKUP(J445,'DESC ITY - ENG'!B:C,2,FALSE),VLOOKUP(I445,'DESC ITY - ENG'!A:C,3,FALSE))</f>
        <v>Pigment Mearlin Brilliant Gold 9212G+</v>
      </c>
      <c r="T445" s="12" t="str">
        <f>VLOOKUP(S445,'DESC ITY - ENG'!C:D,2,FALSE)</f>
        <v>INM-</v>
      </c>
      <c r="U445" t="str">
        <f t="shared" si="19"/>
        <v>Mearlin Brilliant Gold 9212G+</v>
      </c>
      <c r="V445" t="str">
        <f>VLOOKUP(T445,'STANDARD COMM'!A:D,3,FALSE)</f>
        <v>Coating</v>
      </c>
    </row>
    <row r="446" spans="1:22">
      <c r="A446" s="7" t="s">
        <v>1263</v>
      </c>
      <c r="B446" s="8">
        <v>45623.416273148148</v>
      </c>
      <c r="C446" s="9"/>
      <c r="D446" s="9" t="s">
        <v>132</v>
      </c>
      <c r="E446" s="9" t="s">
        <v>133</v>
      </c>
      <c r="F446" s="9" t="s">
        <v>1421</v>
      </c>
      <c r="G446" s="19">
        <v>46053</v>
      </c>
      <c r="H446" s="9"/>
      <c r="I446" s="9" t="s">
        <v>598</v>
      </c>
      <c r="J446" s="9" t="s">
        <v>599</v>
      </c>
      <c r="K446" s="9" t="s">
        <v>657</v>
      </c>
      <c r="L446" s="29" t="str">
        <f>VLOOKUP(K446,'COMM ITY- ENG'!A:B,2,FALSE)</f>
        <v>consumable materials</v>
      </c>
      <c r="M446" s="9"/>
      <c r="N446" s="10">
        <v>5</v>
      </c>
      <c r="O446" s="9" t="s">
        <v>662</v>
      </c>
      <c r="P446" s="9"/>
      <c r="Q446" s="10">
        <f t="shared" si="18"/>
        <v>207</v>
      </c>
      <c r="R446" s="11">
        <v>1035</v>
      </c>
      <c r="S446" s="23" t="str">
        <f>IFERROR(VLOOKUP(J446,'DESC ITY - ENG'!B:C,2,FALSE),VLOOKUP(I446,'DESC ITY - ENG'!A:C,3,FALSE))</f>
        <v>Black Ink L700 Limitronic 014429 (formerly 10081)</v>
      </c>
      <c r="T446" s="12" t="str">
        <f>VLOOKUP(S446,'DESC ITY - ENG'!C:D,2,FALSE)</f>
        <v>MISC</v>
      </c>
      <c r="U446" t="str">
        <f t="shared" si="19"/>
        <v>Black Ink L700 Limitronic 014429（前稱 10081）</v>
      </c>
      <c r="V446" t="str">
        <f>VLOOKUP(T446,'STANDARD COMM'!A:D,3,FALSE)</f>
        <v>Misc</v>
      </c>
    </row>
    <row r="447" spans="1:22">
      <c r="A447" s="7" t="s">
        <v>1242</v>
      </c>
      <c r="B447" s="8">
        <v>45622.703668981485</v>
      </c>
      <c r="C447" s="9"/>
      <c r="D447" s="9" t="s">
        <v>88</v>
      </c>
      <c r="E447" s="9" t="s">
        <v>89</v>
      </c>
      <c r="F447" s="9" t="s">
        <v>1404</v>
      </c>
      <c r="G447" s="19">
        <v>46053</v>
      </c>
      <c r="H447" s="9"/>
      <c r="I447" s="9" t="s">
        <v>402</v>
      </c>
      <c r="J447" s="9" t="s">
        <v>403</v>
      </c>
      <c r="K447" s="9" t="s">
        <v>646</v>
      </c>
      <c r="L447" s="29" t="str">
        <f>VLOOKUP(K447,'COMM ITY- ENG'!A:B,2,FALSE)</f>
        <v>handles</v>
      </c>
      <c r="M447" s="9"/>
      <c r="N447" s="10">
        <v>4800</v>
      </c>
      <c r="O447" s="9" t="s">
        <v>660</v>
      </c>
      <c r="P447" s="9"/>
      <c r="Q447" s="10">
        <f t="shared" si="18"/>
        <v>0.31064999999999998</v>
      </c>
      <c r="R447" s="11">
        <v>1491.12</v>
      </c>
      <c r="S447" s="23" t="str">
        <f>IFERROR(VLOOKUP(J447,'DESC ITY - ENG'!B:C,2,FALSE),VLOOKUP(I447,'DESC ITY - ENG'!A:C,3,FALSE))</f>
        <v>Handle Chicago/1 Black Satin Finish [cite: 4]</v>
      </c>
      <c r="T447" s="12" t="str">
        <f>VLOOKUP(S447,'DESC ITY - ENG'!C:D,2,FALSE)</f>
        <v>HDL-</v>
      </c>
      <c r="U447" t="str">
        <f t="shared" si="19"/>
        <v>Handle Chicago/1 黑色緞面處理 [引用：4]</v>
      </c>
      <c r="V447" t="str">
        <f>VLOOKUP(T447,'STANDARD COMM'!A:D,3,FALSE)</f>
        <v>Fittings</v>
      </c>
    </row>
    <row r="448" spans="1:22">
      <c r="A448" s="13" t="s">
        <v>1242</v>
      </c>
      <c r="B448" s="14">
        <v>45639.655243055553</v>
      </c>
      <c r="C448" s="15"/>
      <c r="D448" s="15" t="s">
        <v>88</v>
      </c>
      <c r="E448" s="15" t="s">
        <v>89</v>
      </c>
      <c r="F448" s="15" t="s">
        <v>1404</v>
      </c>
      <c r="G448" s="20">
        <v>46053</v>
      </c>
      <c r="H448" s="15"/>
      <c r="I448" s="15" t="s">
        <v>404</v>
      </c>
      <c r="J448" s="15" t="s">
        <v>405</v>
      </c>
      <c r="K448" s="15" t="s">
        <v>646</v>
      </c>
      <c r="L448" s="29" t="str">
        <f>VLOOKUP(K448,'COMM ITY- ENG'!A:B,2,FALSE)</f>
        <v>handles</v>
      </c>
      <c r="M448" s="15"/>
      <c r="N448" s="16">
        <v>9025</v>
      </c>
      <c r="O448" s="15" t="s">
        <v>660</v>
      </c>
      <c r="P448" s="15"/>
      <c r="Q448" s="16">
        <f t="shared" si="18"/>
        <v>0.33630027700831028</v>
      </c>
      <c r="R448" s="17">
        <v>3035.11</v>
      </c>
      <c r="S448" s="23" t="str">
        <f>IFERROR(VLOOKUP(J448,'DESC ITY - ENG'!B:C,2,FALSE),VLOOKUP(I448,'DESC ITY - ENG'!A:C,3,FALSE))</f>
        <v>Handle Chicago/2 Black Satin Finish [cite: 4]</v>
      </c>
      <c r="T448" s="12" t="str">
        <f>VLOOKUP(S448,'DESC ITY - ENG'!C:D,2,FALSE)</f>
        <v>HDL-</v>
      </c>
      <c r="U448" t="str">
        <f t="shared" si="19"/>
        <v>Handle Chicago/2 黑緞面處理 [引用：4]</v>
      </c>
      <c r="V448" t="str">
        <f>VLOOKUP(T448,'STANDARD COMM'!A:D,3,FALSE)</f>
        <v>Fittings</v>
      </c>
    </row>
    <row r="449" spans="1:22">
      <c r="A449" s="7" t="s">
        <v>1242</v>
      </c>
      <c r="B449" s="8">
        <v>45667.610601851855</v>
      </c>
      <c r="C449" s="9"/>
      <c r="D449" s="9" t="s">
        <v>88</v>
      </c>
      <c r="E449" s="9" t="s">
        <v>89</v>
      </c>
      <c r="F449" s="9" t="s">
        <v>1404</v>
      </c>
      <c r="G449" s="19">
        <v>46053</v>
      </c>
      <c r="H449" s="9"/>
      <c r="I449" s="9" t="s">
        <v>628</v>
      </c>
      <c r="J449" s="9" t="s">
        <v>629</v>
      </c>
      <c r="K449" s="9" t="s">
        <v>646</v>
      </c>
      <c r="L449" s="29" t="str">
        <f>VLOOKUP(K449,'COMM ITY- ENG'!A:B,2,FALSE)</f>
        <v>handles</v>
      </c>
      <c r="M449" s="9"/>
      <c r="N449" s="10">
        <v>4560</v>
      </c>
      <c r="O449" s="9" t="s">
        <v>660</v>
      </c>
      <c r="P449" s="9"/>
      <c r="Q449" s="10">
        <f t="shared" si="18"/>
        <v>0.24110964912280702</v>
      </c>
      <c r="R449" s="11">
        <v>1099.46</v>
      </c>
      <c r="S449" s="23" t="str">
        <f>IFERROR(VLOOKUP(J449,'DESC ITY - ENG'!B:C,2,FALSE),VLOOKUP(I449,'DESC ITY - ENG'!A:C,3,FALSE))</f>
        <v>Handle 290/3 Matte Black Pan 3R [cite: 4]</v>
      </c>
      <c r="T449" s="12" t="str">
        <f>VLOOKUP(S449,'DESC ITY - ENG'!C:D,2,FALSE)</f>
        <v>HDL-</v>
      </c>
      <c r="U449" t="str">
        <f t="shared" si="19"/>
        <v>握把 290/3 霧面黑盤 3R [引用：4]</v>
      </c>
      <c r="V449" t="str">
        <f>VLOOKUP(T449,'STANDARD COMM'!A:D,3,FALSE)</f>
        <v>Fittings</v>
      </c>
    </row>
    <row r="450" spans="1:22">
      <c r="A450" s="13" t="s">
        <v>1243</v>
      </c>
      <c r="B450" s="14">
        <v>45629.71303240741</v>
      </c>
      <c r="C450" s="15"/>
      <c r="D450" s="15" t="s">
        <v>88</v>
      </c>
      <c r="E450" s="15" t="s">
        <v>89</v>
      </c>
      <c r="F450" s="15" t="s">
        <v>1404</v>
      </c>
      <c r="G450" s="20">
        <v>46053</v>
      </c>
      <c r="H450" s="15"/>
      <c r="I450" s="15" t="s">
        <v>440</v>
      </c>
      <c r="J450" s="15" t="s">
        <v>441</v>
      </c>
      <c r="K450" s="15" t="s">
        <v>646</v>
      </c>
      <c r="L450" s="29" t="str">
        <f>VLOOKUP(K450,'COMM ITY- ENG'!A:B,2,FALSE)</f>
        <v>handles</v>
      </c>
      <c r="M450" s="15"/>
      <c r="N450" s="16">
        <v>1000</v>
      </c>
      <c r="O450" s="15" t="s">
        <v>660</v>
      </c>
      <c r="P450" s="15"/>
      <c r="Q450" s="16">
        <f t="shared" ref="Q450:Q513" si="20">+R450/N450</f>
        <v>0.56399999999999995</v>
      </c>
      <c r="R450" s="17">
        <v>564</v>
      </c>
      <c r="S450" s="23" t="str">
        <f>IFERROR(VLOOKUP(J450,'DESC ITY - ENG'!B:C,2,FALSE),VLOOKUP(I450,'DESC ITY - ENG'!A:C,3,FALSE))</f>
        <v>Handle Crepe Pan MO210/2 PA125 Hole 5.8mm [cite: 4]</v>
      </c>
      <c r="T450" s="12" t="str">
        <f>VLOOKUP(S450,'DESC ITY - ENG'!C:D,2,FALSE)</f>
        <v>HDL-</v>
      </c>
      <c r="U450" t="str">
        <f t="shared" si="19"/>
        <v>手柄 Crepe Pan MO210/2 PA125 孔徑 5.8mm [引用：4]</v>
      </c>
      <c r="V450" t="str">
        <f>VLOOKUP(T450,'STANDARD COMM'!A:D,3,FALSE)</f>
        <v>Fittings</v>
      </c>
    </row>
    <row r="451" spans="1:22">
      <c r="A451" s="7" t="s">
        <v>1242</v>
      </c>
      <c r="B451" s="8">
        <v>45621.424814814818</v>
      </c>
      <c r="C451" s="9"/>
      <c r="D451" s="9" t="s">
        <v>88</v>
      </c>
      <c r="E451" s="9" t="s">
        <v>89</v>
      </c>
      <c r="F451" s="9" t="s">
        <v>1404</v>
      </c>
      <c r="G451" s="19">
        <v>46053</v>
      </c>
      <c r="H451" s="9"/>
      <c r="I451" s="9" t="s">
        <v>740</v>
      </c>
      <c r="J451" s="9" t="s">
        <v>741</v>
      </c>
      <c r="K451" s="9" t="s">
        <v>646</v>
      </c>
      <c r="L451" s="29" t="str">
        <f>VLOOKUP(K451,'COMM ITY- ENG'!A:B,2,FALSE)</f>
        <v>handles</v>
      </c>
      <c r="M451" s="9"/>
      <c r="N451" s="10">
        <v>2000</v>
      </c>
      <c r="O451" s="9" t="s">
        <v>660</v>
      </c>
      <c r="P451" s="9"/>
      <c r="Q451" s="10">
        <f t="shared" si="20"/>
        <v>9.8790000000000003E-2</v>
      </c>
      <c r="R451" s="11">
        <v>197.58</v>
      </c>
      <c r="S451" s="23" t="str">
        <f>IFERROR(VLOOKUP(J451,'DESC ITY - ENG'!B:C,2,FALSE),VLOOKUP(I451,'DESC ITY - ENG'!A:C,3,FALSE))</f>
        <v>Knob 510 Moplen Black No Pin/No Screw [cite: 4]</v>
      </c>
      <c r="T451" s="12" t="str">
        <f>VLOOKUP(S451,'DESC ITY - ENG'!C:D,2,FALSE)</f>
        <v>KNOB</v>
      </c>
      <c r="U451" t="str">
        <f t="shared" ref="U451:U514" si="21">_xlfn.TRANSLATE(S451,"en","zh-cht")</f>
        <v>Knob 510 Moplen 黑色無銷/無螺絲 [引用：4]</v>
      </c>
      <c r="V451" t="str">
        <f>VLOOKUP(T451,'STANDARD COMM'!A:D,3,FALSE)</f>
        <v>Fittings</v>
      </c>
    </row>
    <row r="452" spans="1:22">
      <c r="A452" s="13" t="s">
        <v>1244</v>
      </c>
      <c r="B452" s="14">
        <v>45546.423680555556</v>
      </c>
      <c r="C452" s="15"/>
      <c r="D452" s="15" t="s">
        <v>88</v>
      </c>
      <c r="E452" s="15" t="s">
        <v>89</v>
      </c>
      <c r="F452" s="15" t="s">
        <v>1405</v>
      </c>
      <c r="G452" s="20">
        <v>46053</v>
      </c>
      <c r="H452" s="15"/>
      <c r="I452" s="15" t="s">
        <v>304</v>
      </c>
      <c r="J452" s="15" t="s">
        <v>305</v>
      </c>
      <c r="K452" s="15" t="s">
        <v>646</v>
      </c>
      <c r="L452" s="29" t="str">
        <f>VLOOKUP(K452,'COMM ITY- ENG'!A:B,2,FALSE)</f>
        <v>handles</v>
      </c>
      <c r="M452" s="15"/>
      <c r="N452" s="16">
        <v>12000</v>
      </c>
      <c r="O452" s="15" t="s">
        <v>660</v>
      </c>
      <c r="P452" s="15"/>
      <c r="Q452" s="16">
        <f t="shared" si="20"/>
        <v>0.4</v>
      </c>
      <c r="R452" s="17">
        <v>4800</v>
      </c>
      <c r="S452" s="23" t="str">
        <f>IFERROR(VLOOKUP(J452,'DESC ITY - ENG'!B:C,2,FALSE),VLOOKUP(I452,'DESC ITY - ENG'!A:C,3,FALSE))</f>
        <v>Handle Titano/1 Black Satin Finish [cite: 4]</v>
      </c>
      <c r="T452" s="12" t="str">
        <f>VLOOKUP(S452,'DESC ITY - ENG'!C:D,2,FALSE)</f>
        <v>HDL-</v>
      </c>
      <c r="U452" t="str">
        <f t="shared" si="21"/>
        <v>Titano/1 黑色緞面處理 [引用：4]</v>
      </c>
      <c r="V452" t="str">
        <f>VLOOKUP(T452,'STANDARD COMM'!A:D,3,FALSE)</f>
        <v>Fittings</v>
      </c>
    </row>
    <row r="453" spans="1:22">
      <c r="A453" s="7" t="s">
        <v>1245</v>
      </c>
      <c r="B453" s="8">
        <v>45636.354456018518</v>
      </c>
      <c r="C453" s="9"/>
      <c r="D453" s="9" t="s">
        <v>88</v>
      </c>
      <c r="E453" s="9" t="s">
        <v>89</v>
      </c>
      <c r="F453" s="9" t="s">
        <v>1405</v>
      </c>
      <c r="G453" s="19">
        <v>46053</v>
      </c>
      <c r="H453" s="9"/>
      <c r="I453" s="9" t="s">
        <v>402</v>
      </c>
      <c r="J453" s="9" t="s">
        <v>403</v>
      </c>
      <c r="K453" s="9" t="s">
        <v>646</v>
      </c>
      <c r="L453" s="29" t="str">
        <f>VLOOKUP(K453,'COMM ITY- ENG'!A:B,2,FALSE)</f>
        <v>handles</v>
      </c>
      <c r="M453" s="9"/>
      <c r="N453" s="10">
        <v>4800</v>
      </c>
      <c r="O453" s="9" t="s">
        <v>660</v>
      </c>
      <c r="P453" s="9"/>
      <c r="Q453" s="10">
        <f t="shared" si="20"/>
        <v>0.31064999999999998</v>
      </c>
      <c r="R453" s="11">
        <v>1491.12</v>
      </c>
      <c r="S453" s="23" t="str">
        <f>IFERROR(VLOOKUP(J453,'DESC ITY - ENG'!B:C,2,FALSE),VLOOKUP(I453,'DESC ITY - ENG'!A:C,3,FALSE))</f>
        <v>Handle Chicago/1 Black Satin Finish [cite: 4]</v>
      </c>
      <c r="T453" s="12" t="str">
        <f>VLOOKUP(S453,'DESC ITY - ENG'!C:D,2,FALSE)</f>
        <v>HDL-</v>
      </c>
      <c r="U453" t="str">
        <f t="shared" si="21"/>
        <v>Handle Chicago/1 黑色緞面處理 [引用：4]</v>
      </c>
      <c r="V453" t="str">
        <f>VLOOKUP(T453,'STANDARD COMM'!A:D,3,FALSE)</f>
        <v>Fittings</v>
      </c>
    </row>
    <row r="454" spans="1:22">
      <c r="A454" s="13" t="s">
        <v>1242</v>
      </c>
      <c r="B454" s="14">
        <v>45618.351678240739</v>
      </c>
      <c r="C454" s="15"/>
      <c r="D454" s="15" t="s">
        <v>88</v>
      </c>
      <c r="E454" s="15" t="s">
        <v>89</v>
      </c>
      <c r="F454" s="15" t="s">
        <v>1405</v>
      </c>
      <c r="G454" s="20">
        <v>46053</v>
      </c>
      <c r="H454" s="15"/>
      <c r="I454" s="15" t="s">
        <v>404</v>
      </c>
      <c r="J454" s="15" t="s">
        <v>405</v>
      </c>
      <c r="K454" s="15" t="s">
        <v>646</v>
      </c>
      <c r="L454" s="29" t="str">
        <f>VLOOKUP(K454,'COMM ITY- ENG'!A:B,2,FALSE)</f>
        <v>handles</v>
      </c>
      <c r="M454" s="15"/>
      <c r="N454" s="16">
        <v>5415</v>
      </c>
      <c r="O454" s="15" t="s">
        <v>660</v>
      </c>
      <c r="P454" s="15"/>
      <c r="Q454" s="16">
        <f t="shared" si="20"/>
        <v>0.33629916897506923</v>
      </c>
      <c r="R454" s="17">
        <v>1821.06</v>
      </c>
      <c r="S454" s="23" t="str">
        <f>IFERROR(VLOOKUP(J454,'DESC ITY - ENG'!B:C,2,FALSE),VLOOKUP(I454,'DESC ITY - ENG'!A:C,3,FALSE))</f>
        <v>Handle Chicago/2 Black Satin Finish [cite: 4]</v>
      </c>
      <c r="T454" s="12" t="str">
        <f>VLOOKUP(S454,'DESC ITY - ENG'!C:D,2,FALSE)</f>
        <v>HDL-</v>
      </c>
      <c r="U454" t="str">
        <f t="shared" si="21"/>
        <v>Handle Chicago/2 黑緞面處理 [引用：4]</v>
      </c>
      <c r="V454" t="str">
        <f>VLOOKUP(T454,'STANDARD COMM'!A:D,3,FALSE)</f>
        <v>Fittings</v>
      </c>
    </row>
    <row r="455" spans="1:22">
      <c r="A455" s="7" t="s">
        <v>1245</v>
      </c>
      <c r="B455" s="8">
        <v>45629.71303240741</v>
      </c>
      <c r="C455" s="9"/>
      <c r="D455" s="9" t="s">
        <v>88</v>
      </c>
      <c r="E455" s="9" t="s">
        <v>89</v>
      </c>
      <c r="F455" s="9" t="s">
        <v>1405</v>
      </c>
      <c r="G455" s="19">
        <v>46053</v>
      </c>
      <c r="H455" s="9"/>
      <c r="I455" s="9" t="s">
        <v>404</v>
      </c>
      <c r="J455" s="9" t="s">
        <v>405</v>
      </c>
      <c r="K455" s="9" t="s">
        <v>646</v>
      </c>
      <c r="L455" s="29" t="str">
        <f>VLOOKUP(K455,'COMM ITY- ENG'!A:B,2,FALSE)</f>
        <v>handles</v>
      </c>
      <c r="M455" s="9"/>
      <c r="N455" s="10">
        <v>3610</v>
      </c>
      <c r="O455" s="9" t="s">
        <v>660</v>
      </c>
      <c r="P455" s="9"/>
      <c r="Q455" s="10">
        <f t="shared" si="20"/>
        <v>0.33629916897506923</v>
      </c>
      <c r="R455" s="11">
        <v>1214.04</v>
      </c>
      <c r="S455" s="23" t="str">
        <f>IFERROR(VLOOKUP(J455,'DESC ITY - ENG'!B:C,2,FALSE),VLOOKUP(I455,'DESC ITY - ENG'!A:C,3,FALSE))</f>
        <v>Handle Chicago/2 Black Satin Finish [cite: 4]</v>
      </c>
      <c r="T455" s="12" t="str">
        <f>VLOOKUP(S455,'DESC ITY - ENG'!C:D,2,FALSE)</f>
        <v>HDL-</v>
      </c>
      <c r="U455" t="str">
        <f t="shared" si="21"/>
        <v>Handle Chicago/2 黑緞面處理 [引用：4]</v>
      </c>
      <c r="V455" t="str">
        <f>VLOOKUP(T455,'STANDARD COMM'!A:D,3,FALSE)</f>
        <v>Fittings</v>
      </c>
    </row>
    <row r="456" spans="1:22">
      <c r="A456" s="13" t="s">
        <v>1153</v>
      </c>
      <c r="B456" s="14">
        <v>45558.656006944446</v>
      </c>
      <c r="C456" s="15"/>
      <c r="D456" s="15" t="s">
        <v>88</v>
      </c>
      <c r="E456" s="15" t="s">
        <v>89</v>
      </c>
      <c r="F456" s="15" t="s">
        <v>1405</v>
      </c>
      <c r="G456" s="20">
        <v>46053</v>
      </c>
      <c r="H456" s="15"/>
      <c r="I456" s="15" t="s">
        <v>440</v>
      </c>
      <c r="J456" s="15" t="s">
        <v>441</v>
      </c>
      <c r="K456" s="15" t="s">
        <v>646</v>
      </c>
      <c r="L456" s="29" t="str">
        <f>VLOOKUP(K456,'COMM ITY- ENG'!A:B,2,FALSE)</f>
        <v>handles</v>
      </c>
      <c r="M456" s="15"/>
      <c r="N456" s="16">
        <v>21600</v>
      </c>
      <c r="O456" s="15" t="s">
        <v>660</v>
      </c>
      <c r="P456" s="15"/>
      <c r="Q456" s="16">
        <f t="shared" si="20"/>
        <v>0.56481018518518522</v>
      </c>
      <c r="R456" s="17">
        <v>12199.9</v>
      </c>
      <c r="S456" s="23" t="str">
        <f>IFERROR(VLOOKUP(J456,'DESC ITY - ENG'!B:C,2,FALSE),VLOOKUP(I456,'DESC ITY - ENG'!A:C,3,FALSE))</f>
        <v>Handle Crepe Pan MO210/2 PA125 Hole 5.8mm [cite: 4]</v>
      </c>
      <c r="T456" s="12" t="str">
        <f>VLOOKUP(S456,'DESC ITY - ENG'!C:D,2,FALSE)</f>
        <v>HDL-</v>
      </c>
      <c r="U456" t="str">
        <f t="shared" si="21"/>
        <v>手柄 Crepe Pan MO210/2 PA125 孔徑 5.8mm [引用：4]</v>
      </c>
      <c r="V456" t="str">
        <f>VLOOKUP(T456,'STANDARD COMM'!A:D,3,FALSE)</f>
        <v>Fittings</v>
      </c>
    </row>
    <row r="457" spans="1:22">
      <c r="A457" s="7" t="s">
        <v>1268</v>
      </c>
      <c r="B457" s="8">
        <v>45621.455462962964</v>
      </c>
      <c r="C457" s="9"/>
      <c r="D457" s="9" t="s">
        <v>76</v>
      </c>
      <c r="E457" s="9" t="s">
        <v>77</v>
      </c>
      <c r="F457" s="9" t="s">
        <v>1426</v>
      </c>
      <c r="G457" s="19">
        <v>46053</v>
      </c>
      <c r="H457" s="9"/>
      <c r="I457" s="9" t="s">
        <v>372</v>
      </c>
      <c r="J457" s="9" t="s">
        <v>373</v>
      </c>
      <c r="K457" s="9" t="s">
        <v>657</v>
      </c>
      <c r="L457" s="29" t="str">
        <f>VLOOKUP(K457,'COMM ITY- ENG'!A:B,2,FALSE)</f>
        <v>consumable materials</v>
      </c>
      <c r="M457" s="9"/>
      <c r="N457" s="10">
        <v>4</v>
      </c>
      <c r="O457" s="9" t="s">
        <v>660</v>
      </c>
      <c r="P457" s="9"/>
      <c r="Q457" s="10">
        <f t="shared" si="20"/>
        <v>18.9375</v>
      </c>
      <c r="R457" s="11">
        <v>75.75</v>
      </c>
      <c r="S457" s="23" t="str">
        <f>IFERROR(VLOOKUP(J457,'DESC ITY - ENG'!B:C,2,FALSE),VLOOKUP(I457,'DESC ITY - ENG'!A:C,3,FALSE))</f>
        <v>Adhesive Loctite 406 28cm SS304 Rim with Steam Vent Type AGlass Lid</v>
      </c>
      <c r="T457" s="12" t="str">
        <f>VLOOKUP(S457,'DESC ITY - ENG'!C:D,2,FALSE)</f>
        <v>MISC</v>
      </c>
      <c r="U457" t="str">
        <f t="shared" si="21"/>
        <v>黏著式 Loctite 406 28 公分 SS304 輪圈，配有蒸汽通風型 AGlass 蓋</v>
      </c>
      <c r="V457" t="str">
        <f>VLOOKUP(T457,'STANDARD COMM'!A:D,3,FALSE)</f>
        <v>Misc</v>
      </c>
    </row>
    <row r="458" spans="1:22">
      <c r="A458" s="13" t="s">
        <v>1268</v>
      </c>
      <c r="B458" s="14">
        <v>45614.908553240741</v>
      </c>
      <c r="C458" s="15"/>
      <c r="D458" s="15" t="s">
        <v>76</v>
      </c>
      <c r="E458" s="15" t="s">
        <v>77</v>
      </c>
      <c r="F458" s="15" t="s">
        <v>1426</v>
      </c>
      <c r="G458" s="20">
        <v>46053</v>
      </c>
      <c r="H458" s="15"/>
      <c r="I458" s="15" t="s">
        <v>530</v>
      </c>
      <c r="J458" s="15" t="s">
        <v>531</v>
      </c>
      <c r="K458" s="15" t="s">
        <v>657</v>
      </c>
      <c r="L458" s="29" t="str">
        <f>VLOOKUP(K458,'COMM ITY- ENG'!A:B,2,FALSE)</f>
        <v>consumable materials</v>
      </c>
      <c r="M458" s="15"/>
      <c r="N458" s="16">
        <v>4</v>
      </c>
      <c r="O458" s="15" t="s">
        <v>660</v>
      </c>
      <c r="P458" s="15"/>
      <c r="Q458" s="16">
        <f t="shared" si="20"/>
        <v>25.725000000000001</v>
      </c>
      <c r="R458" s="17">
        <v>102.9</v>
      </c>
      <c r="S458" s="23" t="str">
        <f>IFERROR(VLOOKUP(J458,'DESC ITY - ENG'!B:C,2,FALSE),VLOOKUP(I458,'DESC ITY - ENG'!A:C,3,FALSE))</f>
        <v>770 PRIMER LOCT0016777 GR.10</v>
      </c>
      <c r="T458" s="12" t="str">
        <f>VLOOKUP(S458,'DESC ITY - ENG'!C:D,2,FALSE)</f>
        <v>INM-</v>
      </c>
      <c r="U458" t="str">
        <f t="shared" si="21"/>
        <v>770 底火LOCT0016777 GR.10</v>
      </c>
      <c r="V458" t="str">
        <f>VLOOKUP(T458,'STANDARD COMM'!A:D,3,FALSE)</f>
        <v>Coating</v>
      </c>
    </row>
    <row r="459" spans="1:22">
      <c r="A459" s="13" t="s">
        <v>1215</v>
      </c>
      <c r="B459" s="14">
        <v>45645.573576388888</v>
      </c>
      <c r="C459" s="15"/>
      <c r="D459" s="15" t="s">
        <v>53</v>
      </c>
      <c r="E459" s="15" t="s">
        <v>54</v>
      </c>
      <c r="F459" s="15" t="s">
        <v>1370</v>
      </c>
      <c r="G459" s="20">
        <v>46053</v>
      </c>
      <c r="H459" s="15"/>
      <c r="I459" s="15" t="s">
        <v>706</v>
      </c>
      <c r="J459" s="15" t="s">
        <v>707</v>
      </c>
      <c r="K459" s="15" t="s">
        <v>648</v>
      </c>
      <c r="L459" s="29" t="str">
        <f>VLOOKUP(K459,'COMM ITY- ENG'!A:B,2,FALSE)</f>
        <v>finished accessories</v>
      </c>
      <c r="M459" s="15"/>
      <c r="N459" s="16">
        <v>900</v>
      </c>
      <c r="O459" s="15" t="s">
        <v>660</v>
      </c>
      <c r="P459" s="15"/>
      <c r="Q459" s="16">
        <f t="shared" si="20"/>
        <v>3.7244444444444444</v>
      </c>
      <c r="R459" s="17">
        <v>3352</v>
      </c>
      <c r="S459" s="23" t="str">
        <f>IFERROR(VLOOKUP(J459,'DESC ITY - ENG'!B:C,2,FALSE),VLOOKUP(I459,'DESC ITY - ENG'!A:C,3,FALSE))</f>
        <v>SS Lid 16cm Assembled with DEY.PVD Gold Handle</v>
      </c>
      <c r="T459" s="12" t="str">
        <f>VLOOKUP(S459,'DESC ITY - ENG'!C:D,2,FALSE)</f>
        <v>LID-</v>
      </c>
      <c r="U459" t="str">
        <f t="shared" si="21"/>
        <v>SS 蓋子 16cm 組裝，搭配 DEY。PVD 金色握把</v>
      </c>
      <c r="V459" t="str">
        <f>VLOOKUP(T459,'STANDARD COMM'!A:D,3,FALSE)</f>
        <v>Lid</v>
      </c>
    </row>
    <row r="460" spans="1:22">
      <c r="A460" s="7" t="s">
        <v>1215</v>
      </c>
      <c r="B460" s="8"/>
      <c r="C460" s="9"/>
      <c r="D460" s="9" t="s">
        <v>53</v>
      </c>
      <c r="E460" s="9" t="s">
        <v>54</v>
      </c>
      <c r="F460" s="9" t="s">
        <v>1370</v>
      </c>
      <c r="G460" s="19">
        <v>46053</v>
      </c>
      <c r="H460" s="9"/>
      <c r="I460" s="9" t="s">
        <v>708</v>
      </c>
      <c r="J460" s="9" t="s">
        <v>709</v>
      </c>
      <c r="K460" s="9" t="s">
        <v>648</v>
      </c>
      <c r="L460" s="29" t="str">
        <f>VLOOKUP(K460,'COMM ITY- ENG'!A:B,2,FALSE)</f>
        <v>finished accessories</v>
      </c>
      <c r="M460" s="9"/>
      <c r="N460" s="10">
        <v>980</v>
      </c>
      <c r="O460" s="9" t="s">
        <v>660</v>
      </c>
      <c r="P460" s="9"/>
      <c r="Q460" s="10">
        <f t="shared" si="20"/>
        <v>4.2674081632653067</v>
      </c>
      <c r="R460" s="11">
        <v>4182.0600000000004</v>
      </c>
      <c r="S460" s="23" t="str">
        <f>IFERROR(VLOOKUP(J460,'DESC ITY - ENG'!B:C,2,FALSE),VLOOKUP(I460,'DESC ITY - ENG'!A:C,3,FALSE))</f>
        <v>SS Lid 20cm Assembled with DEY.PVD Gold Handle</v>
      </c>
      <c r="T460" s="12" t="str">
        <f>VLOOKUP(S460,'DESC ITY - ENG'!C:D,2,FALSE)</f>
        <v>LID-</v>
      </c>
      <c r="U460" t="str">
        <f t="shared" si="21"/>
        <v>SS 蓋子 20cm 組裝，搭配 DEY。PVD 金色握把</v>
      </c>
      <c r="V460" t="str">
        <f>VLOOKUP(T460,'STANDARD COMM'!A:D,3,FALSE)</f>
        <v>Lid</v>
      </c>
    </row>
    <row r="461" spans="1:22">
      <c r="A461" s="13" t="s">
        <v>1215</v>
      </c>
      <c r="B461" s="14">
        <v>45645.573576388888</v>
      </c>
      <c r="C461" s="15"/>
      <c r="D461" s="15" t="s">
        <v>53</v>
      </c>
      <c r="E461" s="15" t="s">
        <v>54</v>
      </c>
      <c r="F461" s="15" t="s">
        <v>1370</v>
      </c>
      <c r="G461" s="20">
        <v>46053</v>
      </c>
      <c r="H461" s="15"/>
      <c r="I461" s="15" t="s">
        <v>710</v>
      </c>
      <c r="J461" s="15" t="s">
        <v>711</v>
      </c>
      <c r="K461" s="15" t="s">
        <v>648</v>
      </c>
      <c r="L461" s="29" t="str">
        <f>VLOOKUP(K461,'COMM ITY- ENG'!A:B,2,FALSE)</f>
        <v>finished accessories</v>
      </c>
      <c r="M461" s="15"/>
      <c r="N461" s="16">
        <v>450</v>
      </c>
      <c r="O461" s="15" t="s">
        <v>660</v>
      </c>
      <c r="P461" s="15"/>
      <c r="Q461" s="16">
        <f t="shared" si="20"/>
        <v>5.1158000000000001</v>
      </c>
      <c r="R461" s="17">
        <v>2302.11</v>
      </c>
      <c r="S461" s="23" t="str">
        <f>IFERROR(VLOOKUP(J461,'DESC ITY - ENG'!B:C,2,FALSE),VLOOKUP(I461,'DESC ITY - ENG'!A:C,3,FALSE))</f>
        <v>SS Lid 24cm Assembled with DEY.PVD Gold Handle</v>
      </c>
      <c r="T461" s="12" t="str">
        <f>VLOOKUP(S461,'DESC ITY - ENG'!C:D,2,FALSE)</f>
        <v>LID-</v>
      </c>
      <c r="U461" t="str">
        <f t="shared" si="21"/>
        <v>SS 蓋 24cm 組裝，搭配 DEY。PVD 金色握把</v>
      </c>
      <c r="V461" t="str">
        <f>VLOOKUP(T461,'STANDARD COMM'!A:D,3,FALSE)</f>
        <v>Lid</v>
      </c>
    </row>
    <row r="462" spans="1:22">
      <c r="A462" s="7" t="s">
        <v>1215</v>
      </c>
      <c r="B462" s="8">
        <v>45629.71303240741</v>
      </c>
      <c r="C462" s="9"/>
      <c r="D462" s="9" t="s">
        <v>53</v>
      </c>
      <c r="E462" s="9" t="s">
        <v>54</v>
      </c>
      <c r="F462" s="9" t="s">
        <v>1370</v>
      </c>
      <c r="G462" s="19">
        <v>46053</v>
      </c>
      <c r="H462" s="9"/>
      <c r="I462" s="9" t="s">
        <v>712</v>
      </c>
      <c r="J462" s="9" t="s">
        <v>713</v>
      </c>
      <c r="K462" s="9" t="s">
        <v>648</v>
      </c>
      <c r="L462" s="29" t="str">
        <f>VLOOKUP(K462,'COMM ITY- ENG'!A:B,2,FALSE)</f>
        <v>finished accessories</v>
      </c>
      <c r="M462" s="9"/>
      <c r="N462" s="10">
        <v>1940</v>
      </c>
      <c r="O462" s="9" t="s">
        <v>660</v>
      </c>
      <c r="P462" s="9"/>
      <c r="Q462" s="10">
        <f t="shared" si="20"/>
        <v>5.6163556701030926</v>
      </c>
      <c r="R462" s="11">
        <v>10895.73</v>
      </c>
      <c r="S462" s="23" t="str">
        <f>IFERROR(VLOOKUP(J462,'DESC ITY - ENG'!B:C,2,FALSE),VLOOKUP(I462,'DESC ITY - ENG'!A:C,3,FALSE))</f>
        <v>SS Lid 26cm Assembled with DEY.PVD Gold Handle</v>
      </c>
      <c r="T462" s="12" t="str">
        <f>VLOOKUP(S462,'DESC ITY - ENG'!C:D,2,FALSE)</f>
        <v>LID-</v>
      </c>
      <c r="U462" t="str">
        <f t="shared" si="21"/>
        <v>SS 蓋子 26cm 組裝，搭配 DEY。PVD 金色握把</v>
      </c>
      <c r="V462" t="str">
        <f>VLOOKUP(T462,'STANDARD COMM'!A:D,3,FALSE)</f>
        <v>Lid</v>
      </c>
    </row>
    <row r="463" spans="1:22">
      <c r="A463" s="13" t="s">
        <v>1215</v>
      </c>
      <c r="B463" s="14">
        <v>45643.429699074077</v>
      </c>
      <c r="C463" s="15"/>
      <c r="D463" s="15" t="s">
        <v>53</v>
      </c>
      <c r="E463" s="15" t="s">
        <v>54</v>
      </c>
      <c r="F463" s="15" t="s">
        <v>1370</v>
      </c>
      <c r="G463" s="20">
        <v>46053</v>
      </c>
      <c r="H463" s="15"/>
      <c r="I463" s="15" t="s">
        <v>714</v>
      </c>
      <c r="J463" s="15" t="s">
        <v>715</v>
      </c>
      <c r="K463" s="15" t="s">
        <v>648</v>
      </c>
      <c r="L463" s="29" t="str">
        <f>VLOOKUP(K463,'COMM ITY- ENG'!A:B,2,FALSE)</f>
        <v>finished accessories</v>
      </c>
      <c r="M463" s="15"/>
      <c r="N463" s="16">
        <v>1920</v>
      </c>
      <c r="O463" s="15" t="s">
        <v>660</v>
      </c>
      <c r="P463" s="15"/>
      <c r="Q463" s="16">
        <f t="shared" si="20"/>
        <v>3.486890625</v>
      </c>
      <c r="R463" s="17">
        <v>6694.83</v>
      </c>
      <c r="S463" s="23" t="str">
        <f>IFERROR(VLOOKUP(J463,'DESC ITY - ENG'!B:C,2,FALSE),VLOOKUP(I463,'DESC ITY - ENG'!A:C,3,FALSE))</f>
        <v>SS Lid 16cm Assembled with DEY.SI Handle</v>
      </c>
      <c r="T463" s="12" t="str">
        <f>VLOOKUP(S463,'DESC ITY - ENG'!C:D,2,FALSE)</f>
        <v>LID-</v>
      </c>
      <c r="U463" t="str">
        <f t="shared" si="21"/>
        <v>SS 蓋子 16cm 組裝，附 DEY.SI 把手</v>
      </c>
      <c r="V463" t="str">
        <f>VLOOKUP(T463,'STANDARD COMM'!A:D,3,FALSE)</f>
        <v>Lid</v>
      </c>
    </row>
    <row r="464" spans="1:22">
      <c r="A464" s="7" t="s">
        <v>1215</v>
      </c>
      <c r="B464" s="8">
        <v>45629.71303240741</v>
      </c>
      <c r="C464" s="9"/>
      <c r="D464" s="9" t="s">
        <v>53</v>
      </c>
      <c r="E464" s="9" t="s">
        <v>54</v>
      </c>
      <c r="F464" s="9" t="s">
        <v>1370</v>
      </c>
      <c r="G464" s="19">
        <v>46053</v>
      </c>
      <c r="H464" s="9"/>
      <c r="I464" s="9" t="s">
        <v>716</v>
      </c>
      <c r="J464" s="9" t="s">
        <v>717</v>
      </c>
      <c r="K464" s="9" t="s">
        <v>648</v>
      </c>
      <c r="L464" s="29" t="str">
        <f>VLOOKUP(K464,'COMM ITY- ENG'!A:B,2,FALSE)</f>
        <v>finished accessories</v>
      </c>
      <c r="M464" s="9"/>
      <c r="N464" s="10">
        <v>2080</v>
      </c>
      <c r="O464" s="9" t="s">
        <v>660</v>
      </c>
      <c r="P464" s="9"/>
      <c r="Q464" s="10">
        <f t="shared" si="20"/>
        <v>4.0298653846153849</v>
      </c>
      <c r="R464" s="11">
        <v>8382.1200000000008</v>
      </c>
      <c r="S464" s="23" t="str">
        <f>IFERROR(VLOOKUP(J464,'DESC ITY - ENG'!B:C,2,FALSE),VLOOKUP(I464,'DESC ITY - ENG'!A:C,3,FALSE))</f>
        <v>SS Lid 20cm Assembled with DEY.SI Handle</v>
      </c>
      <c r="T464" s="12" t="str">
        <f>VLOOKUP(S464,'DESC ITY - ENG'!C:D,2,FALSE)</f>
        <v>LID-</v>
      </c>
      <c r="U464" t="str">
        <f t="shared" si="21"/>
        <v>SS 蓋 20cm 組裝，附有 DEY.SI 把手</v>
      </c>
      <c r="V464" t="str">
        <f>VLOOKUP(T464,'STANDARD COMM'!A:D,3,FALSE)</f>
        <v>Lid</v>
      </c>
    </row>
    <row r="465" spans="1:22">
      <c r="A465" s="13" t="s">
        <v>1215</v>
      </c>
      <c r="B465" s="14">
        <v>45643.429699074077</v>
      </c>
      <c r="C465" s="15"/>
      <c r="D465" s="15" t="s">
        <v>53</v>
      </c>
      <c r="E465" s="15" t="s">
        <v>54</v>
      </c>
      <c r="F465" s="15" t="s">
        <v>1370</v>
      </c>
      <c r="G465" s="20">
        <v>46053</v>
      </c>
      <c r="H465" s="15"/>
      <c r="I465" s="15" t="s">
        <v>718</v>
      </c>
      <c r="J465" s="15" t="s">
        <v>719</v>
      </c>
      <c r="K465" s="15" t="s">
        <v>648</v>
      </c>
      <c r="L465" s="29" t="str">
        <f>VLOOKUP(K465,'COMM ITY- ENG'!A:B,2,FALSE)</f>
        <v>finished accessories</v>
      </c>
      <c r="M465" s="15"/>
      <c r="N465" s="16">
        <v>1040</v>
      </c>
      <c r="O465" s="15" t="s">
        <v>660</v>
      </c>
      <c r="P465" s="15"/>
      <c r="Q465" s="16">
        <f t="shared" si="20"/>
        <v>4.8782596153846161</v>
      </c>
      <c r="R465" s="17">
        <v>5073.3900000000003</v>
      </c>
      <c r="S465" s="23" t="str">
        <f>IFERROR(VLOOKUP(J465,'DESC ITY - ENG'!B:C,2,FALSE),VLOOKUP(I465,'DESC ITY - ENG'!A:C,3,FALSE))</f>
        <v>SS Lid 24cm Assembled with DEY.SI Handle</v>
      </c>
      <c r="T465" s="12" t="str">
        <f>VLOOKUP(S465,'DESC ITY - ENG'!C:D,2,FALSE)</f>
        <v>LID-</v>
      </c>
      <c r="U465" t="str">
        <f t="shared" si="21"/>
        <v>SS 蓋子 24cm 組裝，附 DEY.SI 把手</v>
      </c>
      <c r="V465" t="str">
        <f>VLOOKUP(T465,'STANDARD COMM'!A:D,3,FALSE)</f>
        <v>Lid</v>
      </c>
    </row>
    <row r="466" spans="1:22">
      <c r="A466" s="7" t="s">
        <v>1215</v>
      </c>
      <c r="B466" s="8">
        <v>45582.526967592596</v>
      </c>
      <c r="C466" s="9"/>
      <c r="D466" s="9" t="s">
        <v>53</v>
      </c>
      <c r="E466" s="9" t="s">
        <v>54</v>
      </c>
      <c r="F466" s="9" t="s">
        <v>1370</v>
      </c>
      <c r="G466" s="19">
        <v>46053</v>
      </c>
      <c r="H466" s="9"/>
      <c r="I466" s="9" t="s">
        <v>720</v>
      </c>
      <c r="J466" s="9" t="s">
        <v>721</v>
      </c>
      <c r="K466" s="9" t="s">
        <v>648</v>
      </c>
      <c r="L466" s="29" t="str">
        <f>VLOOKUP(K466,'COMM ITY- ENG'!A:B,2,FALSE)</f>
        <v>finished accessories</v>
      </c>
      <c r="M466" s="9"/>
      <c r="N466" s="10">
        <v>4500</v>
      </c>
      <c r="O466" s="9" t="s">
        <v>660</v>
      </c>
      <c r="P466" s="9"/>
      <c r="Q466" s="10">
        <f t="shared" si="20"/>
        <v>5.3872911111111117</v>
      </c>
      <c r="R466" s="11">
        <v>24242.81</v>
      </c>
      <c r="S466" s="23" t="str">
        <f>IFERROR(VLOOKUP(J466,'DESC ITY - ENG'!B:C,2,FALSE),VLOOKUP(I466,'DESC ITY - ENG'!A:C,3,FALSE))</f>
        <v>SS Lid 26cm Assembled with DEY.SI Handle</v>
      </c>
      <c r="T466" s="12" t="str">
        <f>VLOOKUP(S466,'DESC ITY - ENG'!C:D,2,FALSE)</f>
        <v>LID-</v>
      </c>
      <c r="U466" t="str">
        <f t="shared" si="21"/>
        <v>SS 蓋 26cm 組裝，附 DEY.SI 把手</v>
      </c>
      <c r="V466" t="str">
        <f>VLOOKUP(T466,'STANDARD COMM'!A:D,3,FALSE)</f>
        <v>Lid</v>
      </c>
    </row>
    <row r="467" spans="1:22">
      <c r="A467" s="13" t="s">
        <v>1216</v>
      </c>
      <c r="B467" s="14">
        <v>45610.629560185182</v>
      </c>
      <c r="C467" s="15"/>
      <c r="D467" s="15" t="s">
        <v>41</v>
      </c>
      <c r="E467" s="15" t="s">
        <v>42</v>
      </c>
      <c r="F467" s="15" t="s">
        <v>1371</v>
      </c>
      <c r="G467" s="20">
        <v>46053</v>
      </c>
      <c r="H467" s="15"/>
      <c r="I467" s="15" t="s">
        <v>208</v>
      </c>
      <c r="J467" s="15" t="s">
        <v>209</v>
      </c>
      <c r="K467" s="15" t="s">
        <v>646</v>
      </c>
      <c r="L467" s="29" t="str">
        <f>VLOOKUP(K467,'COMM ITY- ENG'!A:B,2,FALSE)</f>
        <v>handles</v>
      </c>
      <c r="M467" s="15"/>
      <c r="N467" s="16">
        <v>25000</v>
      </c>
      <c r="O467" s="15" t="s">
        <v>660</v>
      </c>
      <c r="P467" s="15"/>
      <c r="Q467" s="16">
        <f t="shared" si="20"/>
        <v>1.19</v>
      </c>
      <c r="R467" s="17">
        <v>29750</v>
      </c>
      <c r="S467" s="23" t="str">
        <f>IFERROR(VLOOKUP(J467,'DESC ITY - ENG'!B:C,2,FALSE),VLOOKUP(I467,'DESC ITY - ENG'!A:C,3,FALSE))</f>
        <v>Steel Handle AC.SOLE Short w/Logo MC AISI 430 Pan 279-24 Sandblasted [cite: 4]</v>
      </c>
      <c r="T467" s="12" t="str">
        <f>VLOOKUP(S467,'DESC ITY - ENG'!C:D,2,FALSE)</f>
        <v>SHDL</v>
      </c>
      <c r="U467" t="str">
        <f t="shared" si="21"/>
        <v>鋼柄冷氣。獨短帶標誌 MC AISI 430 Pan 279-24 噴砂處理 [引用：4]</v>
      </c>
      <c r="V467" t="str">
        <f>VLOOKUP(T467,'STANDARD COMM'!A:D,3,FALSE)</f>
        <v>Fittings</v>
      </c>
    </row>
    <row r="468" spans="1:22">
      <c r="A468" s="7" t="s">
        <v>1216</v>
      </c>
      <c r="B468" s="8">
        <v>45582.526967592596</v>
      </c>
      <c r="C468" s="9"/>
      <c r="D468" s="9" t="s">
        <v>41</v>
      </c>
      <c r="E468" s="9" t="s">
        <v>42</v>
      </c>
      <c r="F468" s="9" t="s">
        <v>1371</v>
      </c>
      <c r="G468" s="19">
        <v>46053</v>
      </c>
      <c r="H468" s="9"/>
      <c r="I468" s="9" t="s">
        <v>214</v>
      </c>
      <c r="J468" s="9" t="s">
        <v>215</v>
      </c>
      <c r="K468" s="9" t="s">
        <v>646</v>
      </c>
      <c r="L468" s="29" t="str">
        <f>VLOOKUP(K468,'COMM ITY- ENG'!A:B,2,FALSE)</f>
        <v>handles</v>
      </c>
      <c r="M468" s="9"/>
      <c r="N468" s="10">
        <v>35000</v>
      </c>
      <c r="O468" s="9" t="s">
        <v>660</v>
      </c>
      <c r="P468" s="9"/>
      <c r="Q468" s="10">
        <f t="shared" si="20"/>
        <v>1.29</v>
      </c>
      <c r="R468" s="11">
        <v>45150</v>
      </c>
      <c r="S468" s="23" t="str">
        <f>IFERROR(VLOOKUP(J468,'DESC ITY - ENG'!B:C,2,FALSE),VLOOKUP(I468,'DESC ITY - ENG'!A:C,3,FALSE))</f>
        <v>Steel Handle AC.SOLE Long w/Logo MC AISI 430 Skillet 379-26 Sandblasted [cite: 4 5]</v>
      </c>
      <c r="T468" s="12" t="str">
        <f>VLOOKUP(S468,'DESC ITY - ENG'!C:D,2,FALSE)</f>
        <v>HDL-</v>
      </c>
      <c r="U468" t="str">
        <f t="shared" si="21"/>
        <v>鋼柄冷氣。鞋底長款，配 MC 標誌 MC AISI 430 Skillet 379-26 噴砂 [引用：4 5]</v>
      </c>
      <c r="V468" t="str">
        <f>VLOOKUP(T468,'STANDARD COMM'!A:D,3,FALSE)</f>
        <v>Fittings</v>
      </c>
    </row>
    <row r="469" spans="1:22">
      <c r="A469" s="13" t="s">
        <v>1216</v>
      </c>
      <c r="B469" s="14">
        <v>45610.629560185182</v>
      </c>
      <c r="C469" s="15"/>
      <c r="D469" s="15" t="s">
        <v>41</v>
      </c>
      <c r="E469" s="15" t="s">
        <v>42</v>
      </c>
      <c r="F469" s="15" t="s">
        <v>1371</v>
      </c>
      <c r="G469" s="20">
        <v>46053</v>
      </c>
      <c r="H469" s="15"/>
      <c r="I469" s="15" t="s">
        <v>218</v>
      </c>
      <c r="J469" s="15" t="s">
        <v>219</v>
      </c>
      <c r="K469" s="15" t="s">
        <v>646</v>
      </c>
      <c r="L469" s="29" t="str">
        <f>VLOOKUP(K469,'COMM ITY- ENG'!A:B,2,FALSE)</f>
        <v>handles</v>
      </c>
      <c r="M469" s="15"/>
      <c r="N469" s="16">
        <v>8200</v>
      </c>
      <c r="O469" s="15" t="s">
        <v>660</v>
      </c>
      <c r="P469" s="15"/>
      <c r="Q469" s="16">
        <f t="shared" si="20"/>
        <v>1.1499999999999999</v>
      </c>
      <c r="R469" s="17">
        <v>9430</v>
      </c>
      <c r="S469" s="23" t="str">
        <f>IFERROR(VLOOKUP(J469,'DESC ITY - ENG'!B:C,2,FALSE),VLOOKUP(I469,'DESC ITY - ENG'!A:C,3,FALSE))</f>
        <v>Steel Knob AC.SOLE w/Logo MC AISI 430 Sandblasted [cite: 5]</v>
      </c>
      <c r="T469" s="12" t="str">
        <f>VLOOKUP(S469,'DESC ITY - ENG'!C:D,2,FALSE)</f>
        <v>KNOB</v>
      </c>
      <c r="U469" t="str">
        <f t="shared" si="21"/>
        <v>鋼旋鈕冷氣。唯一配件 MC 標誌 AISI 430 砂燒 [引用：5]</v>
      </c>
      <c r="V469" t="str">
        <f>VLOOKUP(T469,'STANDARD COMM'!A:D,3,FALSE)</f>
        <v>Fittings</v>
      </c>
    </row>
    <row r="470" spans="1:22">
      <c r="A470" s="13" t="s">
        <v>1194</v>
      </c>
      <c r="B470" s="14">
        <v>45560.446585648147</v>
      </c>
      <c r="C470" s="15"/>
      <c r="D470" s="15" t="s">
        <v>31</v>
      </c>
      <c r="E470" s="15" t="s">
        <v>32</v>
      </c>
      <c r="F470" s="15" t="s">
        <v>1345</v>
      </c>
      <c r="G470" s="20">
        <v>46053</v>
      </c>
      <c r="H470" s="15"/>
      <c r="I470" s="15" t="s">
        <v>160</v>
      </c>
      <c r="J470" s="15" t="s">
        <v>161</v>
      </c>
      <c r="K470" s="15" t="s">
        <v>647</v>
      </c>
      <c r="L470" s="29" t="str">
        <f>VLOOKUP(K470,'COMM ITY- ENG'!A:B,2,FALSE)</f>
        <v>chemical products</v>
      </c>
      <c r="M470" s="15"/>
      <c r="N470" s="16">
        <v>25</v>
      </c>
      <c r="O470" s="15" t="s">
        <v>661</v>
      </c>
      <c r="P470" s="15"/>
      <c r="Q470" s="16">
        <f t="shared" si="20"/>
        <v>22.389200000000002</v>
      </c>
      <c r="R470" s="17">
        <v>559.73</v>
      </c>
      <c r="S470" s="23" t="str">
        <f>IFERROR(VLOOKUP(J470,'DESC ITY - ENG'!B:C,2,FALSE),VLOOKUP(I470,'DESC ITY - ENG'!A:C,3,FALSE))</f>
        <v>Pigment FB 280 Iron Red</v>
      </c>
      <c r="T470" s="12" t="str">
        <f>VLOOKUP(S470,'DESC ITY - ENG'!C:D,2,FALSE)</f>
        <v>INM-</v>
      </c>
      <c r="U470" t="str">
        <f t="shared" si="21"/>
        <v>顏料FB 280 鐵紅</v>
      </c>
      <c r="V470" t="str">
        <f>VLOOKUP(T470,'STANDARD COMM'!A:D,3,FALSE)</f>
        <v>Coating</v>
      </c>
    </row>
    <row r="471" spans="1:22">
      <c r="A471" s="7" t="s">
        <v>1194</v>
      </c>
      <c r="B471" s="8">
        <v>45560.446585648147</v>
      </c>
      <c r="C471" s="9"/>
      <c r="D471" s="9" t="s">
        <v>31</v>
      </c>
      <c r="E471" s="9" t="s">
        <v>32</v>
      </c>
      <c r="F471" s="9" t="s">
        <v>1345</v>
      </c>
      <c r="G471" s="19">
        <v>46053</v>
      </c>
      <c r="H471" s="9"/>
      <c r="I471" s="9" t="s">
        <v>182</v>
      </c>
      <c r="J471" s="9" t="s">
        <v>183</v>
      </c>
      <c r="K471" s="9" t="s">
        <v>647</v>
      </c>
      <c r="L471" s="29" t="str">
        <f>VLOOKUP(K471,'COMM ITY- ENG'!A:B,2,FALSE)</f>
        <v>chemical products</v>
      </c>
      <c r="M471" s="9"/>
      <c r="N471" s="10">
        <v>25</v>
      </c>
      <c r="O471" s="9" t="s">
        <v>661</v>
      </c>
      <c r="P471" s="9"/>
      <c r="Q471" s="10">
        <f t="shared" si="20"/>
        <v>37.9968</v>
      </c>
      <c r="R471" s="11">
        <v>949.92</v>
      </c>
      <c r="S471" s="23" t="str">
        <f>IFERROR(VLOOKUP(J471,'DESC ITY - ENG'!B:C,2,FALSE),VLOOKUP(I471,'DESC ITY - ENG'!A:C,3,FALSE))</f>
        <v>Pigment FA 4292 Inorganic Green</v>
      </c>
      <c r="T471" s="12" t="str">
        <f>VLOOKUP(S471,'DESC ITY - ENG'!C:D,2,FALSE)</f>
        <v>INM-</v>
      </c>
      <c r="U471" t="str">
        <f t="shared" si="21"/>
        <v>顏料 FA 4292 無機綠色</v>
      </c>
      <c r="V471" t="str">
        <f>VLOOKUP(T471,'STANDARD COMM'!A:D,3,FALSE)</f>
        <v>Coating</v>
      </c>
    </row>
    <row r="472" spans="1:22">
      <c r="A472" s="13" t="s">
        <v>1271</v>
      </c>
      <c r="B472" s="14">
        <v>45631.389479166668</v>
      </c>
      <c r="C472" s="15"/>
      <c r="D472" s="15" t="s">
        <v>100</v>
      </c>
      <c r="E472" s="15" t="s">
        <v>101</v>
      </c>
      <c r="F472" s="15" t="s">
        <v>1430</v>
      </c>
      <c r="G472" s="20">
        <v>46053</v>
      </c>
      <c r="H472" s="15"/>
      <c r="I472" s="15" t="s">
        <v>620</v>
      </c>
      <c r="J472" s="15" t="s">
        <v>621</v>
      </c>
      <c r="K472" s="15" t="s">
        <v>649</v>
      </c>
      <c r="L472" s="29" t="str">
        <f>VLOOKUP(K472,'COMM ITY- ENG'!A:B,2,FALSE)</f>
        <v>aluminium</v>
      </c>
      <c r="M472" s="15"/>
      <c r="N472" s="16">
        <v>841</v>
      </c>
      <c r="O472" s="15" t="s">
        <v>661</v>
      </c>
      <c r="P472" s="15"/>
      <c r="Q472" s="16">
        <f t="shared" si="20"/>
        <v>3.33</v>
      </c>
      <c r="R472" s="17">
        <v>2800.53</v>
      </c>
      <c r="S472" s="23" t="str">
        <f>IFERROR(VLOOKUP(J472,'DESC ITY - ENG'!B:C,2,FALSE),VLOOKUP(I472,'DESC ITY - ENG'!A:C,3,FALSE))</f>
        <v>5 275/14 RICAluminum Disc Alloy 99.5 275mm x 1.4mm Replacement Part [cite: 2]</v>
      </c>
      <c r="T472" s="12" t="str">
        <f>VLOOKUP(S472,'DESC ITY - ENG'!C:D,2,FALSE)</f>
        <v>ALM-</v>
      </c>
      <c r="U472" t="str">
        <f t="shared" si="21"/>
        <v>5 275/14 RICA鋁盤合金 99.5 275mm x 1.4mm 替換零件 [引用：2]</v>
      </c>
      <c r="V472" t="str">
        <f>VLOOKUP(T472,'STANDARD COMM'!A:D,3,FALSE)</f>
        <v>Metal</v>
      </c>
    </row>
    <row r="473" spans="1:22">
      <c r="A473" s="7" t="s">
        <v>1272</v>
      </c>
      <c r="B473" s="8">
        <v>45625.460844907408</v>
      </c>
      <c r="C473" s="9"/>
      <c r="D473" s="9" t="s">
        <v>100</v>
      </c>
      <c r="E473" s="9" t="s">
        <v>101</v>
      </c>
      <c r="F473" s="9" t="s">
        <v>1430</v>
      </c>
      <c r="G473" s="19">
        <v>46053</v>
      </c>
      <c r="H473" s="9"/>
      <c r="I473" s="9" t="s">
        <v>540</v>
      </c>
      <c r="J473" s="9" t="s">
        <v>541</v>
      </c>
      <c r="K473" s="9" t="s">
        <v>649</v>
      </c>
      <c r="L473" s="29" t="str">
        <f>VLOOKUP(K473,'COMM ITY- ENG'!A:B,2,FALSE)</f>
        <v>aluminium</v>
      </c>
      <c r="M473" s="9"/>
      <c r="N473" s="10">
        <v>880</v>
      </c>
      <c r="O473" s="9" t="s">
        <v>661</v>
      </c>
      <c r="P473" s="9"/>
      <c r="Q473" s="10">
        <f t="shared" si="20"/>
        <v>3.33</v>
      </c>
      <c r="R473" s="11">
        <v>2930.4</v>
      </c>
      <c r="S473" s="23" t="str">
        <f>IFERROR(VLOOKUP(J473,'DESC ITY - ENG'!B:C,2,FALSE),VLOOKUP(I473,'DESC ITY - ENG'!A:C,3,FALSE))</f>
        <v>5 280/14 RICAluminum Disc Alloy 99.5 280mm x 1.4mm Replacement Part [cite: 2]</v>
      </c>
      <c r="T473" s="12" t="str">
        <f>VLOOKUP(S473,'DESC ITY - ENG'!C:D,2,FALSE)</f>
        <v>ALM-</v>
      </c>
      <c r="U473" t="str">
        <f t="shared" si="21"/>
        <v>5 280/14 RICA鋁盤合金 99.5 280mm x 1.4mm 替換零件 [引用：2]</v>
      </c>
      <c r="V473" t="str">
        <f>VLOOKUP(T473,'STANDARD COMM'!A:D,3,FALSE)</f>
        <v>Metal</v>
      </c>
    </row>
    <row r="474" spans="1:22">
      <c r="A474" s="13" t="s">
        <v>1273</v>
      </c>
      <c r="B474" s="14">
        <v>45623.416273148148</v>
      </c>
      <c r="C474" s="15"/>
      <c r="D474" s="15" t="s">
        <v>100</v>
      </c>
      <c r="E474" s="15" t="s">
        <v>101</v>
      </c>
      <c r="F474" s="15" t="s">
        <v>1430</v>
      </c>
      <c r="G474" s="20">
        <v>46053</v>
      </c>
      <c r="H474" s="15"/>
      <c r="I474" s="15" t="s">
        <v>220</v>
      </c>
      <c r="J474" s="15" t="s">
        <v>221</v>
      </c>
      <c r="K474" s="15" t="s">
        <v>649</v>
      </c>
      <c r="L474" s="29" t="str">
        <f>VLOOKUP(K474,'COMM ITY- ENG'!A:B,2,FALSE)</f>
        <v>aluminium</v>
      </c>
      <c r="M474" s="15"/>
      <c r="N474" s="16">
        <v>890</v>
      </c>
      <c r="O474" s="15" t="s">
        <v>661</v>
      </c>
      <c r="P474" s="15"/>
      <c r="Q474" s="16">
        <f t="shared" si="20"/>
        <v>3.3299999999999996</v>
      </c>
      <c r="R474" s="17">
        <v>2963.7</v>
      </c>
      <c r="S474" s="23" t="str">
        <f>IFERROR(VLOOKUP(J474,'DESC ITY - ENG'!B:C,2,FALSE),VLOOKUP(I474,'DESC ITY - ENG'!A:C,3,FALSE))</f>
        <v>Aluminum Disc Alloy 4006 215mm x 3.6mm Replacement Part [cite: 1 2]</v>
      </c>
      <c r="T474" s="12" t="str">
        <f>VLOOKUP(S474,'DESC ITY - ENG'!C:D,2,FALSE)</f>
        <v>ALM-</v>
      </c>
      <c r="U474" t="str">
        <f t="shared" si="21"/>
        <v>鋁製圓盤合金 4006 215mm x 3.6mm 替換零件 [引用：1 2]</v>
      </c>
      <c r="V474" t="str">
        <f>VLOOKUP(T474,'STANDARD COMM'!A:D,3,FALSE)</f>
        <v>Metal</v>
      </c>
    </row>
    <row r="475" spans="1:22">
      <c r="A475" s="7" t="s">
        <v>1274</v>
      </c>
      <c r="B475" s="8">
        <v>45623.416273148148</v>
      </c>
      <c r="C475" s="9"/>
      <c r="D475" s="9" t="s">
        <v>100</v>
      </c>
      <c r="E475" s="9" t="s">
        <v>101</v>
      </c>
      <c r="F475" s="9" t="s">
        <v>1430</v>
      </c>
      <c r="G475" s="19">
        <v>46053</v>
      </c>
      <c r="H475" s="9"/>
      <c r="I475" s="9" t="s">
        <v>220</v>
      </c>
      <c r="J475" s="9" t="s">
        <v>221</v>
      </c>
      <c r="K475" s="9" t="s">
        <v>649</v>
      </c>
      <c r="L475" s="29" t="str">
        <f>VLOOKUP(K475,'COMM ITY- ENG'!A:B,2,FALSE)</f>
        <v>aluminium</v>
      </c>
      <c r="M475" s="9"/>
      <c r="N475" s="10">
        <v>2729</v>
      </c>
      <c r="O475" s="9" t="s">
        <v>661</v>
      </c>
      <c r="P475" s="9"/>
      <c r="Q475" s="10">
        <f t="shared" si="20"/>
        <v>3.69</v>
      </c>
      <c r="R475" s="11">
        <v>10070.01</v>
      </c>
      <c r="S475" s="23" t="str">
        <f>IFERROR(VLOOKUP(J475,'DESC ITY - ENG'!B:C,2,FALSE),VLOOKUP(I475,'DESC ITY - ENG'!A:C,3,FALSE))</f>
        <v>Aluminum Disc Alloy 4006 215mm x 3.6mm Replacement Part [cite: 1 2]</v>
      </c>
      <c r="T475" s="12" t="str">
        <f>VLOOKUP(S475,'DESC ITY - ENG'!C:D,2,FALSE)</f>
        <v>ALM-</v>
      </c>
      <c r="U475" t="str">
        <f t="shared" si="21"/>
        <v>鋁製圓盤合金 4006 215mm x 3.6mm 替換零件 [引用：1 2]</v>
      </c>
      <c r="V475" t="str">
        <f>VLOOKUP(T475,'STANDARD COMM'!A:D,3,FALSE)</f>
        <v>Metal</v>
      </c>
    </row>
    <row r="476" spans="1:22">
      <c r="A476" s="13" t="s">
        <v>1275</v>
      </c>
      <c r="B476" s="14">
        <v>45602.346099537041</v>
      </c>
      <c r="C476" s="15"/>
      <c r="D476" s="15" t="s">
        <v>100</v>
      </c>
      <c r="E476" s="15" t="s">
        <v>101</v>
      </c>
      <c r="F476" s="15" t="s">
        <v>1430</v>
      </c>
      <c r="G476" s="20">
        <v>46053</v>
      </c>
      <c r="H476" s="15"/>
      <c r="I476" s="15" t="s">
        <v>542</v>
      </c>
      <c r="J476" s="15" t="s">
        <v>543</v>
      </c>
      <c r="K476" s="15" t="s">
        <v>649</v>
      </c>
      <c r="L476" s="29" t="str">
        <f>VLOOKUP(K476,'COMM ITY- ENG'!A:B,2,FALSE)</f>
        <v>aluminium</v>
      </c>
      <c r="M476" s="15"/>
      <c r="N476" s="16">
        <v>1798</v>
      </c>
      <c r="O476" s="15" t="s">
        <v>661</v>
      </c>
      <c r="P476" s="15"/>
      <c r="Q476" s="16">
        <f t="shared" si="20"/>
        <v>3.33</v>
      </c>
      <c r="R476" s="17">
        <v>5987.34</v>
      </c>
      <c r="S476" s="23" t="str">
        <f>IFERROR(VLOOKUP(J476,'DESC ITY - ENG'!B:C,2,FALSE),VLOOKUP(I476,'DESC ITY - ENG'!A:C,3,FALSE))</f>
        <v>Aluminum Disc Alloy 4006 225mm x 2.9mm Replacement Part [cite: 1]</v>
      </c>
      <c r="T476" s="12" t="str">
        <f>VLOOKUP(S476,'DESC ITY - ENG'!C:D,2,FALSE)</f>
        <v>ALM-</v>
      </c>
      <c r="U476" t="str">
        <f t="shared" si="21"/>
        <v>鋁製圓盤合金 4006 225mm x 2.9mm 替換零件 [引用：1]</v>
      </c>
      <c r="V476" t="str">
        <f>VLOOKUP(T476,'STANDARD COMM'!A:D,3,FALSE)</f>
        <v>Metal</v>
      </c>
    </row>
    <row r="477" spans="1:22">
      <c r="A477" s="7" t="s">
        <v>1276</v>
      </c>
      <c r="B477" s="8">
        <v>45602.346099537041</v>
      </c>
      <c r="C477" s="9"/>
      <c r="D477" s="9" t="s">
        <v>100</v>
      </c>
      <c r="E477" s="9" t="s">
        <v>101</v>
      </c>
      <c r="F477" s="9" t="s">
        <v>1430</v>
      </c>
      <c r="G477" s="19">
        <v>46053</v>
      </c>
      <c r="H477" s="9"/>
      <c r="I477" s="9" t="s">
        <v>252</v>
      </c>
      <c r="J477" s="9" t="s">
        <v>253</v>
      </c>
      <c r="K477" s="9" t="s">
        <v>649</v>
      </c>
      <c r="L477" s="29" t="str">
        <f>VLOOKUP(K477,'COMM ITY- ENG'!A:B,2,FALSE)</f>
        <v>aluminium</v>
      </c>
      <c r="M477" s="9"/>
      <c r="N477" s="10">
        <v>1665</v>
      </c>
      <c r="O477" s="9" t="s">
        <v>661</v>
      </c>
      <c r="P477" s="9"/>
      <c r="Q477" s="10">
        <f t="shared" si="20"/>
        <v>3.33</v>
      </c>
      <c r="R477" s="11">
        <v>5544.45</v>
      </c>
      <c r="S477" s="23" t="str">
        <f>IFERROR(VLOOKUP(J477,'DESC ITY - ENG'!B:C,2,FALSE),VLOOKUP(I477,'DESC ITY - ENG'!A:C,3,FALSE))</f>
        <v>Aluminum Disc Alloy 4006 235mm x 3.6mm Replacement Part [cite: 2]</v>
      </c>
      <c r="T477" s="12" t="str">
        <f>VLOOKUP(S477,'DESC ITY - ENG'!C:D,2,FALSE)</f>
        <v>ALM-</v>
      </c>
      <c r="U477" t="str">
        <f t="shared" si="21"/>
        <v>鋁製圓盤合金 4006 235mm x 3.6mm 替換零件 [引用：2]</v>
      </c>
      <c r="V477" t="str">
        <f>VLOOKUP(T477,'STANDARD COMM'!A:D,3,FALSE)</f>
        <v>Metal</v>
      </c>
    </row>
    <row r="478" spans="1:22">
      <c r="A478" s="13" t="s">
        <v>1277</v>
      </c>
      <c r="B478" s="14">
        <v>45636.431215277778</v>
      </c>
      <c r="C478" s="15"/>
      <c r="D478" s="15" t="s">
        <v>100</v>
      </c>
      <c r="E478" s="15" t="s">
        <v>101</v>
      </c>
      <c r="F478" s="15" t="s">
        <v>1430</v>
      </c>
      <c r="G478" s="20">
        <v>46053</v>
      </c>
      <c r="H478" s="15"/>
      <c r="I478" s="15" t="s">
        <v>252</v>
      </c>
      <c r="J478" s="15" t="s">
        <v>253</v>
      </c>
      <c r="K478" s="15" t="s">
        <v>649</v>
      </c>
      <c r="L478" s="29" t="str">
        <f>VLOOKUP(K478,'COMM ITY- ENG'!A:B,2,FALSE)</f>
        <v>aluminium</v>
      </c>
      <c r="M478" s="15"/>
      <c r="N478" s="16">
        <v>2497</v>
      </c>
      <c r="O478" s="15" t="s">
        <v>661</v>
      </c>
      <c r="P478" s="15"/>
      <c r="Q478" s="16">
        <f t="shared" si="20"/>
        <v>3.33</v>
      </c>
      <c r="R478" s="17">
        <v>8315.01</v>
      </c>
      <c r="S478" s="23" t="str">
        <f>IFERROR(VLOOKUP(J478,'DESC ITY - ENG'!B:C,2,FALSE),VLOOKUP(I478,'DESC ITY - ENG'!A:C,3,FALSE))</f>
        <v>Aluminum Disc Alloy 4006 235mm x 3.6mm Replacement Part [cite: 2]</v>
      </c>
      <c r="T478" s="12" t="str">
        <f>VLOOKUP(S478,'DESC ITY - ENG'!C:D,2,FALSE)</f>
        <v>ALM-</v>
      </c>
      <c r="U478" t="str">
        <f t="shared" si="21"/>
        <v>鋁製圓盤合金 4006 235mm x 3.6mm 替換零件 [引用：2]</v>
      </c>
      <c r="V478" t="str">
        <f>VLOOKUP(T478,'STANDARD COMM'!A:D,3,FALSE)</f>
        <v>Metal</v>
      </c>
    </row>
    <row r="479" spans="1:22">
      <c r="A479" s="7" t="s">
        <v>1278</v>
      </c>
      <c r="B479" s="8">
        <v>45614.908553240741</v>
      </c>
      <c r="C479" s="9"/>
      <c r="D479" s="9" t="s">
        <v>100</v>
      </c>
      <c r="E479" s="9" t="s">
        <v>101</v>
      </c>
      <c r="F479" s="9" t="s">
        <v>1430</v>
      </c>
      <c r="G479" s="19">
        <v>46053</v>
      </c>
      <c r="H479" s="9"/>
      <c r="I479" s="9" t="s">
        <v>222</v>
      </c>
      <c r="J479" s="9" t="s">
        <v>223</v>
      </c>
      <c r="K479" s="9" t="s">
        <v>649</v>
      </c>
      <c r="L479" s="29" t="str">
        <f>VLOOKUP(K479,'COMM ITY- ENG'!A:B,2,FALSE)</f>
        <v>aluminium</v>
      </c>
      <c r="M479" s="9"/>
      <c r="N479" s="10">
        <v>2559</v>
      </c>
      <c r="O479" s="9" t="s">
        <v>661</v>
      </c>
      <c r="P479" s="9"/>
      <c r="Q479" s="10">
        <f t="shared" si="20"/>
        <v>3.3299999999999996</v>
      </c>
      <c r="R479" s="11">
        <v>8521.4699999999993</v>
      </c>
      <c r="S479" s="23" t="str">
        <f>IFERROR(VLOOKUP(J479,'DESC ITY - ENG'!B:C,2,FALSE),VLOOKUP(I479,'DESC ITY - ENG'!A:C,3,FALSE))</f>
        <v>Aluminum Disc Alloy 4006 260mm x 3.6mm Replacement Part [cite: 2]</v>
      </c>
      <c r="T479" s="12" t="str">
        <f>VLOOKUP(S479,'DESC ITY - ENG'!C:D,2,FALSE)</f>
        <v>ALM-</v>
      </c>
      <c r="U479" t="str">
        <f t="shared" si="21"/>
        <v>鋁製圓盤合金 4006 260mm x 3.6mm 替換零件 [引用：2]</v>
      </c>
      <c r="V479" t="str">
        <f>VLOOKUP(T479,'STANDARD COMM'!A:D,3,FALSE)</f>
        <v>Metal</v>
      </c>
    </row>
    <row r="480" spans="1:22">
      <c r="A480" s="13" t="s">
        <v>1279</v>
      </c>
      <c r="B480" s="14">
        <v>45623.416273148148</v>
      </c>
      <c r="C480" s="15"/>
      <c r="D480" s="15" t="s">
        <v>100</v>
      </c>
      <c r="E480" s="15" t="s">
        <v>101</v>
      </c>
      <c r="F480" s="15" t="s">
        <v>1430</v>
      </c>
      <c r="G480" s="20">
        <v>46053</v>
      </c>
      <c r="H480" s="15"/>
      <c r="I480" s="15" t="s">
        <v>222</v>
      </c>
      <c r="J480" s="15" t="s">
        <v>223</v>
      </c>
      <c r="K480" s="15" t="s">
        <v>649</v>
      </c>
      <c r="L480" s="29" t="str">
        <f>VLOOKUP(K480,'COMM ITY- ENG'!A:B,2,FALSE)</f>
        <v>aluminium</v>
      </c>
      <c r="M480" s="15"/>
      <c r="N480" s="16">
        <v>1700</v>
      </c>
      <c r="O480" s="15" t="s">
        <v>661</v>
      </c>
      <c r="P480" s="15"/>
      <c r="Q480" s="16">
        <f t="shared" si="20"/>
        <v>3.69</v>
      </c>
      <c r="R480" s="17">
        <v>6273</v>
      </c>
      <c r="S480" s="23" t="str">
        <f>IFERROR(VLOOKUP(J480,'DESC ITY - ENG'!B:C,2,FALSE),VLOOKUP(I480,'DESC ITY - ENG'!A:C,3,FALSE))</f>
        <v>Aluminum Disc Alloy 4006 260mm x 3.6mm Replacement Part [cite: 2]</v>
      </c>
      <c r="T480" s="12" t="str">
        <f>VLOOKUP(S480,'DESC ITY - ENG'!C:D,2,FALSE)</f>
        <v>ALM-</v>
      </c>
      <c r="U480" t="str">
        <f t="shared" si="21"/>
        <v>鋁製圓盤合金 4006 260mm x 3.6mm 替換零件 [引用：2]</v>
      </c>
      <c r="V480" t="str">
        <f>VLOOKUP(T480,'STANDARD COMM'!A:D,3,FALSE)</f>
        <v>Metal</v>
      </c>
    </row>
    <row r="481" spans="1:22">
      <c r="A481" s="7" t="s">
        <v>1280</v>
      </c>
      <c r="B481" s="8">
        <v>45623.416273148148</v>
      </c>
      <c r="C481" s="9"/>
      <c r="D481" s="9" t="s">
        <v>100</v>
      </c>
      <c r="E481" s="9" t="s">
        <v>101</v>
      </c>
      <c r="F481" s="9" t="s">
        <v>1430</v>
      </c>
      <c r="G481" s="19">
        <v>46053</v>
      </c>
      <c r="H481" s="9"/>
      <c r="I481" s="9" t="s">
        <v>230</v>
      </c>
      <c r="J481" s="9" t="s">
        <v>231</v>
      </c>
      <c r="K481" s="9" t="s">
        <v>649</v>
      </c>
      <c r="L481" s="29" t="str">
        <f>VLOOKUP(K481,'COMM ITY- ENG'!A:B,2,FALSE)</f>
        <v>aluminium</v>
      </c>
      <c r="M481" s="9"/>
      <c r="N481" s="10">
        <v>1754</v>
      </c>
      <c r="O481" s="9" t="s">
        <v>661</v>
      </c>
      <c r="P481" s="9"/>
      <c r="Q481" s="10">
        <f t="shared" si="20"/>
        <v>3.3299999999999996</v>
      </c>
      <c r="R481" s="11">
        <v>5840.82</v>
      </c>
      <c r="S481" s="23" t="str">
        <f>IFERROR(VLOOKUP(J481,'DESC ITY - ENG'!B:C,2,FALSE),VLOOKUP(I481,'DESC ITY - ENG'!A:C,3,FALSE))</f>
        <v>Aluminum Disc Alloy 4006 265mm x 2.9mm Replacement Part [cite: 2]</v>
      </c>
      <c r="T481" s="12" t="str">
        <f>VLOOKUP(S481,'DESC ITY - ENG'!C:D,2,FALSE)</f>
        <v>ALM-</v>
      </c>
      <c r="U481" t="str">
        <f t="shared" si="21"/>
        <v>鋁製圓盤合金 4006 265mm x 2.9mm 替換零件 [引用：2]</v>
      </c>
      <c r="V481" t="str">
        <f>VLOOKUP(T481,'STANDARD COMM'!A:D,3,FALSE)</f>
        <v>Metal</v>
      </c>
    </row>
    <row r="482" spans="1:22">
      <c r="A482" s="13" t="s">
        <v>1273</v>
      </c>
      <c r="B482" s="14">
        <v>45602.346099537041</v>
      </c>
      <c r="C482" s="15"/>
      <c r="D482" s="15" t="s">
        <v>100</v>
      </c>
      <c r="E482" s="15" t="s">
        <v>101</v>
      </c>
      <c r="F482" s="15" t="s">
        <v>1430</v>
      </c>
      <c r="G482" s="20">
        <v>46053</v>
      </c>
      <c r="H482" s="15"/>
      <c r="I482" s="15" t="s">
        <v>296</v>
      </c>
      <c r="J482" s="15" t="s">
        <v>297</v>
      </c>
      <c r="K482" s="15" t="s">
        <v>649</v>
      </c>
      <c r="L482" s="29" t="str">
        <f>VLOOKUP(K482,'COMM ITY- ENG'!A:B,2,FALSE)</f>
        <v>aluminium</v>
      </c>
      <c r="M482" s="15"/>
      <c r="N482" s="16">
        <v>887</v>
      </c>
      <c r="O482" s="15" t="s">
        <v>661</v>
      </c>
      <c r="P482" s="15"/>
      <c r="Q482" s="16">
        <f t="shared" si="20"/>
        <v>3.33</v>
      </c>
      <c r="R482" s="17">
        <v>2953.71</v>
      </c>
      <c r="S482" s="23" t="str">
        <f>IFERROR(VLOOKUP(J482,'DESC ITY - ENG'!B:C,2,FALSE),VLOOKUP(I482,'DESC ITY - ENG'!A:C,3,FALSE))</f>
        <v>Aluminum Disc Alloy 4006 280mm x 3.6mm Replacement Part [cite: 2]</v>
      </c>
      <c r="T482" s="12" t="str">
        <f>VLOOKUP(S482,'DESC ITY - ENG'!C:D,2,FALSE)</f>
        <v>ALM-</v>
      </c>
      <c r="U482" t="str">
        <f t="shared" si="21"/>
        <v>鋁製圓盤合金 4006 280mm x 3.6mm 替換零件 [引用：2]</v>
      </c>
      <c r="V482" t="str">
        <f>VLOOKUP(T482,'STANDARD COMM'!A:D,3,FALSE)</f>
        <v>Metal</v>
      </c>
    </row>
    <row r="483" spans="1:22">
      <c r="A483" s="7" t="s">
        <v>1279</v>
      </c>
      <c r="B483" s="8">
        <v>45623.416273148148</v>
      </c>
      <c r="C483" s="9"/>
      <c r="D483" s="9" t="s">
        <v>100</v>
      </c>
      <c r="E483" s="9" t="s">
        <v>101</v>
      </c>
      <c r="F483" s="9" t="s">
        <v>1430</v>
      </c>
      <c r="G483" s="19">
        <v>46053</v>
      </c>
      <c r="H483" s="9"/>
      <c r="I483" s="9" t="s">
        <v>296</v>
      </c>
      <c r="J483" s="9" t="s">
        <v>297</v>
      </c>
      <c r="K483" s="9" t="s">
        <v>649</v>
      </c>
      <c r="L483" s="29" t="str">
        <f>VLOOKUP(K483,'COMM ITY- ENG'!A:B,2,FALSE)</f>
        <v>aluminium</v>
      </c>
      <c r="M483" s="9"/>
      <c r="N483" s="10">
        <v>2095</v>
      </c>
      <c r="O483" s="9" t="s">
        <v>661</v>
      </c>
      <c r="P483" s="9"/>
      <c r="Q483" s="10">
        <f t="shared" si="20"/>
        <v>3.69</v>
      </c>
      <c r="R483" s="11">
        <v>7730.55</v>
      </c>
      <c r="S483" s="23" t="str">
        <f>IFERROR(VLOOKUP(J483,'DESC ITY - ENG'!B:C,2,FALSE),VLOOKUP(I483,'DESC ITY - ENG'!A:C,3,FALSE))</f>
        <v>Aluminum Disc Alloy 4006 280mm x 3.6mm Replacement Part [cite: 2]</v>
      </c>
      <c r="T483" s="12" t="str">
        <f>VLOOKUP(S483,'DESC ITY - ENG'!C:D,2,FALSE)</f>
        <v>ALM-</v>
      </c>
      <c r="U483" t="str">
        <f t="shared" si="21"/>
        <v>鋁製圓盤合金 4006 280mm x 3.6mm 替換零件 [引用：2]</v>
      </c>
      <c r="V483" t="str">
        <f>VLOOKUP(T483,'STANDARD COMM'!A:D,3,FALSE)</f>
        <v>Metal</v>
      </c>
    </row>
    <row r="484" spans="1:22">
      <c r="A484" s="13" t="s">
        <v>1276</v>
      </c>
      <c r="B484" s="14">
        <v>45636.431215277778</v>
      </c>
      <c r="C484" s="15"/>
      <c r="D484" s="15" t="s">
        <v>100</v>
      </c>
      <c r="E484" s="15" t="s">
        <v>101</v>
      </c>
      <c r="F484" s="15" t="s">
        <v>1430</v>
      </c>
      <c r="G484" s="20">
        <v>46053</v>
      </c>
      <c r="H484" s="15"/>
      <c r="I484" s="15" t="s">
        <v>254</v>
      </c>
      <c r="J484" s="15" t="s">
        <v>255</v>
      </c>
      <c r="K484" s="15" t="s">
        <v>649</v>
      </c>
      <c r="L484" s="29" t="str">
        <f>VLOOKUP(K484,'COMM ITY- ENG'!A:B,2,FALSE)</f>
        <v>aluminium</v>
      </c>
      <c r="M484" s="15"/>
      <c r="N484" s="16">
        <v>1782</v>
      </c>
      <c r="O484" s="15" t="s">
        <v>661</v>
      </c>
      <c r="P484" s="15"/>
      <c r="Q484" s="16">
        <f t="shared" si="20"/>
        <v>3.33</v>
      </c>
      <c r="R484" s="17">
        <v>5934.06</v>
      </c>
      <c r="S484" s="23" t="str">
        <f>IFERROR(VLOOKUP(J484,'DESC ITY - ENG'!B:C,2,FALSE),VLOOKUP(I484,'DESC ITY - ENG'!A:C,3,FALSE))</f>
        <v>Aluminum Disc Alloy 4006 285mm x 3.6mm Replacement Part [cite: 2]</v>
      </c>
      <c r="T484" s="12" t="str">
        <f>VLOOKUP(S484,'DESC ITY - ENG'!C:D,2,FALSE)</f>
        <v>ALM-</v>
      </c>
      <c r="U484" t="str">
        <f t="shared" si="21"/>
        <v>鋁製圓盤合金 4006 285mm x 3.6mm 替換零件 [引用：2]</v>
      </c>
      <c r="V484" t="str">
        <f>VLOOKUP(T484,'STANDARD COMM'!A:D,3,FALSE)</f>
        <v>Metal</v>
      </c>
    </row>
    <row r="485" spans="1:22">
      <c r="A485" s="7" t="s">
        <v>1277</v>
      </c>
      <c r="B485" s="8">
        <v>45636.431215277778</v>
      </c>
      <c r="C485" s="9"/>
      <c r="D485" s="9" t="s">
        <v>100</v>
      </c>
      <c r="E485" s="9" t="s">
        <v>101</v>
      </c>
      <c r="F485" s="9" t="s">
        <v>1430</v>
      </c>
      <c r="G485" s="19">
        <v>46053</v>
      </c>
      <c r="H485" s="9"/>
      <c r="I485" s="9" t="s">
        <v>254</v>
      </c>
      <c r="J485" s="9" t="s">
        <v>255</v>
      </c>
      <c r="K485" s="9" t="s">
        <v>649</v>
      </c>
      <c r="L485" s="29" t="str">
        <f>VLOOKUP(K485,'COMM ITY- ENG'!A:B,2,FALSE)</f>
        <v>aluminium</v>
      </c>
      <c r="M485" s="9"/>
      <c r="N485" s="10">
        <v>3524</v>
      </c>
      <c r="O485" s="9" t="s">
        <v>661</v>
      </c>
      <c r="P485" s="9"/>
      <c r="Q485" s="10">
        <f t="shared" si="20"/>
        <v>3.33</v>
      </c>
      <c r="R485" s="11">
        <v>11734.92</v>
      </c>
      <c r="S485" s="23" t="str">
        <f>IFERROR(VLOOKUP(J485,'DESC ITY - ENG'!B:C,2,FALSE),VLOOKUP(I485,'DESC ITY - ENG'!A:C,3,FALSE))</f>
        <v>Aluminum Disc Alloy 4006 285mm x 3.6mm Replacement Part [cite: 2]</v>
      </c>
      <c r="T485" s="12" t="str">
        <f>VLOOKUP(S485,'DESC ITY - ENG'!C:D,2,FALSE)</f>
        <v>ALM-</v>
      </c>
      <c r="U485" t="str">
        <f t="shared" si="21"/>
        <v>鋁製圓盤合金 4006 285mm x 3.6mm 替換零件 [引用：2]</v>
      </c>
      <c r="V485" t="str">
        <f>VLOOKUP(T485,'STANDARD COMM'!A:D,3,FALSE)</f>
        <v>Metal</v>
      </c>
    </row>
    <row r="486" spans="1:22">
      <c r="A486" s="13" t="s">
        <v>1280</v>
      </c>
      <c r="B486" s="14">
        <v>45636.431215277778</v>
      </c>
      <c r="C486" s="15"/>
      <c r="D486" s="15" t="s">
        <v>100</v>
      </c>
      <c r="E486" s="15" t="s">
        <v>101</v>
      </c>
      <c r="F486" s="15" t="s">
        <v>1430</v>
      </c>
      <c r="G486" s="20">
        <v>46053</v>
      </c>
      <c r="H486" s="15"/>
      <c r="I486" s="15" t="s">
        <v>1141</v>
      </c>
      <c r="J486" s="15" t="s">
        <v>963</v>
      </c>
      <c r="K486" s="15" t="s">
        <v>649</v>
      </c>
      <c r="L486" s="29" t="str">
        <f>VLOOKUP(K486,'COMM ITY- ENG'!A:B,2,FALSE)</f>
        <v>aluminium</v>
      </c>
      <c r="M486" s="15"/>
      <c r="N486" s="16">
        <v>670</v>
      </c>
      <c r="O486" s="15" t="s">
        <v>661</v>
      </c>
      <c r="P486" s="15"/>
      <c r="Q486" s="16">
        <f t="shared" si="20"/>
        <v>3.33</v>
      </c>
      <c r="R486" s="17">
        <v>2231.1</v>
      </c>
      <c r="S486" s="23" t="str">
        <f>IFERROR(VLOOKUP(J486,'DESC ITY - ENG'!B:C,2,FALSE),VLOOKUP(I486,'DESC ITY - ENG'!A:C,3,FALSE))</f>
        <v>Aluminum Disc Alloy 4006 300mm x 2.9mm Replacement Part [cite: 2]</v>
      </c>
      <c r="T486" s="12" t="str">
        <f>VLOOKUP(S486,'DESC ITY - ENG'!C:D,2,FALSE)</f>
        <v>ALM-</v>
      </c>
      <c r="U486" t="str">
        <f t="shared" si="21"/>
        <v>鋁製圓盤合金 4006 300mm x 2.9mm 替換零件 [引用：2]</v>
      </c>
      <c r="V486" t="str">
        <f>VLOOKUP(T486,'STANDARD COMM'!A:D,3,FALSE)</f>
        <v>Metal</v>
      </c>
    </row>
    <row r="487" spans="1:22">
      <c r="A487" s="7" t="s">
        <v>1278</v>
      </c>
      <c r="B487" s="8">
        <v>45636.431215277778</v>
      </c>
      <c r="C487" s="9"/>
      <c r="D487" s="9" t="s">
        <v>100</v>
      </c>
      <c r="E487" s="9" t="s">
        <v>101</v>
      </c>
      <c r="F487" s="9" t="s">
        <v>1430</v>
      </c>
      <c r="G487" s="19">
        <v>46053</v>
      </c>
      <c r="H487" s="9"/>
      <c r="I487" s="9" t="s">
        <v>1141</v>
      </c>
      <c r="J487" s="9" t="s">
        <v>963</v>
      </c>
      <c r="K487" s="9" t="s">
        <v>649</v>
      </c>
      <c r="L487" s="29" t="str">
        <f>VLOOKUP(K487,'COMM ITY- ENG'!A:B,2,FALSE)</f>
        <v>aluminium</v>
      </c>
      <c r="M487" s="9"/>
      <c r="N487" s="10">
        <v>2695</v>
      </c>
      <c r="O487" s="9" t="s">
        <v>661</v>
      </c>
      <c r="P487" s="9"/>
      <c r="Q487" s="10">
        <f t="shared" si="20"/>
        <v>3.33</v>
      </c>
      <c r="R487" s="11">
        <v>8974.35</v>
      </c>
      <c r="S487" s="23" t="str">
        <f>IFERROR(VLOOKUP(J487,'DESC ITY - ENG'!B:C,2,FALSE),VLOOKUP(I487,'DESC ITY - ENG'!A:C,3,FALSE))</f>
        <v>Aluminum Disc Alloy 4006 300mm x 2.9mm Replacement Part [cite: 2]</v>
      </c>
      <c r="T487" s="12" t="str">
        <f>VLOOKUP(S487,'DESC ITY - ENG'!C:D,2,FALSE)</f>
        <v>ALM-</v>
      </c>
      <c r="U487" t="str">
        <f t="shared" si="21"/>
        <v>鋁製圓盤合金 4006 300mm x 2.9mm 替換零件 [引用：2]</v>
      </c>
      <c r="V487" t="str">
        <f>VLOOKUP(T487,'STANDARD COMM'!A:D,3,FALSE)</f>
        <v>Metal</v>
      </c>
    </row>
    <row r="488" spans="1:22">
      <c r="A488" s="13" t="s">
        <v>1275</v>
      </c>
      <c r="B488" s="14">
        <v>45636.431215277778</v>
      </c>
      <c r="C488" s="15"/>
      <c r="D488" s="15" t="s">
        <v>100</v>
      </c>
      <c r="E488" s="15" t="s">
        <v>101</v>
      </c>
      <c r="F488" s="15" t="s">
        <v>1430</v>
      </c>
      <c r="G488" s="20">
        <v>46053</v>
      </c>
      <c r="H488" s="15"/>
      <c r="I488" s="15" t="s">
        <v>234</v>
      </c>
      <c r="J488" s="15" t="s">
        <v>235</v>
      </c>
      <c r="K488" s="15" t="s">
        <v>649</v>
      </c>
      <c r="L488" s="29" t="str">
        <f>VLOOKUP(K488,'COMM ITY- ENG'!A:B,2,FALSE)</f>
        <v>aluminium</v>
      </c>
      <c r="M488" s="15"/>
      <c r="N488" s="16">
        <v>2781</v>
      </c>
      <c r="O488" s="15" t="s">
        <v>661</v>
      </c>
      <c r="P488" s="15"/>
      <c r="Q488" s="16">
        <f t="shared" si="20"/>
        <v>3.3299999999999996</v>
      </c>
      <c r="R488" s="17">
        <v>9260.73</v>
      </c>
      <c r="S488" s="23" t="str">
        <f>IFERROR(VLOOKUP(J488,'DESC ITY - ENG'!B:C,2,FALSE),VLOOKUP(I488,'DESC ITY - ENG'!A:C,3,FALSE))</f>
        <v>Aluminum Disc Alloy 4006 305mm x 2.9mm Replacement Part [cite: 2]</v>
      </c>
      <c r="T488" s="12" t="str">
        <f>VLOOKUP(S488,'DESC ITY - ENG'!C:D,2,FALSE)</f>
        <v>ALM-</v>
      </c>
      <c r="U488" t="str">
        <f t="shared" si="21"/>
        <v>鋁製圓盤合金 4006 305mm x 2.9mm 替換零件 [引用：2]</v>
      </c>
      <c r="V488" t="str">
        <f>VLOOKUP(T488,'STANDARD COMM'!A:D,3,FALSE)</f>
        <v>Metal</v>
      </c>
    </row>
    <row r="489" spans="1:22">
      <c r="A489" s="7" t="s">
        <v>1273</v>
      </c>
      <c r="B489" s="8">
        <v>45636.431215277778</v>
      </c>
      <c r="C489" s="9"/>
      <c r="D489" s="9" t="s">
        <v>100</v>
      </c>
      <c r="E489" s="9" t="s">
        <v>101</v>
      </c>
      <c r="F489" s="9" t="s">
        <v>1430</v>
      </c>
      <c r="G489" s="19">
        <v>46053</v>
      </c>
      <c r="H489" s="9"/>
      <c r="I489" s="9" t="s">
        <v>224</v>
      </c>
      <c r="J489" s="9" t="s">
        <v>225</v>
      </c>
      <c r="K489" s="9" t="s">
        <v>649</v>
      </c>
      <c r="L489" s="29" t="str">
        <f>VLOOKUP(K489,'COMM ITY- ENG'!A:B,2,FALSE)</f>
        <v>aluminium</v>
      </c>
      <c r="M489" s="9"/>
      <c r="N489" s="10">
        <v>3500</v>
      </c>
      <c r="O489" s="9" t="s">
        <v>661</v>
      </c>
      <c r="P489" s="9"/>
      <c r="Q489" s="10">
        <f t="shared" si="20"/>
        <v>3.33</v>
      </c>
      <c r="R489" s="11">
        <v>11655</v>
      </c>
      <c r="S489" s="23" t="str">
        <f>IFERROR(VLOOKUP(J489,'DESC ITY - ENG'!B:C,2,FALSE),VLOOKUP(I489,'DESC ITY - ENG'!A:C,3,FALSE))</f>
        <v>Aluminum Disc Alloy 4006 305mm x 3.6mm Replacement Part [cite: 2]</v>
      </c>
      <c r="T489" s="12" t="str">
        <f>VLOOKUP(S489,'DESC ITY - ENG'!C:D,2,FALSE)</f>
        <v>ALM-</v>
      </c>
      <c r="U489" t="str">
        <f t="shared" si="21"/>
        <v>鋁製圓盤合金 4006 305mm x 3.6mm 替換零件 [引用：2]</v>
      </c>
      <c r="V489" t="str">
        <f>VLOOKUP(T489,'STANDARD COMM'!A:D,3,FALSE)</f>
        <v>Metal</v>
      </c>
    </row>
    <row r="490" spans="1:22">
      <c r="A490" s="13" t="s">
        <v>1277</v>
      </c>
      <c r="B490" s="14">
        <v>45645.634293981479</v>
      </c>
      <c r="C490" s="15"/>
      <c r="D490" s="15" t="s">
        <v>100</v>
      </c>
      <c r="E490" s="15" t="s">
        <v>101</v>
      </c>
      <c r="F490" s="15" t="s">
        <v>1430</v>
      </c>
      <c r="G490" s="20">
        <v>46053</v>
      </c>
      <c r="H490" s="15"/>
      <c r="I490" s="15" t="s">
        <v>256</v>
      </c>
      <c r="J490" s="15" t="s">
        <v>257</v>
      </c>
      <c r="K490" s="15" t="s">
        <v>649</v>
      </c>
      <c r="L490" s="29" t="str">
        <f>VLOOKUP(K490,'COMM ITY- ENG'!A:B,2,FALSE)</f>
        <v>aluminium</v>
      </c>
      <c r="M490" s="15"/>
      <c r="N490" s="16">
        <v>1321</v>
      </c>
      <c r="O490" s="15" t="s">
        <v>661</v>
      </c>
      <c r="P490" s="15"/>
      <c r="Q490" s="16">
        <f t="shared" si="20"/>
        <v>3.33</v>
      </c>
      <c r="R490" s="17">
        <v>4398.93</v>
      </c>
      <c r="S490" s="23" t="str">
        <f>IFERROR(VLOOKUP(J490,'DESC ITY - ENG'!B:C,2,FALSE),VLOOKUP(I490,'DESC ITY - ENG'!A:C,3,FALSE))</f>
        <v>Aluminum Disc Alloy 4006 310mm x 3.6mm Replacement Part [cite: 2]</v>
      </c>
      <c r="T490" s="12" t="str">
        <f>VLOOKUP(S490,'DESC ITY - ENG'!C:D,2,FALSE)</f>
        <v>ALM-</v>
      </c>
      <c r="U490" t="str">
        <f t="shared" si="21"/>
        <v>鋁碟合金 4006 310mm x 3.6mm 替換零件 [引用：2]</v>
      </c>
      <c r="V490" t="str">
        <f>VLOOKUP(T490,'STANDARD COMM'!A:D,3,FALSE)</f>
        <v>Metal</v>
      </c>
    </row>
    <row r="491" spans="1:22">
      <c r="A491" s="7" t="s">
        <v>1281</v>
      </c>
      <c r="B491" s="8">
        <v>45623.416273148148</v>
      </c>
      <c r="C491" s="9"/>
      <c r="D491" s="9" t="s">
        <v>100</v>
      </c>
      <c r="E491" s="9" t="s">
        <v>101</v>
      </c>
      <c r="F491" s="9" t="s">
        <v>1430</v>
      </c>
      <c r="G491" s="19">
        <v>46053</v>
      </c>
      <c r="H491" s="9"/>
      <c r="I491" s="9" t="s">
        <v>256</v>
      </c>
      <c r="J491" s="9" t="s">
        <v>257</v>
      </c>
      <c r="K491" s="9" t="s">
        <v>649</v>
      </c>
      <c r="L491" s="29" t="str">
        <f>VLOOKUP(K491,'COMM ITY- ENG'!A:B,2,FALSE)</f>
        <v>aluminium</v>
      </c>
      <c r="M491" s="9"/>
      <c r="N491" s="10">
        <v>644</v>
      </c>
      <c r="O491" s="9" t="s">
        <v>661</v>
      </c>
      <c r="P491" s="9"/>
      <c r="Q491" s="10">
        <f t="shared" si="20"/>
        <v>3.95</v>
      </c>
      <c r="R491" s="11">
        <v>2543.8000000000002</v>
      </c>
      <c r="S491" s="23" t="str">
        <f>IFERROR(VLOOKUP(J491,'DESC ITY - ENG'!B:C,2,FALSE),VLOOKUP(I491,'DESC ITY - ENG'!A:C,3,FALSE))</f>
        <v>Aluminum Disc Alloy 4006 310mm x 3.6mm Replacement Part [cite: 2]</v>
      </c>
      <c r="T491" s="12" t="str">
        <f>VLOOKUP(S491,'DESC ITY - ENG'!C:D,2,FALSE)</f>
        <v>ALM-</v>
      </c>
      <c r="U491" t="str">
        <f t="shared" si="21"/>
        <v>鋁碟合金 4006 310mm x 3.6mm 替換零件 [引用：2]</v>
      </c>
      <c r="V491" t="str">
        <f>VLOOKUP(T491,'STANDARD COMM'!A:D,3,FALSE)</f>
        <v>Metal</v>
      </c>
    </row>
    <row r="492" spans="1:22">
      <c r="A492" s="13" t="s">
        <v>1277</v>
      </c>
      <c r="B492" s="14">
        <v>45623.416273148148</v>
      </c>
      <c r="C492" s="15"/>
      <c r="D492" s="15" t="s">
        <v>100</v>
      </c>
      <c r="E492" s="15" t="s">
        <v>101</v>
      </c>
      <c r="F492" s="15" t="s">
        <v>1430</v>
      </c>
      <c r="G492" s="20">
        <v>46053</v>
      </c>
      <c r="H492" s="15"/>
      <c r="I492" s="15" t="s">
        <v>236</v>
      </c>
      <c r="J492" s="15" t="s">
        <v>237</v>
      </c>
      <c r="K492" s="15" t="s">
        <v>649</v>
      </c>
      <c r="L492" s="29" t="str">
        <f>VLOOKUP(K492,'COMM ITY- ENG'!A:B,2,FALSE)</f>
        <v>aluminium</v>
      </c>
      <c r="M492" s="15"/>
      <c r="N492" s="16">
        <v>5545</v>
      </c>
      <c r="O492" s="15" t="s">
        <v>661</v>
      </c>
      <c r="P492" s="15"/>
      <c r="Q492" s="16">
        <f t="shared" si="20"/>
        <v>3.3299999999999996</v>
      </c>
      <c r="R492" s="17">
        <v>18464.849999999999</v>
      </c>
      <c r="S492" s="23" t="str">
        <f>IFERROR(VLOOKUP(J492,'DESC ITY - ENG'!B:C,2,FALSE),VLOOKUP(I492,'DESC ITY - ENG'!A:C,3,FALSE))</f>
        <v>Aluminum Disc Alloy 4006 325mm x 3.6mm Replacement Part [cite: 2]</v>
      </c>
      <c r="T492" s="12" t="str">
        <f>VLOOKUP(S492,'DESC ITY - ENG'!C:D,2,FALSE)</f>
        <v>ALM-</v>
      </c>
      <c r="U492" t="str">
        <f t="shared" si="21"/>
        <v>鋁碟合金 4006 325mm x 3.6mm 替換零件 [引用：2]</v>
      </c>
      <c r="V492" t="str">
        <f>VLOOKUP(T492,'STANDARD COMM'!A:D,3,FALSE)</f>
        <v>Metal</v>
      </c>
    </row>
    <row r="493" spans="1:22">
      <c r="A493" s="7" t="s">
        <v>1275</v>
      </c>
      <c r="B493" s="8">
        <v>45600.370775462965</v>
      </c>
      <c r="C493" s="9"/>
      <c r="D493" s="9" t="s">
        <v>100</v>
      </c>
      <c r="E493" s="9" t="s">
        <v>101</v>
      </c>
      <c r="F493" s="9" t="s">
        <v>1430</v>
      </c>
      <c r="G493" s="19">
        <v>46053</v>
      </c>
      <c r="H493" s="9"/>
      <c r="I493" s="9" t="s">
        <v>226</v>
      </c>
      <c r="J493" s="9" t="s">
        <v>227</v>
      </c>
      <c r="K493" s="9" t="s">
        <v>649</v>
      </c>
      <c r="L493" s="29" t="str">
        <f>VLOOKUP(K493,'COMM ITY- ENG'!A:B,2,FALSE)</f>
        <v>aluminium</v>
      </c>
      <c r="M493" s="9"/>
      <c r="N493" s="10">
        <v>2416</v>
      </c>
      <c r="O493" s="9" t="s">
        <v>661</v>
      </c>
      <c r="P493" s="9"/>
      <c r="Q493" s="10">
        <f t="shared" si="20"/>
        <v>3.33</v>
      </c>
      <c r="R493" s="11">
        <v>8045.28</v>
      </c>
      <c r="S493" s="23" t="str">
        <f>IFERROR(VLOOKUP(J493,'DESC ITY - ENG'!B:C,2,FALSE),VLOOKUP(I493,'DESC ITY - ENG'!A:C,3,FALSE))</f>
        <v>Aluminum Disc Alloy 4006 330mm x 2.9mm Replacement Part [cite: 2]</v>
      </c>
      <c r="T493" s="12" t="str">
        <f>VLOOKUP(S493,'DESC ITY - ENG'!C:D,2,FALSE)</f>
        <v>ALM-</v>
      </c>
      <c r="U493" t="str">
        <f t="shared" si="21"/>
        <v>鋁製圓盤合金 4006 330mm x 2.9mm 替換零件 [引用：2]</v>
      </c>
      <c r="V493" t="str">
        <f>VLOOKUP(T493,'STANDARD COMM'!A:D,3,FALSE)</f>
        <v>Metal</v>
      </c>
    </row>
    <row r="494" spans="1:22">
      <c r="A494" s="13" t="s">
        <v>1273</v>
      </c>
      <c r="B494" s="14">
        <v>45680.414189814815</v>
      </c>
      <c r="C494" s="15"/>
      <c r="D494" s="15" t="s">
        <v>100</v>
      </c>
      <c r="E494" s="15" t="s">
        <v>101</v>
      </c>
      <c r="F494" s="15" t="s">
        <v>1430</v>
      </c>
      <c r="G494" s="20">
        <v>46053</v>
      </c>
      <c r="H494" s="15"/>
      <c r="I494" s="15" t="s">
        <v>278</v>
      </c>
      <c r="J494" s="15" t="s">
        <v>279</v>
      </c>
      <c r="K494" s="15" t="s">
        <v>649</v>
      </c>
      <c r="L494" s="29" t="str">
        <f>VLOOKUP(K494,'COMM ITY- ENG'!A:B,2,FALSE)</f>
        <v>aluminium</v>
      </c>
      <c r="M494" s="15"/>
      <c r="N494" s="16">
        <v>1745</v>
      </c>
      <c r="O494" s="15" t="s">
        <v>661</v>
      </c>
      <c r="P494" s="15"/>
      <c r="Q494" s="16">
        <f t="shared" si="20"/>
        <v>3.33</v>
      </c>
      <c r="R494" s="17">
        <v>5810.85</v>
      </c>
      <c r="S494" s="23" t="str">
        <f>IFERROR(VLOOKUP(J494,'DESC ITY - ENG'!B:C,2,FALSE),VLOOKUP(I494,'DESC ITY - ENG'!A:C,3,FALSE))</f>
        <v>Aluminum Disc Alloy 4006 340mm x 3.6mm Replacement Part [cite: 2]</v>
      </c>
      <c r="T494" s="12" t="str">
        <f>VLOOKUP(S494,'DESC ITY - ENG'!C:D,2,FALSE)</f>
        <v>ALM-</v>
      </c>
      <c r="U494" t="str">
        <f t="shared" si="21"/>
        <v>鋁製圓盤合金 4006 340mm x 3.6mm 替換零件 [引用：2]</v>
      </c>
      <c r="V494" t="str">
        <f>VLOOKUP(T494,'STANDARD COMM'!A:D,3,FALSE)</f>
        <v>Metal</v>
      </c>
    </row>
    <row r="495" spans="1:22">
      <c r="A495" s="13" t="s">
        <v>1279</v>
      </c>
      <c r="B495" s="14">
        <v>45639.674351851849</v>
      </c>
      <c r="C495" s="15"/>
      <c r="D495" s="15" t="s">
        <v>100</v>
      </c>
      <c r="E495" s="15" t="s">
        <v>101</v>
      </c>
      <c r="F495" s="15" t="s">
        <v>1430</v>
      </c>
      <c r="G495" s="20">
        <v>46053</v>
      </c>
      <c r="H495" s="15"/>
      <c r="I495" s="15" t="s">
        <v>278</v>
      </c>
      <c r="J495" s="15" t="s">
        <v>279</v>
      </c>
      <c r="K495" s="15" t="s">
        <v>649</v>
      </c>
      <c r="L495" s="29" t="str">
        <f>VLOOKUP(K495,'COMM ITY- ENG'!A:B,2,FALSE)</f>
        <v>aluminium</v>
      </c>
      <c r="M495" s="15"/>
      <c r="N495" s="15">
        <v>1742</v>
      </c>
      <c r="O495" s="15" t="s">
        <v>661</v>
      </c>
      <c r="P495" s="15"/>
      <c r="Q495" s="15">
        <f t="shared" si="20"/>
        <v>3.69</v>
      </c>
      <c r="R495" s="17">
        <v>6427.98</v>
      </c>
      <c r="S495" s="23" t="str">
        <f>IFERROR(VLOOKUP(J495,'DESC ITY - ENG'!B:C,2,FALSE),VLOOKUP(I495,'DESC ITY - ENG'!A:C,3,FALSE))</f>
        <v>Aluminum Disc Alloy 4006 340mm x 3.6mm Replacement Part [cite: 2]</v>
      </c>
      <c r="T495" s="12" t="str">
        <f>VLOOKUP(S495,'DESC ITY - ENG'!C:D,2,FALSE)</f>
        <v>ALM-</v>
      </c>
      <c r="U495" t="str">
        <f t="shared" si="21"/>
        <v>鋁製圓盤合金 4006 340mm x 3.6mm 替換零件 [引用：2]</v>
      </c>
      <c r="V495" t="str">
        <f>VLOOKUP(T495,'STANDARD COMM'!A:D,3,FALSE)</f>
        <v>Metal</v>
      </c>
    </row>
    <row r="496" spans="1:22">
      <c r="A496" s="13" t="s">
        <v>1280</v>
      </c>
      <c r="B496" s="14">
        <v>45600.352534722224</v>
      </c>
      <c r="C496" s="15"/>
      <c r="D496" s="15" t="s">
        <v>100</v>
      </c>
      <c r="E496" s="15" t="s">
        <v>101</v>
      </c>
      <c r="F496" s="15" t="s">
        <v>1430</v>
      </c>
      <c r="G496" s="20">
        <v>46053</v>
      </c>
      <c r="H496" s="15"/>
      <c r="I496" s="15" t="s">
        <v>240</v>
      </c>
      <c r="J496" s="15" t="s">
        <v>241</v>
      </c>
      <c r="K496" s="15" t="s">
        <v>649</v>
      </c>
      <c r="L496" s="29" t="str">
        <f>VLOOKUP(K496,'COMM ITY- ENG'!A:B,2,FALSE)</f>
        <v>aluminium</v>
      </c>
      <c r="M496" s="15"/>
      <c r="N496" s="16">
        <v>1530</v>
      </c>
      <c r="O496" s="15" t="s">
        <v>661</v>
      </c>
      <c r="P496" s="15"/>
      <c r="Q496" s="16">
        <f t="shared" si="20"/>
        <v>3.3299999999999996</v>
      </c>
      <c r="R496" s="17">
        <v>5094.8999999999996</v>
      </c>
      <c r="S496" s="23" t="str">
        <f>IFERROR(VLOOKUP(J496,'DESC ITY - ENG'!B:C,2,FALSE),VLOOKUP(I496,'DESC ITY - ENG'!A:C,3,FALSE))</f>
        <v>Aluminum Disc Alloy 4006 350mm x 2.9mm Replacement Part [cite: 2]</v>
      </c>
      <c r="T496" s="12" t="str">
        <f>VLOOKUP(S496,'DESC ITY - ENG'!C:D,2,FALSE)</f>
        <v>ALM-</v>
      </c>
      <c r="U496" t="str">
        <f t="shared" si="21"/>
        <v>鋁製圓盤合金 4006 350mm x 2.9mm 替換零件 [引用：2]</v>
      </c>
      <c r="V496" t="str">
        <f>VLOOKUP(T496,'STANDARD COMM'!A:D,3,FALSE)</f>
        <v>Metal</v>
      </c>
    </row>
    <row r="497" spans="1:22">
      <c r="A497" s="7" t="s">
        <v>1277</v>
      </c>
      <c r="B497" s="8">
        <v>45618.692604166667</v>
      </c>
      <c r="C497" s="9"/>
      <c r="D497" s="9" t="s">
        <v>100</v>
      </c>
      <c r="E497" s="9" t="s">
        <v>101</v>
      </c>
      <c r="F497" s="9" t="s">
        <v>1430</v>
      </c>
      <c r="G497" s="19">
        <v>46053</v>
      </c>
      <c r="H497" s="9"/>
      <c r="I497" s="9" t="s">
        <v>258</v>
      </c>
      <c r="J497" s="9" t="s">
        <v>259</v>
      </c>
      <c r="K497" s="9" t="s">
        <v>649</v>
      </c>
      <c r="L497" s="29" t="str">
        <f>VLOOKUP(K497,'COMM ITY- ENG'!A:B,2,FALSE)</f>
        <v>aluminium</v>
      </c>
      <c r="M497" s="9"/>
      <c r="N497" s="10">
        <v>1542</v>
      </c>
      <c r="O497" s="9" t="s">
        <v>661</v>
      </c>
      <c r="P497" s="9"/>
      <c r="Q497" s="10">
        <f t="shared" si="20"/>
        <v>3.3299999999999996</v>
      </c>
      <c r="R497" s="11">
        <v>5134.8599999999997</v>
      </c>
      <c r="S497" s="23" t="str">
        <f>IFERROR(VLOOKUP(J497,'DESC ITY - ENG'!B:C,2,FALSE),VLOOKUP(I497,'DESC ITY - ENG'!A:C,3,FALSE))</f>
        <v>Aluminum Disc Alloy 4006 350mm x 3.6mm Replacement Part [cite: 2]</v>
      </c>
      <c r="T497" s="12" t="str">
        <f>VLOOKUP(S497,'DESC ITY - ENG'!C:D,2,FALSE)</f>
        <v>ALM-</v>
      </c>
      <c r="U497" t="str">
        <f t="shared" si="21"/>
        <v>鋁製圓盤合金 4006 350mm x 3.6mm 替換零件 [引用：2]</v>
      </c>
      <c r="V497" t="str">
        <f>VLOOKUP(T497,'STANDARD COMM'!A:D,3,FALSE)</f>
        <v>Metal</v>
      </c>
    </row>
    <row r="498" spans="1:22">
      <c r="A498" s="13" t="s">
        <v>1280</v>
      </c>
      <c r="B498" s="14">
        <v>45572.407939814817</v>
      </c>
      <c r="C498" s="15"/>
      <c r="D498" s="15" t="s">
        <v>100</v>
      </c>
      <c r="E498" s="15" t="s">
        <v>101</v>
      </c>
      <c r="F498" s="15" t="s">
        <v>1430</v>
      </c>
      <c r="G498" s="20">
        <v>46053</v>
      </c>
      <c r="H498" s="15"/>
      <c r="I498" s="15" t="s">
        <v>290</v>
      </c>
      <c r="J498" s="15" t="s">
        <v>291</v>
      </c>
      <c r="K498" s="15" t="s">
        <v>649</v>
      </c>
      <c r="L498" s="29" t="str">
        <f>VLOOKUP(K498,'COMM ITY- ENG'!A:B,2,FALSE)</f>
        <v>aluminium</v>
      </c>
      <c r="M498" s="15"/>
      <c r="N498" s="16">
        <v>1592</v>
      </c>
      <c r="O498" s="15" t="s">
        <v>661</v>
      </c>
      <c r="P498" s="15"/>
      <c r="Q498" s="16">
        <f t="shared" si="20"/>
        <v>3.3299999999999996</v>
      </c>
      <c r="R498" s="17">
        <v>5301.36</v>
      </c>
      <c r="S498" s="23" t="str">
        <f>IFERROR(VLOOKUP(J498,'DESC ITY - ENG'!B:C,2,FALSE),VLOOKUP(I498,'DESC ITY - ENG'!A:C,3,FALSE))</f>
        <v>Aluminum Disc Alloy 4006 355mm x 2.9mm Replacement Part [cite: 2]</v>
      </c>
      <c r="T498" s="12" t="str">
        <f>VLOOKUP(S498,'DESC ITY - ENG'!C:D,2,FALSE)</f>
        <v>ALM-</v>
      </c>
      <c r="U498" t="str">
        <f t="shared" si="21"/>
        <v>鋁製圓盤合金 4006 355mm x 2.9mm 替換零件 [引用：2]</v>
      </c>
      <c r="V498" t="str">
        <f>VLOOKUP(T498,'STANDARD COMM'!A:D,3,FALSE)</f>
        <v>Metal</v>
      </c>
    </row>
    <row r="499" spans="1:22">
      <c r="A499" s="7" t="s">
        <v>1276</v>
      </c>
      <c r="B499" s="8">
        <v>45572.407939814817</v>
      </c>
      <c r="C499" s="9"/>
      <c r="D499" s="9" t="s">
        <v>100</v>
      </c>
      <c r="E499" s="9" t="s">
        <v>101</v>
      </c>
      <c r="F499" s="9" t="s">
        <v>1430</v>
      </c>
      <c r="G499" s="19">
        <v>46053</v>
      </c>
      <c r="H499" s="9"/>
      <c r="I499" s="9" t="s">
        <v>242</v>
      </c>
      <c r="J499" s="9" t="s">
        <v>243</v>
      </c>
      <c r="K499" s="9" t="s">
        <v>649</v>
      </c>
      <c r="L499" s="29" t="str">
        <f>VLOOKUP(K499,'COMM ITY- ENG'!A:B,2,FALSE)</f>
        <v>aluminium</v>
      </c>
      <c r="M499" s="9"/>
      <c r="N499" s="10">
        <v>6215</v>
      </c>
      <c r="O499" s="9" t="s">
        <v>661</v>
      </c>
      <c r="P499" s="9"/>
      <c r="Q499" s="10">
        <f t="shared" si="20"/>
        <v>3.33</v>
      </c>
      <c r="R499" s="11">
        <v>20695.95</v>
      </c>
      <c r="S499" s="23" t="str">
        <f>IFERROR(VLOOKUP(J499,'DESC ITY - ENG'!B:C,2,FALSE),VLOOKUP(I499,'DESC ITY - ENG'!A:C,3,FALSE))</f>
        <v>Aluminum Disc Alloy 4006 355mm x 3.6mm Replacement Part [cite: 2]</v>
      </c>
      <c r="T499" s="12" t="str">
        <f>VLOOKUP(S499,'DESC ITY - ENG'!C:D,2,FALSE)</f>
        <v>ALM-</v>
      </c>
      <c r="U499" t="str">
        <f t="shared" si="21"/>
        <v>鋁製圓盤合金 4006 355mm x 3.6mm 替換零件 [引用：2]</v>
      </c>
      <c r="V499" t="str">
        <f>VLOOKUP(T499,'STANDARD COMM'!A:D,3,FALSE)</f>
        <v>Metal</v>
      </c>
    </row>
    <row r="500" spans="1:22">
      <c r="A500" s="13" t="s">
        <v>1277</v>
      </c>
      <c r="B500" s="14">
        <v>45572.407939814817</v>
      </c>
      <c r="C500" s="15"/>
      <c r="D500" s="15" t="s">
        <v>100</v>
      </c>
      <c r="E500" s="15" t="s">
        <v>101</v>
      </c>
      <c r="F500" s="15" t="s">
        <v>1430</v>
      </c>
      <c r="G500" s="20">
        <v>46053</v>
      </c>
      <c r="H500" s="15"/>
      <c r="I500" s="15" t="s">
        <v>242</v>
      </c>
      <c r="J500" s="15" t="s">
        <v>243</v>
      </c>
      <c r="K500" s="15" t="s">
        <v>649</v>
      </c>
      <c r="L500" s="29" t="str">
        <f>VLOOKUP(K500,'COMM ITY- ENG'!A:B,2,FALSE)</f>
        <v>aluminium</v>
      </c>
      <c r="M500" s="15"/>
      <c r="N500" s="16">
        <v>4742</v>
      </c>
      <c r="O500" s="15" t="s">
        <v>661</v>
      </c>
      <c r="P500" s="15"/>
      <c r="Q500" s="16">
        <f t="shared" si="20"/>
        <v>3.33</v>
      </c>
      <c r="R500" s="17">
        <v>15790.86</v>
      </c>
      <c r="S500" s="23" t="str">
        <f>IFERROR(VLOOKUP(J500,'DESC ITY - ENG'!B:C,2,FALSE),VLOOKUP(I500,'DESC ITY - ENG'!A:C,3,FALSE))</f>
        <v>Aluminum Disc Alloy 4006 355mm x 3.6mm Replacement Part [cite: 2]</v>
      </c>
      <c r="T500" s="12" t="str">
        <f>VLOOKUP(S500,'DESC ITY - ENG'!C:D,2,FALSE)</f>
        <v>ALM-</v>
      </c>
      <c r="U500" t="str">
        <f t="shared" si="21"/>
        <v>鋁製圓盤合金 4006 355mm x 3.6mm 替換零件 [引用：2]</v>
      </c>
      <c r="V500" t="str">
        <f>VLOOKUP(T500,'STANDARD COMM'!A:D,3,FALSE)</f>
        <v>Metal</v>
      </c>
    </row>
    <row r="501" spans="1:22">
      <c r="A501" s="7" t="s">
        <v>1279</v>
      </c>
      <c r="B501" s="8">
        <v>45666.357048611113</v>
      </c>
      <c r="C501" s="9"/>
      <c r="D501" s="9" t="s">
        <v>100</v>
      </c>
      <c r="E501" s="9" t="s">
        <v>101</v>
      </c>
      <c r="F501" s="9" t="s">
        <v>1430</v>
      </c>
      <c r="G501" s="19">
        <v>46053</v>
      </c>
      <c r="H501" s="9"/>
      <c r="I501" s="9" t="s">
        <v>242</v>
      </c>
      <c r="J501" s="9" t="s">
        <v>243</v>
      </c>
      <c r="K501" s="9" t="s">
        <v>649</v>
      </c>
      <c r="L501" s="29" t="str">
        <f>VLOOKUP(K501,'COMM ITY- ENG'!A:B,2,FALSE)</f>
        <v>aluminium</v>
      </c>
      <c r="M501" s="9"/>
      <c r="N501" s="10">
        <v>1590</v>
      </c>
      <c r="O501" s="9" t="s">
        <v>661</v>
      </c>
      <c r="P501" s="9"/>
      <c r="Q501" s="10">
        <f t="shared" si="20"/>
        <v>3.6900000000000004</v>
      </c>
      <c r="R501" s="11">
        <v>5867.1</v>
      </c>
      <c r="S501" s="23" t="str">
        <f>IFERROR(VLOOKUP(J501,'DESC ITY - ENG'!B:C,2,FALSE),VLOOKUP(I501,'DESC ITY - ENG'!A:C,3,FALSE))</f>
        <v>Aluminum Disc Alloy 4006 355mm x 3.6mm Replacement Part [cite: 2]</v>
      </c>
      <c r="T501" s="12" t="str">
        <f>VLOOKUP(S501,'DESC ITY - ENG'!C:D,2,FALSE)</f>
        <v>ALM-</v>
      </c>
      <c r="U501" t="str">
        <f t="shared" si="21"/>
        <v>鋁製圓盤合金 4006 355mm x 3.6mm 替換零件 [引用：2]</v>
      </c>
      <c r="V501" t="str">
        <f>VLOOKUP(T501,'STANDARD COMM'!A:D,3,FALSE)</f>
        <v>Metal</v>
      </c>
    </row>
    <row r="502" spans="1:22">
      <c r="A502" s="13" t="s">
        <v>1282</v>
      </c>
      <c r="B502" s="14">
        <v>45677.443564814814</v>
      </c>
      <c r="C502" s="15"/>
      <c r="D502" s="15" t="s">
        <v>100</v>
      </c>
      <c r="E502" s="15" t="s">
        <v>101</v>
      </c>
      <c r="F502" s="15" t="s">
        <v>1430</v>
      </c>
      <c r="G502" s="20">
        <v>46053</v>
      </c>
      <c r="H502" s="15"/>
      <c r="I502" s="15" t="s">
        <v>532</v>
      </c>
      <c r="J502" s="15" t="s">
        <v>533</v>
      </c>
      <c r="K502" s="15" t="s">
        <v>649</v>
      </c>
      <c r="L502" s="29" t="str">
        <f>VLOOKUP(K502,'COMM ITY- ENG'!A:B,2,FALSE)</f>
        <v>aluminium</v>
      </c>
      <c r="M502" s="15"/>
      <c r="N502" s="16">
        <v>1595</v>
      </c>
      <c r="O502" s="15" t="s">
        <v>661</v>
      </c>
      <c r="P502" s="15"/>
      <c r="Q502" s="16">
        <f t="shared" si="20"/>
        <v>3.33</v>
      </c>
      <c r="R502" s="17">
        <v>5311.35</v>
      </c>
      <c r="S502" s="23" t="str">
        <f>IFERROR(VLOOKUP(J502,'DESC ITY - ENG'!B:C,2,FALSE),VLOOKUP(I502,'DESC ITY - ENG'!A:C,3,FALSE))</f>
        <v>Aluminum Disc Alloy 4006 355mm x 3.9mm Replacement Part [cite: 2]</v>
      </c>
      <c r="T502" s="12" t="str">
        <f>VLOOKUP(S502,'DESC ITY - ENG'!C:D,2,FALSE)</f>
        <v>ALM-</v>
      </c>
      <c r="U502" t="str">
        <f t="shared" si="21"/>
        <v>鋁製圓盤合金 4006 355mm x 3.9mm 替換零件 [引用：2]</v>
      </c>
      <c r="V502" t="str">
        <f>VLOOKUP(T502,'STANDARD COMM'!A:D,3,FALSE)</f>
        <v>Metal</v>
      </c>
    </row>
    <row r="503" spans="1:22">
      <c r="A503" s="7" t="s">
        <v>1278</v>
      </c>
      <c r="B503" s="8">
        <v>45677.449918981481</v>
      </c>
      <c r="C503" s="9"/>
      <c r="D503" s="9" t="s">
        <v>100</v>
      </c>
      <c r="E503" s="9" t="s">
        <v>101</v>
      </c>
      <c r="F503" s="9" t="s">
        <v>1430</v>
      </c>
      <c r="G503" s="19">
        <v>46053</v>
      </c>
      <c r="H503" s="9"/>
      <c r="I503" s="9" t="s">
        <v>622</v>
      </c>
      <c r="J503" s="9" t="s">
        <v>623</v>
      </c>
      <c r="K503" s="9" t="s">
        <v>649</v>
      </c>
      <c r="L503" s="29" t="str">
        <f>VLOOKUP(K503,'COMM ITY- ENG'!A:B,2,FALSE)</f>
        <v>aluminium</v>
      </c>
      <c r="M503" s="9"/>
      <c r="N503" s="10">
        <v>1718</v>
      </c>
      <c r="O503" s="9" t="s">
        <v>661</v>
      </c>
      <c r="P503" s="9"/>
      <c r="Q503" s="10">
        <f t="shared" si="20"/>
        <v>3.3299999999999996</v>
      </c>
      <c r="R503" s="11">
        <v>5720.94</v>
      </c>
      <c r="S503" s="23" t="str">
        <f>IFERROR(VLOOKUP(J503,'DESC ITY - ENG'!B:C,2,FALSE),VLOOKUP(I503,'DESC ITY - ENG'!A:C,3,FALSE))</f>
        <v>Aluminum Disc Alloy 4006 370mm x 2.9mm Replacement Part [cite: 2]</v>
      </c>
      <c r="T503" s="12" t="str">
        <f>VLOOKUP(S503,'DESC ITY - ENG'!C:D,2,FALSE)</f>
        <v>ALM-</v>
      </c>
      <c r="U503" t="str">
        <f t="shared" si="21"/>
        <v>鋁製圓盤合金 4006 370mm x 2.9mm 替換零件 [引用：2]</v>
      </c>
      <c r="V503" t="str">
        <f>VLOOKUP(T503,'STANDARD COMM'!A:D,3,FALSE)</f>
        <v>Metal</v>
      </c>
    </row>
    <row r="504" spans="1:22">
      <c r="A504" s="13" t="s">
        <v>1282</v>
      </c>
      <c r="B504" s="14">
        <v>45677.449918981481</v>
      </c>
      <c r="C504" s="15"/>
      <c r="D504" s="15" t="s">
        <v>100</v>
      </c>
      <c r="E504" s="15" t="s">
        <v>101</v>
      </c>
      <c r="F504" s="15" t="s">
        <v>1430</v>
      </c>
      <c r="G504" s="20">
        <v>46053</v>
      </c>
      <c r="H504" s="15"/>
      <c r="I504" s="15" t="s">
        <v>280</v>
      </c>
      <c r="J504" s="15" t="s">
        <v>281</v>
      </c>
      <c r="K504" s="15" t="s">
        <v>649</v>
      </c>
      <c r="L504" s="29" t="str">
        <f>VLOOKUP(K504,'COMM ITY- ENG'!A:B,2,FALSE)</f>
        <v>aluminium</v>
      </c>
      <c r="M504" s="15"/>
      <c r="N504" s="16">
        <v>3524</v>
      </c>
      <c r="O504" s="15" t="s">
        <v>661</v>
      </c>
      <c r="P504" s="15"/>
      <c r="Q504" s="16">
        <f t="shared" si="20"/>
        <v>3.33</v>
      </c>
      <c r="R504" s="17">
        <v>11734.92</v>
      </c>
      <c r="S504" s="23" t="str">
        <f>IFERROR(VLOOKUP(J504,'DESC ITY - ENG'!B:C,2,FALSE),VLOOKUP(I504,'DESC ITY - ENG'!A:C,3,FALSE))</f>
        <v>Aluminum Disc Alloy 4006 375mm x 3.9mm Replacement Part [cite: 2]</v>
      </c>
      <c r="T504" s="12" t="str">
        <f>VLOOKUP(S504,'DESC ITY - ENG'!C:D,2,FALSE)</f>
        <v>ALM-</v>
      </c>
      <c r="U504" t="str">
        <f t="shared" si="21"/>
        <v>鋁製圓盤合金 4006 375mm x 3.9mm 替換零件 [引用：2]</v>
      </c>
      <c r="V504" t="str">
        <f>VLOOKUP(T504,'STANDARD COMM'!A:D,3,FALSE)</f>
        <v>Metal</v>
      </c>
    </row>
    <row r="505" spans="1:22">
      <c r="A505" s="7" t="s">
        <v>1278</v>
      </c>
      <c r="B505" s="8">
        <v>45677.449918981481</v>
      </c>
      <c r="C505" s="9"/>
      <c r="D505" s="9" t="s">
        <v>100</v>
      </c>
      <c r="E505" s="9" t="s">
        <v>101</v>
      </c>
      <c r="F505" s="9" t="s">
        <v>1430</v>
      </c>
      <c r="G505" s="19">
        <v>46053</v>
      </c>
      <c r="H505" s="9"/>
      <c r="I505" s="9" t="s">
        <v>582</v>
      </c>
      <c r="J505" s="9" t="s">
        <v>583</v>
      </c>
      <c r="K505" s="9" t="s">
        <v>649</v>
      </c>
      <c r="L505" s="29" t="str">
        <f>VLOOKUP(K505,'COMM ITY- ENG'!A:B,2,FALSE)</f>
        <v>aluminium</v>
      </c>
      <c r="M505" s="9"/>
      <c r="N505" s="10">
        <v>1684</v>
      </c>
      <c r="O505" s="9" t="s">
        <v>661</v>
      </c>
      <c r="P505" s="9"/>
      <c r="Q505" s="10">
        <f t="shared" si="20"/>
        <v>3.33</v>
      </c>
      <c r="R505" s="11">
        <v>5607.72</v>
      </c>
      <c r="S505" s="23" t="str">
        <f>IFERROR(VLOOKUP(J505,'DESC ITY - ENG'!B:C,2,FALSE),VLOOKUP(I505,'DESC ITY - ENG'!A:C,3,FALSE))</f>
        <v>Aluminum Disc Alloy 4006 410mm x 2.9mm Replacement Part [cite: 2]</v>
      </c>
      <c r="T505" s="12" t="str">
        <f>VLOOKUP(S505,'DESC ITY - ENG'!C:D,2,FALSE)</f>
        <v>ALM-</v>
      </c>
      <c r="U505" t="str">
        <f t="shared" si="21"/>
        <v>鋁製圓盤合金 4006 410mm x 2.9mm 替換零件 [引用：2]</v>
      </c>
      <c r="V505" t="str">
        <f>VLOOKUP(T505,'STANDARD COMM'!A:D,3,FALSE)</f>
        <v>Metal</v>
      </c>
    </row>
    <row r="506" spans="1:22">
      <c r="A506" s="13" t="s">
        <v>1282</v>
      </c>
      <c r="B506" s="14">
        <v>45666.353379629632</v>
      </c>
      <c r="C506" s="15"/>
      <c r="D506" s="15" t="s">
        <v>100</v>
      </c>
      <c r="E506" s="15" t="s">
        <v>101</v>
      </c>
      <c r="F506" s="15" t="s">
        <v>1430</v>
      </c>
      <c r="G506" s="20">
        <v>46053</v>
      </c>
      <c r="H506" s="15"/>
      <c r="I506" s="15" t="s">
        <v>534</v>
      </c>
      <c r="J506" s="15" t="s">
        <v>535</v>
      </c>
      <c r="K506" s="15" t="s">
        <v>649</v>
      </c>
      <c r="L506" s="29" t="str">
        <f>VLOOKUP(K506,'COMM ITY- ENG'!A:B,2,FALSE)</f>
        <v>aluminium</v>
      </c>
      <c r="M506" s="15"/>
      <c r="N506" s="16">
        <v>1733</v>
      </c>
      <c r="O506" s="15" t="s">
        <v>661</v>
      </c>
      <c r="P506" s="15"/>
      <c r="Q506" s="16">
        <f t="shared" si="20"/>
        <v>3.33</v>
      </c>
      <c r="R506" s="17">
        <v>5770.89</v>
      </c>
      <c r="S506" s="23" t="str">
        <f>IFERROR(VLOOKUP(J506,'DESC ITY - ENG'!B:C,2,FALSE),VLOOKUP(I506,'DESC ITY - ENG'!A:C,3,FALSE))</f>
        <v>Aluminum Disc Alloy 4006 415mm x 3.9mm Replacement Part [cite: 2]</v>
      </c>
      <c r="T506" s="12" t="str">
        <f>VLOOKUP(S506,'DESC ITY - ENG'!C:D,2,FALSE)</f>
        <v>ALM-</v>
      </c>
      <c r="U506" t="str">
        <f t="shared" si="21"/>
        <v>鋁製圓盤合金 4006 415mm x 3.9mm 替換零件 [引用：2]</v>
      </c>
      <c r="V506" t="str">
        <f>VLOOKUP(T506,'STANDARD COMM'!A:D,3,FALSE)</f>
        <v>Metal</v>
      </c>
    </row>
    <row r="507" spans="1:22">
      <c r="A507" s="7" t="s">
        <v>1277</v>
      </c>
      <c r="B507" s="8">
        <v>45666.353379629632</v>
      </c>
      <c r="C507" s="9"/>
      <c r="D507" s="9" t="s">
        <v>100</v>
      </c>
      <c r="E507" s="9" t="s">
        <v>101</v>
      </c>
      <c r="F507" s="9" t="s">
        <v>1430</v>
      </c>
      <c r="G507" s="19">
        <v>46053</v>
      </c>
      <c r="H507" s="9"/>
      <c r="I507" s="9" t="s">
        <v>294</v>
      </c>
      <c r="J507" s="9" t="s">
        <v>295</v>
      </c>
      <c r="K507" s="9" t="s">
        <v>649</v>
      </c>
      <c r="L507" s="29" t="str">
        <f>VLOOKUP(K507,'COMM ITY- ENG'!A:B,2,FALSE)</f>
        <v>aluminium</v>
      </c>
      <c r="M507" s="9"/>
      <c r="N507" s="10">
        <v>873</v>
      </c>
      <c r="O507" s="9" t="s">
        <v>661</v>
      </c>
      <c r="P507" s="9"/>
      <c r="Q507" s="10">
        <f t="shared" si="20"/>
        <v>3.33</v>
      </c>
      <c r="R507" s="11">
        <v>2907.09</v>
      </c>
      <c r="S507" s="23" t="str">
        <f>IFERROR(VLOOKUP(J507,'DESC ITY - ENG'!B:C,2,FALSE),VLOOKUP(I507,'DESC ITY - ENG'!A:C,3,FALSE))</f>
        <v>Aluminum Disc Alloy 4006 435mm x 3.6mm Replacement Part [cite: 2]</v>
      </c>
      <c r="T507" s="12" t="str">
        <f>VLOOKUP(S507,'DESC ITY - ENG'!C:D,2,FALSE)</f>
        <v>ALM-</v>
      </c>
      <c r="U507" t="str">
        <f t="shared" si="21"/>
        <v>鋁製圓盤合金 4006 435mm x 3.6mm 替換零件 [引用：2]</v>
      </c>
      <c r="V507" t="str">
        <f>VLOOKUP(T507,'STANDARD COMM'!A:D,3,FALSE)</f>
        <v>Metal</v>
      </c>
    </row>
    <row r="508" spans="1:22">
      <c r="A508" s="7" t="s">
        <v>1283</v>
      </c>
      <c r="B508" s="8">
        <v>45688.340717592589</v>
      </c>
      <c r="C508" s="9"/>
      <c r="D508" s="9" t="s">
        <v>100</v>
      </c>
      <c r="E508" s="9" t="s">
        <v>101</v>
      </c>
      <c r="F508" s="9" t="s">
        <v>1430</v>
      </c>
      <c r="G508" s="19">
        <v>46053</v>
      </c>
      <c r="H508" s="9"/>
      <c r="I508" s="9" t="s">
        <v>174</v>
      </c>
      <c r="J508" s="9" t="s">
        <v>175</v>
      </c>
      <c r="K508" s="9" t="s">
        <v>649</v>
      </c>
      <c r="L508" s="29" t="str">
        <f>VLOOKUP(K508,'COMM ITY- ENG'!A:B,2,FALSE)</f>
        <v>aluminium</v>
      </c>
      <c r="M508" s="9"/>
      <c r="N508" s="10">
        <v>3074</v>
      </c>
      <c r="O508" s="9" t="s">
        <v>661</v>
      </c>
      <c r="P508" s="9"/>
      <c r="Q508" s="10">
        <f t="shared" si="20"/>
        <v>3.33</v>
      </c>
      <c r="R508" s="11">
        <v>10236.42</v>
      </c>
      <c r="S508" s="23" t="str">
        <f>IFERROR(VLOOKUP(J508,'DESC ITY - ENG'!B:C,2,FALSE),VLOOKUP(I508,'DESC ITY - ENG'!A:C,3,FALSE))</f>
        <v>Aluminum Disc L. Green Series 225mm x 3.2mm Replacement Part [cite: 3]</v>
      </c>
      <c r="T508" s="12" t="str">
        <f>VLOOKUP(S508,'DESC ITY - ENG'!C:D,2,FALSE)</f>
        <v>ALM-</v>
      </c>
      <c r="U508" t="str">
        <f t="shared" si="21"/>
        <v>鋁製圓盤 L. Green 系列 225mm x 3.2mm 替換零件 [引用：3]</v>
      </c>
      <c r="V508" t="str">
        <f>VLOOKUP(T508,'STANDARD COMM'!A:D,3,FALSE)</f>
        <v>Metal</v>
      </c>
    </row>
    <row r="509" spans="1:22">
      <c r="A509" s="13" t="s">
        <v>1284</v>
      </c>
      <c r="B509" s="14">
        <v>45688.340717592589</v>
      </c>
      <c r="C509" s="15"/>
      <c r="D509" s="15" t="s">
        <v>100</v>
      </c>
      <c r="E509" s="15" t="s">
        <v>101</v>
      </c>
      <c r="F509" s="15" t="s">
        <v>1430</v>
      </c>
      <c r="G509" s="20">
        <v>46053</v>
      </c>
      <c r="H509" s="15"/>
      <c r="I509" s="15" t="s">
        <v>174</v>
      </c>
      <c r="J509" s="15" t="s">
        <v>175</v>
      </c>
      <c r="K509" s="15" t="s">
        <v>649</v>
      </c>
      <c r="L509" s="29" t="str">
        <f>VLOOKUP(K509,'COMM ITY- ENG'!A:B,2,FALSE)</f>
        <v>aluminium</v>
      </c>
      <c r="M509" s="15"/>
      <c r="N509" s="16">
        <v>1549</v>
      </c>
      <c r="O509" s="15" t="s">
        <v>661</v>
      </c>
      <c r="P509" s="15"/>
      <c r="Q509" s="16">
        <f t="shared" si="20"/>
        <v>3.33</v>
      </c>
      <c r="R509" s="17">
        <v>5158.17</v>
      </c>
      <c r="S509" s="23" t="str">
        <f>IFERROR(VLOOKUP(J509,'DESC ITY - ENG'!B:C,2,FALSE),VLOOKUP(I509,'DESC ITY - ENG'!A:C,3,FALSE))</f>
        <v>Aluminum Disc L. Green Series 225mm x 3.2mm Replacement Part [cite: 3]</v>
      </c>
      <c r="T509" s="12" t="str">
        <f>VLOOKUP(S509,'DESC ITY - ENG'!C:D,2,FALSE)</f>
        <v>ALM-</v>
      </c>
      <c r="U509" t="str">
        <f t="shared" si="21"/>
        <v>鋁製圓盤 L. Green 系列 225mm x 3.2mm 替換零件 [引用：3]</v>
      </c>
      <c r="V509" t="str">
        <f>VLOOKUP(T509,'STANDARD COMM'!A:D,3,FALSE)</f>
        <v>Metal</v>
      </c>
    </row>
    <row r="510" spans="1:22">
      <c r="A510" s="7" t="s">
        <v>1284</v>
      </c>
      <c r="B510" s="8">
        <v>45688.340717592589</v>
      </c>
      <c r="C510" s="9"/>
      <c r="D510" s="9" t="s">
        <v>100</v>
      </c>
      <c r="E510" s="9" t="s">
        <v>101</v>
      </c>
      <c r="F510" s="9" t="s">
        <v>1430</v>
      </c>
      <c r="G510" s="19">
        <v>46053</v>
      </c>
      <c r="H510" s="9"/>
      <c r="I510" s="9" t="s">
        <v>170</v>
      </c>
      <c r="J510" s="9" t="s">
        <v>171</v>
      </c>
      <c r="K510" s="9" t="s">
        <v>649</v>
      </c>
      <c r="L510" s="29" t="str">
        <f>VLOOKUP(K510,'COMM ITY- ENG'!A:B,2,FALSE)</f>
        <v>aluminium</v>
      </c>
      <c r="M510" s="9"/>
      <c r="N510" s="10">
        <v>3335</v>
      </c>
      <c r="O510" s="9" t="s">
        <v>661</v>
      </c>
      <c r="P510" s="9"/>
      <c r="Q510" s="10">
        <f t="shared" si="20"/>
        <v>3.3299999999999996</v>
      </c>
      <c r="R510" s="11">
        <v>11105.55</v>
      </c>
      <c r="S510" s="23" t="str">
        <f>IFERROR(VLOOKUP(J510,'DESC ITY - ENG'!B:C,2,FALSE),VLOOKUP(I510,'DESC ITY - ENG'!A:C,3,FALSE))</f>
        <v>Aluminum Disc L. Green Series 235mm x 3.2mm Replacement Part [cite: 3]</v>
      </c>
      <c r="T510" s="12" t="str">
        <f>VLOOKUP(S510,'DESC ITY - ENG'!C:D,2,FALSE)</f>
        <v>ALM-</v>
      </c>
      <c r="U510" t="str">
        <f t="shared" si="21"/>
        <v>鋁製圓盤 L. Green 系列 235mm x 3.2mm 替換零件 [引用：3]</v>
      </c>
      <c r="V510" t="str">
        <f>VLOOKUP(T510,'STANDARD COMM'!A:D,3,FALSE)</f>
        <v>Metal</v>
      </c>
    </row>
    <row r="511" spans="1:22">
      <c r="A511" s="13" t="s">
        <v>1285</v>
      </c>
      <c r="B511" s="14">
        <v>45688.340717592589</v>
      </c>
      <c r="C511" s="15"/>
      <c r="D511" s="15" t="s">
        <v>100</v>
      </c>
      <c r="E511" s="15" t="s">
        <v>101</v>
      </c>
      <c r="F511" s="15" t="s">
        <v>1430</v>
      </c>
      <c r="G511" s="20">
        <v>46053</v>
      </c>
      <c r="H511" s="15"/>
      <c r="I511" s="15" t="s">
        <v>144</v>
      </c>
      <c r="J511" s="15" t="s">
        <v>145</v>
      </c>
      <c r="K511" s="15" t="s">
        <v>649</v>
      </c>
      <c r="L511" s="29" t="str">
        <f>VLOOKUP(K511,'COMM ITY- ENG'!A:B,2,FALSE)</f>
        <v>aluminium</v>
      </c>
      <c r="M511" s="15"/>
      <c r="N511" s="16">
        <v>1797</v>
      </c>
      <c r="O511" s="15" t="s">
        <v>661</v>
      </c>
      <c r="P511" s="15"/>
      <c r="Q511" s="16">
        <f t="shared" si="20"/>
        <v>3.33</v>
      </c>
      <c r="R511" s="17">
        <v>5984.01</v>
      </c>
      <c r="S511" s="23" t="str">
        <f>IFERROR(VLOOKUP(J511,'DESC ITY - ENG'!B:C,2,FALSE),VLOOKUP(I511,'DESC ITY - ENG'!A:C,3,FALSE))</f>
        <v>Aluminum Disc L. Green Series 265mm x 3.2mm Replacement Part [cite: 3]</v>
      </c>
      <c r="T511" s="12" t="str">
        <f>VLOOKUP(S511,'DESC ITY - ENG'!C:D,2,FALSE)</f>
        <v>ALM-</v>
      </c>
      <c r="U511" t="str">
        <f t="shared" si="21"/>
        <v>鋁製圓盤 L. Green 系列 265mm x 3.2mm 替換零件 [引用：3]</v>
      </c>
      <c r="V511" t="str">
        <f>VLOOKUP(T511,'STANDARD COMM'!A:D,3,FALSE)</f>
        <v>Metal</v>
      </c>
    </row>
    <row r="512" spans="1:22">
      <c r="A512" s="7" t="s">
        <v>1284</v>
      </c>
      <c r="B512" s="8">
        <v>45698.437465277777</v>
      </c>
      <c r="C512" s="9"/>
      <c r="D512" s="9" t="s">
        <v>100</v>
      </c>
      <c r="E512" s="9" t="s">
        <v>101</v>
      </c>
      <c r="F512" s="9" t="s">
        <v>1430</v>
      </c>
      <c r="G512" s="19">
        <v>46053</v>
      </c>
      <c r="H512" s="9"/>
      <c r="I512" s="9" t="s">
        <v>144</v>
      </c>
      <c r="J512" s="9" t="s">
        <v>145</v>
      </c>
      <c r="K512" s="9" t="s">
        <v>649</v>
      </c>
      <c r="L512" s="29" t="str">
        <f>VLOOKUP(K512,'COMM ITY- ENG'!A:B,2,FALSE)</f>
        <v>aluminium</v>
      </c>
      <c r="M512" s="9"/>
      <c r="N512" s="10">
        <v>11573</v>
      </c>
      <c r="O512" s="9" t="s">
        <v>661</v>
      </c>
      <c r="P512" s="9"/>
      <c r="Q512" s="10">
        <f t="shared" si="20"/>
        <v>3.3299999999999996</v>
      </c>
      <c r="R512" s="11">
        <v>38538.089999999997</v>
      </c>
      <c r="S512" s="23" t="str">
        <f>IFERROR(VLOOKUP(J512,'DESC ITY - ENG'!B:C,2,FALSE),VLOOKUP(I512,'DESC ITY - ENG'!A:C,3,FALSE))</f>
        <v>Aluminum Disc L. Green Series 265mm x 3.2mm Replacement Part [cite: 3]</v>
      </c>
      <c r="T512" s="12" t="str">
        <f>VLOOKUP(S512,'DESC ITY - ENG'!C:D,2,FALSE)</f>
        <v>ALM-</v>
      </c>
      <c r="U512" t="str">
        <f t="shared" si="21"/>
        <v>鋁製圓盤 L. Green 系列 265mm x 3.2mm 替換零件 [引用：3]</v>
      </c>
      <c r="V512" t="str">
        <f>VLOOKUP(T512,'STANDARD COMM'!A:D,3,FALSE)</f>
        <v>Metal</v>
      </c>
    </row>
    <row r="513" spans="1:22">
      <c r="A513" s="13" t="s">
        <v>1284</v>
      </c>
      <c r="B513" s="14">
        <v>45698.437465277777</v>
      </c>
      <c r="C513" s="15"/>
      <c r="D513" s="15" t="s">
        <v>100</v>
      </c>
      <c r="E513" s="15" t="s">
        <v>101</v>
      </c>
      <c r="F513" s="15" t="s">
        <v>1430</v>
      </c>
      <c r="G513" s="20">
        <v>46053</v>
      </c>
      <c r="H513" s="15"/>
      <c r="I513" s="15" t="s">
        <v>536</v>
      </c>
      <c r="J513" s="15" t="s">
        <v>537</v>
      </c>
      <c r="K513" s="15" t="s">
        <v>649</v>
      </c>
      <c r="L513" s="29" t="str">
        <f>VLOOKUP(K513,'COMM ITY- ENG'!A:B,2,FALSE)</f>
        <v>aluminium</v>
      </c>
      <c r="M513" s="15"/>
      <c r="N513" s="16">
        <v>895</v>
      </c>
      <c r="O513" s="15" t="s">
        <v>661</v>
      </c>
      <c r="P513" s="15"/>
      <c r="Q513" s="16">
        <f t="shared" si="20"/>
        <v>3.33</v>
      </c>
      <c r="R513" s="17">
        <v>2980.35</v>
      </c>
      <c r="S513" s="23" t="str">
        <f>IFERROR(VLOOKUP(J513,'DESC ITY - ENG'!B:C,2,FALSE),VLOOKUP(I513,'DESC ITY - ENG'!A:C,3,FALSE))</f>
        <v>Aluminum Disc L. Green Series 280mm x 3.2mm Replacement Part [cite: 3]</v>
      </c>
      <c r="T513" s="12" t="str">
        <f>VLOOKUP(S513,'DESC ITY - ENG'!C:D,2,FALSE)</f>
        <v>ALM-</v>
      </c>
      <c r="U513" t="str">
        <f t="shared" si="21"/>
        <v>鋁製圓盤 L. Green 系列 280mm x 3.2mm 替換零件 [引用：3]</v>
      </c>
      <c r="V513" t="str">
        <f>VLOOKUP(T513,'STANDARD COMM'!A:D,3,FALSE)</f>
        <v>Metal</v>
      </c>
    </row>
    <row r="514" spans="1:22">
      <c r="A514" s="7" t="s">
        <v>1286</v>
      </c>
      <c r="B514" s="8">
        <v>45572.60361111111</v>
      </c>
      <c r="C514" s="9"/>
      <c r="D514" s="9" t="s">
        <v>100</v>
      </c>
      <c r="E514" s="9" t="s">
        <v>101</v>
      </c>
      <c r="F514" s="9" t="s">
        <v>1430</v>
      </c>
      <c r="G514" s="19">
        <v>46053</v>
      </c>
      <c r="H514" s="9"/>
      <c r="I514" s="9" t="s">
        <v>146</v>
      </c>
      <c r="J514" s="9" t="s">
        <v>147</v>
      </c>
      <c r="K514" s="9" t="s">
        <v>649</v>
      </c>
      <c r="L514" s="29" t="str">
        <f>VLOOKUP(K514,'COMM ITY- ENG'!A:B,2,FALSE)</f>
        <v>aluminium</v>
      </c>
      <c r="M514" s="9"/>
      <c r="N514" s="10">
        <v>13256</v>
      </c>
      <c r="O514" s="9" t="s">
        <v>661</v>
      </c>
      <c r="P514" s="9"/>
      <c r="Q514" s="10">
        <f t="shared" ref="Q514:Q577" si="22">+R514/N514</f>
        <v>3.33</v>
      </c>
      <c r="R514" s="11">
        <v>44142.48</v>
      </c>
      <c r="S514" s="23" t="str">
        <f>IFERROR(VLOOKUP(J514,'DESC ITY - ENG'!B:C,2,FALSE),VLOOKUP(I514,'DESC ITY - ENG'!A:C,3,FALSE))</f>
        <v>Aluminum Disc L. Green Series 315mm x 3.2mm Replacement Part [cite: 3]</v>
      </c>
      <c r="T514" s="12" t="str">
        <f>VLOOKUP(S514,'DESC ITY - ENG'!C:D,2,FALSE)</f>
        <v>ALM-</v>
      </c>
      <c r="U514" t="str">
        <f t="shared" si="21"/>
        <v>鋁製圓盤 L. Green 系列 315mm x 3.2mm 替換零件 [引用：3]</v>
      </c>
      <c r="V514" t="str">
        <f>VLOOKUP(T514,'STANDARD COMM'!A:D,3,FALSE)</f>
        <v>Metal</v>
      </c>
    </row>
    <row r="515" spans="1:22">
      <c r="A515" s="13" t="s">
        <v>1287</v>
      </c>
      <c r="B515" s="14">
        <v>45601.461006944446</v>
      </c>
      <c r="C515" s="15"/>
      <c r="D515" s="15" t="s">
        <v>100</v>
      </c>
      <c r="E515" s="15" t="s">
        <v>101</v>
      </c>
      <c r="F515" s="15" t="s">
        <v>1430</v>
      </c>
      <c r="G515" s="20">
        <v>46053</v>
      </c>
      <c r="H515" s="15"/>
      <c r="I515" s="15" t="s">
        <v>146</v>
      </c>
      <c r="J515" s="15" t="s">
        <v>147</v>
      </c>
      <c r="K515" s="15" t="s">
        <v>649</v>
      </c>
      <c r="L515" s="29" t="str">
        <f>VLOOKUP(K515,'COMM ITY- ENG'!A:B,2,FALSE)</f>
        <v>aluminium</v>
      </c>
      <c r="M515" s="15"/>
      <c r="N515" s="16">
        <v>762</v>
      </c>
      <c r="O515" s="15" t="s">
        <v>661</v>
      </c>
      <c r="P515" s="15"/>
      <c r="Q515" s="16">
        <f t="shared" si="22"/>
        <v>3.8099999999999996</v>
      </c>
      <c r="R515" s="17">
        <v>2903.22</v>
      </c>
      <c r="S515" s="23" t="str">
        <f>IFERROR(VLOOKUP(J515,'DESC ITY - ENG'!B:C,2,FALSE),VLOOKUP(I515,'DESC ITY - ENG'!A:C,3,FALSE))</f>
        <v>Aluminum Disc L. Green Series 315mm x 3.2mm Replacement Part [cite: 3]</v>
      </c>
      <c r="T515" s="12" t="str">
        <f>VLOOKUP(S515,'DESC ITY - ENG'!C:D,2,FALSE)</f>
        <v>ALM-</v>
      </c>
      <c r="U515" t="str">
        <f t="shared" ref="U515:U578" si="23">_xlfn.TRANSLATE(S515,"en","zh-cht")</f>
        <v>鋁製圓盤 L. Green 系列 315mm x 3.2mm 替換零件 [引用：3]</v>
      </c>
      <c r="V515" t="str">
        <f>VLOOKUP(T515,'STANDARD COMM'!A:D,3,FALSE)</f>
        <v>Metal</v>
      </c>
    </row>
    <row r="516" spans="1:22">
      <c r="A516" s="7" t="s">
        <v>1283</v>
      </c>
      <c r="B516" s="8">
        <v>45601.461006944446</v>
      </c>
      <c r="C516" s="9"/>
      <c r="D516" s="9" t="s">
        <v>100</v>
      </c>
      <c r="E516" s="9" t="s">
        <v>101</v>
      </c>
      <c r="F516" s="9" t="s">
        <v>1430</v>
      </c>
      <c r="G516" s="19">
        <v>46053</v>
      </c>
      <c r="H516" s="9"/>
      <c r="I516" s="9" t="s">
        <v>172</v>
      </c>
      <c r="J516" s="9" t="s">
        <v>173</v>
      </c>
      <c r="K516" s="9" t="s">
        <v>649</v>
      </c>
      <c r="L516" s="29" t="str">
        <f>VLOOKUP(K516,'COMM ITY- ENG'!A:B,2,FALSE)</f>
        <v>aluminium</v>
      </c>
      <c r="M516" s="9"/>
      <c r="N516" s="10">
        <v>2488</v>
      </c>
      <c r="O516" s="9" t="s">
        <v>661</v>
      </c>
      <c r="P516" s="9"/>
      <c r="Q516" s="10">
        <f t="shared" si="22"/>
        <v>3.3300000000000005</v>
      </c>
      <c r="R516" s="11">
        <v>8285.0400000000009</v>
      </c>
      <c r="S516" s="23" t="str">
        <f>IFERROR(VLOOKUP(J516,'DESC ITY - ENG'!B:C,2,FALSE),VLOOKUP(I516,'DESC ITY - ENG'!A:C,3,FALSE))</f>
        <v>Aluminum Disc L. Green Series 330mm x 3.2mm Replacement Part [cite: 3]</v>
      </c>
      <c r="T516" s="12" t="str">
        <f>VLOOKUP(S516,'DESC ITY - ENG'!C:D,2,FALSE)</f>
        <v>ALM-</v>
      </c>
      <c r="U516" t="str">
        <f t="shared" si="23"/>
        <v>鋁製圓盤 L. Green 系列 330mm x 3.2mm 替換零件 [引用：3]</v>
      </c>
      <c r="V516" t="str">
        <f>VLOOKUP(T516,'STANDARD COMM'!A:D,3,FALSE)</f>
        <v>Metal</v>
      </c>
    </row>
    <row r="517" spans="1:22">
      <c r="A517" s="13" t="s">
        <v>1286</v>
      </c>
      <c r="B517" s="14">
        <v>45678.491203703707</v>
      </c>
      <c r="C517" s="15"/>
      <c r="D517" s="15" t="s">
        <v>100</v>
      </c>
      <c r="E517" s="15" t="s">
        <v>101</v>
      </c>
      <c r="F517" s="15" t="s">
        <v>1430</v>
      </c>
      <c r="G517" s="20">
        <v>46053</v>
      </c>
      <c r="H517" s="15"/>
      <c r="I517" s="15" t="s">
        <v>172</v>
      </c>
      <c r="J517" s="15" t="s">
        <v>173</v>
      </c>
      <c r="K517" s="15" t="s">
        <v>649</v>
      </c>
      <c r="L517" s="29" t="str">
        <f>VLOOKUP(K517,'COMM ITY- ENG'!A:B,2,FALSE)</f>
        <v>aluminium</v>
      </c>
      <c r="M517" s="15"/>
      <c r="N517" s="16">
        <v>4122</v>
      </c>
      <c r="O517" s="15" t="s">
        <v>661</v>
      </c>
      <c r="P517" s="15"/>
      <c r="Q517" s="16">
        <f t="shared" si="22"/>
        <v>3.33</v>
      </c>
      <c r="R517" s="17">
        <v>13726.26</v>
      </c>
      <c r="S517" s="23" t="str">
        <f>IFERROR(VLOOKUP(J517,'DESC ITY - ENG'!B:C,2,FALSE),VLOOKUP(I517,'DESC ITY - ENG'!A:C,3,FALSE))</f>
        <v>Aluminum Disc L. Green Series 330mm x 3.2mm Replacement Part [cite: 3]</v>
      </c>
      <c r="T517" s="12" t="str">
        <f>VLOOKUP(S517,'DESC ITY - ENG'!C:D,2,FALSE)</f>
        <v>ALM-</v>
      </c>
      <c r="U517" t="str">
        <f t="shared" si="23"/>
        <v>鋁製圓盤 L. Green 系列 330mm x 3.2mm 替換零件 [引用：3]</v>
      </c>
      <c r="V517" t="str">
        <f>VLOOKUP(T517,'STANDARD COMM'!A:D,3,FALSE)</f>
        <v>Metal</v>
      </c>
    </row>
    <row r="518" spans="1:22">
      <c r="A518" s="7" t="s">
        <v>1284</v>
      </c>
      <c r="B518" s="8">
        <v>45680.705092592594</v>
      </c>
      <c r="C518" s="9"/>
      <c r="D518" s="9" t="s">
        <v>100</v>
      </c>
      <c r="E518" s="9" t="s">
        <v>101</v>
      </c>
      <c r="F518" s="9" t="s">
        <v>1430</v>
      </c>
      <c r="G518" s="19">
        <v>46053</v>
      </c>
      <c r="H518" s="9"/>
      <c r="I518" s="9" t="s">
        <v>172</v>
      </c>
      <c r="J518" s="9" t="s">
        <v>173</v>
      </c>
      <c r="K518" s="9" t="s">
        <v>649</v>
      </c>
      <c r="L518" s="29" t="str">
        <f>VLOOKUP(K518,'COMM ITY- ENG'!A:B,2,FALSE)</f>
        <v>aluminium</v>
      </c>
      <c r="M518" s="9"/>
      <c r="N518" s="10">
        <v>10655</v>
      </c>
      <c r="O518" s="9" t="s">
        <v>661</v>
      </c>
      <c r="P518" s="9"/>
      <c r="Q518" s="10">
        <f t="shared" si="22"/>
        <v>3.33</v>
      </c>
      <c r="R518" s="11">
        <v>35481.15</v>
      </c>
      <c r="S518" s="23" t="str">
        <f>IFERROR(VLOOKUP(J518,'DESC ITY - ENG'!B:C,2,FALSE),VLOOKUP(I518,'DESC ITY - ENG'!A:C,3,FALSE))</f>
        <v>Aluminum Disc L. Green Series 330mm x 3.2mm Replacement Part [cite: 3]</v>
      </c>
      <c r="T518" s="12" t="str">
        <f>VLOOKUP(S518,'DESC ITY - ENG'!C:D,2,FALSE)</f>
        <v>ALM-</v>
      </c>
      <c r="U518" t="str">
        <f t="shared" si="23"/>
        <v>鋁製圓盤 L. Green 系列 330mm x 3.2mm 替換零件 [引用：3]</v>
      </c>
      <c r="V518" t="str">
        <f>VLOOKUP(T518,'STANDARD COMM'!A:D,3,FALSE)</f>
        <v>Metal</v>
      </c>
    </row>
    <row r="519" spans="1:22">
      <c r="A519" s="13" t="s">
        <v>1288</v>
      </c>
      <c r="B519" s="14">
        <v>45678.491203703707</v>
      </c>
      <c r="C519" s="15"/>
      <c r="D519" s="15" t="s">
        <v>100</v>
      </c>
      <c r="E519" s="15" t="s">
        <v>101</v>
      </c>
      <c r="F519" s="15" t="s">
        <v>1430</v>
      </c>
      <c r="G519" s="20">
        <v>46053</v>
      </c>
      <c r="H519" s="15"/>
      <c r="I519" s="15" t="s">
        <v>172</v>
      </c>
      <c r="J519" s="15" t="s">
        <v>173</v>
      </c>
      <c r="K519" s="15" t="s">
        <v>649</v>
      </c>
      <c r="L519" s="29" t="str">
        <f>VLOOKUP(K519,'COMM ITY- ENG'!A:B,2,FALSE)</f>
        <v>aluminium</v>
      </c>
      <c r="M519" s="15"/>
      <c r="N519" s="16">
        <v>1618</v>
      </c>
      <c r="O519" s="15" t="s">
        <v>661</v>
      </c>
      <c r="P519" s="15"/>
      <c r="Q519" s="16">
        <f t="shared" si="22"/>
        <v>3.85</v>
      </c>
      <c r="R519" s="17">
        <v>6229.3</v>
      </c>
      <c r="S519" s="23" t="str">
        <f>IFERROR(VLOOKUP(J519,'DESC ITY - ENG'!B:C,2,FALSE),VLOOKUP(I519,'DESC ITY - ENG'!A:C,3,FALSE))</f>
        <v>Aluminum Disc L. Green Series 330mm x 3.2mm Replacement Part [cite: 3]</v>
      </c>
      <c r="T519" s="12" t="str">
        <f>VLOOKUP(S519,'DESC ITY - ENG'!C:D,2,FALSE)</f>
        <v>ALM-</v>
      </c>
      <c r="U519" t="str">
        <f t="shared" si="23"/>
        <v>鋁製圓盤 L. Green 系列 330mm x 3.2mm 替換零件 [引用：3]</v>
      </c>
      <c r="V519" t="str">
        <f>VLOOKUP(T519,'STANDARD COMM'!A:D,3,FALSE)</f>
        <v>Metal</v>
      </c>
    </row>
    <row r="520" spans="1:22">
      <c r="A520" s="7" t="s">
        <v>1284</v>
      </c>
      <c r="B520" s="8">
        <v>45680.705092592594</v>
      </c>
      <c r="C520" s="9"/>
      <c r="D520" s="9" t="s">
        <v>100</v>
      </c>
      <c r="E520" s="9" t="s">
        <v>101</v>
      </c>
      <c r="F520" s="9" t="s">
        <v>1430</v>
      </c>
      <c r="G520" s="19">
        <v>46053</v>
      </c>
      <c r="H520" s="9"/>
      <c r="I520" s="9" t="s">
        <v>202</v>
      </c>
      <c r="J520" s="9" t="s">
        <v>203</v>
      </c>
      <c r="K520" s="9" t="s">
        <v>649</v>
      </c>
      <c r="L520" s="29" t="str">
        <f>VLOOKUP(K520,'COMM ITY- ENG'!A:B,2,FALSE)</f>
        <v>aluminium</v>
      </c>
      <c r="M520" s="9"/>
      <c r="N520" s="10">
        <v>2128</v>
      </c>
      <c r="O520" s="9" t="s">
        <v>661</v>
      </c>
      <c r="P520" s="9"/>
      <c r="Q520" s="10">
        <f t="shared" si="22"/>
        <v>3.33</v>
      </c>
      <c r="R520" s="11">
        <v>7086.24</v>
      </c>
      <c r="S520" s="23" t="str">
        <f>IFERROR(VLOOKUP(J520,'DESC ITY - ENG'!B:C,2,FALSE),VLOOKUP(I520,'DESC ITY - ENG'!A:C,3,FALSE))</f>
        <v>Aluminum Disc L. Green Series 335mm x 2.9mm Replacement Part [cite: 3]</v>
      </c>
      <c r="T520" s="12" t="str">
        <f>VLOOKUP(S520,'DESC ITY - ENG'!C:D,2,FALSE)</f>
        <v>ALM-</v>
      </c>
      <c r="U520" t="str">
        <f t="shared" si="23"/>
        <v>鋁製圓盤 L. Green 系列 335mm x 2.9mm 替換零件 [引用：3]</v>
      </c>
      <c r="V520" t="str">
        <f>VLOOKUP(T520,'STANDARD COMM'!A:D,3,FALSE)</f>
        <v>Metal</v>
      </c>
    </row>
    <row r="521" spans="1:22">
      <c r="A521" s="13" t="s">
        <v>1289</v>
      </c>
      <c r="B521" s="14">
        <v>45667.69667824074</v>
      </c>
      <c r="C521" s="15"/>
      <c r="D521" s="15" t="s">
        <v>100</v>
      </c>
      <c r="E521" s="15" t="s">
        <v>101</v>
      </c>
      <c r="F521" s="15" t="s">
        <v>1430</v>
      </c>
      <c r="G521" s="20">
        <v>46053</v>
      </c>
      <c r="H521" s="15"/>
      <c r="I521" s="15" t="s">
        <v>626</v>
      </c>
      <c r="J521" s="15" t="s">
        <v>627</v>
      </c>
      <c r="K521" s="15" t="s">
        <v>649</v>
      </c>
      <c r="L521" s="29" t="str">
        <f>VLOOKUP(K521,'COMM ITY- ENG'!A:B,2,FALSE)</f>
        <v>aluminium</v>
      </c>
      <c r="M521" s="15"/>
      <c r="N521" s="16">
        <v>457</v>
      </c>
      <c r="O521" s="15" t="s">
        <v>661</v>
      </c>
      <c r="P521" s="15"/>
      <c r="Q521" s="16">
        <f t="shared" si="22"/>
        <v>3.33</v>
      </c>
      <c r="R521" s="17">
        <v>1521.81</v>
      </c>
      <c r="S521" s="23" t="str">
        <f>IFERROR(VLOOKUP(J521,'DESC ITY - ENG'!B:C,2,FALSE),VLOOKUP(I521,'DESC ITY - ENG'!A:C,3,FALSE))</f>
        <v>Aluminum Rectangle Green Series 260x260x10 mm Replacement</v>
      </c>
      <c r="T521" s="12" t="str">
        <f>VLOOKUP(S521,'DESC ITY - ENG'!C:D,2,FALSE)</f>
        <v>ALM-</v>
      </c>
      <c r="U521" t="str">
        <f t="shared" si="23"/>
        <v>鋁製長方形綠色系列 260x260x10 毫米替換</v>
      </c>
      <c r="V521" t="str">
        <f>VLOOKUP(T521,'STANDARD COMM'!A:D,3,FALSE)</f>
        <v>Metal</v>
      </c>
    </row>
    <row r="522" spans="1:22">
      <c r="A522" s="7" t="s">
        <v>1289</v>
      </c>
      <c r="B522" s="8">
        <v>45667.69667824074</v>
      </c>
      <c r="C522" s="9"/>
      <c r="D522" s="9" t="s">
        <v>100</v>
      </c>
      <c r="E522" s="9" t="s">
        <v>101</v>
      </c>
      <c r="F522" s="9" t="s">
        <v>1430</v>
      </c>
      <c r="G522" s="19">
        <v>46053</v>
      </c>
      <c r="H522" s="9"/>
      <c r="I522" s="9" t="s">
        <v>544</v>
      </c>
      <c r="J522" s="9" t="s">
        <v>545</v>
      </c>
      <c r="K522" s="9" t="s">
        <v>649</v>
      </c>
      <c r="L522" s="29" t="str">
        <f>VLOOKUP(K522,'COMM ITY- ENG'!A:B,2,FALSE)</f>
        <v>aluminium</v>
      </c>
      <c r="M522" s="9"/>
      <c r="N522" s="10">
        <v>4888</v>
      </c>
      <c r="O522" s="9" t="s">
        <v>661</v>
      </c>
      <c r="P522" s="9"/>
      <c r="Q522" s="10">
        <f t="shared" si="22"/>
        <v>3.33</v>
      </c>
      <c r="R522" s="11">
        <v>16277.04</v>
      </c>
      <c r="S522" s="23" t="str">
        <f>IFERROR(VLOOKUP(J522,'DESC ITY - ENG'!B:C,2,FALSE),VLOOKUP(I522,'DESC ITY - ENG'!A:C,3,FALSE))</f>
        <v>Aluminum Rectangle Green Series 370x295x10 mm Type A Replacement</v>
      </c>
      <c r="T522" s="12" t="str">
        <f>VLOOKUP(S522,'DESC ITY - ENG'!C:D,2,FALSE)</f>
        <v>ALM-</v>
      </c>
      <c r="U522" t="str">
        <f t="shared" si="23"/>
        <v>鋁製長方形綠色系列 370x295x10 毫米 A 型替換</v>
      </c>
      <c r="V522" t="str">
        <f>VLOOKUP(T522,'STANDARD COMM'!A:D,3,FALSE)</f>
        <v>Metal</v>
      </c>
    </row>
    <row r="523" spans="1:22">
      <c r="A523" s="13" t="s">
        <v>1289</v>
      </c>
      <c r="B523" s="14">
        <v>45645.613923611112</v>
      </c>
      <c r="C523" s="15"/>
      <c r="D523" s="15" t="s">
        <v>100</v>
      </c>
      <c r="E523" s="15" t="s">
        <v>101</v>
      </c>
      <c r="F523" s="15" t="s">
        <v>1430</v>
      </c>
      <c r="G523" s="20">
        <v>46053</v>
      </c>
      <c r="H523" s="15"/>
      <c r="I523" s="15" t="s">
        <v>546</v>
      </c>
      <c r="J523" s="15" t="s">
        <v>547</v>
      </c>
      <c r="K523" s="15" t="s">
        <v>649</v>
      </c>
      <c r="L523" s="29" t="str">
        <f>VLOOKUP(K523,'COMM ITY- ENG'!A:B,2,FALSE)</f>
        <v>aluminium</v>
      </c>
      <c r="M523" s="15"/>
      <c r="N523" s="16">
        <v>3067</v>
      </c>
      <c r="O523" s="15" t="s">
        <v>661</v>
      </c>
      <c r="P523" s="15"/>
      <c r="Q523" s="16">
        <f t="shared" si="22"/>
        <v>3.33</v>
      </c>
      <c r="R523" s="17">
        <v>10213.11</v>
      </c>
      <c r="S523" s="23" t="str">
        <f>IFERROR(VLOOKUP(J523,'DESC ITY - ENG'!B:C,2,FALSE),VLOOKUP(I523,'DESC ITY - ENG'!A:C,3,FALSE))</f>
        <v>Aluminum Rectangle Green Series 460x360x10 mm Type B Replacement</v>
      </c>
      <c r="T523" s="12" t="str">
        <f>VLOOKUP(S523,'DESC ITY - ENG'!C:D,2,FALSE)</f>
        <v>ALM-</v>
      </c>
      <c r="U523" t="str">
        <f t="shared" si="23"/>
        <v>鋁製長方形綠色系列 460x360x10 毫米 B 型替換</v>
      </c>
      <c r="V523" t="str">
        <f>VLOOKUP(T523,'STANDARD COMM'!A:D,3,FALSE)</f>
        <v>Metal</v>
      </c>
    </row>
    <row r="524" spans="1:22">
      <c r="A524" s="7" t="s">
        <v>1290</v>
      </c>
      <c r="B524" s="8">
        <v>45674.487719907411</v>
      </c>
      <c r="C524" s="9"/>
      <c r="D524" s="9" t="s">
        <v>100</v>
      </c>
      <c r="E524" s="9" t="s">
        <v>101</v>
      </c>
      <c r="F524" s="9" t="s">
        <v>1430</v>
      </c>
      <c r="G524" s="19">
        <v>46053</v>
      </c>
      <c r="H524" s="9"/>
      <c r="I524" s="9" t="s">
        <v>538</v>
      </c>
      <c r="J524" s="9" t="s">
        <v>539</v>
      </c>
      <c r="K524" s="9" t="s">
        <v>649</v>
      </c>
      <c r="L524" s="29" t="str">
        <f>VLOOKUP(K524,'COMM ITY- ENG'!A:B,2,FALSE)</f>
        <v>aluminium</v>
      </c>
      <c r="M524" s="9"/>
      <c r="N524" s="10">
        <v>1785</v>
      </c>
      <c r="O524" s="9" t="s">
        <v>661</v>
      </c>
      <c r="P524" s="9"/>
      <c r="Q524" s="10">
        <f t="shared" si="22"/>
        <v>3.33</v>
      </c>
      <c r="R524" s="11">
        <v>5944.05</v>
      </c>
      <c r="S524" s="23" t="str">
        <f>IFERROR(VLOOKUP(J524,'DESC ITY - ENG'!B:C,2,FALSE),VLOOKUP(I524,'DESC ITY - ENG'!A:C,3,FALSE))</f>
        <v>Aluminum Disc Alloy 1200 265mm x 2.2mm Replacement Part [cite: 1]</v>
      </c>
      <c r="T524" s="12" t="str">
        <f>VLOOKUP(S524,'DESC ITY - ENG'!C:D,2,FALSE)</f>
        <v>ALM-</v>
      </c>
      <c r="U524" t="str">
        <f t="shared" si="23"/>
        <v>鋁製圓盤合金 1200 265mm x 2.2mm 替換零件 [引用：1]</v>
      </c>
      <c r="V524" t="str">
        <f>VLOOKUP(T524,'STANDARD COMM'!A:D,3,FALSE)</f>
        <v>Metal</v>
      </c>
    </row>
    <row r="525" spans="1:22">
      <c r="A525" s="7" t="s">
        <v>1261</v>
      </c>
      <c r="B525" s="8">
        <v>45623.416273148148</v>
      </c>
      <c r="C525" s="9"/>
      <c r="D525" s="9" t="s">
        <v>80</v>
      </c>
      <c r="E525" s="9" t="s">
        <v>81</v>
      </c>
      <c r="F525" s="9" t="s">
        <v>1419</v>
      </c>
      <c r="G525" s="19">
        <v>46053</v>
      </c>
      <c r="H525" s="9"/>
      <c r="I525" s="9" t="s">
        <v>378</v>
      </c>
      <c r="J525" s="9" t="s">
        <v>379</v>
      </c>
      <c r="K525" s="9" t="s">
        <v>657</v>
      </c>
      <c r="L525" s="29" t="str">
        <f>VLOOKUP(K525,'COMM ITY- ENG'!A:B,2,FALSE)</f>
        <v>consumable materials</v>
      </c>
      <c r="M525" s="9"/>
      <c r="N525" s="10">
        <v>13000</v>
      </c>
      <c r="O525" s="9" t="s">
        <v>661</v>
      </c>
      <c r="P525" s="9"/>
      <c r="Q525" s="10">
        <f t="shared" si="22"/>
        <v>0.95</v>
      </c>
      <c r="R525" s="11">
        <v>12350</v>
      </c>
      <c r="S525" s="23" t="str">
        <f>IFERROR(VLOOKUP(J525,'DESC ITY - ENG'!B:C,2,FALSE),VLOOKUP(I525,'DESC ITY - ENG'!A:C,3,FALSE))</f>
        <v>Corundum Abrasive 40 Grit DarkCorundum Abrasive</v>
      </c>
      <c r="T525" s="12" t="str">
        <f>VLOOKUP(S525,'DESC ITY - ENG'!C:D,2,FALSE)</f>
        <v>POLM</v>
      </c>
      <c r="U525" t="str">
        <f t="shared" si="23"/>
        <v>剛玉磨料 40 目 深方玉磨料</v>
      </c>
      <c r="V525" t="str">
        <f>VLOOKUP(T525,'STANDARD COMM'!A:D,3,FALSE)</f>
        <v>Polishing Material</v>
      </c>
    </row>
    <row r="526" spans="1:22">
      <c r="A526" s="13" t="s">
        <v>1261</v>
      </c>
      <c r="B526" s="14">
        <v>45629.574166666665</v>
      </c>
      <c r="C526" s="15"/>
      <c r="D526" s="15" t="s">
        <v>80</v>
      </c>
      <c r="E526" s="15" t="s">
        <v>81</v>
      </c>
      <c r="F526" s="15" t="s">
        <v>1419</v>
      </c>
      <c r="G526" s="20">
        <v>46053</v>
      </c>
      <c r="H526" s="15"/>
      <c r="I526" s="15" t="s">
        <v>382</v>
      </c>
      <c r="J526" s="15" t="s">
        <v>383</v>
      </c>
      <c r="K526" s="15" t="s">
        <v>657</v>
      </c>
      <c r="L526" s="29" t="str">
        <f>VLOOKUP(K526,'COMM ITY- ENG'!A:B,2,FALSE)</f>
        <v>consumable materials</v>
      </c>
      <c r="M526" s="15"/>
      <c r="N526" s="16">
        <v>12000</v>
      </c>
      <c r="O526" s="15" t="s">
        <v>661</v>
      </c>
      <c r="P526" s="15"/>
      <c r="Q526" s="16">
        <f t="shared" si="22"/>
        <v>0.9</v>
      </c>
      <c r="R526" s="17">
        <v>10800</v>
      </c>
      <c r="S526" s="23" t="str">
        <f>IFERROR(VLOOKUP(J526,'DESC ITY - ENG'!B:C,2,FALSE),VLOOKUP(I526,'DESC ITY - ENG'!A:C,3,FALSE))</f>
        <v>Corundum Abrasive 80 GritCorundum Abrasive</v>
      </c>
      <c r="T526" s="12" t="str">
        <f>VLOOKUP(S526,'DESC ITY - ENG'!C:D,2,FALSE)</f>
        <v>POLM</v>
      </c>
      <c r="U526" t="str">
        <f t="shared" si="23"/>
        <v>剛玉磨料 80 砂紙 剛玉磨料</v>
      </c>
      <c r="V526" t="str">
        <f>VLOOKUP(T526,'STANDARD COMM'!A:D,3,FALSE)</f>
        <v>Polishing Material</v>
      </c>
    </row>
    <row r="527" spans="1:22">
      <c r="A527" s="7" t="s">
        <v>1246</v>
      </c>
      <c r="B527" s="8">
        <v>45558.656006944446</v>
      </c>
      <c r="C527" s="9"/>
      <c r="D527" s="9" t="s">
        <v>98</v>
      </c>
      <c r="E527" s="9" t="s">
        <v>99</v>
      </c>
      <c r="F527" s="9" t="s">
        <v>1406</v>
      </c>
      <c r="G527" s="19">
        <v>46053</v>
      </c>
      <c r="H527" s="9"/>
      <c r="I527" s="9" t="s">
        <v>580</v>
      </c>
      <c r="J527" s="9" t="s">
        <v>581</v>
      </c>
      <c r="K527" s="9" t="s">
        <v>647</v>
      </c>
      <c r="L527" s="29" t="str">
        <f>VLOOKUP(K527,'COMM ITY- ENG'!A:B,2,FALSE)</f>
        <v>chemical products</v>
      </c>
      <c r="M527" s="9"/>
      <c r="N527" s="10">
        <v>100</v>
      </c>
      <c r="O527" s="9" t="s">
        <v>661</v>
      </c>
      <c r="P527" s="9"/>
      <c r="Q527" s="10">
        <f t="shared" si="22"/>
        <v>9.2899999999999991</v>
      </c>
      <c r="R527" s="11">
        <v>929</v>
      </c>
      <c r="S527" s="23" t="str">
        <f>IFERROR(VLOOKUP(J527,'DESC ITY - ENG'!B:C,2,FALSE),VLOOKUP(I527,'DESC ITY - ENG'!A:C,3,FALSE))</f>
        <v>ACRYSOL RM 55</v>
      </c>
      <c r="T527" s="12" t="str">
        <f>VLOOKUP(S527,'DESC ITY - ENG'!C:D,2,FALSE)</f>
        <v>MISC</v>
      </c>
      <c r="U527" t="str">
        <f t="shared" si="23"/>
        <v>ACRYSOL RM 55</v>
      </c>
      <c r="V527" t="str">
        <f>VLOOKUP(T527,'STANDARD COMM'!A:D,3,FALSE)</f>
        <v>Misc</v>
      </c>
    </row>
    <row r="528" spans="1:22">
      <c r="A528" s="13" t="s">
        <v>1264</v>
      </c>
      <c r="B528" s="14">
        <v>45621.455462962964</v>
      </c>
      <c r="C528" s="15"/>
      <c r="D528" s="15" t="s">
        <v>73</v>
      </c>
      <c r="E528" s="15" t="s">
        <v>664</v>
      </c>
      <c r="F528" s="15" t="s">
        <v>1422</v>
      </c>
      <c r="G528" s="20">
        <v>46053</v>
      </c>
      <c r="H528" s="15"/>
      <c r="I528" s="15" t="s">
        <v>366</v>
      </c>
      <c r="J528" s="15" t="s">
        <v>367</v>
      </c>
      <c r="K528" s="15" t="s">
        <v>647</v>
      </c>
      <c r="L528" s="29" t="str">
        <f>VLOOKUP(K528,'COMM ITY- ENG'!A:B,2,FALSE)</f>
        <v>chemical products</v>
      </c>
      <c r="M528" s="15"/>
      <c r="N528" s="16">
        <v>75</v>
      </c>
      <c r="O528" s="15" t="s">
        <v>661</v>
      </c>
      <c r="P528" s="15"/>
      <c r="Q528" s="16">
        <f t="shared" si="22"/>
        <v>19.600000000000001</v>
      </c>
      <c r="R528" s="17">
        <v>1470</v>
      </c>
      <c r="S528" s="23" t="str">
        <f>IFERROR(VLOOKUP(J528,'DESC ITY - ENG'!B:C,2,FALSE),VLOOKUP(I528,'DESC ITY - ENG'!A:C,3,FALSE))</f>
        <v>Pigment Iriodin 153 / Mearlin Sparkle</v>
      </c>
      <c r="T528" s="12" t="str">
        <f>VLOOKUP(S528,'DESC ITY - ENG'!C:D,2,FALSE)</f>
        <v>INM-</v>
      </c>
      <c r="U528" t="str">
        <f t="shared" si="23"/>
        <v>顏料 Iriodin 153 / Mearlin 閃耀</v>
      </c>
      <c r="V528" t="str">
        <f>VLOOKUP(T528,'STANDARD COMM'!A:D,3,FALSE)</f>
        <v>Coating</v>
      </c>
    </row>
    <row r="529" spans="1:22">
      <c r="A529" s="13" t="s">
        <v>1247</v>
      </c>
      <c r="B529" s="14">
        <v>45622.590115740742</v>
      </c>
      <c r="C529" s="15"/>
      <c r="D529" s="15" t="s">
        <v>116</v>
      </c>
      <c r="E529" s="15" t="s">
        <v>117</v>
      </c>
      <c r="F529" s="15" t="s">
        <v>1407</v>
      </c>
      <c r="G529" s="20">
        <v>46053</v>
      </c>
      <c r="H529" s="15"/>
      <c r="I529" s="15" t="s">
        <v>518</v>
      </c>
      <c r="J529" s="15" t="s">
        <v>519</v>
      </c>
      <c r="K529" s="15" t="s">
        <v>647</v>
      </c>
      <c r="L529" s="29" t="str">
        <f>VLOOKUP(K529,'COMM ITY- ENG'!A:B,2,FALSE)</f>
        <v>chemical products</v>
      </c>
      <c r="M529" s="15"/>
      <c r="N529" s="16">
        <v>199.58</v>
      </c>
      <c r="O529" s="15" t="s">
        <v>661</v>
      </c>
      <c r="P529" s="15"/>
      <c r="Q529" s="16">
        <f t="shared" si="22"/>
        <v>12.5</v>
      </c>
      <c r="R529" s="17">
        <v>2494.75</v>
      </c>
      <c r="S529" s="23" t="str">
        <f>IFERROR(VLOOKUP(J529,'DESC ITY - ENG'!B:C,2,FALSE),VLOOKUP(I529,'DESC ITY - ENG'!A:C,3,FALSE))</f>
        <v>Surfactant Tergitol TMN-6 (equiv. Triton X 114)</v>
      </c>
      <c r="T529" s="12" t="str">
        <f>VLOOKUP(S529,'DESC ITY - ENG'!C:D,2,FALSE)</f>
        <v>MISC</v>
      </c>
      <c r="U529" t="str">
        <f t="shared" si="23"/>
        <v>表面活性劑 Tergitol TMN-6（相當於 Triton X 114）</v>
      </c>
      <c r="V529" t="str">
        <f>VLOOKUP(T529,'STANDARD COMM'!A:D,3,FALSE)</f>
        <v>Misc</v>
      </c>
    </row>
    <row r="530" spans="1:22">
      <c r="A530" s="13" t="s">
        <v>1257</v>
      </c>
      <c r="B530" s="14">
        <v>45623.416273148148</v>
      </c>
      <c r="C530" s="15"/>
      <c r="D530" s="15" t="s">
        <v>90</v>
      </c>
      <c r="E530" s="15" t="s">
        <v>91</v>
      </c>
      <c r="F530" s="15" t="s">
        <v>1416</v>
      </c>
      <c r="G530" s="20">
        <v>46053</v>
      </c>
      <c r="H530" s="15"/>
      <c r="I530" s="15" t="s">
        <v>412</v>
      </c>
      <c r="J530" s="15" t="s">
        <v>413</v>
      </c>
      <c r="K530" s="15" t="s">
        <v>647</v>
      </c>
      <c r="L530" s="29" t="str">
        <f>VLOOKUP(K530,'COMM ITY- ENG'!A:B,2,FALSE)</f>
        <v>chemical products</v>
      </c>
      <c r="M530" s="15"/>
      <c r="N530" s="16">
        <v>340</v>
      </c>
      <c r="O530" s="15" t="s">
        <v>661</v>
      </c>
      <c r="P530" s="15"/>
      <c r="Q530" s="16">
        <f t="shared" si="22"/>
        <v>12.881500000000001</v>
      </c>
      <c r="R530" s="17">
        <v>4379.71</v>
      </c>
      <c r="S530" s="23" t="str">
        <f>IFERROR(VLOOKUP(J530,'DESC ITY - ENG'!B:C,2,FALSE),VLOOKUP(I530,'DESC ITY - ENG'!A:C,3,FALSE))</f>
        <v>Coating Eclipse HB V6849 Primer Black Diamond</v>
      </c>
      <c r="T530" s="12" t="str">
        <f>VLOOKUP(S530,'DESC ITY - ENG'!C:D,2,FALSE)</f>
        <v>INM-</v>
      </c>
      <c r="U530" t="str">
        <f t="shared" si="23"/>
        <v>塗層 Eclipse HB V6849 底漆黑鑽石</v>
      </c>
      <c r="V530" t="str">
        <f>VLOOKUP(T530,'STANDARD COMM'!A:D,3,FALSE)</f>
        <v>Coating</v>
      </c>
    </row>
    <row r="531" spans="1:22">
      <c r="A531" s="7" t="s">
        <v>1257</v>
      </c>
      <c r="B531" s="8">
        <v>45621.455462962964</v>
      </c>
      <c r="C531" s="9"/>
      <c r="D531" s="9" t="s">
        <v>90</v>
      </c>
      <c r="E531" s="9" t="s">
        <v>91</v>
      </c>
      <c r="F531" s="9" t="s">
        <v>1416</v>
      </c>
      <c r="G531" s="19">
        <v>46053</v>
      </c>
      <c r="H531" s="9"/>
      <c r="I531" s="9" t="s">
        <v>1530</v>
      </c>
      <c r="J531" s="9" t="s">
        <v>1531</v>
      </c>
      <c r="K531" s="9" t="s">
        <v>647</v>
      </c>
      <c r="L531" s="29" t="str">
        <f>VLOOKUP(K531,'COMM ITY- ENG'!A:B,2,FALSE)</f>
        <v>chemical products</v>
      </c>
      <c r="M531" s="9"/>
      <c r="N531" s="10">
        <v>320</v>
      </c>
      <c r="O531" s="9" t="s">
        <v>661</v>
      </c>
      <c r="P531" s="9"/>
      <c r="Q531" s="10">
        <f t="shared" si="22"/>
        <v>12.88</v>
      </c>
      <c r="R531" s="11">
        <v>4121.6000000000004</v>
      </c>
      <c r="S531" s="23" t="str">
        <f>IFERROR(VLOOKUP(J531,'DESC ITY - ENG'!B:C,2,FALSE),VLOOKUP(I531,'DESC ITY - ENG'!A:C,3,FALSE))</f>
        <v>Eclipse V11309 Black Primer (Type V6849)</v>
      </c>
      <c r="T531" s="12" t="str">
        <f>VLOOKUP(S531,'DESC ITY - ENG'!C:D,2,FALSE)</f>
        <v>INM-</v>
      </c>
      <c r="U531" t="str">
        <f t="shared" si="23"/>
        <v>Eclipse V11309 黑色底漆（型號 V6849）</v>
      </c>
      <c r="V531" t="str">
        <f>VLOOKUP(T531,'STANDARD COMM'!A:D,3,FALSE)</f>
        <v>Coating</v>
      </c>
    </row>
    <row r="532" spans="1:22">
      <c r="A532" s="13" t="s">
        <v>1258</v>
      </c>
      <c r="B532" s="14">
        <v>45621.455462962964</v>
      </c>
      <c r="C532" s="15"/>
      <c r="D532" s="15" t="s">
        <v>90</v>
      </c>
      <c r="E532" s="15" t="s">
        <v>91</v>
      </c>
      <c r="F532" s="15" t="s">
        <v>1416</v>
      </c>
      <c r="G532" s="20">
        <v>46053</v>
      </c>
      <c r="H532" s="15"/>
      <c r="I532" s="15" t="s">
        <v>474</v>
      </c>
      <c r="J532" s="15" t="s">
        <v>475</v>
      </c>
      <c r="K532" s="15" t="s">
        <v>647</v>
      </c>
      <c r="L532" s="29" t="str">
        <f>VLOOKUP(K532,'COMM ITY- ENG'!A:B,2,FALSE)</f>
        <v>chemical products</v>
      </c>
      <c r="M532" s="15"/>
      <c r="N532" s="16">
        <v>24</v>
      </c>
      <c r="O532" s="15" t="s">
        <v>661</v>
      </c>
      <c r="P532" s="15"/>
      <c r="Q532" s="16">
        <f t="shared" si="22"/>
        <v>15</v>
      </c>
      <c r="R532" s="17">
        <v>360</v>
      </c>
      <c r="S532" s="23" t="str">
        <f>IFERROR(VLOOKUP(J532,'DESC ITY - ENG'!B:C,2,FALSE),VLOOKUP(I532,'DESC ITY - ENG'!A:C,3,FALSE))</f>
        <v>Coating Fusion Pro 80-288/J4415-C Cream Basecoat</v>
      </c>
      <c r="T532" s="12" t="str">
        <f>VLOOKUP(S532,'DESC ITY - ENG'!C:D,2,FALSE)</f>
        <v>INM-</v>
      </c>
      <c r="U532" t="str">
        <f t="shared" si="23"/>
        <v>塗層 Fusion Pro 80-288/J4415-C 奶油底漆</v>
      </c>
      <c r="V532" t="str">
        <f>VLOOKUP(T532,'STANDARD COMM'!A:D,3,FALSE)</f>
        <v>Coating</v>
      </c>
    </row>
    <row r="533" spans="1:22">
      <c r="A533" s="7" t="s">
        <v>1258</v>
      </c>
      <c r="B533" s="8">
        <v>45629.574166666665</v>
      </c>
      <c r="C533" s="9"/>
      <c r="D533" s="9" t="s">
        <v>90</v>
      </c>
      <c r="E533" s="9" t="s">
        <v>91</v>
      </c>
      <c r="F533" s="9" t="s">
        <v>1416</v>
      </c>
      <c r="G533" s="19">
        <v>46053</v>
      </c>
      <c r="H533" s="9"/>
      <c r="I533" s="9" t="s">
        <v>476</v>
      </c>
      <c r="J533" s="9" t="s">
        <v>477</v>
      </c>
      <c r="K533" s="9" t="s">
        <v>647</v>
      </c>
      <c r="L533" s="29" t="str">
        <f>VLOOKUP(K533,'COMM ITY- ENG'!A:B,2,FALSE)</f>
        <v>chemical products</v>
      </c>
      <c r="M533" s="9"/>
      <c r="N533" s="10">
        <v>77</v>
      </c>
      <c r="O533" s="9" t="s">
        <v>661</v>
      </c>
      <c r="P533" s="9"/>
      <c r="Q533" s="10">
        <f t="shared" si="22"/>
        <v>15</v>
      </c>
      <c r="R533" s="11">
        <v>1155</v>
      </c>
      <c r="S533" s="23" t="str">
        <f>IFERROR(VLOOKUP(J533,'DESC ITY - ENG'!B:C,2,FALSE),VLOOKUP(I533,'DESC ITY - ENG'!A:C,3,FALSE))</f>
        <v>Coating Fusion Pro 80-288/J1535-A General Basecoat</v>
      </c>
      <c r="T533" s="12" t="str">
        <f>VLOOKUP(S533,'DESC ITY - ENG'!C:D,2,FALSE)</f>
        <v>INM-</v>
      </c>
      <c r="U533" t="str">
        <f t="shared" si="23"/>
        <v>Coating Fusion Pro 80-288/J1535-A 一般底漆</v>
      </c>
      <c r="V533" t="str">
        <f>VLOOKUP(T533,'STANDARD COMM'!A:D,3,FALSE)</f>
        <v>Coating</v>
      </c>
    </row>
    <row r="534" spans="1:22">
      <c r="A534" s="13" t="s">
        <v>1258</v>
      </c>
      <c r="B534" s="14">
        <v>45632.666689814818</v>
      </c>
      <c r="C534" s="15"/>
      <c r="D534" s="15" t="s">
        <v>90</v>
      </c>
      <c r="E534" s="15" t="s">
        <v>91</v>
      </c>
      <c r="F534" s="15" t="s">
        <v>1416</v>
      </c>
      <c r="G534" s="20">
        <v>46053</v>
      </c>
      <c r="H534" s="15"/>
      <c r="I534" s="15" t="s">
        <v>478</v>
      </c>
      <c r="J534" s="15" t="s">
        <v>479</v>
      </c>
      <c r="K534" s="15" t="s">
        <v>647</v>
      </c>
      <c r="L534" s="29" t="str">
        <f>VLOOKUP(K534,'COMM ITY- ENG'!A:B,2,FALSE)</f>
        <v>chemical products</v>
      </c>
      <c r="M534" s="15"/>
      <c r="N534" s="16">
        <v>55</v>
      </c>
      <c r="O534" s="15" t="s">
        <v>661</v>
      </c>
      <c r="P534" s="15"/>
      <c r="Q534" s="16">
        <f t="shared" si="22"/>
        <v>15</v>
      </c>
      <c r="R534" s="17">
        <v>825</v>
      </c>
      <c r="S534" s="23" t="str">
        <f>IFERROR(VLOOKUP(J534,'DESC ITY - ENG'!B:C,2,FALSE),VLOOKUP(I534,'DESC ITY - ENG'!A:C,3,FALSE))</f>
        <v>Coating Fusion Pro 80-288/J1536-B General Basecoat</v>
      </c>
      <c r="T534" s="12" t="str">
        <f>VLOOKUP(S534,'DESC ITY - ENG'!C:D,2,FALSE)</f>
        <v>INM-</v>
      </c>
      <c r="U534" t="str">
        <f t="shared" si="23"/>
        <v>Fusion Pro 80-288/J1536-B 一般底漆塗層</v>
      </c>
      <c r="V534" t="str">
        <f>VLOOKUP(T534,'STANDARD COMM'!A:D,3,FALSE)</f>
        <v>Coating</v>
      </c>
    </row>
    <row r="535" spans="1:22">
      <c r="A535" s="7" t="s">
        <v>1258</v>
      </c>
      <c r="B535" s="8">
        <v>45636.431215277778</v>
      </c>
      <c r="C535" s="9"/>
      <c r="D535" s="9" t="s">
        <v>90</v>
      </c>
      <c r="E535" s="9" t="s">
        <v>91</v>
      </c>
      <c r="F535" s="9" t="s">
        <v>1416</v>
      </c>
      <c r="G535" s="19">
        <v>46053</v>
      </c>
      <c r="H535" s="9"/>
      <c r="I535" s="9" t="s">
        <v>480</v>
      </c>
      <c r="J535" s="9" t="s">
        <v>481</v>
      </c>
      <c r="K535" s="9" t="s">
        <v>647</v>
      </c>
      <c r="L535" s="29" t="str">
        <f>VLOOKUP(K535,'COMM ITY- ENG'!A:B,2,FALSE)</f>
        <v>chemical products</v>
      </c>
      <c r="M535" s="9"/>
      <c r="N535" s="10">
        <v>88</v>
      </c>
      <c r="O535" s="9" t="s">
        <v>661</v>
      </c>
      <c r="P535" s="9"/>
      <c r="Q535" s="10">
        <f t="shared" si="22"/>
        <v>15</v>
      </c>
      <c r="R535" s="11">
        <v>1320</v>
      </c>
      <c r="S535" s="23" t="str">
        <f>IFERROR(VLOOKUP(J535,'DESC ITY - ENG'!B:C,2,FALSE),VLOOKUP(I535,'DESC ITY - ENG'!A:C,3,FALSE))</f>
        <v>Coating Fusion Pro 80-288/J1522-C Dark Grey Basecoat</v>
      </c>
      <c r="T535" s="12" t="str">
        <f>VLOOKUP(S535,'DESC ITY - ENG'!C:D,2,FALSE)</f>
        <v>INM-</v>
      </c>
      <c r="U535" t="str">
        <f t="shared" si="23"/>
        <v>塗層 Fusion Pro 80-288/J1522-C 深灰色底油</v>
      </c>
      <c r="V535" t="str">
        <f>VLOOKUP(T535,'STANDARD COMM'!A:D,3,FALSE)</f>
        <v>Coating</v>
      </c>
    </row>
    <row r="536" spans="1:22">
      <c r="A536" s="13" t="s">
        <v>1257</v>
      </c>
      <c r="B536" s="14">
        <v>45629.574166666665</v>
      </c>
      <c r="C536" s="15"/>
      <c r="D536" s="15" t="s">
        <v>90</v>
      </c>
      <c r="E536" s="15" t="s">
        <v>91</v>
      </c>
      <c r="F536" s="15" t="s">
        <v>1416</v>
      </c>
      <c r="G536" s="20">
        <v>46053</v>
      </c>
      <c r="H536" s="15"/>
      <c r="I536" s="15" t="s">
        <v>414</v>
      </c>
      <c r="J536" s="15" t="s">
        <v>415</v>
      </c>
      <c r="K536" s="15" t="s">
        <v>647</v>
      </c>
      <c r="L536" s="29" t="str">
        <f>VLOOKUP(K536,'COMM ITY- ENG'!A:B,2,FALSE)</f>
        <v>chemical products</v>
      </c>
      <c r="M536" s="15"/>
      <c r="N536" s="16">
        <v>440</v>
      </c>
      <c r="O536" s="15" t="s">
        <v>661</v>
      </c>
      <c r="P536" s="15"/>
      <c r="Q536" s="16">
        <f t="shared" si="22"/>
        <v>13.657</v>
      </c>
      <c r="R536" s="17">
        <v>6009.08</v>
      </c>
      <c r="S536" s="23" t="str">
        <f>IFERROR(VLOOKUP(J536,'DESC ITY - ENG'!B:C,2,FALSE),VLOOKUP(I536,'DESC ITY - ENG'!A:C,3,FALSE))</f>
        <v>Coating Eclipse HB V6850Z Black Midcoat Diamond</v>
      </c>
      <c r="T536" s="12" t="str">
        <f>VLOOKUP(S536,'DESC ITY - ENG'!C:D,2,FALSE)</f>
        <v>INM-</v>
      </c>
      <c r="U536" t="str">
        <f t="shared" si="23"/>
        <v>塗層 Eclipse HB V6850Z 黑色中層鑽石</v>
      </c>
      <c r="V536" t="str">
        <f>VLOOKUP(T536,'STANDARD COMM'!A:D,3,FALSE)</f>
        <v>Coating</v>
      </c>
    </row>
    <row r="537" spans="1:22">
      <c r="A537" s="7" t="s">
        <v>1257</v>
      </c>
      <c r="B537" s="8">
        <v>45621.455462962964</v>
      </c>
      <c r="C537" s="9"/>
      <c r="D537" s="9" t="s">
        <v>90</v>
      </c>
      <c r="E537" s="9" t="s">
        <v>91</v>
      </c>
      <c r="F537" s="9" t="s">
        <v>1416</v>
      </c>
      <c r="G537" s="19">
        <v>46053</v>
      </c>
      <c r="H537" s="9"/>
      <c r="I537" s="9" t="s">
        <v>1532</v>
      </c>
      <c r="J537" s="9" t="s">
        <v>1533</v>
      </c>
      <c r="K537" s="9" t="s">
        <v>647</v>
      </c>
      <c r="L537" s="29" t="str">
        <f>VLOOKUP(K537,'COMM ITY- ENG'!A:B,2,FALSE)</f>
        <v>chemical products</v>
      </c>
      <c r="M537" s="9"/>
      <c r="N537" s="10">
        <v>400</v>
      </c>
      <c r="O537" s="9" t="s">
        <v>661</v>
      </c>
      <c r="P537" s="9"/>
      <c r="Q537" s="10">
        <f t="shared" si="22"/>
        <v>16.825499999999998</v>
      </c>
      <c r="R537" s="11">
        <v>6730.2</v>
      </c>
      <c r="S537" s="23" t="str">
        <f>IFERROR(VLOOKUP(J537,'DESC ITY - ENG'!B:C,2,FALSE),VLOOKUP(I537,'DESC ITY - ENG'!A:C,3,FALSE))</f>
        <v>Eclipse HB Pewter Top Coat</v>
      </c>
      <c r="T537" s="12" t="str">
        <f>VLOOKUP(S537,'DESC ITY - ENG'!C:D,2,FALSE)</f>
        <v>INM-</v>
      </c>
      <c r="U537" t="str">
        <f t="shared" si="23"/>
        <v>Eclipse HB 錫製頂毛</v>
      </c>
      <c r="V537" t="str">
        <f>VLOOKUP(T537,'STANDARD COMM'!A:D,3,FALSE)</f>
        <v>Coating</v>
      </c>
    </row>
    <row r="538" spans="1:22">
      <c r="A538" s="13" t="s">
        <v>1257</v>
      </c>
      <c r="B538" s="14">
        <v>45632.635844907411</v>
      </c>
      <c r="C538" s="15"/>
      <c r="D538" s="15" t="s">
        <v>90</v>
      </c>
      <c r="E538" s="15" t="s">
        <v>91</v>
      </c>
      <c r="F538" s="15" t="s">
        <v>1416</v>
      </c>
      <c r="G538" s="20">
        <v>46053</v>
      </c>
      <c r="H538" s="15"/>
      <c r="I538" s="15" t="s">
        <v>418</v>
      </c>
      <c r="J538" s="15" t="s">
        <v>419</v>
      </c>
      <c r="K538" s="15" t="s">
        <v>647</v>
      </c>
      <c r="L538" s="29" t="str">
        <f>VLOOKUP(K538,'COMM ITY- ENG'!A:B,2,FALSE)</f>
        <v>chemical products</v>
      </c>
      <c r="M538" s="15"/>
      <c r="N538" s="16">
        <v>240</v>
      </c>
      <c r="O538" s="15" t="s">
        <v>661</v>
      </c>
      <c r="P538" s="15"/>
      <c r="Q538" s="16">
        <f t="shared" si="22"/>
        <v>14.422000000000001</v>
      </c>
      <c r="R538" s="17">
        <v>3461.28</v>
      </c>
      <c r="S538" s="23" t="str">
        <f>IFERROR(VLOOKUP(J538,'DESC ITY - ENG'!B:C,2,FALSE),VLOOKUP(I538,'DESC ITY - ENG'!A:C,3,FALSE))</f>
        <v>Coating Eclipse HB V7710Z Silver Diamond Topcoat</v>
      </c>
      <c r="T538" s="12" t="str">
        <f>VLOOKUP(S538,'DESC ITY - ENG'!C:D,2,FALSE)</f>
        <v>INM-</v>
      </c>
      <c r="U538" t="str">
        <f t="shared" si="23"/>
        <v>塗層 Eclipse HB V7710Z 銀鑽石面漆</v>
      </c>
      <c r="V538" t="str">
        <f>VLOOKUP(T538,'STANDARD COMM'!A:D,3,FALSE)</f>
        <v>Coating</v>
      </c>
    </row>
    <row r="539" spans="1:22">
      <c r="A539" s="7" t="s">
        <v>1257</v>
      </c>
      <c r="B539" s="8">
        <v>45621.455462962964</v>
      </c>
      <c r="C539" s="9"/>
      <c r="D539" s="9" t="s">
        <v>90</v>
      </c>
      <c r="E539" s="9" t="s">
        <v>91</v>
      </c>
      <c r="F539" s="9" t="s">
        <v>1416</v>
      </c>
      <c r="G539" s="19">
        <v>46053</v>
      </c>
      <c r="H539" s="9"/>
      <c r="I539" s="9" t="s">
        <v>420</v>
      </c>
      <c r="J539" s="9" t="s">
        <v>421</v>
      </c>
      <c r="K539" s="9" t="s">
        <v>647</v>
      </c>
      <c r="L539" s="29" t="str">
        <f>VLOOKUP(K539,'COMM ITY- ENG'!A:B,2,FALSE)</f>
        <v>chemical products</v>
      </c>
      <c r="M539" s="9"/>
      <c r="N539" s="10">
        <v>200</v>
      </c>
      <c r="O539" s="9" t="s">
        <v>661</v>
      </c>
      <c r="P539" s="9"/>
      <c r="Q539" s="10">
        <f t="shared" si="22"/>
        <v>11.69</v>
      </c>
      <c r="R539" s="11">
        <v>2338</v>
      </c>
      <c r="S539" s="23" t="str">
        <f>IFERROR(VLOOKUP(J539,'DESC ITY - ENG'!B:C,2,FALSE),VLOOKUP(I539,'DESC ITY - ENG'!A:C,3,FALSE))</f>
        <v>Coating Quantanium 7343/V9044Z Clear Topcoat</v>
      </c>
      <c r="T539" s="12" t="str">
        <f>VLOOKUP(S539,'DESC ITY - ENG'!C:D,2,FALSE)</f>
        <v>INM-</v>
      </c>
      <c r="U539" t="str">
        <f t="shared" si="23"/>
        <v>塗層 Quantanium 7343/V9044Z 透明面漆</v>
      </c>
      <c r="V539" t="str">
        <f>VLOOKUP(T539,'STANDARD COMM'!A:D,3,FALSE)</f>
        <v>Coating</v>
      </c>
    </row>
    <row r="540" spans="1:22">
      <c r="A540" s="13" t="s">
        <v>1258</v>
      </c>
      <c r="B540" s="14">
        <v>45636.431215277778</v>
      </c>
      <c r="C540" s="15"/>
      <c r="D540" s="15" t="s">
        <v>90</v>
      </c>
      <c r="E540" s="15" t="s">
        <v>91</v>
      </c>
      <c r="F540" s="15" t="s">
        <v>1416</v>
      </c>
      <c r="G540" s="20">
        <v>46053</v>
      </c>
      <c r="H540" s="15"/>
      <c r="I540" s="15" t="s">
        <v>482</v>
      </c>
      <c r="J540" s="15" t="s">
        <v>483</v>
      </c>
      <c r="K540" s="15" t="s">
        <v>647</v>
      </c>
      <c r="L540" s="29" t="str">
        <f>VLOOKUP(K540,'COMM ITY- ENG'!A:B,2,FALSE)</f>
        <v>chemical products</v>
      </c>
      <c r="M540" s="15"/>
      <c r="N540" s="16">
        <v>12</v>
      </c>
      <c r="O540" s="15" t="s">
        <v>661</v>
      </c>
      <c r="P540" s="15"/>
      <c r="Q540" s="16">
        <f t="shared" si="22"/>
        <v>15</v>
      </c>
      <c r="R540" s="17">
        <v>180</v>
      </c>
      <c r="S540" s="23" t="str">
        <f>IFERROR(VLOOKUP(J540,'DESC ITY - ENG'!B:C,2,FALSE),VLOOKUP(I540,'DESC ITY - ENG'!A:C,3,FALSE))</f>
        <v>Coating Fusion Pro 80-289/V11294C Clear Topcoat</v>
      </c>
      <c r="T540" s="12" t="str">
        <f>VLOOKUP(S540,'DESC ITY - ENG'!C:D,2,FALSE)</f>
        <v>INM-</v>
      </c>
      <c r="U540" t="str">
        <f t="shared" si="23"/>
        <v>塗層 Fusion Pro 80-289/V11294C 透明面漆</v>
      </c>
      <c r="V540" t="str">
        <f>VLOOKUP(T540,'STANDARD COMM'!A:D,3,FALSE)</f>
        <v>Coating</v>
      </c>
    </row>
    <row r="541" spans="1:22">
      <c r="A541" s="7" t="s">
        <v>1258</v>
      </c>
      <c r="B541" s="8">
        <v>45621.455462962964</v>
      </c>
      <c r="C541" s="9"/>
      <c r="D541" s="9" t="s">
        <v>90</v>
      </c>
      <c r="E541" s="9" t="s">
        <v>91</v>
      </c>
      <c r="F541" s="9" t="s">
        <v>1416</v>
      </c>
      <c r="G541" s="19">
        <v>46053</v>
      </c>
      <c r="H541" s="9"/>
      <c r="I541" s="9" t="s">
        <v>484</v>
      </c>
      <c r="J541" s="9" t="s">
        <v>485</v>
      </c>
      <c r="K541" s="9" t="s">
        <v>647</v>
      </c>
      <c r="L541" s="29" t="str">
        <f>VLOOKUP(K541,'COMM ITY- ENG'!A:B,2,FALSE)</f>
        <v>chemical products</v>
      </c>
      <c r="M541" s="9"/>
      <c r="N541" s="10">
        <v>24</v>
      </c>
      <c r="O541" s="9" t="s">
        <v>661</v>
      </c>
      <c r="P541" s="9"/>
      <c r="Q541" s="10">
        <f t="shared" si="22"/>
        <v>15</v>
      </c>
      <c r="R541" s="11">
        <v>360</v>
      </c>
      <c r="S541" s="23" t="str">
        <f>IFERROR(VLOOKUP(J541,'DESC ITY - ENG'!B:C,2,FALSE),VLOOKUP(I541,'DESC ITY - ENG'!A:C,3,FALSE))</f>
        <v>Coating Fusion Pro 80-289/J3568-C Gold Metallic Topcoat</v>
      </c>
      <c r="T541" s="12" t="str">
        <f>VLOOKUP(S541,'DESC ITY - ENG'!C:D,2,FALSE)</f>
        <v>INM-</v>
      </c>
      <c r="U541" t="str">
        <f t="shared" si="23"/>
        <v>Fusion Pro 80-289/J3568-C 金色金屬面漆塗層</v>
      </c>
      <c r="V541" t="str">
        <f>VLOOKUP(T541,'STANDARD COMM'!A:D,3,FALSE)</f>
        <v>Coating</v>
      </c>
    </row>
    <row r="542" spans="1:22">
      <c r="A542" s="7" t="s">
        <v>1262</v>
      </c>
      <c r="B542" s="8">
        <v>45614.908553240741</v>
      </c>
      <c r="C542" s="9"/>
      <c r="D542" s="9" t="s">
        <v>90</v>
      </c>
      <c r="E542" s="9" t="s">
        <v>91</v>
      </c>
      <c r="F542" s="9" t="s">
        <v>1420</v>
      </c>
      <c r="G542" s="19">
        <v>46053</v>
      </c>
      <c r="H542" s="9"/>
      <c r="I542" s="9" t="s">
        <v>412</v>
      </c>
      <c r="J542" s="9" t="s">
        <v>413</v>
      </c>
      <c r="K542" s="9" t="s">
        <v>647</v>
      </c>
      <c r="L542" s="29" t="str">
        <f>VLOOKUP(K542,'COMM ITY- ENG'!A:B,2,FALSE)</f>
        <v>chemical products</v>
      </c>
      <c r="M542" s="9"/>
      <c r="N542" s="10">
        <v>300</v>
      </c>
      <c r="O542" s="9" t="s">
        <v>661</v>
      </c>
      <c r="P542" s="9"/>
      <c r="Q542" s="10">
        <f t="shared" si="22"/>
        <v>12.881499999999999</v>
      </c>
      <c r="R542" s="11">
        <v>3864.45</v>
      </c>
      <c r="S542" s="23" t="str">
        <f>IFERROR(VLOOKUP(J542,'DESC ITY - ENG'!B:C,2,FALSE),VLOOKUP(I542,'DESC ITY - ENG'!A:C,3,FALSE))</f>
        <v>Coating Eclipse HB V6849 Primer Black Diamond</v>
      </c>
      <c r="T542" s="12" t="str">
        <f>VLOOKUP(S542,'DESC ITY - ENG'!C:D,2,FALSE)</f>
        <v>INM-</v>
      </c>
      <c r="U542" t="str">
        <f t="shared" si="23"/>
        <v>塗層 Eclipse HB V6849 底漆黑鑽石</v>
      </c>
      <c r="V542" t="str">
        <f>VLOOKUP(T542,'STANDARD COMM'!A:D,3,FALSE)</f>
        <v>Coating</v>
      </c>
    </row>
    <row r="543" spans="1:22">
      <c r="A543" s="13" t="s">
        <v>1262</v>
      </c>
      <c r="B543" s="14">
        <v>45632.635844907411</v>
      </c>
      <c r="C543" s="15"/>
      <c r="D543" s="15" t="s">
        <v>90</v>
      </c>
      <c r="E543" s="15" t="s">
        <v>91</v>
      </c>
      <c r="F543" s="15" t="s">
        <v>1420</v>
      </c>
      <c r="G543" s="20">
        <v>46053</v>
      </c>
      <c r="H543" s="15"/>
      <c r="I543" s="15" t="s">
        <v>438</v>
      </c>
      <c r="J543" s="15" t="s">
        <v>439</v>
      </c>
      <c r="K543" s="15" t="s">
        <v>647</v>
      </c>
      <c r="L543" s="29" t="str">
        <f>VLOOKUP(K543,'COMM ITY- ENG'!A:B,2,FALSE)</f>
        <v>chemical products</v>
      </c>
      <c r="M543" s="15"/>
      <c r="N543" s="16">
        <v>60</v>
      </c>
      <c r="O543" s="15" t="s">
        <v>661</v>
      </c>
      <c r="P543" s="15"/>
      <c r="Q543" s="16">
        <f t="shared" si="22"/>
        <v>12.564500000000001</v>
      </c>
      <c r="R543" s="17">
        <v>753.87</v>
      </c>
      <c r="S543" s="23" t="str">
        <f>IFERROR(VLOOKUP(J543,'DESC ITY - ENG'!B:C,2,FALSE),VLOOKUP(I543,'DESC ITY - ENG'!A:C,3,FALSE))</f>
        <v>Coating Eclipse HB 70-750/V6871 Black Basecoat</v>
      </c>
      <c r="T543" s="12" t="str">
        <f>VLOOKUP(S543,'DESC ITY - ENG'!C:D,2,FALSE)</f>
        <v>INM-</v>
      </c>
      <c r="U543" t="str">
        <f t="shared" si="23"/>
        <v>塗層 Eclipse HB 70-750/V6871 黑色底漆</v>
      </c>
      <c r="V543" t="str">
        <f>VLOOKUP(T543,'STANDARD COMM'!A:D,3,FALSE)</f>
        <v>Coating</v>
      </c>
    </row>
    <row r="544" spans="1:22">
      <c r="A544" s="7" t="s">
        <v>1262</v>
      </c>
      <c r="B544" s="8">
        <v>45628.584004629629</v>
      </c>
      <c r="C544" s="9"/>
      <c r="D544" s="9" t="s">
        <v>90</v>
      </c>
      <c r="E544" s="9" t="s">
        <v>91</v>
      </c>
      <c r="F544" s="9" t="s">
        <v>1420</v>
      </c>
      <c r="G544" s="19">
        <v>46053</v>
      </c>
      <c r="H544" s="9"/>
      <c r="I544" s="9" t="s">
        <v>414</v>
      </c>
      <c r="J544" s="9" t="s">
        <v>415</v>
      </c>
      <c r="K544" s="9" t="s">
        <v>647</v>
      </c>
      <c r="L544" s="29" t="str">
        <f>VLOOKUP(K544,'COMM ITY- ENG'!A:B,2,FALSE)</f>
        <v>chemical products</v>
      </c>
      <c r="M544" s="9"/>
      <c r="N544" s="10">
        <v>300</v>
      </c>
      <c r="O544" s="9" t="s">
        <v>661</v>
      </c>
      <c r="P544" s="9"/>
      <c r="Q544" s="10">
        <f t="shared" si="22"/>
        <v>13.657000000000002</v>
      </c>
      <c r="R544" s="11">
        <v>4097.1000000000004</v>
      </c>
      <c r="S544" s="23" t="str">
        <f>IFERROR(VLOOKUP(J544,'DESC ITY - ENG'!B:C,2,FALSE),VLOOKUP(I544,'DESC ITY - ENG'!A:C,3,FALSE))</f>
        <v>Coating Eclipse HB V6850Z Black Midcoat Diamond</v>
      </c>
      <c r="T544" s="12" t="str">
        <f>VLOOKUP(S544,'DESC ITY - ENG'!C:D,2,FALSE)</f>
        <v>INM-</v>
      </c>
      <c r="U544" t="str">
        <f t="shared" si="23"/>
        <v>塗層 Eclipse HB V6850Z 黑色中層鑽石</v>
      </c>
      <c r="V544" t="str">
        <f>VLOOKUP(T544,'STANDARD COMM'!A:D,3,FALSE)</f>
        <v>Coating</v>
      </c>
    </row>
    <row r="545" spans="1:22">
      <c r="A545" s="13" t="s">
        <v>1262</v>
      </c>
      <c r="B545" s="14">
        <v>45635.568460648145</v>
      </c>
      <c r="C545" s="15"/>
      <c r="D545" s="15" t="s">
        <v>90</v>
      </c>
      <c r="E545" s="15" t="s">
        <v>91</v>
      </c>
      <c r="F545" s="15" t="s">
        <v>1420</v>
      </c>
      <c r="G545" s="20">
        <v>46053</v>
      </c>
      <c r="H545" s="15"/>
      <c r="I545" s="15" t="s">
        <v>416</v>
      </c>
      <c r="J545" s="15" t="s">
        <v>417</v>
      </c>
      <c r="K545" s="15" t="s">
        <v>647</v>
      </c>
      <c r="L545" s="29" t="str">
        <f>VLOOKUP(K545,'COMM ITY- ENG'!A:B,2,FALSE)</f>
        <v>chemical products</v>
      </c>
      <c r="M545" s="15"/>
      <c r="N545" s="16">
        <v>200</v>
      </c>
      <c r="O545" s="15" t="s">
        <v>661</v>
      </c>
      <c r="P545" s="15"/>
      <c r="Q545" s="16">
        <f t="shared" si="22"/>
        <v>18.846500000000002</v>
      </c>
      <c r="R545" s="17">
        <v>3769.3</v>
      </c>
      <c r="S545" s="23" t="str">
        <f>IFERROR(VLOOKUP(J545,'DESC ITY - ENG'!B:C,2,FALSE),VLOOKUP(I545,'DESC ITY - ENG'!A:C,3,FALSE))</f>
        <v>Coating Quantanium 7343/V5665Z High-Build Clear</v>
      </c>
      <c r="T545" s="12" t="str">
        <f>VLOOKUP(S545,'DESC ITY - ENG'!C:D,2,FALSE)</f>
        <v>INM-</v>
      </c>
      <c r="U545" t="str">
        <f t="shared" si="23"/>
        <v>塗層 Quantanium 7343/V5665Z 高層透明漆</v>
      </c>
      <c r="V545" t="str">
        <f>VLOOKUP(T545,'STANDARD COMM'!A:D,3,FALSE)</f>
        <v>Coating</v>
      </c>
    </row>
    <row r="546" spans="1:22">
      <c r="A546" s="7" t="s">
        <v>1262</v>
      </c>
      <c r="B546" s="8">
        <v>45621.455462962964</v>
      </c>
      <c r="C546" s="9"/>
      <c r="D546" s="9" t="s">
        <v>90</v>
      </c>
      <c r="E546" s="9" t="s">
        <v>91</v>
      </c>
      <c r="F546" s="9" t="s">
        <v>1420</v>
      </c>
      <c r="G546" s="19">
        <v>46053</v>
      </c>
      <c r="H546" s="9"/>
      <c r="I546" s="9" t="s">
        <v>418</v>
      </c>
      <c r="J546" s="9" t="s">
        <v>419</v>
      </c>
      <c r="K546" s="9" t="s">
        <v>647</v>
      </c>
      <c r="L546" s="29" t="str">
        <f>VLOOKUP(K546,'COMM ITY- ENG'!A:B,2,FALSE)</f>
        <v>chemical products</v>
      </c>
      <c r="M546" s="9"/>
      <c r="N546" s="10">
        <v>200</v>
      </c>
      <c r="O546" s="9" t="s">
        <v>661</v>
      </c>
      <c r="P546" s="9"/>
      <c r="Q546" s="10">
        <f t="shared" si="22"/>
        <v>14.422000000000001</v>
      </c>
      <c r="R546" s="11">
        <v>2884.4</v>
      </c>
      <c r="S546" s="23" t="str">
        <f>IFERROR(VLOOKUP(J546,'DESC ITY - ENG'!B:C,2,FALSE),VLOOKUP(I546,'DESC ITY - ENG'!A:C,3,FALSE))</f>
        <v>Coating Eclipse HB V7710Z Silver Diamond Topcoat</v>
      </c>
      <c r="T546" s="12" t="str">
        <f>VLOOKUP(S546,'DESC ITY - ENG'!C:D,2,FALSE)</f>
        <v>INM-</v>
      </c>
      <c r="U546" t="str">
        <f t="shared" si="23"/>
        <v>塗層 Eclipse HB V7710Z 銀鑽石面漆</v>
      </c>
      <c r="V546" t="str">
        <f>VLOOKUP(T546,'STANDARD COMM'!A:D,3,FALSE)</f>
        <v>Coating</v>
      </c>
    </row>
    <row r="547" spans="1:22">
      <c r="A547" s="13" t="s">
        <v>1262</v>
      </c>
      <c r="B547" s="14">
        <v>45621.455462962964</v>
      </c>
      <c r="C547" s="15"/>
      <c r="D547" s="15" t="s">
        <v>90</v>
      </c>
      <c r="E547" s="15" t="s">
        <v>91</v>
      </c>
      <c r="F547" s="15" t="s">
        <v>1420</v>
      </c>
      <c r="G547" s="20">
        <v>46053</v>
      </c>
      <c r="H547" s="15"/>
      <c r="I547" s="15" t="s">
        <v>420</v>
      </c>
      <c r="J547" s="15" t="s">
        <v>421</v>
      </c>
      <c r="K547" s="15" t="s">
        <v>647</v>
      </c>
      <c r="L547" s="29" t="str">
        <f>VLOOKUP(K547,'COMM ITY- ENG'!A:B,2,FALSE)</f>
        <v>chemical products</v>
      </c>
      <c r="M547" s="15"/>
      <c r="N547" s="16">
        <v>300</v>
      </c>
      <c r="O547" s="15" t="s">
        <v>661</v>
      </c>
      <c r="P547" s="15"/>
      <c r="Q547" s="16">
        <f t="shared" si="22"/>
        <v>11.69</v>
      </c>
      <c r="R547" s="17">
        <v>3507</v>
      </c>
      <c r="S547" s="23" t="str">
        <f>IFERROR(VLOOKUP(J547,'DESC ITY - ENG'!B:C,2,FALSE),VLOOKUP(I547,'DESC ITY - ENG'!A:C,3,FALSE))</f>
        <v>Coating Quantanium 7343/V9044Z Clear Topcoat</v>
      </c>
      <c r="T547" s="12" t="str">
        <f>VLOOKUP(S547,'DESC ITY - ENG'!C:D,2,FALSE)</f>
        <v>INM-</v>
      </c>
      <c r="U547" t="str">
        <f t="shared" si="23"/>
        <v>塗層 Quantanium 7343/V9044Z 透明面漆</v>
      </c>
      <c r="V547" t="str">
        <f>VLOOKUP(T547,'STANDARD COMM'!A:D,3,FALSE)</f>
        <v>Coating</v>
      </c>
    </row>
    <row r="548" spans="1:22">
      <c r="A548" s="7" t="s">
        <v>1269</v>
      </c>
      <c r="B548" s="8">
        <v>45623.416273148148</v>
      </c>
      <c r="C548" s="9"/>
      <c r="D548" s="9" t="s">
        <v>82</v>
      </c>
      <c r="E548" s="9" t="s">
        <v>83</v>
      </c>
      <c r="F548" s="9" t="s">
        <v>1427</v>
      </c>
      <c r="G548" s="19">
        <v>46053</v>
      </c>
      <c r="H548" s="9"/>
      <c r="I548" s="9" t="s">
        <v>388</v>
      </c>
      <c r="J548" s="9" t="s">
        <v>389</v>
      </c>
      <c r="K548" s="9" t="s">
        <v>657</v>
      </c>
      <c r="L548" s="29" t="str">
        <f>VLOOKUP(K548,'COMM ITY- ENG'!A:B,2,FALSE)</f>
        <v>consumable materials</v>
      </c>
      <c r="M548" s="9"/>
      <c r="N548" s="10">
        <v>1080</v>
      </c>
      <c r="O548" s="9" t="s">
        <v>660</v>
      </c>
      <c r="P548" s="9"/>
      <c r="Q548" s="10">
        <f t="shared" si="22"/>
        <v>0.86</v>
      </c>
      <c r="R548" s="11">
        <v>928.8</v>
      </c>
      <c r="S548" s="23" t="str">
        <f>IFERROR(VLOOKUP(J548,'DESC ITY - ENG'!B:C,2,FALSE),VLOOKUP(I548,'DESC ITY - ENG'!A:C,3,FALSE))</f>
        <v>Spandex Black Gloves Style 11939 Size Small</v>
      </c>
      <c r="T548" s="12" t="str">
        <f>VLOOKUP(S548,'DESC ITY - ENG'!C:D,2,FALSE)</f>
        <v>MISC</v>
      </c>
      <c r="U548" t="str">
        <f t="shared" si="23"/>
        <v>彈性黑色手套款式 11939 小號</v>
      </c>
      <c r="V548" t="str">
        <f>VLOOKUP(T548,'STANDARD COMM'!A:D,3,FALSE)</f>
        <v>Misc</v>
      </c>
    </row>
    <row r="549" spans="1:22">
      <c r="A549" s="13" t="s">
        <v>1269</v>
      </c>
      <c r="B549" s="14">
        <v>45632.635844907411</v>
      </c>
      <c r="C549" s="15"/>
      <c r="D549" s="15" t="s">
        <v>82</v>
      </c>
      <c r="E549" s="15" t="s">
        <v>83</v>
      </c>
      <c r="F549" s="15" t="s">
        <v>1428</v>
      </c>
      <c r="G549" s="20">
        <v>46053</v>
      </c>
      <c r="H549" s="15"/>
      <c r="I549" s="15" t="s">
        <v>386</v>
      </c>
      <c r="J549" s="15" t="s">
        <v>387</v>
      </c>
      <c r="K549" s="15" t="s">
        <v>657</v>
      </c>
      <c r="L549" s="29" t="str">
        <f>VLOOKUP(K549,'COMM ITY- ENG'!A:B,2,FALSE)</f>
        <v>consumable materials</v>
      </c>
      <c r="M549" s="15"/>
      <c r="N549" s="16">
        <v>720</v>
      </c>
      <c r="O549" s="15" t="s">
        <v>660</v>
      </c>
      <c r="P549" s="15"/>
      <c r="Q549" s="16">
        <f t="shared" si="22"/>
        <v>0.8600000000000001</v>
      </c>
      <c r="R549" s="17">
        <v>619.20000000000005</v>
      </c>
      <c r="S549" s="23" t="str">
        <f>IFERROR(VLOOKUP(J549,'DESC ITY - ENG'!B:C,2,FALSE),VLOOKUP(I549,'DESC ITY - ENG'!A:C,3,FALSE))</f>
        <v>Spandex Black Gloves Style 11939 Size Large</v>
      </c>
      <c r="T549" s="12" t="str">
        <f>VLOOKUP(S549,'DESC ITY - ENG'!C:D,2,FALSE)</f>
        <v>MISC</v>
      </c>
      <c r="U549" t="str">
        <f t="shared" si="23"/>
        <v>11939 年彈性黑手套款式 大號</v>
      </c>
      <c r="V549" t="str">
        <f>VLOOKUP(T549,'STANDARD COMM'!A:D,3,FALSE)</f>
        <v>Misc</v>
      </c>
    </row>
    <row r="550" spans="1:22">
      <c r="A550" s="7" t="s">
        <v>1214</v>
      </c>
      <c r="B550" s="8">
        <v>45625.578460648147</v>
      </c>
      <c r="C550" s="9"/>
      <c r="D550" s="9" t="s">
        <v>57</v>
      </c>
      <c r="E550" s="9" t="s">
        <v>58</v>
      </c>
      <c r="F550" s="9" t="s">
        <v>1369</v>
      </c>
      <c r="G550" s="19">
        <v>46052</v>
      </c>
      <c r="H550" s="9"/>
      <c r="I550" s="9" t="s">
        <v>352</v>
      </c>
      <c r="J550" s="9" t="s">
        <v>353</v>
      </c>
      <c r="K550" s="9" t="s">
        <v>652</v>
      </c>
      <c r="L550" s="29" t="str">
        <f>VLOOKUP(K550,'COMM ITY- ENG'!A:B,2,FALSE)</f>
        <v>semi-finished product</v>
      </c>
      <c r="M550" s="9"/>
      <c r="N550" s="10">
        <v>3400</v>
      </c>
      <c r="O550" s="9" t="s">
        <v>660</v>
      </c>
      <c r="P550" s="9"/>
      <c r="Q550" s="10">
        <f t="shared" si="22"/>
        <v>3.1220823529411765</v>
      </c>
      <c r="R550" s="11">
        <v>10615.08</v>
      </c>
      <c r="S550" s="23" t="str">
        <f>IFERROR(VLOOKUP(J550,'DESC ITY - ENG'!B:C,2,FALSE),VLOOKUP(I550,'DESC ITY - ENG'!A:C,3,FALSE))</f>
        <v>Iron Pan Body 24cm Diameter Height 45mmIron Pan Body</v>
      </c>
      <c r="T550" s="12" t="str">
        <f>VLOOKUP(S550,'DESC ITY - ENG'!C:D,2,FALSE)</f>
        <v>PAN-</v>
      </c>
      <c r="U550" t="str">
        <f t="shared" si="23"/>
        <v>鐵鍋身 直徑24公分 高45毫米 鐵鍋身</v>
      </c>
      <c r="V550" t="str">
        <f>VLOOKUP(T550,'STANDARD COMM'!A:D,3,FALSE)</f>
        <v>Pan</v>
      </c>
    </row>
    <row r="551" spans="1:22">
      <c r="A551" s="13" t="s">
        <v>1214</v>
      </c>
      <c r="B551" s="14">
        <v>45625.578460648147</v>
      </c>
      <c r="C551" s="15"/>
      <c r="D551" s="15" t="s">
        <v>57</v>
      </c>
      <c r="E551" s="15" t="s">
        <v>58</v>
      </c>
      <c r="F551" s="15" t="s">
        <v>1369</v>
      </c>
      <c r="G551" s="20">
        <v>46052</v>
      </c>
      <c r="H551" s="15"/>
      <c r="I551" s="15" t="s">
        <v>330</v>
      </c>
      <c r="J551" s="15" t="s">
        <v>331</v>
      </c>
      <c r="K551" s="15" t="s">
        <v>652</v>
      </c>
      <c r="L551" s="29" t="str">
        <f>VLOOKUP(K551,'COMM ITY- ENG'!A:B,2,FALSE)</f>
        <v>semi-finished product</v>
      </c>
      <c r="M551" s="15"/>
      <c r="N551" s="16">
        <v>2500</v>
      </c>
      <c r="O551" s="15" t="s">
        <v>660</v>
      </c>
      <c r="P551" s="15"/>
      <c r="Q551" s="16">
        <f t="shared" si="22"/>
        <v>3.359632</v>
      </c>
      <c r="R551" s="17">
        <v>8399.08</v>
      </c>
      <c r="S551" s="23" t="str">
        <f>IFERROR(VLOOKUP(J551,'DESC ITY - ENG'!B:C,2,FALSE),VLOOKUP(I551,'DESC ITY - ENG'!A:C,3,FALSE))</f>
        <v>Iron Wok Body 24cm Diameter Height 68mmIron Wok Body</v>
      </c>
      <c r="T551" s="12" t="str">
        <f>VLOOKUP(S551,'DESC ITY - ENG'!C:D,2,FALSE)</f>
        <v>PAN-</v>
      </c>
      <c r="U551" t="str">
        <f t="shared" si="23"/>
        <v>鐵鍋身 直徑24公分 高68毫米 鐵鍋身</v>
      </c>
      <c r="V551" t="str">
        <f>VLOOKUP(T551,'STANDARD COMM'!A:D,3,FALSE)</f>
        <v>Pan</v>
      </c>
    </row>
    <row r="552" spans="1:22">
      <c r="A552" s="7" t="s">
        <v>1214</v>
      </c>
      <c r="B552" s="8">
        <v>45625.578460648147</v>
      </c>
      <c r="C552" s="9"/>
      <c r="D552" s="9" t="s">
        <v>57</v>
      </c>
      <c r="E552" s="9" t="s">
        <v>58</v>
      </c>
      <c r="F552" s="9" t="s">
        <v>1369</v>
      </c>
      <c r="G552" s="19">
        <v>46052</v>
      </c>
      <c r="H552" s="9"/>
      <c r="I552" s="9" t="s">
        <v>332</v>
      </c>
      <c r="J552" s="9" t="s">
        <v>333</v>
      </c>
      <c r="K552" s="9" t="s">
        <v>652</v>
      </c>
      <c r="L552" s="29" t="str">
        <f>VLOOKUP(K552,'COMM ITY- ENG'!A:B,2,FALSE)</f>
        <v>semi-finished product</v>
      </c>
      <c r="M552" s="9"/>
      <c r="N552" s="10">
        <v>2500</v>
      </c>
      <c r="O552" s="9" t="s">
        <v>660</v>
      </c>
      <c r="P552" s="9"/>
      <c r="Q552" s="10">
        <f t="shared" si="22"/>
        <v>4.0722839999999998</v>
      </c>
      <c r="R552" s="11">
        <v>10180.709999999999</v>
      </c>
      <c r="S552" s="23" t="str">
        <f>IFERROR(VLOOKUP(J552,'DESC ITY - ENG'!B:C,2,FALSE),VLOOKUP(I552,'DESC ITY - ENG'!A:C,3,FALSE))</f>
        <v>Iron Wok Body 28cm Diameter Height 70mmIron Wok Body</v>
      </c>
      <c r="T552" s="12" t="str">
        <f>VLOOKUP(S552,'DESC ITY - ENG'!C:D,2,FALSE)</f>
        <v>PAN-</v>
      </c>
      <c r="U552" t="str">
        <f t="shared" si="23"/>
        <v>鐵鍋身 直徑28公分 高70毫米 鐵鍋身</v>
      </c>
      <c r="V552" t="str">
        <f>VLOOKUP(T552,'STANDARD COMM'!A:D,3,FALSE)</f>
        <v>Pan</v>
      </c>
    </row>
    <row r="553" spans="1:22">
      <c r="A553" s="7" t="s">
        <v>1212</v>
      </c>
      <c r="B553" s="8">
        <v>45611.54</v>
      </c>
      <c r="C553" s="9"/>
      <c r="D553" s="9" t="s">
        <v>49</v>
      </c>
      <c r="E553" s="9" t="s">
        <v>50</v>
      </c>
      <c r="F553" s="9" t="s">
        <v>1367</v>
      </c>
      <c r="G553" s="19">
        <v>46049</v>
      </c>
      <c r="H553" s="9"/>
      <c r="I553" s="9" t="s">
        <v>262</v>
      </c>
      <c r="J553" s="9" t="s">
        <v>263</v>
      </c>
      <c r="K553" s="9" t="s">
        <v>648</v>
      </c>
      <c r="L553" s="29" t="str">
        <f>VLOOKUP(K553,'COMM ITY- ENG'!A:B,2,FALSE)</f>
        <v>finished accessories</v>
      </c>
      <c r="M553" s="9"/>
      <c r="N553" s="10">
        <v>1020</v>
      </c>
      <c r="O553" s="9" t="s">
        <v>660</v>
      </c>
      <c r="P553" s="9"/>
      <c r="Q553" s="10">
        <f t="shared" si="22"/>
        <v>0.88487254901960788</v>
      </c>
      <c r="R553" s="11">
        <v>902.57</v>
      </c>
      <c r="S553" s="23" t="str">
        <f>IFERROR(VLOOKUP(J553,'DESC ITY - ENG'!B:C,2,FALSE),VLOOKUP(I553,'DESC ITY - ENG'!A:C,3,FALSE))</f>
        <v>Glass Lid 20cm Flat Rim Silicone Steam Vent StandardGlass Lid</v>
      </c>
      <c r="T553" s="12" t="str">
        <f>VLOOKUP(S553,'DESC ITY - ENG'!C:D,2,FALSE)</f>
        <v>GLID</v>
      </c>
      <c r="U553" t="str">
        <f t="shared" si="23"/>
        <v>玻璃蓋 20公分平緣矽膠蒸汽通風口 標準玻璃蓋</v>
      </c>
      <c r="V553" t="str">
        <f>VLOOKUP(T553,'STANDARD COMM'!A:D,3,FALSE)</f>
        <v>Lid</v>
      </c>
    </row>
    <row r="554" spans="1:22">
      <c r="A554" s="13" t="s">
        <v>1212</v>
      </c>
      <c r="B554" s="14">
        <v>45611.54</v>
      </c>
      <c r="C554" s="15"/>
      <c r="D554" s="15" t="s">
        <v>49</v>
      </c>
      <c r="E554" s="15" t="s">
        <v>50</v>
      </c>
      <c r="F554" s="15" t="s">
        <v>1367</v>
      </c>
      <c r="G554" s="20">
        <v>46049</v>
      </c>
      <c r="H554" s="15"/>
      <c r="I554" s="15" t="s">
        <v>264</v>
      </c>
      <c r="J554" s="15" t="s">
        <v>265</v>
      </c>
      <c r="K554" s="15" t="s">
        <v>648</v>
      </c>
      <c r="L554" s="29" t="str">
        <f>VLOOKUP(K554,'COMM ITY- ENG'!A:B,2,FALSE)</f>
        <v>finished accessories</v>
      </c>
      <c r="M554" s="15"/>
      <c r="N554" s="16">
        <v>1020</v>
      </c>
      <c r="O554" s="15" t="s">
        <v>660</v>
      </c>
      <c r="P554" s="15"/>
      <c r="Q554" s="16">
        <f t="shared" si="22"/>
        <v>1.0274019607843137</v>
      </c>
      <c r="R554" s="17">
        <v>1047.95</v>
      </c>
      <c r="S554" s="23" t="str">
        <f>IFERROR(VLOOKUP(J554,'DESC ITY - ENG'!B:C,2,FALSE),VLOOKUP(I554,'DESC ITY - ENG'!A:C,3,FALSE))</f>
        <v>Glass Lid 24cm Flat Rim Silicone Steam Vent StandardGlass Lid</v>
      </c>
      <c r="T554" s="12" t="str">
        <f>VLOOKUP(S554,'DESC ITY - ENG'!C:D,2,FALSE)</f>
        <v>GLID</v>
      </c>
      <c r="U554" t="str">
        <f t="shared" si="23"/>
        <v>玻璃蓋 24公分平緣矽膠蒸汽排氣口 標準玻璃蓋</v>
      </c>
      <c r="V554" t="str">
        <f>VLOOKUP(T554,'STANDARD COMM'!A:D,3,FALSE)</f>
        <v>Lid</v>
      </c>
    </row>
    <row r="555" spans="1:22">
      <c r="A555" s="7" t="s">
        <v>1212</v>
      </c>
      <c r="B555" s="8">
        <v>45611.54</v>
      </c>
      <c r="C555" s="9"/>
      <c r="D555" s="9" t="s">
        <v>49</v>
      </c>
      <c r="E555" s="9" t="s">
        <v>50</v>
      </c>
      <c r="F555" s="9" t="s">
        <v>1367</v>
      </c>
      <c r="G555" s="19">
        <v>46049</v>
      </c>
      <c r="H555" s="9"/>
      <c r="I555" s="9" t="s">
        <v>298</v>
      </c>
      <c r="J555" s="9" t="s">
        <v>299</v>
      </c>
      <c r="K555" s="9" t="s">
        <v>648</v>
      </c>
      <c r="L555" s="29" t="str">
        <f>VLOOKUP(K555,'COMM ITY- ENG'!A:B,2,FALSE)</f>
        <v>finished accessories</v>
      </c>
      <c r="M555" s="9"/>
      <c r="N555" s="10">
        <v>1005</v>
      </c>
      <c r="O555" s="9" t="s">
        <v>660</v>
      </c>
      <c r="P555" s="9"/>
      <c r="Q555" s="10">
        <f t="shared" si="22"/>
        <v>1.3905174129353235</v>
      </c>
      <c r="R555" s="11">
        <v>1397.47</v>
      </c>
      <c r="S555" s="23" t="str">
        <f>IFERROR(VLOOKUP(J555,'DESC ITY - ENG'!B:C,2,FALSE),VLOOKUP(I555,'DESC ITY - ENG'!A:C,3,FALSE))</f>
        <v>Glass Lid 32cm Flat Rim Silicone Steam Vent StandardGlass Lid</v>
      </c>
      <c r="T555" s="12" t="str">
        <f>VLOOKUP(S555,'DESC ITY - ENG'!C:D,2,FALSE)</f>
        <v>GLID</v>
      </c>
      <c r="U555" t="str">
        <f t="shared" si="23"/>
        <v>玻璃蓋 32公分平緣矽膠蒸汽通風口 標準玻璃蓋</v>
      </c>
      <c r="V555" t="str">
        <f>VLOOKUP(T555,'STANDARD COMM'!A:D,3,FALSE)</f>
        <v>Lid</v>
      </c>
    </row>
    <row r="556" spans="1:22">
      <c r="A556" s="13" t="s">
        <v>1212</v>
      </c>
      <c r="B556" s="14">
        <v>45611.54</v>
      </c>
      <c r="C556" s="15"/>
      <c r="D556" s="15" t="s">
        <v>49</v>
      </c>
      <c r="E556" s="15" t="s">
        <v>50</v>
      </c>
      <c r="F556" s="15" t="s">
        <v>1367</v>
      </c>
      <c r="G556" s="20">
        <v>46049</v>
      </c>
      <c r="H556" s="15"/>
      <c r="I556" s="15" t="s">
        <v>328</v>
      </c>
      <c r="J556" s="15" t="s">
        <v>329</v>
      </c>
      <c r="K556" s="15" t="s">
        <v>648</v>
      </c>
      <c r="L556" s="29" t="str">
        <f>VLOOKUP(K556,'COMM ITY- ENG'!A:B,2,FALSE)</f>
        <v>finished accessories</v>
      </c>
      <c r="M556" s="15"/>
      <c r="N556" s="16">
        <v>1020</v>
      </c>
      <c r="O556" s="15" t="s">
        <v>660</v>
      </c>
      <c r="P556" s="15"/>
      <c r="Q556" s="16">
        <f t="shared" si="22"/>
        <v>0.3249313725490196</v>
      </c>
      <c r="R556" s="17">
        <v>331.43</v>
      </c>
      <c r="S556" s="23" t="str">
        <f>IFERROR(VLOOKUP(J556,'DESC ITY - ENG'!B:C,2,FALSE),VLOOKUP(I556,'DESC ITY - ENG'!A:C,3,FALSE))</f>
        <v>Glass Lid 18cm SS304 Rim with Steam Vent Type AGlass Lid</v>
      </c>
      <c r="T556" s="12" t="str">
        <f>VLOOKUP(S556,'DESC ITY - ENG'!C:D,2,FALSE)</f>
        <v>GLID</v>
      </c>
      <c r="U556" t="str">
        <f t="shared" si="23"/>
        <v>玻璃蓋 18公分 SS304 輪圈，配有蒸汽通風型玻璃蓋</v>
      </c>
      <c r="V556" t="str">
        <f>VLOOKUP(T556,'STANDARD COMM'!A:D,3,FALSE)</f>
        <v>Lid</v>
      </c>
    </row>
    <row r="557" spans="1:22">
      <c r="A557" s="7" t="s">
        <v>1212</v>
      </c>
      <c r="B557" s="8">
        <v>45636.596250000002</v>
      </c>
      <c r="C557" s="9"/>
      <c r="D557" s="9" t="s">
        <v>49</v>
      </c>
      <c r="E557" s="9" t="s">
        <v>50</v>
      </c>
      <c r="F557" s="9" t="s">
        <v>1367</v>
      </c>
      <c r="G557" s="19">
        <v>46049</v>
      </c>
      <c r="H557" s="9"/>
      <c r="I557" s="9" t="s">
        <v>288</v>
      </c>
      <c r="J557" s="9" t="s">
        <v>289</v>
      </c>
      <c r="K557" s="9" t="s">
        <v>648</v>
      </c>
      <c r="L557" s="29" t="str">
        <f>VLOOKUP(K557,'COMM ITY- ENG'!A:B,2,FALSE)</f>
        <v>finished accessories</v>
      </c>
      <c r="M557" s="9"/>
      <c r="N557" s="10">
        <v>2010</v>
      </c>
      <c r="O557" s="9" t="s">
        <v>660</v>
      </c>
      <c r="P557" s="9"/>
      <c r="Q557" s="10">
        <f t="shared" si="22"/>
        <v>0.36141293532338309</v>
      </c>
      <c r="R557" s="11">
        <v>726.44</v>
      </c>
      <c r="S557" s="23" t="str">
        <f>IFERROR(VLOOKUP(J557,'DESC ITY - ENG'!B:C,2,FALSE),VLOOKUP(I557,'DESC ITY - ENG'!A:C,3,FALSE))</f>
        <v>Glass Lid 20cm SS304 Rim with Steam Vent Type AGlass Lid</v>
      </c>
      <c r="T557" s="12" t="str">
        <f>VLOOKUP(S557,'DESC ITY - ENG'!C:D,2,FALSE)</f>
        <v>GLID</v>
      </c>
      <c r="U557" t="str">
        <f t="shared" si="23"/>
        <v>玻璃蓋 20公分 SS304 輪緣，配有蒸汽通風式 AGlass 蓋</v>
      </c>
      <c r="V557" t="str">
        <f>VLOOKUP(T557,'STANDARD COMM'!A:D,3,FALSE)</f>
        <v>Lid</v>
      </c>
    </row>
    <row r="558" spans="1:22">
      <c r="A558" s="13" t="s">
        <v>1212</v>
      </c>
      <c r="B558" s="14">
        <v>45636.596250000002</v>
      </c>
      <c r="C558" s="15"/>
      <c r="D558" s="15" t="s">
        <v>49</v>
      </c>
      <c r="E558" s="15" t="s">
        <v>50</v>
      </c>
      <c r="F558" s="15" t="s">
        <v>1367</v>
      </c>
      <c r="G558" s="20">
        <v>46049</v>
      </c>
      <c r="H558" s="15"/>
      <c r="I558" s="15" t="s">
        <v>266</v>
      </c>
      <c r="J558" s="15" t="s">
        <v>267</v>
      </c>
      <c r="K558" s="15" t="s">
        <v>648</v>
      </c>
      <c r="L558" s="29" t="str">
        <f>VLOOKUP(K558,'COMM ITY- ENG'!A:B,2,FALSE)</f>
        <v>finished accessories</v>
      </c>
      <c r="M558" s="15"/>
      <c r="N558" s="16">
        <v>2000</v>
      </c>
      <c r="O558" s="15" t="s">
        <v>660</v>
      </c>
      <c r="P558" s="15"/>
      <c r="Q558" s="16">
        <f t="shared" si="22"/>
        <v>0.43437500000000001</v>
      </c>
      <c r="R558" s="17">
        <v>868.75</v>
      </c>
      <c r="S558" s="23" t="str">
        <f>IFERROR(VLOOKUP(J558,'DESC ITY - ENG'!B:C,2,FALSE),VLOOKUP(I558,'DESC ITY - ENG'!A:C,3,FALSE))</f>
        <v>Glass Lid 24cm SS304 Rim with Steam Vent Type AGlass Lid</v>
      </c>
      <c r="T558" s="12" t="str">
        <f>VLOOKUP(S558,'DESC ITY - ENG'!C:D,2,FALSE)</f>
        <v>GLID</v>
      </c>
      <c r="U558" t="str">
        <f t="shared" si="23"/>
        <v>玻璃蓋 24cm SS304 輪緣，配有蒸汽通風型玻璃蓋</v>
      </c>
      <c r="V558" t="str">
        <f>VLOOKUP(T558,'STANDARD COMM'!A:D,3,FALSE)</f>
        <v>Lid</v>
      </c>
    </row>
    <row r="559" spans="1:22">
      <c r="A559" s="7" t="s">
        <v>1212</v>
      </c>
      <c r="B559" s="8">
        <v>45625.57508101852</v>
      </c>
      <c r="C559" s="9"/>
      <c r="D559" s="9" t="s">
        <v>49</v>
      </c>
      <c r="E559" s="9" t="s">
        <v>50</v>
      </c>
      <c r="F559" s="9" t="s">
        <v>1367</v>
      </c>
      <c r="G559" s="19">
        <v>46049</v>
      </c>
      <c r="H559" s="9"/>
      <c r="I559" s="9" t="s">
        <v>268</v>
      </c>
      <c r="J559" s="9" t="s">
        <v>269</v>
      </c>
      <c r="K559" s="9" t="s">
        <v>648</v>
      </c>
      <c r="L559" s="29" t="str">
        <f>VLOOKUP(K559,'COMM ITY- ENG'!A:B,2,FALSE)</f>
        <v>finished accessories</v>
      </c>
      <c r="M559" s="9"/>
      <c r="N559" s="10">
        <v>12000</v>
      </c>
      <c r="O559" s="9" t="s">
        <v>660</v>
      </c>
      <c r="P559" s="9"/>
      <c r="Q559" s="10">
        <f t="shared" si="22"/>
        <v>0.5387291666666667</v>
      </c>
      <c r="R559" s="11">
        <v>6464.75</v>
      </c>
      <c r="S559" s="23" t="str">
        <f>IFERROR(VLOOKUP(J559,'DESC ITY - ENG'!B:C,2,FALSE),VLOOKUP(I559,'DESC ITY - ENG'!A:C,3,FALSE))</f>
        <v>Glass Lid 28cm SS304 Rim with Steam Vent Type AGlass Lid</v>
      </c>
      <c r="T559" s="12" t="str">
        <f>VLOOKUP(S559,'DESC ITY - ENG'!C:D,2,FALSE)</f>
        <v>GLID</v>
      </c>
      <c r="U559" t="str">
        <f t="shared" si="23"/>
        <v>玻璃蓋 28cm SS304 輪圈，配有蒸汽通風型玻璃蓋</v>
      </c>
      <c r="V559" t="str">
        <f>VLOOKUP(T559,'STANDARD COMM'!A:D,3,FALSE)</f>
        <v>Lid</v>
      </c>
    </row>
    <row r="560" spans="1:22">
      <c r="A560" s="13" t="s">
        <v>1212</v>
      </c>
      <c r="B560" s="14">
        <v>45625.57508101852</v>
      </c>
      <c r="C560" s="15"/>
      <c r="D560" s="15" t="s">
        <v>49</v>
      </c>
      <c r="E560" s="15" t="s">
        <v>50</v>
      </c>
      <c r="F560" s="15" t="s">
        <v>1367</v>
      </c>
      <c r="G560" s="20">
        <v>46049</v>
      </c>
      <c r="H560" s="15"/>
      <c r="I560" s="15" t="s">
        <v>270</v>
      </c>
      <c r="J560" s="15" t="s">
        <v>271</v>
      </c>
      <c r="K560" s="15" t="s">
        <v>653</v>
      </c>
      <c r="L560" s="29" t="str">
        <f>VLOOKUP(K560,'COMM ITY- ENG'!A:B,2,FALSE)</f>
        <v>accessories for handles</v>
      </c>
      <c r="M560" s="15"/>
      <c r="N560" s="16">
        <v>100000</v>
      </c>
      <c r="O560" s="15" t="s">
        <v>660</v>
      </c>
      <c r="P560" s="15"/>
      <c r="Q560" s="16">
        <f t="shared" si="22"/>
        <v>8.4838999999999991E-3</v>
      </c>
      <c r="R560" s="17">
        <v>848.39</v>
      </c>
      <c r="S560" s="23" t="str">
        <f>IFERROR(VLOOKUP(J560,'DESC ITY - ENG'!B:C,2,FALSE),VLOOKUP(I560,'DESC ITY - ENG'!A:C,3,FALSE))</f>
        <v>Steel Washer 6x24 mm with Rim</v>
      </c>
      <c r="T560" s="12" t="str">
        <f>VLOOKUP(S560,'DESC ITY - ENG'!C:D,2,FALSE)</f>
        <v>WHR-</v>
      </c>
      <c r="U560" t="str">
        <f t="shared" si="23"/>
        <v>鋼墊圈 6x24 毫米，帶緣</v>
      </c>
      <c r="V560" t="str">
        <f>VLOOKUP(T560,'STANDARD COMM'!A:D,3,FALSE)</f>
        <v>Fastener</v>
      </c>
    </row>
    <row r="561" spans="1:22">
      <c r="A561" s="7" t="s">
        <v>1211</v>
      </c>
      <c r="B561" s="8">
        <v>45611.54</v>
      </c>
      <c r="C561" s="9"/>
      <c r="D561" s="9" t="s">
        <v>59</v>
      </c>
      <c r="E561" s="9" t="s">
        <v>60</v>
      </c>
      <c r="F561" s="9" t="s">
        <v>1366</v>
      </c>
      <c r="G561" s="19">
        <v>46049</v>
      </c>
      <c r="H561" s="9"/>
      <c r="I561" s="9" t="s">
        <v>722</v>
      </c>
      <c r="J561" s="9" t="s">
        <v>723</v>
      </c>
      <c r="K561" s="9" t="s">
        <v>646</v>
      </c>
      <c r="L561" s="29" t="str">
        <f>VLOOKUP(K561,'COMM ITY- ENG'!A:B,2,FALSE)</f>
        <v>handles</v>
      </c>
      <c r="M561" s="9"/>
      <c r="N561" s="10">
        <v>2000</v>
      </c>
      <c r="O561" s="9" t="s">
        <v>660</v>
      </c>
      <c r="P561" s="9"/>
      <c r="Q561" s="10">
        <f t="shared" si="22"/>
        <v>2.0378400000000001</v>
      </c>
      <c r="R561" s="11">
        <v>4075.68</v>
      </c>
      <c r="S561" s="23" t="str">
        <f>IFERROR(VLOOKUP(J561,'DESC ITY - ENG'!B:C,2,FALSE),VLOOKUP(I561,'DESC ITY - ENG'!A:C,3,FALSE))</f>
        <v>Casting Steel Handle ICE Short Pan 24 Polished Finish [cite: 4]</v>
      </c>
      <c r="T561" s="12" t="str">
        <f>VLOOKUP(S561,'DESC ITY - ENG'!C:D,2,FALSE)</f>
        <v>HDL-</v>
      </c>
      <c r="U561" t="str">
        <f t="shared" si="23"/>
        <v>鑄造鋼柄 ICE 短盤 24 拋光處理 [引用：4]</v>
      </c>
      <c r="V561" t="str">
        <f>VLOOKUP(T561,'STANDARD COMM'!A:D,3,FALSE)</f>
        <v>Fittings</v>
      </c>
    </row>
    <row r="562" spans="1:22">
      <c r="A562" s="13" t="s">
        <v>1211</v>
      </c>
      <c r="B562" s="14">
        <v>45611.54</v>
      </c>
      <c r="C562" s="15"/>
      <c r="D562" s="15" t="s">
        <v>59</v>
      </c>
      <c r="E562" s="15" t="s">
        <v>60</v>
      </c>
      <c r="F562" s="15" t="s">
        <v>1366</v>
      </c>
      <c r="G562" s="20">
        <v>46049</v>
      </c>
      <c r="H562" s="15"/>
      <c r="I562" s="15" t="s">
        <v>1472</v>
      </c>
      <c r="J562" s="15" t="s">
        <v>1473</v>
      </c>
      <c r="K562" s="15" t="s">
        <v>646</v>
      </c>
      <c r="L562" s="29" t="str">
        <f>VLOOKUP(K562,'COMM ITY- ENG'!A:B,2,FALSE)</f>
        <v>handles</v>
      </c>
      <c r="M562" s="15"/>
      <c r="N562" s="16">
        <v>2000</v>
      </c>
      <c r="O562" s="15" t="s">
        <v>660</v>
      </c>
      <c r="P562" s="15"/>
      <c r="Q562" s="16">
        <f t="shared" si="22"/>
        <v>1.17757</v>
      </c>
      <c r="R562" s="17">
        <v>2355.14</v>
      </c>
      <c r="S562" s="23" t="str">
        <f>IFERROR(VLOOKUP(J562,'DESC ITY - ENG'!B:C,2,FALSE),VLOOKUP(I562,'DESC ITY - ENG'!A:C,3,FALSE))</f>
        <v>Investment Cast Steel Knob - Polished Ice</v>
      </c>
      <c r="T562" s="12" t="str">
        <f>VLOOKUP(S562,'DESC ITY - ENG'!C:D,2,FALSE)</f>
        <v>KNOB</v>
      </c>
      <c r="U562" t="str">
        <f t="shared" si="23"/>
        <v>投資鑄鋼旋鈕 - 拋光冰</v>
      </c>
      <c r="V562" t="str">
        <f>VLOOKUP(T562,'STANDARD COMM'!A:D,3,FALSE)</f>
        <v>Fittings</v>
      </c>
    </row>
    <row r="563" spans="1:22">
      <c r="A563" s="7" t="s">
        <v>1213</v>
      </c>
      <c r="B563" s="8">
        <v>45636.596250000002</v>
      </c>
      <c r="C563" s="9"/>
      <c r="D563" s="9" t="s">
        <v>53</v>
      </c>
      <c r="E563" s="9" t="s">
        <v>54</v>
      </c>
      <c r="F563" s="9" t="s">
        <v>1368</v>
      </c>
      <c r="G563" s="19">
        <v>46049</v>
      </c>
      <c r="H563" s="9"/>
      <c r="I563" s="9" t="s">
        <v>1474</v>
      </c>
      <c r="J563" s="9" t="s">
        <v>1475</v>
      </c>
      <c r="K563" s="9" t="s">
        <v>646</v>
      </c>
      <c r="L563" s="29" t="str">
        <f>VLOOKUP(K563,'COMM ITY- ENG'!A:B,2,FALSE)</f>
        <v>handles</v>
      </c>
      <c r="M563" s="9"/>
      <c r="N563" s="10">
        <v>840</v>
      </c>
      <c r="O563" s="9" t="s">
        <v>660</v>
      </c>
      <c r="P563" s="9"/>
      <c r="Q563" s="10">
        <f t="shared" si="22"/>
        <v>1.9258452380952382</v>
      </c>
      <c r="R563" s="11">
        <v>1617.71</v>
      </c>
      <c r="S563" s="23" t="str">
        <f>IFERROR(VLOOKUP(J563,'DESC ITY - ENG'!B:C,2,FALSE),VLOOKUP(I563,'DESC ITY - ENG'!A:C,3,FALSE))</f>
        <v>1-5 SI Handle PVD Gold 16cm Saucepan (6.5mm hole)</v>
      </c>
      <c r="T563" s="12" t="str">
        <f>VLOOKUP(S563,'DESC ITY - ENG'!C:D,2,FALSE)</f>
        <v>HDL-</v>
      </c>
      <c r="U563" t="str">
        <f t="shared" si="23"/>
        <v>1-5 SI 握把 PVD 金色 16 公分鍋（6.5mm 孔）</v>
      </c>
      <c r="V563" t="str">
        <f>VLOOKUP(T563,'STANDARD COMM'!A:D,3,FALSE)</f>
        <v>Fittings</v>
      </c>
    </row>
    <row r="564" spans="1:22">
      <c r="A564" s="13" t="s">
        <v>1213</v>
      </c>
      <c r="B564" s="14">
        <v>45625.57508101852</v>
      </c>
      <c r="C564" s="15"/>
      <c r="D564" s="15" t="s">
        <v>53</v>
      </c>
      <c r="E564" s="15" t="s">
        <v>54</v>
      </c>
      <c r="F564" s="15" t="s">
        <v>1368</v>
      </c>
      <c r="G564" s="20">
        <v>46049</v>
      </c>
      <c r="H564" s="15"/>
      <c r="I564" s="15" t="s">
        <v>1476</v>
      </c>
      <c r="J564" s="15" t="s">
        <v>1477</v>
      </c>
      <c r="K564" s="15" t="s">
        <v>646</v>
      </c>
      <c r="L564" s="29" t="str">
        <f>VLOOKUP(K564,'COMM ITY- ENG'!A:B,2,FALSE)</f>
        <v>handles</v>
      </c>
      <c r="M564" s="15"/>
      <c r="N564" s="16">
        <v>1020</v>
      </c>
      <c r="O564" s="15" t="s">
        <v>660</v>
      </c>
      <c r="P564" s="15"/>
      <c r="Q564" s="16">
        <f t="shared" si="22"/>
        <v>2.0700784313725489</v>
      </c>
      <c r="R564" s="17">
        <v>2111.48</v>
      </c>
      <c r="S564" s="23" t="str">
        <f>IFERROR(VLOOKUP(J564,'DESC ITY - ENG'!B:C,2,FALSE),VLOOKUP(I564,'DESC ITY - ENG'!A:C,3,FALSE))</f>
        <v>1-5 SI Handle PVD Gold 20cm Saucepan (6.5mm hole)</v>
      </c>
      <c r="T564" s="12" t="str">
        <f>VLOOKUP(S564,'DESC ITY - ENG'!C:D,2,FALSE)</f>
        <v>HDL-</v>
      </c>
      <c r="U564" t="str">
        <f t="shared" si="23"/>
        <v>1-5 SI 握把 PVD 金色 20cm 鍋（6.5mm 孔）</v>
      </c>
      <c r="V564" t="str">
        <f>VLOOKUP(T564,'STANDARD COMM'!A:D,3,FALSE)</f>
        <v>Fittings</v>
      </c>
    </row>
    <row r="565" spans="1:22">
      <c r="A565" s="7" t="s">
        <v>1213</v>
      </c>
      <c r="B565" s="8">
        <v>45636.596250000002</v>
      </c>
      <c r="C565" s="9"/>
      <c r="D565" s="9" t="s">
        <v>53</v>
      </c>
      <c r="E565" s="9" t="s">
        <v>54</v>
      </c>
      <c r="F565" s="9" t="s">
        <v>1368</v>
      </c>
      <c r="G565" s="19">
        <v>46049</v>
      </c>
      <c r="H565" s="9"/>
      <c r="I565" s="9" t="s">
        <v>1478</v>
      </c>
      <c r="J565" s="9" t="s">
        <v>1479</v>
      </c>
      <c r="K565" s="9" t="s">
        <v>646</v>
      </c>
      <c r="L565" s="29" t="str">
        <f>VLOOKUP(K565,'COMM ITY- ENG'!A:B,2,FALSE)</f>
        <v>handles</v>
      </c>
      <c r="M565" s="9"/>
      <c r="N565" s="10">
        <v>420</v>
      </c>
      <c r="O565" s="9" t="s">
        <v>660</v>
      </c>
      <c r="P565" s="9"/>
      <c r="Q565" s="10">
        <f t="shared" si="22"/>
        <v>2.0700714285714286</v>
      </c>
      <c r="R565" s="11">
        <v>869.43</v>
      </c>
      <c r="S565" s="23" t="str">
        <f>IFERROR(VLOOKUP(J565,'DESC ITY - ENG'!B:C,2,FALSE),VLOOKUP(I565,'DESC ITY - ENG'!A:C,3,FALSE))</f>
        <v>1-5 SI Handle PVD Gold 24cm Saucier (6.5mm hole)</v>
      </c>
      <c r="T565" s="12" t="str">
        <f>VLOOKUP(S565,'DESC ITY - ENG'!C:D,2,FALSE)</f>
        <v>HDL-</v>
      </c>
      <c r="U565" t="str">
        <f t="shared" si="23"/>
        <v>1-5 SI 握把 PVD 金色 24cm Saucier（6.5mm 孔洞）</v>
      </c>
      <c r="V565" t="str">
        <f>VLOOKUP(T565,'STANDARD COMM'!A:D,3,FALSE)</f>
        <v>Fittings</v>
      </c>
    </row>
    <row r="566" spans="1:22">
      <c r="A566" s="13" t="s">
        <v>1213</v>
      </c>
      <c r="B566" s="14">
        <v>45625.57508101852</v>
      </c>
      <c r="C566" s="15"/>
      <c r="D566" s="15" t="s">
        <v>53</v>
      </c>
      <c r="E566" s="15" t="s">
        <v>54</v>
      </c>
      <c r="F566" s="15" t="s">
        <v>1368</v>
      </c>
      <c r="G566" s="20">
        <v>46049</v>
      </c>
      <c r="H566" s="15"/>
      <c r="I566" s="15" t="s">
        <v>1480</v>
      </c>
      <c r="J566" s="15" t="s">
        <v>1481</v>
      </c>
      <c r="K566" s="15" t="s">
        <v>646</v>
      </c>
      <c r="L566" s="29" t="str">
        <f>VLOOKUP(K566,'COMM ITY- ENG'!A:B,2,FALSE)</f>
        <v>handles</v>
      </c>
      <c r="M566" s="15"/>
      <c r="N566" s="16">
        <v>1440</v>
      </c>
      <c r="O566" s="15" t="s">
        <v>660</v>
      </c>
      <c r="P566" s="15"/>
      <c r="Q566" s="16">
        <f t="shared" si="22"/>
        <v>2.0700763888888889</v>
      </c>
      <c r="R566" s="17">
        <v>2980.91</v>
      </c>
      <c r="S566" s="23" t="str">
        <f>IFERROR(VLOOKUP(J566,'DESC ITY - ENG'!B:C,2,FALSE),VLOOKUP(I566,'DESC ITY - ENG'!A:C,3,FALSE))</f>
        <v>1-5 SI Handle PVD Gold 26cm Saute (6.5mm hole)</v>
      </c>
      <c r="T566" s="12" t="str">
        <f>VLOOKUP(S566,'DESC ITY - ENG'!C:D,2,FALSE)</f>
        <v>HDL-</v>
      </c>
      <c r="U566" t="str">
        <f t="shared" si="23"/>
        <v>1-5 SI 握把 PVD 金色 26 公分 Saute（6.5mm 孔洞）</v>
      </c>
      <c r="V566" t="str">
        <f>VLOOKUP(T566,'STANDARD COMM'!A:D,3,FALSE)</f>
        <v>Fittings</v>
      </c>
    </row>
    <row r="567" spans="1:22">
      <c r="A567" s="7" t="s">
        <v>1213</v>
      </c>
      <c r="B567" s="8">
        <v>45636.596250000002</v>
      </c>
      <c r="C567" s="9"/>
      <c r="D567" s="9" t="s">
        <v>53</v>
      </c>
      <c r="E567" s="9" t="s">
        <v>54</v>
      </c>
      <c r="F567" s="9" t="s">
        <v>1368</v>
      </c>
      <c r="G567" s="19">
        <v>46049</v>
      </c>
      <c r="H567" s="9"/>
      <c r="I567" s="9" t="s">
        <v>1482</v>
      </c>
      <c r="J567" s="9" t="s">
        <v>1483</v>
      </c>
      <c r="K567" s="9" t="s">
        <v>646</v>
      </c>
      <c r="L567" s="29" t="str">
        <f>VLOOKUP(K567,'COMM ITY- ENG'!A:B,2,FALSE)</f>
        <v>handles</v>
      </c>
      <c r="M567" s="9"/>
      <c r="N567" s="10">
        <v>3780</v>
      </c>
      <c r="O567" s="9" t="s">
        <v>660</v>
      </c>
      <c r="P567" s="9"/>
      <c r="Q567" s="10">
        <f t="shared" si="22"/>
        <v>1.9258492063492063</v>
      </c>
      <c r="R567" s="11">
        <v>7279.71</v>
      </c>
      <c r="S567" s="23" t="str">
        <f>IFERROR(VLOOKUP(J567,'DESC ITY - ENG'!B:C,2,FALSE),VLOOKUP(I567,'DESC ITY - ENG'!A:C,3,FALSE))</f>
        <v>1-5 SI Handle PVD Gold 20cm Skillet (6.5mm hole)</v>
      </c>
      <c r="T567" s="12" t="str">
        <f>VLOOKUP(S567,'DESC ITY - ENG'!C:D,2,FALSE)</f>
        <v>HDL-</v>
      </c>
      <c r="U567" t="str">
        <f t="shared" si="23"/>
        <v>1-5 SI 把手 PVD 金 20 公分平底鍋（6.5mm 孔洞）</v>
      </c>
      <c r="V567" t="str">
        <f>VLOOKUP(T567,'STANDARD COMM'!A:D,3,FALSE)</f>
        <v>Fittings</v>
      </c>
    </row>
    <row r="568" spans="1:22">
      <c r="A568" s="13" t="s">
        <v>1213</v>
      </c>
      <c r="B568" s="14">
        <v>45625.57508101852</v>
      </c>
      <c r="C568" s="15"/>
      <c r="D568" s="15" t="s">
        <v>53</v>
      </c>
      <c r="E568" s="15" t="s">
        <v>54</v>
      </c>
      <c r="F568" s="15" t="s">
        <v>1368</v>
      </c>
      <c r="G568" s="20">
        <v>46049</v>
      </c>
      <c r="H568" s="15"/>
      <c r="I568" s="15" t="s">
        <v>1484</v>
      </c>
      <c r="J568" s="15" t="s">
        <v>1485</v>
      </c>
      <c r="K568" s="15" t="s">
        <v>646</v>
      </c>
      <c r="L568" s="29" t="str">
        <f>VLOOKUP(K568,'COMM ITY- ENG'!A:B,2,FALSE)</f>
        <v>handles</v>
      </c>
      <c r="M568" s="15"/>
      <c r="N568" s="16">
        <v>5400</v>
      </c>
      <c r="O568" s="15" t="s">
        <v>660</v>
      </c>
      <c r="P568" s="15"/>
      <c r="Q568" s="16">
        <f t="shared" si="22"/>
        <v>2.0700777777777777</v>
      </c>
      <c r="R568" s="17">
        <v>11178.42</v>
      </c>
      <c r="S568" s="23" t="str">
        <f>IFERROR(VLOOKUP(J568,'DESC ITY - ENG'!B:C,2,FALSE),VLOOKUP(I568,'DESC ITY - ENG'!A:C,3,FALSE))</f>
        <v>1-5 SI Handle PVD Gold 26cm Skillet (6.5mm hole)</v>
      </c>
      <c r="T568" s="12" t="str">
        <f>VLOOKUP(S568,'DESC ITY - ENG'!C:D,2,FALSE)</f>
        <v>HDL-</v>
      </c>
      <c r="U568" t="str">
        <f t="shared" si="23"/>
        <v>1-5 SI 把手 PVD 金色 26cm 平底鍋（6.5mm 孔）</v>
      </c>
      <c r="V568" t="str">
        <f>VLOOKUP(T568,'STANDARD COMM'!A:D,3,FALSE)</f>
        <v>Fittings</v>
      </c>
    </row>
    <row r="569" spans="1:22">
      <c r="A569" s="7" t="s">
        <v>1213</v>
      </c>
      <c r="B569" s="8">
        <v>45636.596250000002</v>
      </c>
      <c r="C569" s="9"/>
      <c r="D569" s="9" t="s">
        <v>53</v>
      </c>
      <c r="E569" s="9" t="s">
        <v>54</v>
      </c>
      <c r="F569" s="9" t="s">
        <v>1368</v>
      </c>
      <c r="G569" s="19">
        <v>46049</v>
      </c>
      <c r="H569" s="9"/>
      <c r="I569" s="9" t="s">
        <v>1486</v>
      </c>
      <c r="J569" s="9" t="s">
        <v>1487</v>
      </c>
      <c r="K569" s="9" t="s">
        <v>646</v>
      </c>
      <c r="L569" s="29" t="str">
        <f>VLOOKUP(K569,'COMM ITY- ENG'!A:B,2,FALSE)</f>
        <v>handles</v>
      </c>
      <c r="M569" s="9"/>
      <c r="N569" s="10">
        <v>4440</v>
      </c>
      <c r="O569" s="9" t="s">
        <v>660</v>
      </c>
      <c r="P569" s="9"/>
      <c r="Q569" s="10">
        <f t="shared" si="22"/>
        <v>2.0700765765765765</v>
      </c>
      <c r="R569" s="11">
        <v>9191.14</v>
      </c>
      <c r="S569" s="23" t="str">
        <f>IFERROR(VLOOKUP(J569,'DESC ITY - ENG'!B:C,2,FALSE),VLOOKUP(I569,'DESC ITY - ENG'!A:C,3,FALSE))</f>
        <v>1-5 SI Handle PVD Gold 30cm Skillet (6.5mm hole)</v>
      </c>
      <c r="T569" s="12" t="str">
        <f>VLOOKUP(S569,'DESC ITY - ENG'!C:D,2,FALSE)</f>
        <v>HDL-</v>
      </c>
      <c r="U569" t="str">
        <f t="shared" si="23"/>
        <v>1-5 SI 握把 PVD 金色 30 公分平底鍋（6.5mm 孔）</v>
      </c>
      <c r="V569" t="str">
        <f>VLOOKUP(T569,'STANDARD COMM'!A:D,3,FALSE)</f>
        <v>Fittings</v>
      </c>
    </row>
    <row r="570" spans="1:22">
      <c r="A570" s="13" t="s">
        <v>1213</v>
      </c>
      <c r="B570" s="14">
        <v>45625.57508101852</v>
      </c>
      <c r="C570" s="15"/>
      <c r="D570" s="15" t="s">
        <v>53</v>
      </c>
      <c r="E570" s="15" t="s">
        <v>54</v>
      </c>
      <c r="F570" s="15" t="s">
        <v>1368</v>
      </c>
      <c r="G570" s="20">
        <v>46049</v>
      </c>
      <c r="H570" s="15"/>
      <c r="I570" s="15" t="s">
        <v>1488</v>
      </c>
      <c r="J570" s="15" t="s">
        <v>1489</v>
      </c>
      <c r="K570" s="15" t="s">
        <v>646</v>
      </c>
      <c r="L570" s="29" t="str">
        <f>VLOOKUP(K570,'COMM ITY- ENG'!A:B,2,FALSE)</f>
        <v>handles</v>
      </c>
      <c r="M570" s="15"/>
      <c r="N570" s="16">
        <v>1980</v>
      </c>
      <c r="O570" s="15" t="s">
        <v>660</v>
      </c>
      <c r="P570" s="15"/>
      <c r="Q570" s="16">
        <f t="shared" si="22"/>
        <v>1.561040404040404</v>
      </c>
      <c r="R570" s="17">
        <v>3090.86</v>
      </c>
      <c r="S570" s="23" t="str">
        <f>IFERROR(VLOOKUP(J570,'DESC ITY - ENG'!B:C,2,FALSE),VLOOKUP(I570,'DESC ITY - ENG'!A:C,3,FALSE))</f>
        <v>1-5 SI Handle 16cm Saucepan (6.5mm hole)</v>
      </c>
      <c r="T570" s="12" t="str">
        <f>VLOOKUP(S570,'DESC ITY - ENG'!C:D,2,FALSE)</f>
        <v>HDL-</v>
      </c>
      <c r="U570" t="str">
        <f t="shared" si="23"/>
        <v>1-5 SI 手柄 16 公分鍋（6.5mm 孔洞）</v>
      </c>
      <c r="V570" t="str">
        <f>VLOOKUP(T570,'STANDARD COMM'!A:D,3,FALSE)</f>
        <v>Fittings</v>
      </c>
    </row>
    <row r="571" spans="1:22">
      <c r="A571" s="7" t="s">
        <v>1213</v>
      </c>
      <c r="B571" s="8">
        <v>45636.596250000002</v>
      </c>
      <c r="C571" s="9"/>
      <c r="D571" s="9" t="s">
        <v>53</v>
      </c>
      <c r="E571" s="9" t="s">
        <v>54</v>
      </c>
      <c r="F571" s="9" t="s">
        <v>1368</v>
      </c>
      <c r="G571" s="19">
        <v>46049</v>
      </c>
      <c r="H571" s="9"/>
      <c r="I571" s="9" t="s">
        <v>1490</v>
      </c>
      <c r="J571" s="9" t="s">
        <v>1491</v>
      </c>
      <c r="K571" s="9" t="s">
        <v>646</v>
      </c>
      <c r="L571" s="29" t="str">
        <f>VLOOKUP(K571,'COMM ITY- ENG'!A:B,2,FALSE)</f>
        <v>handles</v>
      </c>
      <c r="M571" s="9"/>
      <c r="N571" s="10">
        <v>2100</v>
      </c>
      <c r="O571" s="9" t="s">
        <v>660</v>
      </c>
      <c r="P571" s="9"/>
      <c r="Q571" s="10">
        <f t="shared" si="22"/>
        <v>1.6458809523809523</v>
      </c>
      <c r="R571" s="11">
        <v>3456.35</v>
      </c>
      <c r="S571" s="23" t="str">
        <f>IFERROR(VLOOKUP(J571,'DESC ITY - ENG'!B:C,2,FALSE),VLOOKUP(I571,'DESC ITY - ENG'!A:C,3,FALSE))</f>
        <v>1-5 SI Handle 20cm Saucepan (6.5mm hole)</v>
      </c>
      <c r="T571" s="12" t="str">
        <f>VLOOKUP(S571,'DESC ITY - ENG'!C:D,2,FALSE)</f>
        <v>HDL-</v>
      </c>
      <c r="U571" t="str">
        <f t="shared" si="23"/>
        <v>1-5 SI 握把 20 公分鍋（6.5mm 孔）</v>
      </c>
      <c r="V571" t="str">
        <f>VLOOKUP(T571,'STANDARD COMM'!A:D,3,FALSE)</f>
        <v>Fittings</v>
      </c>
    </row>
    <row r="572" spans="1:22">
      <c r="A572" s="13" t="s">
        <v>1213</v>
      </c>
      <c r="B572" s="14">
        <v>45636.596250000002</v>
      </c>
      <c r="C572" s="15"/>
      <c r="D572" s="15" t="s">
        <v>53</v>
      </c>
      <c r="E572" s="15" t="s">
        <v>54</v>
      </c>
      <c r="F572" s="15" t="s">
        <v>1368</v>
      </c>
      <c r="G572" s="20">
        <v>46049</v>
      </c>
      <c r="H572" s="15"/>
      <c r="I572" s="15" t="s">
        <v>1492</v>
      </c>
      <c r="J572" s="15" t="s">
        <v>1493</v>
      </c>
      <c r="K572" s="15" t="s">
        <v>646</v>
      </c>
      <c r="L572" s="29" t="str">
        <f>VLOOKUP(K572,'COMM ITY- ENG'!A:B,2,FALSE)</f>
        <v>handles</v>
      </c>
      <c r="M572" s="15"/>
      <c r="N572" s="16">
        <v>1020</v>
      </c>
      <c r="O572" s="15" t="s">
        <v>660</v>
      </c>
      <c r="P572" s="15"/>
      <c r="Q572" s="16">
        <f t="shared" si="22"/>
        <v>1.6458823529411764</v>
      </c>
      <c r="R572" s="17">
        <v>1678.8</v>
      </c>
      <c r="S572" s="23" t="str">
        <f>IFERROR(VLOOKUP(J572,'DESC ITY - ENG'!B:C,2,FALSE),VLOOKUP(I572,'DESC ITY - ENG'!A:C,3,FALSE))</f>
        <v>1-5 SI Handle 24cm Saucier (6.5mm hole)</v>
      </c>
      <c r="T572" s="12" t="str">
        <f>VLOOKUP(S572,'DESC ITY - ENG'!C:D,2,FALSE)</f>
        <v>HDL-</v>
      </c>
      <c r="U572" t="str">
        <f t="shared" si="23"/>
        <v>1-5 SI 手柄 24 公分 Saucier（6.5mm 孔洞）</v>
      </c>
      <c r="V572" t="str">
        <f>VLOOKUP(T572,'STANDARD COMM'!A:D,3,FALSE)</f>
        <v>Fittings</v>
      </c>
    </row>
    <row r="573" spans="1:22">
      <c r="A573" s="7" t="s">
        <v>1213</v>
      </c>
      <c r="B573" s="8">
        <v>45625.57508101852</v>
      </c>
      <c r="C573" s="9"/>
      <c r="D573" s="9" t="s">
        <v>53</v>
      </c>
      <c r="E573" s="9" t="s">
        <v>54</v>
      </c>
      <c r="F573" s="9" t="s">
        <v>1368</v>
      </c>
      <c r="G573" s="19">
        <v>46049</v>
      </c>
      <c r="H573" s="9"/>
      <c r="I573" s="9" t="s">
        <v>1494</v>
      </c>
      <c r="J573" s="9" t="s">
        <v>1495</v>
      </c>
      <c r="K573" s="9" t="s">
        <v>646</v>
      </c>
      <c r="L573" s="29" t="str">
        <f>VLOOKUP(K573,'COMM ITY- ENG'!A:B,2,FALSE)</f>
        <v>handles</v>
      </c>
      <c r="M573" s="9"/>
      <c r="N573" s="10">
        <v>2820</v>
      </c>
      <c r="O573" s="9" t="s">
        <v>660</v>
      </c>
      <c r="P573" s="9"/>
      <c r="Q573" s="10">
        <f t="shared" si="22"/>
        <v>1.6458794326241135</v>
      </c>
      <c r="R573" s="11">
        <v>4641.38</v>
      </c>
      <c r="S573" s="23" t="str">
        <f>IFERROR(VLOOKUP(J573,'DESC ITY - ENG'!B:C,2,FALSE),VLOOKUP(I573,'DESC ITY - ENG'!A:C,3,FALSE))</f>
        <v>1-5 SI Handle 26cm Saute (6.5mm hole)</v>
      </c>
      <c r="T573" s="12" t="str">
        <f>VLOOKUP(S573,'DESC ITY - ENG'!C:D,2,FALSE)</f>
        <v>HDL-</v>
      </c>
      <c r="U573" t="str">
        <f t="shared" si="23"/>
        <v>1-5 SI 握把 26 公分 炒（6.5mm 孔洞）</v>
      </c>
      <c r="V573" t="str">
        <f>VLOOKUP(T573,'STANDARD COMM'!A:D,3,FALSE)</f>
        <v>Fittings</v>
      </c>
    </row>
    <row r="574" spans="1:22">
      <c r="A574" s="13" t="s">
        <v>1213</v>
      </c>
      <c r="B574" s="14">
        <v>45625.57508101852</v>
      </c>
      <c r="C574" s="15"/>
      <c r="D574" s="15" t="s">
        <v>53</v>
      </c>
      <c r="E574" s="15" t="s">
        <v>54</v>
      </c>
      <c r="F574" s="15" t="s">
        <v>1368</v>
      </c>
      <c r="G574" s="20">
        <v>46049</v>
      </c>
      <c r="H574" s="15"/>
      <c r="I574" s="15" t="s">
        <v>1496</v>
      </c>
      <c r="J574" s="15" t="s">
        <v>1497</v>
      </c>
      <c r="K574" s="15" t="s">
        <v>646</v>
      </c>
      <c r="L574" s="29" t="str">
        <f>VLOOKUP(K574,'COMM ITY- ENG'!A:B,2,FALSE)</f>
        <v>handles</v>
      </c>
      <c r="M574" s="15"/>
      <c r="N574" s="16">
        <v>7800</v>
      </c>
      <c r="O574" s="15" t="s">
        <v>660</v>
      </c>
      <c r="P574" s="15"/>
      <c r="Q574" s="16">
        <f t="shared" si="22"/>
        <v>1.5610423076923077</v>
      </c>
      <c r="R574" s="17">
        <v>12176.13</v>
      </c>
      <c r="S574" s="23" t="str">
        <f>IFERROR(VLOOKUP(J574,'DESC ITY - ENG'!B:C,2,FALSE),VLOOKUP(I574,'DESC ITY - ENG'!A:C,3,FALSE))</f>
        <v>1-5 SI Handle 20cm Skillet (6.5mm hole)</v>
      </c>
      <c r="T574" s="12" t="str">
        <f>VLOOKUP(S574,'DESC ITY - ENG'!C:D,2,FALSE)</f>
        <v>HDL-</v>
      </c>
      <c r="U574" t="str">
        <f t="shared" si="23"/>
        <v>1-5 SI 把手 20 公分平底鍋（6.5mm 孔）</v>
      </c>
      <c r="V574" t="str">
        <f>VLOOKUP(T574,'STANDARD COMM'!A:D,3,FALSE)</f>
        <v>Fittings</v>
      </c>
    </row>
    <row r="575" spans="1:22">
      <c r="A575" s="7" t="s">
        <v>1213</v>
      </c>
      <c r="B575" s="8">
        <v>45636.596250000002</v>
      </c>
      <c r="C575" s="9"/>
      <c r="D575" s="9" t="s">
        <v>53</v>
      </c>
      <c r="E575" s="9" t="s">
        <v>54</v>
      </c>
      <c r="F575" s="9" t="s">
        <v>1368</v>
      </c>
      <c r="G575" s="19">
        <v>46049</v>
      </c>
      <c r="H575" s="9"/>
      <c r="I575" s="9" t="s">
        <v>1498</v>
      </c>
      <c r="J575" s="9" t="s">
        <v>1499</v>
      </c>
      <c r="K575" s="9" t="s">
        <v>646</v>
      </c>
      <c r="L575" s="29" t="str">
        <f>VLOOKUP(K575,'COMM ITY- ENG'!A:B,2,FALSE)</f>
        <v>handles</v>
      </c>
      <c r="M575" s="9"/>
      <c r="N575" s="10">
        <v>11820</v>
      </c>
      <c r="O575" s="9" t="s">
        <v>660</v>
      </c>
      <c r="P575" s="9"/>
      <c r="Q575" s="10">
        <f t="shared" si="22"/>
        <v>1.6458807106598985</v>
      </c>
      <c r="R575" s="11">
        <v>19454.310000000001</v>
      </c>
      <c r="S575" s="23" t="str">
        <f>IFERROR(VLOOKUP(J575,'DESC ITY - ENG'!B:C,2,FALSE),VLOOKUP(I575,'DESC ITY - ENG'!A:C,3,FALSE))</f>
        <v>1-5 SI Handle 26cm Skillet (6.5mm hole)</v>
      </c>
      <c r="T575" s="12" t="str">
        <f>VLOOKUP(S575,'DESC ITY - ENG'!C:D,2,FALSE)</f>
        <v>HDL-</v>
      </c>
      <c r="U575" t="str">
        <f t="shared" si="23"/>
        <v>1-5 SI 手柄 26 公分 平底鍋（6.5mm 孔）</v>
      </c>
      <c r="V575" t="str">
        <f>VLOOKUP(T575,'STANDARD COMM'!A:D,3,FALSE)</f>
        <v>Fittings</v>
      </c>
    </row>
    <row r="576" spans="1:22">
      <c r="A576" s="13" t="s">
        <v>1213</v>
      </c>
      <c r="B576" s="14">
        <v>45636.596250000002</v>
      </c>
      <c r="C576" s="15"/>
      <c r="D576" s="15" t="s">
        <v>53</v>
      </c>
      <c r="E576" s="15" t="s">
        <v>54</v>
      </c>
      <c r="F576" s="15" t="s">
        <v>1368</v>
      </c>
      <c r="G576" s="20">
        <v>46049</v>
      </c>
      <c r="H576" s="15"/>
      <c r="I576" s="15" t="s">
        <v>1500</v>
      </c>
      <c r="J576" s="15" t="s">
        <v>1501</v>
      </c>
      <c r="K576" s="15" t="s">
        <v>646</v>
      </c>
      <c r="L576" s="29" t="str">
        <f>VLOOKUP(K576,'COMM ITY- ENG'!A:B,2,FALSE)</f>
        <v>handles</v>
      </c>
      <c r="M576" s="15"/>
      <c r="N576" s="16">
        <v>9420</v>
      </c>
      <c r="O576" s="15" t="s">
        <v>660</v>
      </c>
      <c r="P576" s="15"/>
      <c r="Q576" s="16">
        <f t="shared" si="22"/>
        <v>1.6458811040339703</v>
      </c>
      <c r="R576" s="17">
        <v>15504.2</v>
      </c>
      <c r="S576" s="23" t="str">
        <f>IFERROR(VLOOKUP(J576,'DESC ITY - ENG'!B:C,2,FALSE),VLOOKUP(I576,'DESC ITY - ENG'!A:C,3,FALSE))</f>
        <v>1-5 SI Handle 30cm Skillet (6.5mm hole)</v>
      </c>
      <c r="T576" s="12" t="str">
        <f>VLOOKUP(S576,'DESC ITY - ENG'!C:D,2,FALSE)</f>
        <v>HDL-</v>
      </c>
      <c r="U576" t="str">
        <f t="shared" si="23"/>
        <v>1-5 SI 手柄 30 公分平底鍋（6.5mm 孔洞）</v>
      </c>
      <c r="V576" t="str">
        <f>VLOOKUP(T576,'STANDARD COMM'!A:D,3,FALSE)</f>
        <v>Fittings</v>
      </c>
    </row>
    <row r="577" spans="1:22">
      <c r="A577" s="7" t="s">
        <v>1213</v>
      </c>
      <c r="B577" s="8">
        <v>45625.57508101852</v>
      </c>
      <c r="C577" s="9"/>
      <c r="D577" s="9" t="s">
        <v>53</v>
      </c>
      <c r="E577" s="9" t="s">
        <v>54</v>
      </c>
      <c r="F577" s="9" t="s">
        <v>1368</v>
      </c>
      <c r="G577" s="19">
        <v>46049</v>
      </c>
      <c r="H577" s="9"/>
      <c r="I577" s="9" t="s">
        <v>1502</v>
      </c>
      <c r="J577" s="9" t="s">
        <v>1503</v>
      </c>
      <c r="K577" s="9" t="s">
        <v>646</v>
      </c>
      <c r="L577" s="29" t="str">
        <f>VLOOKUP(K577,'COMM ITY- ENG'!A:B,2,FALSE)</f>
        <v>handles</v>
      </c>
      <c r="M577" s="9"/>
      <c r="N577" s="10">
        <v>990</v>
      </c>
      <c r="O577" s="9" t="s">
        <v>660</v>
      </c>
      <c r="P577" s="9"/>
      <c r="Q577" s="10">
        <f t="shared" si="22"/>
        <v>1.331979797979798</v>
      </c>
      <c r="R577" s="11">
        <v>1318.66</v>
      </c>
      <c r="S577" s="23" t="str">
        <f>IFERROR(VLOOKUP(J577,'DESC ITY - ENG'!B:C,2,FALSE),VLOOKUP(I577,'DESC ITY - ENG'!A:C,3,FALSE))</f>
        <v>1-5 SI Side Handle PVD Gold 20cm Sauce (6.5mm hole)</v>
      </c>
      <c r="T577" s="12" t="str">
        <f>VLOOKUP(S577,'DESC ITY - ENG'!C:D,2,FALSE)</f>
        <v>SHDL</v>
      </c>
      <c r="U577" t="str">
        <f t="shared" si="23"/>
        <v>1-5 SI 側柄 PVD 金色 20 公分 醬料（6.5mm 孔）</v>
      </c>
      <c r="V577" t="str">
        <f>VLOOKUP(T577,'STANDARD COMM'!A:D,3,FALSE)</f>
        <v>Fittings</v>
      </c>
    </row>
    <row r="578" spans="1:22">
      <c r="A578" s="13" t="s">
        <v>1213</v>
      </c>
      <c r="B578" s="14">
        <v>45636.596250000002</v>
      </c>
      <c r="C578" s="15"/>
      <c r="D578" s="15" t="s">
        <v>53</v>
      </c>
      <c r="E578" s="15" t="s">
        <v>54</v>
      </c>
      <c r="F578" s="15" t="s">
        <v>1368</v>
      </c>
      <c r="G578" s="20">
        <v>46049</v>
      </c>
      <c r="H578" s="15"/>
      <c r="I578" s="15" t="s">
        <v>1504</v>
      </c>
      <c r="J578" s="15" t="s">
        <v>1505</v>
      </c>
      <c r="K578" s="15" t="s">
        <v>646</v>
      </c>
      <c r="L578" s="29" t="str">
        <f>VLOOKUP(K578,'COMM ITY- ENG'!A:B,2,FALSE)</f>
        <v>handles</v>
      </c>
      <c r="M578" s="15"/>
      <c r="N578" s="16">
        <v>2430</v>
      </c>
      <c r="O578" s="15" t="s">
        <v>660</v>
      </c>
      <c r="P578" s="15"/>
      <c r="Q578" s="16">
        <f t="shared" ref="Q578:Q641" si="24">+R578/N578</f>
        <v>1.3319753086419752</v>
      </c>
      <c r="R578" s="17">
        <v>3236.7</v>
      </c>
      <c r="S578" s="23" t="str">
        <f>IFERROR(VLOOKUP(J578,'DESC ITY - ENG'!B:C,2,FALSE),VLOOKUP(I578,'DESC ITY - ENG'!A:C,3,FALSE))</f>
        <v>1-5 SI Side Handle PVD Gold 26cm Stock (6.5mm hole)</v>
      </c>
      <c r="T578" s="12" t="str">
        <f>VLOOKUP(S578,'DESC ITY - ENG'!C:D,2,FALSE)</f>
        <v>SHDL</v>
      </c>
      <c r="U578" t="str">
        <f t="shared" si="23"/>
        <v>1-5 SI 側柄 PVD 金色 26cm 槍托（孔 6.5mm）</v>
      </c>
      <c r="V578" t="str">
        <f>VLOOKUP(T578,'STANDARD COMM'!A:D,3,FALSE)</f>
        <v>Fittings</v>
      </c>
    </row>
    <row r="579" spans="1:22">
      <c r="A579" s="7" t="s">
        <v>1213</v>
      </c>
      <c r="B579" s="8">
        <v>45636.596250000002</v>
      </c>
      <c r="C579" s="9"/>
      <c r="D579" s="9" t="s">
        <v>53</v>
      </c>
      <c r="E579" s="9" t="s">
        <v>54</v>
      </c>
      <c r="F579" s="9" t="s">
        <v>1368</v>
      </c>
      <c r="G579" s="19">
        <v>46049</v>
      </c>
      <c r="H579" s="9"/>
      <c r="I579" s="9" t="s">
        <v>1506</v>
      </c>
      <c r="J579" s="9" t="s">
        <v>1507</v>
      </c>
      <c r="K579" s="9" t="s">
        <v>646</v>
      </c>
      <c r="L579" s="29" t="str">
        <f>VLOOKUP(K579,'COMM ITY- ENG'!A:B,2,FALSE)</f>
        <v>handles</v>
      </c>
      <c r="M579" s="9"/>
      <c r="N579" s="10">
        <v>5400</v>
      </c>
      <c r="O579" s="9" t="s">
        <v>660</v>
      </c>
      <c r="P579" s="9"/>
      <c r="Q579" s="10">
        <f t="shared" si="24"/>
        <v>1.153812962962963</v>
      </c>
      <c r="R579" s="11">
        <v>6230.59</v>
      </c>
      <c r="S579" s="23" t="str">
        <f>IFERROR(VLOOKUP(J579,'DESC ITY - ENG'!B:C,2,FALSE),VLOOKUP(I579,'DESC ITY - ENG'!A:C,3,FALSE))</f>
        <v>1-5 SI Side Handle 26cm Stockpot (6.5mm hole)</v>
      </c>
      <c r="T579" s="12" t="str">
        <f>VLOOKUP(S579,'DESC ITY - ENG'!C:D,2,FALSE)</f>
        <v>SHDL</v>
      </c>
      <c r="U579" t="str">
        <f t="shared" ref="U579:U604" si="25">_xlfn.TRANSLATE(S579,"en","zh-cht")</f>
        <v>1-5 SI 側把手 26 公分高湯鍋（6.5mm 孔洞）</v>
      </c>
      <c r="V579" t="str">
        <f>VLOOKUP(T579,'STANDARD COMM'!A:D,3,FALSE)</f>
        <v>Fittings</v>
      </c>
    </row>
    <row r="580" spans="1:22">
      <c r="A580" s="13" t="s">
        <v>1213</v>
      </c>
      <c r="B580" s="14">
        <v>45625.578460648147</v>
      </c>
      <c r="C580" s="15"/>
      <c r="D580" s="15" t="s">
        <v>53</v>
      </c>
      <c r="E580" s="15" t="s">
        <v>54</v>
      </c>
      <c r="F580" s="15" t="s">
        <v>1368</v>
      </c>
      <c r="G580" s="20">
        <v>46049</v>
      </c>
      <c r="H580" s="15"/>
      <c r="I580" s="15" t="s">
        <v>1508</v>
      </c>
      <c r="J580" s="15" t="s">
        <v>1509</v>
      </c>
      <c r="K580" s="15" t="s">
        <v>646</v>
      </c>
      <c r="L580" s="29" t="str">
        <f>VLOOKUP(K580,'COMM ITY- ENG'!A:B,2,FALSE)</f>
        <v>handles</v>
      </c>
      <c r="M580" s="15"/>
      <c r="N580" s="16">
        <v>2160</v>
      </c>
      <c r="O580" s="15" t="s">
        <v>660</v>
      </c>
      <c r="P580" s="15"/>
      <c r="Q580" s="16">
        <f t="shared" si="24"/>
        <v>1.1538148148148146</v>
      </c>
      <c r="R580" s="17">
        <v>2492.2399999999998</v>
      </c>
      <c r="S580" s="23" t="str">
        <f>IFERROR(VLOOKUP(J580,'DESC ITY - ENG'!B:C,2,FALSE),VLOOKUP(I580,'DESC ITY - ENG'!A:C,3,FALSE))</f>
        <v>1-5 SI Side Handle 20cm Saucepan (6.5mm hole)</v>
      </c>
      <c r="T580" s="12" t="str">
        <f>VLOOKUP(S580,'DESC ITY - ENG'!C:D,2,FALSE)</f>
        <v>SHDL</v>
      </c>
      <c r="U580" t="str">
        <f t="shared" si="25"/>
        <v>1-5 SI 側把手 20 公分鍋（6.5mm 孔）</v>
      </c>
      <c r="V580" t="str">
        <f>VLOOKUP(T580,'STANDARD COMM'!A:D,3,FALSE)</f>
        <v>Fittings</v>
      </c>
    </row>
    <row r="581" spans="1:22">
      <c r="A581" s="13" t="s">
        <v>1207</v>
      </c>
      <c r="B581" s="14">
        <v>45611.482511574075</v>
      </c>
      <c r="C581" s="15"/>
      <c r="D581" s="15" t="s">
        <v>37</v>
      </c>
      <c r="E581" s="15" t="s">
        <v>38</v>
      </c>
      <c r="F581" s="15" t="s">
        <v>1362</v>
      </c>
      <c r="G581" s="20">
        <v>46049</v>
      </c>
      <c r="H581" s="15"/>
      <c r="I581" s="15" t="s">
        <v>308</v>
      </c>
      <c r="J581" s="15" t="s">
        <v>309</v>
      </c>
      <c r="K581" s="15" t="s">
        <v>646</v>
      </c>
      <c r="L581" s="29" t="str">
        <f>VLOOKUP(K581,'COMM ITY- ENG'!A:B,2,FALSE)</f>
        <v>handles</v>
      </c>
      <c r="M581" s="15"/>
      <c r="N581" s="16">
        <v>5000</v>
      </c>
      <c r="O581" s="15" t="s">
        <v>660</v>
      </c>
      <c r="P581" s="15"/>
      <c r="Q581" s="16">
        <f t="shared" si="24"/>
        <v>0.23924600000000001</v>
      </c>
      <c r="R581" s="17">
        <v>1196.23</v>
      </c>
      <c r="S581" s="23" t="str">
        <f>IFERROR(VLOOKUP(J581,'DESC ITY - ENG'!B:C,2,FALSE),VLOOKUP(I581,'DESC ITY - ENG'!A:C,3,FALSE))</f>
        <v>Handle Bis/1 Black Satin Finish [cite: 5]</v>
      </c>
      <c r="T581" s="12" t="str">
        <f>VLOOKUP(S581,'DESC ITY - ENG'!C:D,2,FALSE)</f>
        <v>HDL-</v>
      </c>
      <c r="U581" t="str">
        <f t="shared" si="25"/>
        <v>Handle Bis/1 黑色緞面處理 [引用：5]</v>
      </c>
      <c r="V581" t="str">
        <f>VLOOKUP(T581,'STANDARD COMM'!A:D,3,FALSE)</f>
        <v>Fittings</v>
      </c>
    </row>
    <row r="582" spans="1:22">
      <c r="A582" s="7" t="s">
        <v>1207</v>
      </c>
      <c r="B582" s="8">
        <v>45611.482511574075</v>
      </c>
      <c r="C582" s="9"/>
      <c r="D582" s="9" t="s">
        <v>37</v>
      </c>
      <c r="E582" s="9" t="s">
        <v>38</v>
      </c>
      <c r="F582" s="9" t="s">
        <v>1362</v>
      </c>
      <c r="G582" s="19">
        <v>46049</v>
      </c>
      <c r="H582" s="9"/>
      <c r="I582" s="9" t="s">
        <v>302</v>
      </c>
      <c r="J582" s="9" t="s">
        <v>303</v>
      </c>
      <c r="K582" s="9" t="s">
        <v>646</v>
      </c>
      <c r="L582" s="29" t="str">
        <f>VLOOKUP(K582,'COMM ITY- ENG'!A:B,2,FALSE)</f>
        <v>handles</v>
      </c>
      <c r="M582" s="9"/>
      <c r="N582" s="10">
        <v>10000</v>
      </c>
      <c r="O582" s="9" t="s">
        <v>660</v>
      </c>
      <c r="P582" s="9"/>
      <c r="Q582" s="10">
        <f t="shared" si="24"/>
        <v>0.20785599999999999</v>
      </c>
      <c r="R582" s="11">
        <v>2078.56</v>
      </c>
      <c r="S582" s="23" t="str">
        <f>IFERROR(VLOOKUP(J582,'DESC ITY - ENG'!B:C,2,FALSE),VLOOKUP(I582,'DESC ITY - ENG'!A:C,3,FALSE))</f>
        <v>Handle Cigno/1 Black Satin Finish [cite: 5]</v>
      </c>
      <c r="T582" s="12" t="str">
        <f>VLOOKUP(S582,'DESC ITY - ENG'!C:D,2,FALSE)</f>
        <v>HDL-</v>
      </c>
      <c r="U582" t="str">
        <f t="shared" si="25"/>
        <v>Handle Cigno/1 黑色緞面處理 [引用：5]</v>
      </c>
      <c r="V582" t="str">
        <f>VLOOKUP(T582,'STANDARD COMM'!A:D,3,FALSE)</f>
        <v>Fittings</v>
      </c>
    </row>
    <row r="583" spans="1:22">
      <c r="A583" s="13" t="s">
        <v>1207</v>
      </c>
      <c r="B583" s="14">
        <v>45611.482511574075</v>
      </c>
      <c r="C583" s="15"/>
      <c r="D583" s="15" t="s">
        <v>37</v>
      </c>
      <c r="E583" s="15" t="s">
        <v>38</v>
      </c>
      <c r="F583" s="15" t="s">
        <v>1362</v>
      </c>
      <c r="G583" s="20">
        <v>46049</v>
      </c>
      <c r="H583" s="15"/>
      <c r="I583" s="15" t="s">
        <v>204</v>
      </c>
      <c r="J583" s="15" t="s">
        <v>205</v>
      </c>
      <c r="K583" s="15" t="s">
        <v>646</v>
      </c>
      <c r="L583" s="29" t="str">
        <f>VLOOKUP(K583,'COMM ITY- ENG'!A:B,2,FALSE)</f>
        <v>handles</v>
      </c>
      <c r="M583" s="15"/>
      <c r="N583" s="16">
        <v>30000</v>
      </c>
      <c r="O583" s="15" t="s">
        <v>660</v>
      </c>
      <c r="P583" s="15"/>
      <c r="Q583" s="16">
        <f t="shared" si="24"/>
        <v>0.25451766666666664</v>
      </c>
      <c r="R583" s="17">
        <v>7635.53</v>
      </c>
      <c r="S583" s="23" t="str">
        <f>IFERROR(VLOOKUP(J583,'DESC ITY - ENG'!B:C,2,FALSE),VLOOKUP(I583,'DESC ITY - ENG'!A:C,3,FALSE))</f>
        <v>Handle Cigno/2 Black Satin Finish [cite: 5]</v>
      </c>
      <c r="T583" s="12" t="str">
        <f>VLOOKUP(S583,'DESC ITY - ENG'!C:D,2,FALSE)</f>
        <v>HDL-</v>
      </c>
      <c r="U583" t="str">
        <f t="shared" si="25"/>
        <v>Handle Cigno/2 黑色緞面處理 [引用：5]</v>
      </c>
      <c r="V583" t="str">
        <f>VLOOKUP(T583,'STANDARD COMM'!A:D,3,FALSE)</f>
        <v>Fittings</v>
      </c>
    </row>
    <row r="584" spans="1:22">
      <c r="A584" s="7" t="s">
        <v>1208</v>
      </c>
      <c r="B584" s="8">
        <v>45611.482511574075</v>
      </c>
      <c r="C584" s="9"/>
      <c r="D584" s="9" t="s">
        <v>37</v>
      </c>
      <c r="E584" s="9" t="s">
        <v>38</v>
      </c>
      <c r="F584" s="9" t="s">
        <v>1362</v>
      </c>
      <c r="G584" s="19">
        <v>46049</v>
      </c>
      <c r="H584" s="9"/>
      <c r="I584" s="9" t="s">
        <v>310</v>
      </c>
      <c r="J584" s="9" t="s">
        <v>311</v>
      </c>
      <c r="K584" s="9" t="s">
        <v>646</v>
      </c>
      <c r="L584" s="29" t="str">
        <f>VLOOKUP(K584,'COMM ITY- ENG'!A:B,2,FALSE)</f>
        <v>handles</v>
      </c>
      <c r="M584" s="9"/>
      <c r="N584" s="10">
        <v>3000</v>
      </c>
      <c r="O584" s="9" t="s">
        <v>660</v>
      </c>
      <c r="P584" s="9"/>
      <c r="Q584" s="10">
        <f t="shared" si="24"/>
        <v>0.65835333333333335</v>
      </c>
      <c r="R584" s="11">
        <v>1975.06</v>
      </c>
      <c r="S584" s="23" t="str">
        <f>IFERROR(VLOOKUP(J584,'DESC ITY - ENG'!B:C,2,FALSE),VLOOKUP(I584,'DESC ITY - ENG'!A:C,3,FALSE))</f>
        <v>Handle Titano/1 Wood Effect V.0013 [cite: 5]</v>
      </c>
      <c r="T584" s="12" t="str">
        <f>VLOOKUP(S584,'DESC ITY - ENG'!C:D,2,FALSE)</f>
        <v>HDL-</v>
      </c>
      <c r="U584" t="str">
        <f t="shared" si="25"/>
        <v>握把 Titano/1 Wood Effect V.0013 [引用：5]</v>
      </c>
      <c r="V584" t="str">
        <f>VLOOKUP(T584,'STANDARD COMM'!A:D,3,FALSE)</f>
        <v>Fittings</v>
      </c>
    </row>
    <row r="585" spans="1:22">
      <c r="A585" s="13" t="s">
        <v>1208</v>
      </c>
      <c r="B585" s="14">
        <v>45611.482511574075</v>
      </c>
      <c r="C585" s="15"/>
      <c r="D585" s="15" t="s">
        <v>37</v>
      </c>
      <c r="E585" s="15" t="s">
        <v>38</v>
      </c>
      <c r="F585" s="15" t="s">
        <v>1362</v>
      </c>
      <c r="G585" s="20">
        <v>46049</v>
      </c>
      <c r="H585" s="15"/>
      <c r="I585" s="15" t="s">
        <v>1464</v>
      </c>
      <c r="J585" s="15" t="s">
        <v>1465</v>
      </c>
      <c r="K585" s="15" t="s">
        <v>646</v>
      </c>
      <c r="L585" s="29" t="str">
        <f>VLOOKUP(K585,'COMM ITY- ENG'!A:B,2,FALSE)</f>
        <v>handles</v>
      </c>
      <c r="M585" s="15"/>
      <c r="N585" s="16">
        <v>3000</v>
      </c>
      <c r="O585" s="15" t="s">
        <v>660</v>
      </c>
      <c r="P585" s="15"/>
      <c r="Q585" s="16">
        <f t="shared" si="24"/>
        <v>0.70162000000000002</v>
      </c>
      <c r="R585" s="17">
        <v>2104.86</v>
      </c>
      <c r="S585" s="23" t="str">
        <f>IFERROR(VLOOKUP(J585,'DESC ITY - ENG'!B:C,2,FALSE),VLOOKUP(I585,'DESC ITY - ENG'!A:C,3,FALSE))</f>
        <v>Titano/2 Handle Wood Effect V.0013</v>
      </c>
      <c r="T585" s="12" t="str">
        <f>VLOOKUP(S585,'DESC ITY - ENG'!C:D,2,FALSE)</f>
        <v>HDL-</v>
      </c>
      <c r="U585" t="str">
        <f t="shared" si="25"/>
        <v>Titano/2 握把木效 V.0013</v>
      </c>
      <c r="V585" t="str">
        <f>VLOOKUP(T585,'STANDARD COMM'!A:D,3,FALSE)</f>
        <v>Fittings</v>
      </c>
    </row>
    <row r="586" spans="1:22">
      <c r="A586" s="7" t="s">
        <v>1207</v>
      </c>
      <c r="B586" s="8">
        <v>45611.482511574075</v>
      </c>
      <c r="C586" s="9"/>
      <c r="D586" s="9" t="s">
        <v>37</v>
      </c>
      <c r="E586" s="9" t="s">
        <v>38</v>
      </c>
      <c r="F586" s="9" t="s">
        <v>1362</v>
      </c>
      <c r="G586" s="19">
        <v>46049</v>
      </c>
      <c r="H586" s="9"/>
      <c r="I586" s="9" t="s">
        <v>316</v>
      </c>
      <c r="J586" s="9" t="s">
        <v>317</v>
      </c>
      <c r="K586" s="9" t="s">
        <v>646</v>
      </c>
      <c r="L586" s="29" t="str">
        <f>VLOOKUP(K586,'COMM ITY- ENG'!A:B,2,FALSE)</f>
        <v>handles</v>
      </c>
      <c r="M586" s="9"/>
      <c r="N586" s="10">
        <v>3000</v>
      </c>
      <c r="O586" s="9" t="s">
        <v>660</v>
      </c>
      <c r="P586" s="9"/>
      <c r="Q586" s="10">
        <f t="shared" si="24"/>
        <v>0.33766000000000002</v>
      </c>
      <c r="R586" s="11">
        <v>1012.98</v>
      </c>
      <c r="S586" s="23" t="str">
        <f>IFERROR(VLOOKUP(J586,'DESC ITY - ENG'!B:C,2,FALSE),VLOOKUP(I586,'DESC ITY - ENG'!A:C,3,FALSE))</f>
        <v>Handle Teorema/1 Painted Soft Black YD-001 [cite: 5]</v>
      </c>
      <c r="T586" s="12" t="str">
        <f>VLOOKUP(S586,'DESC ITY - ENG'!C:D,2,FALSE)</f>
        <v>HDL-</v>
      </c>
      <c r="U586" t="str">
        <f t="shared" si="25"/>
        <v>Teorema/1 塗裝軟黑色 YD-001 [引用：5]</v>
      </c>
      <c r="V586" t="str">
        <f>VLOOKUP(T586,'STANDARD COMM'!A:D,3,FALSE)</f>
        <v>Fittings</v>
      </c>
    </row>
    <row r="587" spans="1:22">
      <c r="A587" s="13" t="s">
        <v>1207</v>
      </c>
      <c r="B587" s="14">
        <v>45611.482511574075</v>
      </c>
      <c r="C587" s="15"/>
      <c r="D587" s="15" t="s">
        <v>37</v>
      </c>
      <c r="E587" s="15" t="s">
        <v>38</v>
      </c>
      <c r="F587" s="15" t="s">
        <v>1362</v>
      </c>
      <c r="G587" s="20">
        <v>46049</v>
      </c>
      <c r="H587" s="15"/>
      <c r="I587" s="15" t="s">
        <v>336</v>
      </c>
      <c r="J587" s="15" t="s">
        <v>337</v>
      </c>
      <c r="K587" s="15" t="s">
        <v>646</v>
      </c>
      <c r="L587" s="29" t="str">
        <f>VLOOKUP(K587,'COMM ITY- ENG'!A:B,2,FALSE)</f>
        <v>handles</v>
      </c>
      <c r="M587" s="15"/>
      <c r="N587" s="16">
        <v>5000</v>
      </c>
      <c r="O587" s="15" t="s">
        <v>660</v>
      </c>
      <c r="P587" s="15"/>
      <c r="Q587" s="16">
        <f t="shared" si="24"/>
        <v>0.169678</v>
      </c>
      <c r="R587" s="17">
        <v>848.39</v>
      </c>
      <c r="S587" s="23" t="str">
        <f>IFERROR(VLOOKUP(J587,'DESC ITY - ENG'!B:C,2,FALSE),VLOOKUP(I587,'DESC ITY - ENG'!A:C,3,FALSE))</f>
        <v>Style/2, Black Satin Finish [cite: 5]</v>
      </c>
      <c r="T587" s="12" t="str">
        <f>VLOOKUP(S587,'DESC ITY - ENG'!C:D,2,FALSE)</f>
        <v>HDL-</v>
      </c>
      <c r="U587" t="str">
        <f t="shared" si="25"/>
        <v>Style/2，黑色緞面處理 [引用：5]</v>
      </c>
      <c r="V587" t="str">
        <f>VLOOKUP(T587,'STANDARD COMM'!A:D,3,FALSE)</f>
        <v>Fittings</v>
      </c>
    </row>
    <row r="588" spans="1:22">
      <c r="A588" s="7" t="s">
        <v>1207</v>
      </c>
      <c r="B588" s="8">
        <v>45611.482511574075</v>
      </c>
      <c r="C588" s="9"/>
      <c r="D588" s="9" t="s">
        <v>37</v>
      </c>
      <c r="E588" s="9" t="s">
        <v>38</v>
      </c>
      <c r="F588" s="9" t="s">
        <v>1362</v>
      </c>
      <c r="G588" s="19">
        <v>46049</v>
      </c>
      <c r="H588" s="9"/>
      <c r="I588" s="9" t="s">
        <v>318</v>
      </c>
      <c r="J588" s="9" t="s">
        <v>319</v>
      </c>
      <c r="K588" s="9" t="s">
        <v>646</v>
      </c>
      <c r="L588" s="29" t="str">
        <f>VLOOKUP(K588,'COMM ITY- ENG'!A:B,2,FALSE)</f>
        <v>handles</v>
      </c>
      <c r="M588" s="9"/>
      <c r="N588" s="10">
        <v>3000</v>
      </c>
      <c r="O588" s="9" t="s">
        <v>660</v>
      </c>
      <c r="P588" s="9"/>
      <c r="Q588" s="10">
        <f t="shared" si="24"/>
        <v>0.26978999999999997</v>
      </c>
      <c r="R588" s="11">
        <v>809.37</v>
      </c>
      <c r="S588" s="23" t="str">
        <f>IFERROR(VLOOKUP(J588,'DESC ITY - ENG'!B:C,2,FALSE),VLOOKUP(I588,'DESC ITY - ENG'!A:C,3,FALSE))</f>
        <v>Side Handle Teorema Painted Soft Black YD-001 [cite: 5]</v>
      </c>
      <c r="T588" s="12" t="str">
        <f>VLOOKUP(S588,'DESC ITY - ENG'!C:D,2,FALSE)</f>
        <v>SHDL</v>
      </c>
      <c r="U588" t="str">
        <f t="shared" si="25"/>
        <v>側把Teorema塗裝為柔黑色YD-001 [引用：5]</v>
      </c>
      <c r="V588" t="str">
        <f>VLOOKUP(T588,'STANDARD COMM'!A:D,3,FALSE)</f>
        <v>Fittings</v>
      </c>
    </row>
    <row r="589" spans="1:22">
      <c r="A589" s="13" t="s">
        <v>1208</v>
      </c>
      <c r="B589" s="14">
        <v>45611.482511574075</v>
      </c>
      <c r="C589" s="15"/>
      <c r="D589" s="15" t="s">
        <v>37</v>
      </c>
      <c r="E589" s="15" t="s">
        <v>38</v>
      </c>
      <c r="F589" s="15" t="s">
        <v>1362</v>
      </c>
      <c r="G589" s="20">
        <v>46049</v>
      </c>
      <c r="H589" s="15"/>
      <c r="I589" s="15" t="s">
        <v>312</v>
      </c>
      <c r="J589" s="15" t="s">
        <v>313</v>
      </c>
      <c r="K589" s="15" t="s">
        <v>646</v>
      </c>
      <c r="L589" s="29" t="str">
        <f>VLOOKUP(K589,'COMM ITY- ENG'!A:B,2,FALSE)</f>
        <v>handles</v>
      </c>
      <c r="M589" s="15"/>
      <c r="N589" s="16">
        <v>2000</v>
      </c>
      <c r="O589" s="15" t="s">
        <v>660</v>
      </c>
      <c r="P589" s="15"/>
      <c r="Q589" s="16">
        <f t="shared" si="24"/>
        <v>0.40892500000000004</v>
      </c>
      <c r="R589" s="17">
        <v>817.85</v>
      </c>
      <c r="S589" s="23" t="str">
        <f>IFERROR(VLOOKUP(J589,'DESC ITY - ENG'!B:C,2,FALSE),VLOOKUP(I589,'DESC ITY - ENG'!A:C,3,FALSE))</f>
        <v>Side Handle Titano Wood Effect V.0013 [cite: 5]</v>
      </c>
      <c r="T589" s="12" t="str">
        <f>VLOOKUP(S589,'DESC ITY - ENG'!C:D,2,FALSE)</f>
        <v>SHDL</v>
      </c>
      <c r="U589" t="str">
        <f t="shared" si="25"/>
        <v>側把 Titano 木效 V.0013 [引用：5]</v>
      </c>
      <c r="V589" t="str">
        <f>VLOOKUP(T589,'STANDARD COMM'!A:D,3,FALSE)</f>
        <v>Fittings</v>
      </c>
    </row>
    <row r="590" spans="1:22">
      <c r="A590" s="7" t="s">
        <v>1208</v>
      </c>
      <c r="B590" s="8">
        <v>45611.482511574075</v>
      </c>
      <c r="C590" s="9"/>
      <c r="D590" s="9" t="s">
        <v>37</v>
      </c>
      <c r="E590" s="9" t="s">
        <v>38</v>
      </c>
      <c r="F590" s="9" t="s">
        <v>1362</v>
      </c>
      <c r="G590" s="19">
        <v>46049</v>
      </c>
      <c r="H590" s="9"/>
      <c r="I590" s="9" t="s">
        <v>314</v>
      </c>
      <c r="J590" s="9" t="s">
        <v>315</v>
      </c>
      <c r="K590" s="9" t="s">
        <v>646</v>
      </c>
      <c r="L590" s="29" t="str">
        <f>VLOOKUP(K590,'COMM ITY- ENG'!A:B,2,FALSE)</f>
        <v>handles</v>
      </c>
      <c r="M590" s="9"/>
      <c r="N590" s="10">
        <v>1000</v>
      </c>
      <c r="O590" s="9" t="s">
        <v>660</v>
      </c>
      <c r="P590" s="9"/>
      <c r="Q590" s="10">
        <f t="shared" si="24"/>
        <v>0.39873999999999998</v>
      </c>
      <c r="R590" s="11">
        <v>398.74</v>
      </c>
      <c r="S590" s="23" t="str">
        <f>IFERROR(VLOOKUP(J590,'DESC ITY - ENG'!B:C,2,FALSE),VLOOKUP(I590,'DESC ITY - ENG'!A:C,3,FALSE))</f>
        <v>Knob Deco Wood Effect V.0013 [cite: 5]</v>
      </c>
      <c r="T590" s="12" t="str">
        <f>VLOOKUP(S590,'DESC ITY - ENG'!C:D,2,FALSE)</f>
        <v>KNOB</v>
      </c>
      <c r="U590" t="str">
        <f t="shared" si="25"/>
        <v>Knob Deco 木效 V.0013 [引用：5]</v>
      </c>
      <c r="V590" t="str">
        <f>VLOOKUP(T590,'STANDARD COMM'!A:D,3,FALSE)</f>
        <v>Fittings</v>
      </c>
    </row>
    <row r="591" spans="1:22">
      <c r="A591" s="13" t="s">
        <v>1209</v>
      </c>
      <c r="B591" s="14">
        <v>45611.482511574075</v>
      </c>
      <c r="C591" s="15"/>
      <c r="D591" s="15" t="s">
        <v>35</v>
      </c>
      <c r="E591" s="15" t="s">
        <v>36</v>
      </c>
      <c r="F591" s="15" t="s">
        <v>1363</v>
      </c>
      <c r="G591" s="20">
        <v>46049</v>
      </c>
      <c r="H591" s="15"/>
      <c r="I591" s="15" t="s">
        <v>1466</v>
      </c>
      <c r="J591" s="15" t="s">
        <v>1467</v>
      </c>
      <c r="K591" s="15" t="s">
        <v>652</v>
      </c>
      <c r="L591" s="29" t="str">
        <f>VLOOKUP(K591,'COMM ITY- ENG'!A:B,2,FALSE)</f>
        <v>semi-finished product</v>
      </c>
      <c r="M591" s="15"/>
      <c r="N591" s="16">
        <v>3200</v>
      </c>
      <c r="O591" s="15" t="s">
        <v>660</v>
      </c>
      <c r="P591" s="15"/>
      <c r="Q591" s="16">
        <f t="shared" si="24"/>
        <v>4.6067687499999996</v>
      </c>
      <c r="R591" s="17">
        <v>14741.66</v>
      </c>
      <c r="S591" s="23" t="str">
        <f>IFERROR(VLOOKUP(J591,'DESC ITY - ENG'!B:C,2,FALSE),VLOOKUP(I591,'DESC ITY - ENG'!A:C,3,FALSE))</f>
        <v>Die-cast Grill Pan w/ Wood Handle Greblon Black 26x17</v>
      </c>
      <c r="T591" s="12" t="str">
        <f>VLOOKUP(S591,'DESC ITY - ENG'!C:D,2,FALSE)</f>
        <v>PAN-</v>
      </c>
      <c r="U591" t="str">
        <f t="shared" si="25"/>
        <v>壓鑄烤架鍋，木柄Greblon Black，26x17</v>
      </c>
      <c r="V591" t="str">
        <f>VLOOKUP(T591,'STANDARD COMM'!A:D,3,FALSE)</f>
        <v>Pan</v>
      </c>
    </row>
    <row r="592" spans="1:22">
      <c r="A592" s="7" t="s">
        <v>1209</v>
      </c>
      <c r="B592" s="8">
        <v>45611.482511574075</v>
      </c>
      <c r="C592" s="9"/>
      <c r="D592" s="9" t="s">
        <v>35</v>
      </c>
      <c r="E592" s="9" t="s">
        <v>36</v>
      </c>
      <c r="F592" s="9" t="s">
        <v>1363</v>
      </c>
      <c r="G592" s="19">
        <v>46049</v>
      </c>
      <c r="H592" s="9"/>
      <c r="I592" s="9" t="s">
        <v>1468</v>
      </c>
      <c r="J592" s="9" t="s">
        <v>1469</v>
      </c>
      <c r="K592" s="9" t="s">
        <v>652</v>
      </c>
      <c r="L592" s="29" t="str">
        <f>VLOOKUP(K592,'COMM ITY- ENG'!A:B,2,FALSE)</f>
        <v>semi-finished product</v>
      </c>
      <c r="M592" s="9"/>
      <c r="N592" s="10">
        <v>4480</v>
      </c>
      <c r="O592" s="9" t="s">
        <v>660</v>
      </c>
      <c r="P592" s="9"/>
      <c r="Q592" s="10">
        <f t="shared" si="24"/>
        <v>9.5019933035714281</v>
      </c>
      <c r="R592" s="11">
        <v>42568.93</v>
      </c>
      <c r="S592" s="23" t="str">
        <f>IFERROR(VLOOKUP(J592,'DESC ITY - ENG'!B:C,2,FALSE),VLOOKUP(I592,'DESC ITY - ENG'!A:C,3,FALSE))</f>
        <v>Die-cast Grill Pan w/ Wood Handle Greblon Black 42x27</v>
      </c>
      <c r="T592" s="12" t="str">
        <f>VLOOKUP(S592,'DESC ITY - ENG'!C:D,2,FALSE)</f>
        <v>PAN-</v>
      </c>
      <c r="U592" t="str">
        <f t="shared" si="25"/>
        <v>壓鑄烤架，木柄Greblon Black，42x27</v>
      </c>
      <c r="V592" t="str">
        <f>VLOOKUP(T592,'STANDARD COMM'!A:D,3,FALSE)</f>
        <v>Pan</v>
      </c>
    </row>
    <row r="593" spans="1:22">
      <c r="A593" s="13" t="s">
        <v>1209</v>
      </c>
      <c r="B593" s="14">
        <v>45611.54</v>
      </c>
      <c r="C593" s="15"/>
      <c r="D593" s="15" t="s">
        <v>35</v>
      </c>
      <c r="E593" s="15" t="s">
        <v>36</v>
      </c>
      <c r="F593" s="15" t="s">
        <v>1363</v>
      </c>
      <c r="G593" s="20">
        <v>46049</v>
      </c>
      <c r="H593" s="15"/>
      <c r="I593" s="15" t="s">
        <v>1470</v>
      </c>
      <c r="J593" s="15" t="s">
        <v>1471</v>
      </c>
      <c r="K593" s="15" t="s">
        <v>652</v>
      </c>
      <c r="L593" s="29" t="str">
        <f>VLOOKUP(K593,'COMM ITY- ENG'!A:B,2,FALSE)</f>
        <v>semi-finished product</v>
      </c>
      <c r="M593" s="15"/>
      <c r="N593" s="16">
        <v>8124</v>
      </c>
      <c r="O593" s="15" t="s">
        <v>660</v>
      </c>
      <c r="P593" s="15"/>
      <c r="Q593" s="16">
        <f t="shared" si="24"/>
        <v>6.7786546036435258</v>
      </c>
      <c r="R593" s="17">
        <v>55069.79</v>
      </c>
      <c r="S593" s="23" t="str">
        <f>IFERROR(VLOOKUP(J593,'DESC ITY - ENG'!B:C,2,FALSE),VLOOKUP(I593,'DESC ITY - ENG'!A:C,3,FALSE))</f>
        <v>Die-cast Grill Pan w/ Wood Handle &amp; Ceramic Seat 35x22</v>
      </c>
      <c r="T593" s="12" t="str">
        <f>VLOOKUP(S593,'DESC ITY - ENG'!C:D,2,FALSE)</f>
        <v>PAN-</v>
      </c>
      <c r="U593" t="str">
        <f t="shared" si="25"/>
        <v>壓鑄烤架盤，配有木柄與陶瓷座椅 35x22</v>
      </c>
      <c r="V593" t="str">
        <f>VLOOKUP(T593,'STANDARD COMM'!A:D,3,FALSE)</f>
        <v>Pan</v>
      </c>
    </row>
    <row r="594" spans="1:22">
      <c r="A594" s="7" t="s">
        <v>1209</v>
      </c>
      <c r="B594" s="8">
        <v>45611.54</v>
      </c>
      <c r="C594" s="9"/>
      <c r="D594" s="9" t="s">
        <v>35</v>
      </c>
      <c r="E594" s="9" t="s">
        <v>36</v>
      </c>
      <c r="F594" s="9" t="s">
        <v>1364</v>
      </c>
      <c r="G594" s="19">
        <v>46049</v>
      </c>
      <c r="H594" s="9"/>
      <c r="I594" s="9" t="s">
        <v>1466</v>
      </c>
      <c r="J594" s="9" t="s">
        <v>1467</v>
      </c>
      <c r="K594" s="9" t="s">
        <v>652</v>
      </c>
      <c r="L594" s="29" t="str">
        <f>VLOOKUP(K594,'COMM ITY- ENG'!A:B,2,FALSE)</f>
        <v>semi-finished product</v>
      </c>
      <c r="M594" s="9"/>
      <c r="N594" s="10">
        <v>2600</v>
      </c>
      <c r="O594" s="9" t="s">
        <v>660</v>
      </c>
      <c r="P594" s="9"/>
      <c r="Q594" s="10">
        <f t="shared" si="24"/>
        <v>4.6067692307692312</v>
      </c>
      <c r="R594" s="11">
        <v>11977.6</v>
      </c>
      <c r="S594" s="23" t="str">
        <f>IFERROR(VLOOKUP(J594,'DESC ITY - ENG'!B:C,2,FALSE),VLOOKUP(I594,'DESC ITY - ENG'!A:C,3,FALSE))</f>
        <v>Die-cast Grill Pan w/ Wood Handle Greblon Black 26x17</v>
      </c>
      <c r="T594" s="12" t="str">
        <f>VLOOKUP(S594,'DESC ITY - ENG'!C:D,2,FALSE)</f>
        <v>PAN-</v>
      </c>
      <c r="U594" t="str">
        <f t="shared" si="25"/>
        <v>壓鑄烤架鍋，木柄Greblon Black，26x17</v>
      </c>
      <c r="V594" t="str">
        <f>VLOOKUP(T594,'STANDARD COMM'!A:D,3,FALSE)</f>
        <v>Pan</v>
      </c>
    </row>
    <row r="595" spans="1:22">
      <c r="A595" s="13" t="s">
        <v>1209</v>
      </c>
      <c r="B595" s="14">
        <v>45611.54</v>
      </c>
      <c r="C595" s="15"/>
      <c r="D595" s="15" t="s">
        <v>35</v>
      </c>
      <c r="E595" s="15" t="s">
        <v>36</v>
      </c>
      <c r="F595" s="15" t="s">
        <v>1364</v>
      </c>
      <c r="G595" s="20">
        <v>46049</v>
      </c>
      <c r="H595" s="15"/>
      <c r="I595" s="15" t="s">
        <v>1468</v>
      </c>
      <c r="J595" s="15" t="s">
        <v>1469</v>
      </c>
      <c r="K595" s="15" t="s">
        <v>652</v>
      </c>
      <c r="L595" s="29" t="str">
        <f>VLOOKUP(K595,'COMM ITY- ENG'!A:B,2,FALSE)</f>
        <v>semi-finished product</v>
      </c>
      <c r="M595" s="15"/>
      <c r="N595" s="16">
        <v>1120</v>
      </c>
      <c r="O595" s="15" t="s">
        <v>660</v>
      </c>
      <c r="P595" s="15"/>
      <c r="Q595" s="16">
        <f t="shared" si="24"/>
        <v>9.5019910714285718</v>
      </c>
      <c r="R595" s="17">
        <v>10642.23</v>
      </c>
      <c r="S595" s="23" t="str">
        <f>IFERROR(VLOOKUP(J595,'DESC ITY - ENG'!B:C,2,FALSE),VLOOKUP(I595,'DESC ITY - ENG'!A:C,3,FALSE))</f>
        <v>Die-cast Grill Pan w/ Wood Handle Greblon Black 42x27</v>
      </c>
      <c r="T595" s="12" t="str">
        <f>VLOOKUP(S595,'DESC ITY - ENG'!C:D,2,FALSE)</f>
        <v>PAN-</v>
      </c>
      <c r="U595" t="str">
        <f t="shared" si="25"/>
        <v>壓鑄烤架，木柄Greblon Black，42x27</v>
      </c>
      <c r="V595" t="str">
        <f>VLOOKUP(T595,'STANDARD COMM'!A:D,3,FALSE)</f>
        <v>Pan</v>
      </c>
    </row>
    <row r="596" spans="1:22">
      <c r="A596" s="7" t="s">
        <v>1209</v>
      </c>
      <c r="B596" s="8">
        <v>45611.54</v>
      </c>
      <c r="C596" s="9"/>
      <c r="D596" s="9" t="s">
        <v>35</v>
      </c>
      <c r="E596" s="9" t="s">
        <v>36</v>
      </c>
      <c r="F596" s="9" t="s">
        <v>1364</v>
      </c>
      <c r="G596" s="19">
        <v>46049</v>
      </c>
      <c r="H596" s="9"/>
      <c r="I596" s="9" t="s">
        <v>1470</v>
      </c>
      <c r="J596" s="9" t="s">
        <v>1471</v>
      </c>
      <c r="K596" s="9" t="s">
        <v>652</v>
      </c>
      <c r="L596" s="29" t="str">
        <f>VLOOKUP(K596,'COMM ITY- ENG'!A:B,2,FALSE)</f>
        <v>semi-finished product</v>
      </c>
      <c r="M596" s="9"/>
      <c r="N596" s="10">
        <v>1680</v>
      </c>
      <c r="O596" s="9" t="s">
        <v>660</v>
      </c>
      <c r="P596" s="9"/>
      <c r="Q596" s="10">
        <f t="shared" si="24"/>
        <v>6.7786547619047619</v>
      </c>
      <c r="R596" s="11">
        <v>11388.14</v>
      </c>
      <c r="S596" s="23" t="str">
        <f>IFERROR(VLOOKUP(J596,'DESC ITY - ENG'!B:C,2,FALSE),VLOOKUP(I596,'DESC ITY - ENG'!A:C,3,FALSE))</f>
        <v>Die-cast Grill Pan w/ Wood Handle &amp; Ceramic Seat 35x22</v>
      </c>
      <c r="T596" s="12" t="str">
        <f>VLOOKUP(S596,'DESC ITY - ENG'!C:D,2,FALSE)</f>
        <v>PAN-</v>
      </c>
      <c r="U596" t="str">
        <f t="shared" si="25"/>
        <v>壓鑄烤架盤，配有木柄與陶瓷座椅 35x22</v>
      </c>
      <c r="V596" t="str">
        <f>VLOOKUP(T596,'STANDARD COMM'!A:D,3,FALSE)</f>
        <v>Pan</v>
      </c>
    </row>
    <row r="597" spans="1:22">
      <c r="A597" s="13" t="s">
        <v>1210</v>
      </c>
      <c r="B597" s="14">
        <v>45611.54</v>
      </c>
      <c r="C597" s="15"/>
      <c r="D597" s="15" t="s">
        <v>61</v>
      </c>
      <c r="E597" s="15" t="s">
        <v>62</v>
      </c>
      <c r="F597" s="15" t="s">
        <v>1365</v>
      </c>
      <c r="G597" s="20">
        <v>46049</v>
      </c>
      <c r="H597" s="15"/>
      <c r="I597" s="15" t="s">
        <v>338</v>
      </c>
      <c r="J597" s="15" t="s">
        <v>339</v>
      </c>
      <c r="K597" s="15" t="s">
        <v>652</v>
      </c>
      <c r="L597" s="29" t="str">
        <f>VLOOKUP(K597,'COMM ITY- ENG'!A:B,2,FALSE)</f>
        <v>semi-finished product</v>
      </c>
      <c r="M597" s="15"/>
      <c r="N597" s="16">
        <v>2000</v>
      </c>
      <c r="O597" s="15" t="s">
        <v>660</v>
      </c>
      <c r="P597" s="15"/>
      <c r="Q597" s="16">
        <f t="shared" si="24"/>
        <v>8.9590250000000005</v>
      </c>
      <c r="R597" s="17">
        <v>17918.05</v>
      </c>
      <c r="S597" s="23" t="str">
        <f>IFERROR(VLOOKUP(J597,'DESC ITY - ENG'!B:C,2,FALSE),VLOOKUP(I597,'DESC ITY - ENG'!A:C,3,FALSE))</f>
        <v>Cast Oval Casserole 32.5x21cm Black PTFE/Black PTFE Induction Ready</v>
      </c>
      <c r="T597" s="12" t="str">
        <f>VLOOKUP(S597,'DESC ITY - ENG'!C:D,2,FALSE)</f>
        <v>PAN-</v>
      </c>
      <c r="U597" t="str">
        <f t="shared" si="25"/>
        <v>鑄造橢圓形砂鍋 32.5x21cm 黑色 PTFE/黑色 PTFE 感應準備</v>
      </c>
      <c r="V597" t="str">
        <f>VLOOKUP(T597,'STANDARD COMM'!A:D,3,FALSE)</f>
        <v>Pan</v>
      </c>
    </row>
    <row r="598" spans="1:22">
      <c r="A598" s="13" t="s">
        <v>1192</v>
      </c>
      <c r="B598" s="14">
        <v>45442.523923611108</v>
      </c>
      <c r="C598" s="15"/>
      <c r="D598" s="15" t="s">
        <v>23</v>
      </c>
      <c r="E598" s="15" t="s">
        <v>24</v>
      </c>
      <c r="F598" s="15" t="s">
        <v>1342</v>
      </c>
      <c r="G598" s="20">
        <v>46037</v>
      </c>
      <c r="H598" s="15"/>
      <c r="I598" s="15" t="s">
        <v>170</v>
      </c>
      <c r="J598" s="15" t="s">
        <v>171</v>
      </c>
      <c r="K598" s="15" t="s">
        <v>649</v>
      </c>
      <c r="L598" s="29" t="str">
        <f>VLOOKUP(K598,'COMM ITY- ENG'!A:B,2,FALSE)</f>
        <v>aluminium</v>
      </c>
      <c r="M598" s="15"/>
      <c r="N598" s="16">
        <v>2861</v>
      </c>
      <c r="O598" s="15" t="s">
        <v>661</v>
      </c>
      <c r="P598" s="15"/>
      <c r="Q598" s="16">
        <f t="shared" si="24"/>
        <v>3.4270010485844109</v>
      </c>
      <c r="R598" s="17">
        <v>9804.65</v>
      </c>
      <c r="S598" s="23" t="str">
        <f>IFERROR(VLOOKUP(J598,'DESC ITY - ENG'!B:C,2,FALSE),VLOOKUP(I598,'DESC ITY - ENG'!A:C,3,FALSE))</f>
        <v>Aluminum Disc L. Green Series 235mm x 3.2mm Replacement Part [cite: 3]</v>
      </c>
      <c r="T598" s="12" t="str">
        <f>VLOOKUP(S598,'DESC ITY - ENG'!C:D,2,FALSE)</f>
        <v>ALM-</v>
      </c>
      <c r="U598" t="str">
        <f t="shared" si="25"/>
        <v>鋁製圓盤 L. Green 系列 235mm x 3.2mm 替換零件 [引用：3]</v>
      </c>
      <c r="V598" t="str">
        <f>VLOOKUP(T598,'STANDARD COMM'!A:D,3,FALSE)</f>
        <v>Metal</v>
      </c>
    </row>
    <row r="599" spans="1:22">
      <c r="A599" s="7" t="s">
        <v>1192</v>
      </c>
      <c r="B599" s="8">
        <v>45624.67696759259</v>
      </c>
      <c r="C599" s="9"/>
      <c r="D599" s="9" t="s">
        <v>23</v>
      </c>
      <c r="E599" s="9" t="s">
        <v>24</v>
      </c>
      <c r="F599" s="9" t="s">
        <v>1342</v>
      </c>
      <c r="G599" s="19">
        <v>46037</v>
      </c>
      <c r="H599" s="9"/>
      <c r="I599" s="9" t="s">
        <v>144</v>
      </c>
      <c r="J599" s="9" t="s">
        <v>145</v>
      </c>
      <c r="K599" s="9" t="s">
        <v>649</v>
      </c>
      <c r="L599" s="29" t="str">
        <f>VLOOKUP(K599,'COMM ITY- ENG'!A:B,2,FALSE)</f>
        <v>aluminium</v>
      </c>
      <c r="M599" s="9"/>
      <c r="N599" s="10">
        <v>6741</v>
      </c>
      <c r="O599" s="9" t="s">
        <v>661</v>
      </c>
      <c r="P599" s="9"/>
      <c r="Q599" s="10">
        <f t="shared" si="24"/>
        <v>3.4270004450378284</v>
      </c>
      <c r="R599" s="11">
        <v>23101.41</v>
      </c>
      <c r="S599" s="23" t="str">
        <f>IFERROR(VLOOKUP(J599,'DESC ITY - ENG'!B:C,2,FALSE),VLOOKUP(I599,'DESC ITY - ENG'!A:C,3,FALSE))</f>
        <v>Aluminum Disc L. Green Series 265mm x 3.2mm Replacement Part [cite: 3]</v>
      </c>
      <c r="T599" s="12" t="str">
        <f>VLOOKUP(S599,'DESC ITY - ENG'!C:D,2,FALSE)</f>
        <v>ALM-</v>
      </c>
      <c r="U599" t="str">
        <f t="shared" si="25"/>
        <v>鋁製圓盤 L. Green 系列 265mm x 3.2mm 替換零件 [引用：3]</v>
      </c>
      <c r="V599" t="str">
        <f>VLOOKUP(T599,'STANDARD COMM'!A:D,3,FALSE)</f>
        <v>Metal</v>
      </c>
    </row>
    <row r="600" spans="1:22">
      <c r="A600" s="13" t="s">
        <v>1192</v>
      </c>
      <c r="B600" s="14">
        <v>45596.389780092592</v>
      </c>
      <c r="C600" s="15"/>
      <c r="D600" s="15" t="s">
        <v>23</v>
      </c>
      <c r="E600" s="15" t="s">
        <v>24</v>
      </c>
      <c r="F600" s="15" t="s">
        <v>1342</v>
      </c>
      <c r="G600" s="20">
        <v>46037</v>
      </c>
      <c r="H600" s="15"/>
      <c r="I600" s="15" t="s">
        <v>146</v>
      </c>
      <c r="J600" s="15" t="s">
        <v>147</v>
      </c>
      <c r="K600" s="15" t="s">
        <v>649</v>
      </c>
      <c r="L600" s="29" t="str">
        <f>VLOOKUP(K600,'COMM ITY- ENG'!A:B,2,FALSE)</f>
        <v>aluminium</v>
      </c>
      <c r="M600" s="15"/>
      <c r="N600" s="16">
        <v>6720</v>
      </c>
      <c r="O600" s="15" t="s">
        <v>661</v>
      </c>
      <c r="P600" s="15"/>
      <c r="Q600" s="16">
        <f t="shared" si="24"/>
        <v>3.4269999999999996</v>
      </c>
      <c r="R600" s="17">
        <v>23029.439999999999</v>
      </c>
      <c r="S600" s="23" t="str">
        <f>IFERROR(VLOOKUP(J600,'DESC ITY - ENG'!B:C,2,FALSE),VLOOKUP(I600,'DESC ITY - ENG'!A:C,3,FALSE))</f>
        <v>Aluminum Disc L. Green Series 315mm x 3.2mm Replacement Part [cite: 3]</v>
      </c>
      <c r="T600" s="12" t="str">
        <f>VLOOKUP(S600,'DESC ITY - ENG'!C:D,2,FALSE)</f>
        <v>ALM-</v>
      </c>
      <c r="U600" t="str">
        <f t="shared" si="25"/>
        <v>鋁製圓盤 L. Green 系列 315mm x 3.2mm 替換零件 [引用：3]</v>
      </c>
      <c r="V600" t="str">
        <f>VLOOKUP(T600,'STANDARD COMM'!A:D,3,FALSE)</f>
        <v>Metal</v>
      </c>
    </row>
    <row r="601" spans="1:22">
      <c r="A601" s="7" t="s">
        <v>1192</v>
      </c>
      <c r="B601" s="8">
        <v>45596.389780092592</v>
      </c>
      <c r="C601" s="9"/>
      <c r="D601" s="9" t="s">
        <v>23</v>
      </c>
      <c r="E601" s="9" t="s">
        <v>24</v>
      </c>
      <c r="F601" s="9" t="s">
        <v>1342</v>
      </c>
      <c r="G601" s="19">
        <v>46037</v>
      </c>
      <c r="H601" s="9"/>
      <c r="I601" s="9" t="s">
        <v>172</v>
      </c>
      <c r="J601" s="9" t="s">
        <v>173</v>
      </c>
      <c r="K601" s="9" t="s">
        <v>649</v>
      </c>
      <c r="L601" s="29" t="str">
        <f>VLOOKUP(K601,'COMM ITY- ENG'!A:B,2,FALSE)</f>
        <v>aluminium</v>
      </c>
      <c r="M601" s="9"/>
      <c r="N601" s="10">
        <v>6735</v>
      </c>
      <c r="O601" s="9" t="s">
        <v>661</v>
      </c>
      <c r="P601" s="9"/>
      <c r="Q601" s="10">
        <f t="shared" si="24"/>
        <v>3.4270007423904971</v>
      </c>
      <c r="R601" s="11">
        <v>23080.85</v>
      </c>
      <c r="S601" s="23" t="str">
        <f>IFERROR(VLOOKUP(J601,'DESC ITY - ENG'!B:C,2,FALSE),VLOOKUP(I601,'DESC ITY - ENG'!A:C,3,FALSE))</f>
        <v>Aluminum Disc L. Green Series 330mm x 3.2mm Replacement Part [cite: 3]</v>
      </c>
      <c r="T601" s="12" t="str">
        <f>VLOOKUP(S601,'DESC ITY - ENG'!C:D,2,FALSE)</f>
        <v>ALM-</v>
      </c>
      <c r="U601" t="str">
        <f t="shared" si="25"/>
        <v>鋁製圓盤 L. Green 系列 330mm x 3.2mm 替換零件 [引用：3]</v>
      </c>
      <c r="V601" t="str">
        <f>VLOOKUP(T601,'STANDARD COMM'!A:D,3,FALSE)</f>
        <v>Metal</v>
      </c>
    </row>
    <row r="602" spans="1:22">
      <c r="A602" s="7" t="s">
        <v>1191</v>
      </c>
      <c r="B602" s="8">
        <v>45580.308425925927</v>
      </c>
      <c r="C602" s="9"/>
      <c r="D602" s="9" t="s">
        <v>19</v>
      </c>
      <c r="E602" s="9" t="s">
        <v>20</v>
      </c>
      <c r="F602" s="9" t="s">
        <v>1341</v>
      </c>
      <c r="G602" s="19">
        <v>46037</v>
      </c>
      <c r="H602" s="9"/>
      <c r="I602" s="9" t="s">
        <v>148</v>
      </c>
      <c r="J602" s="9" t="s">
        <v>149</v>
      </c>
      <c r="K602" s="9" t="s">
        <v>647</v>
      </c>
      <c r="L602" s="29" t="str">
        <f>VLOOKUP(K602,'COMM ITY- ENG'!A:B,2,FALSE)</f>
        <v>chemical products</v>
      </c>
      <c r="M602" s="9"/>
      <c r="N602" s="10">
        <v>460</v>
      </c>
      <c r="O602" s="9" t="s">
        <v>661</v>
      </c>
      <c r="P602" s="9"/>
      <c r="Q602" s="10">
        <f t="shared" si="24"/>
        <v>8.98</v>
      </c>
      <c r="R602" s="11">
        <v>4130.8</v>
      </c>
      <c r="S602" s="23" t="str">
        <f>IFERROR(VLOOKUP(J602,'DESC ITY - ENG'!B:C,2,FALSE),VLOOKUP(I602,'DESC ITY - ENG'!A:C,3,FALSE))</f>
        <v>459G-R0185 ROLLER PRIMER GRAY</v>
      </c>
      <c r="T602" s="12" t="str">
        <f>VLOOKUP(S602,'DESC ITY - ENG'!C:D,2,FALSE)</f>
        <v>INM-</v>
      </c>
      <c r="U602" t="str">
        <f t="shared" si="25"/>
        <v>459G-R0185 滾輪底漆灰色</v>
      </c>
      <c r="V602" t="str">
        <f>VLOOKUP(T602,'STANDARD COMM'!A:D,3,FALSE)</f>
        <v>Coating</v>
      </c>
    </row>
    <row r="603" spans="1:22">
      <c r="A603" s="13" t="s">
        <v>1191</v>
      </c>
      <c r="B603" s="14">
        <v>45600.392187500001</v>
      </c>
      <c r="C603" s="15"/>
      <c r="D603" s="15" t="s">
        <v>19</v>
      </c>
      <c r="E603" s="15" t="s">
        <v>20</v>
      </c>
      <c r="F603" s="15" t="s">
        <v>1341</v>
      </c>
      <c r="G603" s="20">
        <v>46037</v>
      </c>
      <c r="H603" s="15"/>
      <c r="I603" s="15" t="s">
        <v>150</v>
      </c>
      <c r="J603" s="15" t="s">
        <v>151</v>
      </c>
      <c r="K603" s="15" t="s">
        <v>647</v>
      </c>
      <c r="L603" s="29" t="str">
        <f>VLOOKUP(K603,'COMM ITY- ENG'!A:B,2,FALSE)</f>
        <v>chemical products</v>
      </c>
      <c r="M603" s="15"/>
      <c r="N603" s="16">
        <v>320</v>
      </c>
      <c r="O603" s="15" t="s">
        <v>661</v>
      </c>
      <c r="P603" s="15"/>
      <c r="Q603" s="16">
        <f t="shared" si="24"/>
        <v>13</v>
      </c>
      <c r="R603" s="17">
        <v>4160</v>
      </c>
      <c r="S603" s="23" t="str">
        <f>IFERROR(VLOOKUP(J603,'DESC ITY - ENG'!B:C,2,FALSE),VLOOKUP(I603,'DESC ITY - ENG'!A:C,3,FALSE))</f>
        <v>478G-R1090 ROLLER SEALER</v>
      </c>
      <c r="T603" s="12" t="str">
        <f>VLOOKUP(S603,'DESC ITY - ENG'!C:D,2,FALSE)</f>
        <v>INM-</v>
      </c>
      <c r="U603" t="str">
        <f t="shared" si="25"/>
        <v>478G-R1090 滾筒封層機</v>
      </c>
      <c r="V603" t="str">
        <f>VLOOKUP(T603,'STANDARD COMM'!A:D,3,FALSE)</f>
        <v>Coating</v>
      </c>
    </row>
    <row r="604" spans="1:22">
      <c r="A604" s="7" t="s">
        <v>1191</v>
      </c>
      <c r="B604" s="8">
        <v>45600.392187500001</v>
      </c>
      <c r="C604" s="9"/>
      <c r="D604" s="9" t="s">
        <v>19</v>
      </c>
      <c r="E604" s="9" t="s">
        <v>20</v>
      </c>
      <c r="F604" s="9" t="s">
        <v>1341</v>
      </c>
      <c r="G604" s="19">
        <v>46037</v>
      </c>
      <c r="H604" s="9"/>
      <c r="I604" s="9" t="s">
        <v>152</v>
      </c>
      <c r="J604" s="9" t="s">
        <v>153</v>
      </c>
      <c r="K604" s="9" t="s">
        <v>647</v>
      </c>
      <c r="L604" s="29" t="str">
        <f>VLOOKUP(K604,'COMM ITY- ENG'!A:B,2,FALSE)</f>
        <v>chemical products</v>
      </c>
      <c r="M604" s="9"/>
      <c r="N604" s="10">
        <v>660</v>
      </c>
      <c r="O604" s="9" t="s">
        <v>661</v>
      </c>
      <c r="P604" s="9"/>
      <c r="Q604" s="10">
        <f t="shared" si="24"/>
        <v>8.98</v>
      </c>
      <c r="R604" s="11">
        <v>5926.8</v>
      </c>
      <c r="S604" s="23" t="str">
        <f>IFERROR(VLOOKUP(J604,'DESC ITY - ENG'!B:C,2,FALSE),VLOOKUP(I604,'DESC ITY - ENG'!A:C,3,FALSE))</f>
        <v>455G-R0385 ROLLER TOPCOAT PEWTER</v>
      </c>
      <c r="T604" s="12" t="str">
        <f>VLOOKUP(S604,'DESC ITY - ENG'!C:D,2,FALSE)</f>
        <v>INM-</v>
      </c>
      <c r="U604" t="str">
        <f t="shared" si="25"/>
        <v>455G-R0385 滾筒頂漆錫製</v>
      </c>
      <c r="V604" t="str">
        <f>VLOOKUP(T604,'STANDARD COMM'!A:D,3,FALSE)</f>
        <v>Coating</v>
      </c>
    </row>
  </sheetData>
  <autoFilter ref="A1:T604" xr:uid="{00000000-0001-0000-0000-000000000000}">
    <sortState xmlns:xlrd2="http://schemas.microsoft.com/office/spreadsheetml/2017/richdata2" ref="A2:T604">
      <sortCondition descending="1" ref="G1:G604"/>
    </sortState>
  </autoFilter>
  <sortState xmlns:xlrd2="http://schemas.microsoft.com/office/spreadsheetml/2017/richdata2" ref="A2:P8709">
    <sortCondition descending="1" ref="B2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B488-5B77-4BDB-ABBD-8D069E16B51C}">
  <dimension ref="A1:D84"/>
  <sheetViews>
    <sheetView topLeftCell="A19" workbookViewId="0">
      <selection activeCell="C30" sqref="C30"/>
    </sheetView>
  </sheetViews>
  <sheetFormatPr defaultRowHeight="14.4"/>
  <cols>
    <col min="1" max="1" width="24.6640625" customWidth="1"/>
    <col min="2" max="2" width="38" customWidth="1"/>
    <col min="3" max="3" width="31.44140625" customWidth="1"/>
    <col min="4" max="4" width="23.33203125" customWidth="1"/>
  </cols>
  <sheetData>
    <row r="1" spans="1:4" ht="28.2">
      <c r="A1" s="37" t="s">
        <v>1623</v>
      </c>
      <c r="B1" s="37" t="s">
        <v>1624</v>
      </c>
      <c r="C1" s="37" t="s">
        <v>1625</v>
      </c>
      <c r="D1" s="37" t="s">
        <v>1625</v>
      </c>
    </row>
    <row r="2" spans="1:4">
      <c r="A2" s="40" t="s">
        <v>1656</v>
      </c>
      <c r="B2" s="40" t="s">
        <v>1657</v>
      </c>
      <c r="C2" s="40" t="s">
        <v>1658</v>
      </c>
      <c r="D2" t="str">
        <f t="shared" ref="D2:D33" si="0">_xlfn.TRANSLATE(C2,"en","zh-cht")</f>
        <v>塗層</v>
      </c>
    </row>
    <row r="3" spans="1:4">
      <c r="A3" s="40" t="s">
        <v>1678</v>
      </c>
      <c r="B3" s="40" t="s">
        <v>1679</v>
      </c>
      <c r="C3" s="40" t="s">
        <v>1658</v>
      </c>
      <c r="D3" t="str">
        <f t="shared" si="0"/>
        <v>塗層</v>
      </c>
    </row>
    <row r="4" spans="1:4">
      <c r="A4" s="40" t="s">
        <v>1733</v>
      </c>
      <c r="B4" s="40" t="s">
        <v>1734</v>
      </c>
      <c r="C4" s="40" t="s">
        <v>1658</v>
      </c>
      <c r="D4" t="str">
        <f t="shared" si="0"/>
        <v>塗層</v>
      </c>
    </row>
    <row r="5" spans="1:4">
      <c r="A5" s="40" t="s">
        <v>1632</v>
      </c>
      <c r="B5" s="40" t="s">
        <v>1633</v>
      </c>
      <c r="C5" s="40" t="s">
        <v>1634</v>
      </c>
      <c r="D5" t="str">
        <f t="shared" si="0"/>
        <v>電材料</v>
      </c>
    </row>
    <row r="6" spans="1:4">
      <c r="A6" s="38" t="s">
        <v>1646</v>
      </c>
      <c r="B6" s="38" t="s">
        <v>1647</v>
      </c>
      <c r="C6" s="38" t="s">
        <v>1634</v>
      </c>
      <c r="D6" t="str">
        <f t="shared" si="0"/>
        <v>電材料</v>
      </c>
    </row>
    <row r="7" spans="1:4">
      <c r="A7" s="40" t="s">
        <v>1652</v>
      </c>
      <c r="B7" s="40" t="s">
        <v>1653</v>
      </c>
      <c r="C7" s="40" t="s">
        <v>1634</v>
      </c>
      <c r="D7" t="str">
        <f t="shared" si="0"/>
        <v>電材料</v>
      </c>
    </row>
    <row r="8" spans="1:4">
      <c r="A8" s="40" t="s">
        <v>1674</v>
      </c>
      <c r="B8" s="40" t="s">
        <v>1675</v>
      </c>
      <c r="C8" s="40" t="s">
        <v>1634</v>
      </c>
      <c r="D8" t="str">
        <f t="shared" si="0"/>
        <v>電材料</v>
      </c>
    </row>
    <row r="9" spans="1:4">
      <c r="A9" s="38" t="s">
        <v>1676</v>
      </c>
      <c r="B9" s="38" t="s">
        <v>1677</v>
      </c>
      <c r="C9" s="38" t="s">
        <v>1634</v>
      </c>
      <c r="D9" t="str">
        <f t="shared" si="0"/>
        <v>電材料</v>
      </c>
    </row>
    <row r="10" spans="1:4">
      <c r="A10" s="40" t="s">
        <v>1683</v>
      </c>
      <c r="B10" s="40" t="s">
        <v>1684</v>
      </c>
      <c r="C10" s="40" t="s">
        <v>1634</v>
      </c>
      <c r="D10" t="str">
        <f t="shared" si="0"/>
        <v>電材料</v>
      </c>
    </row>
    <row r="11" spans="1:4">
      <c r="A11" s="40" t="s">
        <v>1718</v>
      </c>
      <c r="B11" s="40" t="s">
        <v>1719</v>
      </c>
      <c r="C11" s="40" t="s">
        <v>1634</v>
      </c>
      <c r="D11" t="str">
        <f t="shared" si="0"/>
        <v>電材料</v>
      </c>
    </row>
    <row r="12" spans="1:4">
      <c r="A12" s="40" t="s">
        <v>1724</v>
      </c>
      <c r="B12" s="40" t="s">
        <v>1725</v>
      </c>
      <c r="C12" s="40" t="s">
        <v>1634</v>
      </c>
      <c r="D12" t="str">
        <f t="shared" si="0"/>
        <v>電材料</v>
      </c>
    </row>
    <row r="13" spans="1:4">
      <c r="A13" s="38" t="s">
        <v>1735</v>
      </c>
      <c r="B13" s="38" t="s">
        <v>1736</v>
      </c>
      <c r="C13" s="38" t="s">
        <v>1634</v>
      </c>
      <c r="D13" t="str">
        <f t="shared" si="0"/>
        <v>電材料</v>
      </c>
    </row>
    <row r="14" spans="1:4">
      <c r="A14" s="40" t="s">
        <v>1737</v>
      </c>
      <c r="B14" s="40" t="s">
        <v>1738</v>
      </c>
      <c r="C14" s="40" t="s">
        <v>1634</v>
      </c>
      <c r="D14" t="str">
        <f t="shared" si="0"/>
        <v>電材料</v>
      </c>
    </row>
    <row r="15" spans="1:4">
      <c r="A15" s="40" t="s">
        <v>1755</v>
      </c>
      <c r="B15" s="40" t="s">
        <v>1756</v>
      </c>
      <c r="C15" s="40" t="s">
        <v>1634</v>
      </c>
      <c r="D15" t="str">
        <f t="shared" si="0"/>
        <v>電材料</v>
      </c>
    </row>
    <row r="16" spans="1:4">
      <c r="A16" s="38" t="s">
        <v>1757</v>
      </c>
      <c r="B16" s="38" t="s">
        <v>1758</v>
      </c>
      <c r="C16" s="38" t="s">
        <v>1634</v>
      </c>
      <c r="D16" t="str">
        <f t="shared" si="0"/>
        <v>電材料</v>
      </c>
    </row>
    <row r="17" spans="1:4">
      <c r="A17" s="40" t="s">
        <v>1769</v>
      </c>
      <c r="B17" s="40" t="s">
        <v>1770</v>
      </c>
      <c r="C17" s="40" t="s">
        <v>1634</v>
      </c>
      <c r="D17" t="str">
        <f t="shared" si="0"/>
        <v>電材料</v>
      </c>
    </row>
    <row r="18" spans="1:4">
      <c r="A18" s="38" t="s">
        <v>1654</v>
      </c>
      <c r="B18" s="38" t="s">
        <v>1655</v>
      </c>
      <c r="C18" s="38" t="s">
        <v>1655</v>
      </c>
      <c r="D18" t="str">
        <f t="shared" si="0"/>
        <v>錯誤</v>
      </c>
    </row>
    <row r="19" spans="1:4">
      <c r="A19" s="38" t="s">
        <v>1638</v>
      </c>
      <c r="B19" s="38" t="s">
        <v>1639</v>
      </c>
      <c r="C19" s="38" t="s">
        <v>1640</v>
      </c>
      <c r="D19" t="str">
        <f t="shared" si="0"/>
        <v>緊固件</v>
      </c>
    </row>
    <row r="20" spans="1:4">
      <c r="A20" s="40" t="s">
        <v>1641</v>
      </c>
      <c r="B20" s="40" t="s">
        <v>1642</v>
      </c>
      <c r="C20" s="40" t="s">
        <v>1640</v>
      </c>
      <c r="D20" t="str">
        <f t="shared" si="0"/>
        <v>緊固件</v>
      </c>
    </row>
    <row r="21" spans="1:4">
      <c r="A21" s="38" t="s">
        <v>1650</v>
      </c>
      <c r="B21" s="38" t="s">
        <v>1651</v>
      </c>
      <c r="C21" s="38" t="s">
        <v>1640</v>
      </c>
      <c r="D21" t="str">
        <f t="shared" si="0"/>
        <v>緊固件</v>
      </c>
    </row>
    <row r="22" spans="1:4">
      <c r="A22" s="38" t="s">
        <v>1659</v>
      </c>
      <c r="B22" s="38" t="s">
        <v>1660</v>
      </c>
      <c r="C22" s="38" t="s">
        <v>1640</v>
      </c>
      <c r="D22" t="str">
        <f t="shared" si="0"/>
        <v>緊固件</v>
      </c>
    </row>
    <row r="23" spans="1:4">
      <c r="A23" s="40" t="s">
        <v>1671</v>
      </c>
      <c r="B23" s="40" t="s">
        <v>1672</v>
      </c>
      <c r="C23" s="40" t="s">
        <v>1640</v>
      </c>
      <c r="D23" t="str">
        <f t="shared" si="0"/>
        <v>緊固件</v>
      </c>
    </row>
    <row r="24" spans="1:4">
      <c r="A24" s="40" t="s">
        <v>1693</v>
      </c>
      <c r="B24" s="40" t="s">
        <v>1694</v>
      </c>
      <c r="C24" s="40" t="s">
        <v>1640</v>
      </c>
      <c r="D24" t="str">
        <f t="shared" si="0"/>
        <v>緊固件</v>
      </c>
    </row>
    <row r="25" spans="1:4">
      <c r="A25" s="38" t="s">
        <v>778</v>
      </c>
      <c r="B25" s="38" t="s">
        <v>1723</v>
      </c>
      <c r="C25" s="38" t="s">
        <v>1640</v>
      </c>
      <c r="D25" t="str">
        <f t="shared" si="0"/>
        <v>緊固件</v>
      </c>
    </row>
    <row r="26" spans="1:4">
      <c r="A26" s="38" t="s">
        <v>771</v>
      </c>
      <c r="B26" s="38" t="s">
        <v>1726</v>
      </c>
      <c r="C26" s="38" t="s">
        <v>1640</v>
      </c>
      <c r="D26" t="str">
        <f t="shared" si="0"/>
        <v>緊固件</v>
      </c>
    </row>
    <row r="27" spans="1:4">
      <c r="A27" s="40" t="s">
        <v>772</v>
      </c>
      <c r="B27" s="40" t="s">
        <v>772</v>
      </c>
      <c r="C27" s="40" t="s">
        <v>1640</v>
      </c>
      <c r="D27" t="str">
        <f t="shared" si="0"/>
        <v>緊固件</v>
      </c>
    </row>
    <row r="28" spans="1:4">
      <c r="A28" s="40" t="s">
        <v>764</v>
      </c>
      <c r="B28" s="40" t="s">
        <v>1766</v>
      </c>
      <c r="C28" s="40" t="s">
        <v>1640</v>
      </c>
      <c r="D28" t="str">
        <f t="shared" si="0"/>
        <v>緊固件</v>
      </c>
    </row>
    <row r="29" spans="1:4">
      <c r="A29" s="38" t="s">
        <v>1739</v>
      </c>
      <c r="B29" s="38" t="s">
        <v>1740</v>
      </c>
      <c r="C29" s="38" t="s">
        <v>1741</v>
      </c>
      <c r="D29" t="str">
        <f t="shared" si="0"/>
        <v>好收尾</v>
      </c>
    </row>
    <row r="30" spans="1:4">
      <c r="A30" s="38" t="s">
        <v>760</v>
      </c>
      <c r="B30" s="38" t="s">
        <v>1664</v>
      </c>
      <c r="C30" s="38" t="s">
        <v>1665</v>
      </c>
      <c r="D30" t="str">
        <f t="shared" si="0"/>
        <v>配件</v>
      </c>
    </row>
    <row r="31" spans="1:4">
      <c r="A31" s="38" t="s">
        <v>2175</v>
      </c>
      <c r="B31" s="38" t="s">
        <v>1673</v>
      </c>
      <c r="C31" s="38" t="s">
        <v>1665</v>
      </c>
      <c r="D31" t="str">
        <f t="shared" si="0"/>
        <v>配件</v>
      </c>
    </row>
    <row r="32" spans="1:4">
      <c r="A32" s="40" t="s">
        <v>777</v>
      </c>
      <c r="B32" s="40" t="s">
        <v>777</v>
      </c>
      <c r="C32" s="40" t="s">
        <v>1665</v>
      </c>
      <c r="D32" t="str">
        <f t="shared" si="0"/>
        <v>配件</v>
      </c>
    </row>
    <row r="33" spans="1:4">
      <c r="A33" s="38" t="s">
        <v>1685</v>
      </c>
      <c r="B33" s="38" t="s">
        <v>1686</v>
      </c>
      <c r="C33" s="38" t="s">
        <v>1665</v>
      </c>
      <c r="D33" t="str">
        <f t="shared" si="0"/>
        <v>配件</v>
      </c>
    </row>
    <row r="34" spans="1:4">
      <c r="A34" s="40" t="s">
        <v>1690</v>
      </c>
      <c r="B34" s="40" t="s">
        <v>1691</v>
      </c>
      <c r="C34" s="40" t="s">
        <v>1665</v>
      </c>
      <c r="D34" t="str">
        <f t="shared" ref="D34:D65" si="1">_xlfn.TRANSLATE(C34,"en","zh-cht")</f>
        <v>配件</v>
      </c>
    </row>
    <row r="35" spans="1:4">
      <c r="A35" s="40" t="s">
        <v>785</v>
      </c>
      <c r="B35" s="40" t="s">
        <v>1727</v>
      </c>
      <c r="C35" s="40" t="s">
        <v>1665</v>
      </c>
      <c r="D35" t="str">
        <f t="shared" si="1"/>
        <v>配件</v>
      </c>
    </row>
    <row r="36" spans="1:4">
      <c r="A36" s="38" t="s">
        <v>783</v>
      </c>
      <c r="B36" s="38" t="s">
        <v>1669</v>
      </c>
      <c r="C36" s="38" t="s">
        <v>1670</v>
      </c>
      <c r="D36" t="str">
        <f t="shared" si="1"/>
        <v>玻璃材質</v>
      </c>
    </row>
    <row r="37" spans="1:4">
      <c r="A37" s="38" t="s">
        <v>1629</v>
      </c>
      <c r="B37" s="38" t="s">
        <v>1630</v>
      </c>
      <c r="C37" s="38" t="s">
        <v>1631</v>
      </c>
      <c r="D37" t="str">
        <f t="shared" si="1"/>
        <v>廚房工具</v>
      </c>
    </row>
    <row r="38" spans="1:4" ht="27.6">
      <c r="A38" s="40" t="s">
        <v>775</v>
      </c>
      <c r="B38" s="40" t="s">
        <v>1752</v>
      </c>
      <c r="C38" s="40" t="s">
        <v>1631</v>
      </c>
      <c r="D38" t="str">
        <f t="shared" si="1"/>
        <v>廚房工具</v>
      </c>
    </row>
    <row r="39" spans="1:4">
      <c r="A39" s="40" t="s">
        <v>1666</v>
      </c>
      <c r="B39" s="40" t="s">
        <v>1667</v>
      </c>
      <c r="C39" s="40" t="s">
        <v>1668</v>
      </c>
      <c r="D39" t="str">
        <f t="shared" si="1"/>
        <v>蓋子</v>
      </c>
    </row>
    <row r="40" spans="1:4">
      <c r="A40" s="40" t="s">
        <v>784</v>
      </c>
      <c r="B40" s="40" t="s">
        <v>1687</v>
      </c>
      <c r="C40" s="40" t="s">
        <v>1668</v>
      </c>
      <c r="D40" t="str">
        <f t="shared" si="1"/>
        <v>蓋子</v>
      </c>
    </row>
    <row r="41" spans="1:4">
      <c r="A41" s="38" t="s">
        <v>782</v>
      </c>
      <c r="B41" s="38" t="s">
        <v>1720</v>
      </c>
      <c r="C41" s="38" t="s">
        <v>1668</v>
      </c>
      <c r="D41" t="str">
        <f t="shared" si="1"/>
        <v>蓋子</v>
      </c>
    </row>
    <row r="42" spans="1:4">
      <c r="A42" s="38" t="s">
        <v>763</v>
      </c>
      <c r="B42" s="38" t="s">
        <v>1626</v>
      </c>
      <c r="C42" s="38" t="s">
        <v>1627</v>
      </c>
      <c r="D42" t="str">
        <f t="shared" si="1"/>
        <v>金屬</v>
      </c>
    </row>
    <row r="43" spans="1:4">
      <c r="A43" s="40" t="s">
        <v>1644</v>
      </c>
      <c r="B43" s="40" t="s">
        <v>1645</v>
      </c>
      <c r="C43" s="40" t="s">
        <v>1627</v>
      </c>
      <c r="D43" t="str">
        <f t="shared" si="1"/>
        <v>金屬</v>
      </c>
    </row>
    <row r="44" spans="1:4">
      <c r="A44" s="40" t="s">
        <v>1648</v>
      </c>
      <c r="B44" s="40" t="s">
        <v>1649</v>
      </c>
      <c r="C44" s="40" t="s">
        <v>1627</v>
      </c>
      <c r="D44" t="str">
        <f t="shared" si="1"/>
        <v>金屬</v>
      </c>
    </row>
    <row r="45" spans="1:4">
      <c r="A45" s="40" t="s">
        <v>768</v>
      </c>
      <c r="B45" s="40" t="s">
        <v>1742</v>
      </c>
      <c r="C45" s="40" t="s">
        <v>1627</v>
      </c>
      <c r="D45" t="str">
        <f t="shared" si="1"/>
        <v>金屬</v>
      </c>
    </row>
    <row r="46" spans="1:4">
      <c r="A46" s="38" t="s">
        <v>1743</v>
      </c>
      <c r="B46" s="38" t="s">
        <v>1744</v>
      </c>
      <c r="C46" s="38" t="s">
        <v>1627</v>
      </c>
      <c r="D46" t="str">
        <f t="shared" si="1"/>
        <v>金屬</v>
      </c>
    </row>
    <row r="47" spans="1:4">
      <c r="A47" s="40" t="s">
        <v>1759</v>
      </c>
      <c r="B47" s="40" t="s">
        <v>1760</v>
      </c>
      <c r="C47" s="40" t="s">
        <v>1627</v>
      </c>
      <c r="D47" t="str">
        <f t="shared" si="1"/>
        <v>金屬</v>
      </c>
    </row>
    <row r="48" spans="1:4">
      <c r="A48" s="40" t="s">
        <v>1661</v>
      </c>
      <c r="B48" s="40" t="s">
        <v>1662</v>
      </c>
      <c r="C48" s="40" t="s">
        <v>1663</v>
      </c>
      <c r="D48" t="str">
        <f t="shared" si="1"/>
        <v>其他</v>
      </c>
    </row>
    <row r="49" spans="1:4">
      <c r="A49" s="38" t="s">
        <v>1688</v>
      </c>
      <c r="B49" s="38" t="s">
        <v>1689</v>
      </c>
      <c r="C49" s="38" t="s">
        <v>1663</v>
      </c>
      <c r="D49" t="str">
        <f t="shared" si="1"/>
        <v>其他</v>
      </c>
    </row>
    <row r="50" spans="1:4">
      <c r="A50" s="38" t="s">
        <v>774</v>
      </c>
      <c r="B50" s="38" t="s">
        <v>1692</v>
      </c>
      <c r="C50" s="38" t="s">
        <v>1663</v>
      </c>
      <c r="D50" t="str">
        <f t="shared" si="1"/>
        <v>其他</v>
      </c>
    </row>
    <row r="51" spans="1:4">
      <c r="A51" s="38" t="s">
        <v>1695</v>
      </c>
      <c r="B51" s="38" t="s">
        <v>1696</v>
      </c>
      <c r="C51" s="38" t="s">
        <v>1663</v>
      </c>
      <c r="D51" t="str">
        <f t="shared" si="1"/>
        <v>其他</v>
      </c>
    </row>
    <row r="52" spans="1:4">
      <c r="A52" s="40" t="s">
        <v>766</v>
      </c>
      <c r="B52" s="40" t="s">
        <v>1763</v>
      </c>
      <c r="C52" s="40" t="s">
        <v>1663</v>
      </c>
      <c r="D52" t="str">
        <f t="shared" si="1"/>
        <v>其他</v>
      </c>
    </row>
    <row r="53" spans="1:4">
      <c r="A53" s="40" t="s">
        <v>1697</v>
      </c>
      <c r="B53" s="40" t="s">
        <v>779</v>
      </c>
      <c r="C53" s="40" t="s">
        <v>1698</v>
      </c>
      <c r="D53" t="str">
        <f t="shared" si="1"/>
        <v>潘</v>
      </c>
    </row>
    <row r="54" spans="1:4">
      <c r="A54" s="38" t="s">
        <v>786</v>
      </c>
      <c r="B54" s="38" t="s">
        <v>1635</v>
      </c>
      <c r="C54" s="38" t="s">
        <v>1636</v>
      </c>
      <c r="D54" t="str">
        <f t="shared" si="1"/>
        <v>紙張材料</v>
      </c>
    </row>
    <row r="55" spans="1:4">
      <c r="A55" s="40" t="s">
        <v>767</v>
      </c>
      <c r="B55" s="40" t="s">
        <v>1637</v>
      </c>
      <c r="C55" s="40" t="s">
        <v>1636</v>
      </c>
      <c r="D55" t="str">
        <f t="shared" si="1"/>
        <v>紙張材料</v>
      </c>
    </row>
    <row r="56" spans="1:4">
      <c r="A56" s="38" t="s">
        <v>762</v>
      </c>
      <c r="B56" s="38" t="s">
        <v>1643</v>
      </c>
      <c r="C56" s="38" t="s">
        <v>1636</v>
      </c>
      <c r="D56" t="str">
        <f t="shared" si="1"/>
        <v>紙張材料</v>
      </c>
    </row>
    <row r="57" spans="1:4">
      <c r="A57" s="38" t="s">
        <v>1680</v>
      </c>
      <c r="B57" s="38" t="s">
        <v>1681</v>
      </c>
      <c r="C57" s="38" t="s">
        <v>1636</v>
      </c>
      <c r="D57" t="str">
        <f t="shared" si="1"/>
        <v>紙張材料</v>
      </c>
    </row>
    <row r="58" spans="1:4">
      <c r="A58" s="38" t="s">
        <v>765</v>
      </c>
      <c r="B58" s="38" t="s">
        <v>1682</v>
      </c>
      <c r="C58" s="38" t="s">
        <v>1636</v>
      </c>
      <c r="D58" t="str">
        <f t="shared" si="1"/>
        <v>紙張材料</v>
      </c>
    </row>
    <row r="59" spans="1:4">
      <c r="A59" s="38" t="s">
        <v>773</v>
      </c>
      <c r="B59" s="38" t="s">
        <v>1699</v>
      </c>
      <c r="C59" s="38" t="s">
        <v>1636</v>
      </c>
      <c r="D59" t="str">
        <f t="shared" si="1"/>
        <v>紙張材料</v>
      </c>
    </row>
    <row r="60" spans="1:4">
      <c r="A60" s="38" t="s">
        <v>781</v>
      </c>
      <c r="B60" s="38" t="s">
        <v>1717</v>
      </c>
      <c r="C60" s="38" t="s">
        <v>1636</v>
      </c>
      <c r="D60" t="str">
        <f t="shared" si="1"/>
        <v>紙張材料</v>
      </c>
    </row>
    <row r="61" spans="1:4">
      <c r="A61" s="38" t="s">
        <v>1728</v>
      </c>
      <c r="B61" s="38" t="s">
        <v>1729</v>
      </c>
      <c r="C61" s="38" t="s">
        <v>1636</v>
      </c>
      <c r="D61" t="str">
        <f t="shared" si="1"/>
        <v>紙張材料</v>
      </c>
    </row>
    <row r="62" spans="1:4">
      <c r="A62" s="40" t="s">
        <v>1730</v>
      </c>
      <c r="B62" s="40" t="s">
        <v>1731</v>
      </c>
      <c r="C62" s="40" t="s">
        <v>1636</v>
      </c>
      <c r="D62" t="str">
        <f t="shared" si="1"/>
        <v>紙張材料</v>
      </c>
    </row>
    <row r="63" spans="1:4">
      <c r="A63" s="38" t="s">
        <v>761</v>
      </c>
      <c r="B63" s="38" t="s">
        <v>1732</v>
      </c>
      <c r="C63" s="38" t="s">
        <v>1636</v>
      </c>
      <c r="D63" t="str">
        <f t="shared" si="1"/>
        <v>紙張材料</v>
      </c>
    </row>
    <row r="64" spans="1:4">
      <c r="A64" s="40" t="s">
        <v>1745</v>
      </c>
      <c r="B64" s="40" t="s">
        <v>1746</v>
      </c>
      <c r="C64" s="40" t="s">
        <v>1636</v>
      </c>
      <c r="D64" t="str">
        <f t="shared" si="1"/>
        <v>紙張材料</v>
      </c>
    </row>
    <row r="65" spans="1:4">
      <c r="A65" s="38" t="s">
        <v>1753</v>
      </c>
      <c r="B65" s="38" t="s">
        <v>1754</v>
      </c>
      <c r="C65" s="38" t="s">
        <v>1636</v>
      </c>
      <c r="D65" t="str">
        <f t="shared" si="1"/>
        <v>紙張材料</v>
      </c>
    </row>
    <row r="66" spans="1:4">
      <c r="A66" s="38" t="s">
        <v>1761</v>
      </c>
      <c r="B66" s="38" t="s">
        <v>1762</v>
      </c>
      <c r="C66" s="38" t="s">
        <v>1636</v>
      </c>
      <c r="D66" t="str">
        <f t="shared" ref="D66:D79" si="2">_xlfn.TRANSLATE(C66,"en","zh-cht")</f>
        <v>紙張材料</v>
      </c>
    </row>
    <row r="67" spans="1:4">
      <c r="A67" s="38" t="s">
        <v>1764</v>
      </c>
      <c r="B67" s="38" t="s">
        <v>1765</v>
      </c>
      <c r="C67" s="38" t="s">
        <v>1636</v>
      </c>
      <c r="D67" t="str">
        <f t="shared" si="2"/>
        <v>紙張材料</v>
      </c>
    </row>
    <row r="68" spans="1:4">
      <c r="A68" s="40" t="s">
        <v>1700</v>
      </c>
      <c r="B68" s="40" t="s">
        <v>1701</v>
      </c>
      <c r="C68" s="40" t="s">
        <v>1700</v>
      </c>
      <c r="D68" t="str">
        <f t="shared" si="2"/>
        <v>PFAM</v>
      </c>
    </row>
    <row r="69" spans="1:4">
      <c r="A69" s="40" t="s">
        <v>1709</v>
      </c>
      <c r="B69" s="40" t="s">
        <v>1710</v>
      </c>
      <c r="C69" s="40" t="s">
        <v>1711</v>
      </c>
      <c r="D69" t="str">
        <f t="shared" si="2"/>
        <v>芬粉</v>
      </c>
    </row>
    <row r="70" spans="1:4">
      <c r="A70" s="39" t="s">
        <v>769</v>
      </c>
      <c r="B70" s="39" t="s">
        <v>780</v>
      </c>
      <c r="C70" s="39" t="s">
        <v>1628</v>
      </c>
      <c r="D70" t="str">
        <f t="shared" si="2"/>
        <v>塑膠</v>
      </c>
    </row>
    <row r="71" spans="1:4">
      <c r="A71" s="38" t="s">
        <v>1702</v>
      </c>
      <c r="B71" s="38" t="s">
        <v>1703</v>
      </c>
      <c r="C71" s="38" t="s">
        <v>1628</v>
      </c>
      <c r="D71" t="str">
        <f t="shared" si="2"/>
        <v>塑膠</v>
      </c>
    </row>
    <row r="72" spans="1:4">
      <c r="A72" s="38" t="s">
        <v>1712</v>
      </c>
      <c r="B72" s="38" t="s">
        <v>1713</v>
      </c>
      <c r="C72" s="38" t="s">
        <v>1628</v>
      </c>
      <c r="D72" t="str">
        <f t="shared" si="2"/>
        <v>塑膠</v>
      </c>
    </row>
    <row r="73" spans="1:4">
      <c r="A73" s="38" t="s">
        <v>1750</v>
      </c>
      <c r="B73" s="38" t="s">
        <v>1751</v>
      </c>
      <c r="C73" s="38" t="s">
        <v>1628</v>
      </c>
      <c r="D73" t="str">
        <f t="shared" si="2"/>
        <v>塑膠</v>
      </c>
    </row>
    <row r="74" spans="1:4">
      <c r="A74" s="40" t="s">
        <v>1704</v>
      </c>
      <c r="B74" s="40" t="s">
        <v>1705</v>
      </c>
      <c r="C74" s="40" t="s">
        <v>1706</v>
      </c>
      <c r="D74" t="str">
        <f t="shared" si="2"/>
        <v>拋光材料</v>
      </c>
    </row>
    <row r="75" spans="1:4">
      <c r="A75" s="38" t="s">
        <v>1707</v>
      </c>
      <c r="B75" s="38" t="s">
        <v>1708</v>
      </c>
      <c r="C75" s="38" t="s">
        <v>1706</v>
      </c>
      <c r="D75" t="str">
        <f t="shared" si="2"/>
        <v>拋光材料</v>
      </c>
    </row>
    <row r="76" spans="1:4">
      <c r="A76" s="40" t="s">
        <v>1714</v>
      </c>
      <c r="B76" s="40" t="s">
        <v>1715</v>
      </c>
      <c r="C76" s="40" t="s">
        <v>1716</v>
      </c>
      <c r="D76" t="str">
        <f t="shared" si="2"/>
        <v>壓力鍋</v>
      </c>
    </row>
    <row r="77" spans="1:4">
      <c r="A77" s="40" t="s">
        <v>1721</v>
      </c>
      <c r="B77" s="40" t="s">
        <v>1721</v>
      </c>
      <c r="C77" s="40" t="s">
        <v>1722</v>
      </c>
      <c r="D77" t="str">
        <f t="shared" si="2"/>
        <v>機架</v>
      </c>
    </row>
    <row r="78" spans="1:4" ht="27.6">
      <c r="A78" s="38" t="s">
        <v>1747</v>
      </c>
      <c r="B78" s="38" t="s">
        <v>1748</v>
      </c>
      <c r="C78" s="38" t="s">
        <v>1749</v>
      </c>
      <c r="D78" t="str">
        <f t="shared" si="2"/>
        <v>蒸汽船</v>
      </c>
    </row>
    <row r="79" spans="1:4">
      <c r="A79" s="38" t="s">
        <v>776</v>
      </c>
      <c r="B79" s="38" t="s">
        <v>1767</v>
      </c>
      <c r="C79" s="38" t="s">
        <v>1768</v>
      </c>
      <c r="D79" t="str">
        <f t="shared" si="2"/>
        <v>進行中</v>
      </c>
    </row>
    <row r="80" spans="1:4">
      <c r="A80" s="25" t="s">
        <v>1771</v>
      </c>
    </row>
    <row r="81" spans="1:1">
      <c r="A81" s="26" t="s">
        <v>1772</v>
      </c>
    </row>
    <row r="82" spans="1:1">
      <c r="A82" s="26">
        <v>1</v>
      </c>
    </row>
    <row r="83" spans="1:1">
      <c r="A83" s="26" t="s">
        <v>1773</v>
      </c>
    </row>
    <row r="84" spans="1:1">
      <c r="A84" s="27" t="s">
        <v>1774</v>
      </c>
    </row>
  </sheetData>
  <autoFilter ref="A1:D1" xr:uid="{22DCB488-5B77-4BDB-ABBD-8D069E16B51C}">
    <sortState xmlns:xlrd2="http://schemas.microsoft.com/office/spreadsheetml/2017/richdata2" ref="A2:D84">
      <sortCondition ref="C1"/>
    </sortState>
  </autoFilter>
  <phoneticPr fontId="2" type="noConversion"/>
  <hyperlinks>
    <hyperlink ref="A81" r:id="rId1" display="https://portal.meyer-mhk.com/MMS/PRS/MainComm" xr:uid="{B7C8F037-D681-4D1B-B434-0E8B8529D8C1}"/>
    <hyperlink ref="A82" r:id="rId2" display="https://portal.meyer-mhk.com/MMS/PRS/MainComm" xr:uid="{421BE786-4086-4D11-9293-129A989A48F1}"/>
    <hyperlink ref="A83" r:id="rId3" display="https://portal.meyer-mhk.com/MMS/PRS/MainComm" xr:uid="{5047DA56-B8D9-45CA-A649-9C93387C54F4}"/>
  </hyperlinks>
  <pageMargins left="0.7" right="0.7" top="0.75" bottom="0.75" header="0.3" footer="0.3"/>
  <pageSetup paperSize="9"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B16"/>
  <sheetViews>
    <sheetView workbookViewId="0">
      <selection activeCell="B15" sqref="B15"/>
    </sheetView>
  </sheetViews>
  <sheetFormatPr defaultRowHeight="14.4"/>
  <cols>
    <col min="1" max="1" width="23.88671875" bestFit="1" customWidth="1"/>
    <col min="2" max="2" width="34.6640625" bestFit="1" customWidth="1"/>
  </cols>
  <sheetData>
    <row r="2" spans="1:2">
      <c r="A2" t="s">
        <v>744</v>
      </c>
      <c r="B2" t="s">
        <v>745</v>
      </c>
    </row>
    <row r="3" spans="1:2">
      <c r="A3" s="1" t="s">
        <v>651</v>
      </c>
      <c r="B3" t="s">
        <v>756</v>
      </c>
    </row>
    <row r="4" spans="1:2">
      <c r="A4" s="1" t="s">
        <v>648</v>
      </c>
      <c r="B4" t="s">
        <v>752</v>
      </c>
    </row>
    <row r="5" spans="1:2">
      <c r="A5" s="1" t="s">
        <v>653</v>
      </c>
      <c r="B5" t="s">
        <v>753</v>
      </c>
    </row>
    <row r="6" spans="1:2">
      <c r="A6" s="1" t="s">
        <v>655</v>
      </c>
      <c r="B6" t="s">
        <v>750</v>
      </c>
    </row>
    <row r="7" spans="1:2">
      <c r="A7" s="1" t="s">
        <v>656</v>
      </c>
      <c r="B7" t="s">
        <v>755</v>
      </c>
    </row>
    <row r="8" spans="1:2">
      <c r="A8" s="1" t="s">
        <v>649</v>
      </c>
      <c r="B8" t="s">
        <v>746</v>
      </c>
    </row>
    <row r="9" spans="1:2">
      <c r="A9" s="1" t="s">
        <v>658</v>
      </c>
      <c r="B9" t="s">
        <v>749</v>
      </c>
    </row>
    <row r="10" spans="1:2">
      <c r="A10" s="1" t="s">
        <v>646</v>
      </c>
      <c r="B10" t="s">
        <v>748</v>
      </c>
    </row>
    <row r="11" spans="1:2">
      <c r="A11" s="1" t="s">
        <v>650</v>
      </c>
      <c r="B11" t="s">
        <v>757</v>
      </c>
    </row>
    <row r="12" spans="1:2">
      <c r="A12" s="1" t="s">
        <v>659</v>
      </c>
      <c r="B12" t="s">
        <v>759</v>
      </c>
    </row>
    <row r="13" spans="1:2">
      <c r="A13" s="1" t="s">
        <v>657</v>
      </c>
      <c r="B13" t="s">
        <v>751</v>
      </c>
    </row>
    <row r="14" spans="1:2">
      <c r="A14" s="1" t="s">
        <v>647</v>
      </c>
      <c r="B14" t="s">
        <v>747</v>
      </c>
    </row>
    <row r="15" spans="1:2">
      <c r="A15" s="1" t="s">
        <v>654</v>
      </c>
      <c r="B15" t="s">
        <v>758</v>
      </c>
    </row>
    <row r="16" spans="1:2">
      <c r="A16" s="1" t="s">
        <v>652</v>
      </c>
      <c r="B16" t="s">
        <v>754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E788"/>
  <sheetViews>
    <sheetView workbookViewId="0">
      <selection activeCell="D1" sqref="D1:D1048576"/>
    </sheetView>
  </sheetViews>
  <sheetFormatPr defaultRowHeight="14.4"/>
  <cols>
    <col min="1" max="1" width="23.44140625" style="30" customWidth="1"/>
    <col min="2" max="2" width="69.5546875" style="30" customWidth="1"/>
    <col min="3" max="3" width="72.5546875" style="30" customWidth="1"/>
    <col min="4" max="4" width="25.6640625" customWidth="1"/>
  </cols>
  <sheetData>
    <row r="1" spans="1:4">
      <c r="A1" s="30" t="s">
        <v>10</v>
      </c>
      <c r="B1" s="30" t="s">
        <v>11</v>
      </c>
      <c r="C1" s="30" t="s">
        <v>1189</v>
      </c>
      <c r="D1" s="30" t="s">
        <v>2210</v>
      </c>
    </row>
    <row r="2" spans="1:4">
      <c r="A2" s="30" t="s">
        <v>1488</v>
      </c>
      <c r="B2" s="31" t="s">
        <v>1592</v>
      </c>
      <c r="C2" s="32" t="s">
        <v>1560</v>
      </c>
      <c r="D2" t="s">
        <v>770</v>
      </c>
    </row>
    <row r="3" spans="1:4">
      <c r="A3" s="30" t="s">
        <v>1488</v>
      </c>
      <c r="B3" s="31" t="s">
        <v>1592</v>
      </c>
      <c r="C3" s="32" t="s">
        <v>1560</v>
      </c>
      <c r="D3" t="s">
        <v>770</v>
      </c>
    </row>
    <row r="4" spans="1:4">
      <c r="A4" s="30" t="s">
        <v>1490</v>
      </c>
      <c r="B4" s="31" t="s">
        <v>1593</v>
      </c>
      <c r="C4" s="32" t="s">
        <v>1561</v>
      </c>
      <c r="D4" t="s">
        <v>770</v>
      </c>
    </row>
    <row r="5" spans="1:4">
      <c r="A5" s="30" t="s">
        <v>1490</v>
      </c>
      <c r="B5" s="31" t="s">
        <v>1593</v>
      </c>
      <c r="C5" s="32" t="s">
        <v>1561</v>
      </c>
      <c r="D5" t="s">
        <v>770</v>
      </c>
    </row>
    <row r="6" spans="1:4">
      <c r="A6" s="30" t="s">
        <v>1496</v>
      </c>
      <c r="B6" s="31" t="s">
        <v>1596</v>
      </c>
      <c r="C6" s="32" t="s">
        <v>1564</v>
      </c>
      <c r="D6" t="s">
        <v>770</v>
      </c>
    </row>
    <row r="7" spans="1:4">
      <c r="A7" s="30" t="s">
        <v>1496</v>
      </c>
      <c r="B7" s="31" t="s">
        <v>1596</v>
      </c>
      <c r="C7" s="32" t="s">
        <v>1564</v>
      </c>
      <c r="D7" t="s">
        <v>770</v>
      </c>
    </row>
    <row r="8" spans="1:4">
      <c r="A8" s="30" t="s">
        <v>1492</v>
      </c>
      <c r="B8" s="31" t="s">
        <v>1594</v>
      </c>
      <c r="C8" s="32" t="s">
        <v>1562</v>
      </c>
      <c r="D8" t="s">
        <v>770</v>
      </c>
    </row>
    <row r="9" spans="1:4">
      <c r="A9" s="30" t="s">
        <v>1492</v>
      </c>
      <c r="B9" s="31" t="s">
        <v>1594</v>
      </c>
      <c r="C9" s="32" t="s">
        <v>1562</v>
      </c>
      <c r="D9" t="s">
        <v>770</v>
      </c>
    </row>
    <row r="10" spans="1:4">
      <c r="A10" s="30" t="s">
        <v>1494</v>
      </c>
      <c r="B10" s="31" t="s">
        <v>1595</v>
      </c>
      <c r="C10" s="32" t="s">
        <v>1563</v>
      </c>
      <c r="D10" t="s">
        <v>770</v>
      </c>
    </row>
    <row r="11" spans="1:4">
      <c r="A11" s="30" t="s">
        <v>1494</v>
      </c>
      <c r="B11" s="31" t="s">
        <v>1595</v>
      </c>
      <c r="C11" s="32" t="s">
        <v>1563</v>
      </c>
      <c r="D11" t="s">
        <v>770</v>
      </c>
    </row>
    <row r="12" spans="1:4">
      <c r="A12" s="30" t="s">
        <v>1498</v>
      </c>
      <c r="B12" s="31" t="s">
        <v>1597</v>
      </c>
      <c r="C12" s="32" t="s">
        <v>1565</v>
      </c>
      <c r="D12" t="s">
        <v>770</v>
      </c>
    </row>
    <row r="13" spans="1:4">
      <c r="A13" s="30" t="s">
        <v>1498</v>
      </c>
      <c r="B13" s="31" t="s">
        <v>1597</v>
      </c>
      <c r="C13" s="32" t="s">
        <v>1565</v>
      </c>
      <c r="D13" t="s">
        <v>770</v>
      </c>
    </row>
    <row r="14" spans="1:4">
      <c r="A14" s="30" t="s">
        <v>1500</v>
      </c>
      <c r="B14" s="31" t="s">
        <v>1598</v>
      </c>
      <c r="C14" s="32" t="s">
        <v>1566</v>
      </c>
      <c r="D14" t="s">
        <v>770</v>
      </c>
    </row>
    <row r="15" spans="1:4">
      <c r="A15" s="30" t="s">
        <v>1500</v>
      </c>
      <c r="B15" s="31" t="s">
        <v>1598</v>
      </c>
      <c r="C15" s="32" t="s">
        <v>1566</v>
      </c>
      <c r="D15" t="s">
        <v>770</v>
      </c>
    </row>
    <row r="16" spans="1:4">
      <c r="A16" s="30" t="s">
        <v>1474</v>
      </c>
      <c r="B16" s="31" t="s">
        <v>1585</v>
      </c>
      <c r="C16" s="32" t="s">
        <v>1553</v>
      </c>
      <c r="D16" t="s">
        <v>770</v>
      </c>
    </row>
    <row r="17" spans="1:4">
      <c r="A17" s="30" t="s">
        <v>1474</v>
      </c>
      <c r="B17" s="31" t="s">
        <v>1585</v>
      </c>
      <c r="C17" s="32" t="s">
        <v>1553</v>
      </c>
      <c r="D17" t="s">
        <v>770</v>
      </c>
    </row>
    <row r="18" spans="1:4">
      <c r="A18" s="30" t="s">
        <v>1476</v>
      </c>
      <c r="B18" s="31" t="s">
        <v>1586</v>
      </c>
      <c r="C18" s="32" t="s">
        <v>1554</v>
      </c>
      <c r="D18" t="s">
        <v>770</v>
      </c>
    </row>
    <row r="19" spans="1:4">
      <c r="A19" s="30" t="s">
        <v>1476</v>
      </c>
      <c r="B19" s="31" t="s">
        <v>1586</v>
      </c>
      <c r="C19" s="32" t="s">
        <v>1554</v>
      </c>
      <c r="D19" t="s">
        <v>770</v>
      </c>
    </row>
    <row r="20" spans="1:4">
      <c r="A20" s="30" t="s">
        <v>1482</v>
      </c>
      <c r="B20" s="31" t="s">
        <v>1589</v>
      </c>
      <c r="C20" s="32" t="s">
        <v>1557</v>
      </c>
      <c r="D20" t="s">
        <v>770</v>
      </c>
    </row>
    <row r="21" spans="1:4">
      <c r="A21" s="30" t="s">
        <v>1482</v>
      </c>
      <c r="B21" s="31" t="s">
        <v>1589</v>
      </c>
      <c r="C21" s="32" t="s">
        <v>1557</v>
      </c>
      <c r="D21" t="s">
        <v>770</v>
      </c>
    </row>
    <row r="22" spans="1:4">
      <c r="A22" s="30" t="s">
        <v>1478</v>
      </c>
      <c r="B22" s="31" t="s">
        <v>1587</v>
      </c>
      <c r="C22" s="32" t="s">
        <v>1555</v>
      </c>
      <c r="D22" t="s">
        <v>770</v>
      </c>
    </row>
    <row r="23" spans="1:4">
      <c r="A23" s="30" t="s">
        <v>1478</v>
      </c>
      <c r="B23" s="31" t="s">
        <v>1587</v>
      </c>
      <c r="C23" s="32" t="s">
        <v>1555</v>
      </c>
      <c r="D23" t="s">
        <v>770</v>
      </c>
    </row>
    <row r="24" spans="1:4">
      <c r="A24" s="30" t="s">
        <v>1480</v>
      </c>
      <c r="B24" s="31" t="s">
        <v>1588</v>
      </c>
      <c r="C24" s="32" t="s">
        <v>1556</v>
      </c>
      <c r="D24" t="s">
        <v>770</v>
      </c>
    </row>
    <row r="25" spans="1:4">
      <c r="A25" s="30" t="s">
        <v>1480</v>
      </c>
      <c r="B25" s="31" t="s">
        <v>1588</v>
      </c>
      <c r="C25" s="32" t="s">
        <v>1556</v>
      </c>
      <c r="D25" t="s">
        <v>770</v>
      </c>
    </row>
    <row r="26" spans="1:4">
      <c r="A26" s="30" t="s">
        <v>1484</v>
      </c>
      <c r="B26" s="31" t="s">
        <v>1590</v>
      </c>
      <c r="C26" s="32" t="s">
        <v>1558</v>
      </c>
      <c r="D26" t="s">
        <v>770</v>
      </c>
    </row>
    <row r="27" spans="1:4">
      <c r="A27" s="30" t="s">
        <v>1484</v>
      </c>
      <c r="B27" s="31" t="s">
        <v>1590</v>
      </c>
      <c r="C27" s="32" t="s">
        <v>1558</v>
      </c>
      <c r="D27" t="s">
        <v>770</v>
      </c>
    </row>
    <row r="28" spans="1:4">
      <c r="A28" s="30" t="s">
        <v>1486</v>
      </c>
      <c r="B28" s="31" t="s">
        <v>1591</v>
      </c>
      <c r="C28" s="32" t="s">
        <v>1559</v>
      </c>
      <c r="D28" t="s">
        <v>770</v>
      </c>
    </row>
    <row r="29" spans="1:4">
      <c r="A29" s="30" t="s">
        <v>1486</v>
      </c>
      <c r="B29" s="31" t="s">
        <v>1591</v>
      </c>
      <c r="C29" s="32" t="s">
        <v>1559</v>
      </c>
      <c r="D29" t="s">
        <v>770</v>
      </c>
    </row>
    <row r="30" spans="1:4">
      <c r="A30" s="30" t="s">
        <v>1508</v>
      </c>
      <c r="B30" s="31" t="s">
        <v>1602</v>
      </c>
      <c r="C30" s="32" t="s">
        <v>1570</v>
      </c>
      <c r="D30" t="s">
        <v>785</v>
      </c>
    </row>
    <row r="31" spans="1:4">
      <c r="A31" s="30" t="s">
        <v>1506</v>
      </c>
      <c r="B31" s="31" t="s">
        <v>1601</v>
      </c>
      <c r="C31" s="32" t="s">
        <v>1569</v>
      </c>
      <c r="D31" t="s">
        <v>785</v>
      </c>
    </row>
    <row r="32" spans="1:4">
      <c r="A32" s="30" t="s">
        <v>1502</v>
      </c>
      <c r="B32" s="31" t="s">
        <v>1599</v>
      </c>
      <c r="C32" s="32" t="s">
        <v>1567</v>
      </c>
      <c r="D32" t="s">
        <v>785</v>
      </c>
    </row>
    <row r="33" spans="1:4">
      <c r="A33" s="30" t="s">
        <v>1502</v>
      </c>
      <c r="B33" s="31" t="s">
        <v>1599</v>
      </c>
      <c r="C33" s="32" t="s">
        <v>1567</v>
      </c>
      <c r="D33" t="s">
        <v>785</v>
      </c>
    </row>
    <row r="34" spans="1:4">
      <c r="A34" s="30" t="s">
        <v>1504</v>
      </c>
      <c r="B34" s="31" t="s">
        <v>1600</v>
      </c>
      <c r="C34" s="32" t="s">
        <v>1568</v>
      </c>
      <c r="D34" t="s">
        <v>785</v>
      </c>
    </row>
    <row r="35" spans="1:4">
      <c r="A35" s="30" t="s">
        <v>1504</v>
      </c>
      <c r="B35" s="31" t="s">
        <v>1600</v>
      </c>
      <c r="C35" s="32" t="s">
        <v>1568</v>
      </c>
      <c r="D35" t="s">
        <v>785</v>
      </c>
    </row>
    <row r="36" spans="1:4">
      <c r="A36" s="30" t="s">
        <v>620</v>
      </c>
      <c r="B36" s="30" t="s">
        <v>621</v>
      </c>
      <c r="C36" s="30" t="s">
        <v>1979</v>
      </c>
      <c r="D36" t="s">
        <v>763</v>
      </c>
    </row>
    <row r="37" spans="1:4">
      <c r="A37" s="30" t="s">
        <v>540</v>
      </c>
      <c r="B37" s="30" t="s">
        <v>541</v>
      </c>
      <c r="C37" s="30" t="s">
        <v>1980</v>
      </c>
      <c r="D37" t="s">
        <v>763</v>
      </c>
    </row>
    <row r="38" spans="1:4">
      <c r="A38" s="30" t="s">
        <v>1137</v>
      </c>
      <c r="B38" s="30" t="s">
        <v>959</v>
      </c>
      <c r="C38" s="30" t="s">
        <v>1981</v>
      </c>
      <c r="D38" t="s">
        <v>763</v>
      </c>
    </row>
    <row r="39" spans="1:4">
      <c r="A39" s="30" t="s">
        <v>1138</v>
      </c>
      <c r="B39" s="30" t="s">
        <v>960</v>
      </c>
      <c r="C39" s="30" t="s">
        <v>1982</v>
      </c>
      <c r="D39" t="s">
        <v>763</v>
      </c>
    </row>
    <row r="40" spans="1:4">
      <c r="A40" s="30" t="s">
        <v>408</v>
      </c>
      <c r="B40" s="30" t="s">
        <v>409</v>
      </c>
      <c r="C40" s="30" t="s">
        <v>2027</v>
      </c>
      <c r="D40" t="s">
        <v>1693</v>
      </c>
    </row>
    <row r="41" spans="1:4">
      <c r="A41" s="30" t="s">
        <v>320</v>
      </c>
      <c r="B41" s="30" t="s">
        <v>724</v>
      </c>
      <c r="C41" s="30" t="s">
        <v>1932</v>
      </c>
      <c r="D41" t="s">
        <v>1743</v>
      </c>
    </row>
    <row r="42" spans="1:4">
      <c r="A42" s="30" t="s">
        <v>321</v>
      </c>
      <c r="B42" s="30" t="s">
        <v>725</v>
      </c>
      <c r="C42" s="30" t="s">
        <v>1934</v>
      </c>
      <c r="D42" t="s">
        <v>1743</v>
      </c>
    </row>
    <row r="43" spans="1:4">
      <c r="A43" s="30" t="s">
        <v>322</v>
      </c>
      <c r="B43" s="30" t="s">
        <v>726</v>
      </c>
      <c r="C43" s="30" t="s">
        <v>1936</v>
      </c>
      <c r="D43" t="s">
        <v>1743</v>
      </c>
    </row>
    <row r="44" spans="1:4">
      <c r="A44" s="30" t="s">
        <v>324</v>
      </c>
      <c r="B44" s="30" t="s">
        <v>730</v>
      </c>
      <c r="C44" s="30" t="s">
        <v>1939</v>
      </c>
      <c r="D44" t="s">
        <v>1743</v>
      </c>
    </row>
    <row r="45" spans="1:4">
      <c r="A45" s="30" t="s">
        <v>325</v>
      </c>
      <c r="B45" s="30" t="s">
        <v>728</v>
      </c>
      <c r="C45" s="30" t="s">
        <v>1940</v>
      </c>
      <c r="D45" t="s">
        <v>1743</v>
      </c>
    </row>
    <row r="46" spans="1:4">
      <c r="A46" s="30" t="s">
        <v>326</v>
      </c>
      <c r="B46" s="30" t="s">
        <v>729</v>
      </c>
      <c r="C46" s="30" t="s">
        <v>1942</v>
      </c>
      <c r="D46" t="s">
        <v>1743</v>
      </c>
    </row>
    <row r="47" spans="1:4">
      <c r="A47" s="30" t="s">
        <v>406</v>
      </c>
      <c r="B47" s="30" t="s">
        <v>407</v>
      </c>
      <c r="C47" s="30" t="s">
        <v>2028</v>
      </c>
      <c r="D47" t="s">
        <v>1693</v>
      </c>
    </row>
    <row r="48" spans="1:4">
      <c r="A48" s="30" t="s">
        <v>632</v>
      </c>
      <c r="B48" s="30" t="s">
        <v>633</v>
      </c>
      <c r="C48" s="30" t="s">
        <v>1924</v>
      </c>
      <c r="D48" t="s">
        <v>1644</v>
      </c>
    </row>
    <row r="49" spans="1:5">
      <c r="A49" s="30" t="s">
        <v>632</v>
      </c>
      <c r="B49" s="30" t="s">
        <v>633</v>
      </c>
      <c r="C49" s="30" t="s">
        <v>1924</v>
      </c>
      <c r="D49" t="s">
        <v>1644</v>
      </c>
    </row>
    <row r="50" spans="1:5">
      <c r="A50" s="30" t="s">
        <v>340</v>
      </c>
      <c r="B50" s="30" t="s">
        <v>341</v>
      </c>
      <c r="C50" s="30" t="s">
        <v>1925</v>
      </c>
      <c r="D50" t="s">
        <v>1644</v>
      </c>
    </row>
    <row r="51" spans="1:5">
      <c r="A51" s="30" t="s">
        <v>340</v>
      </c>
      <c r="B51" s="30" t="s">
        <v>341</v>
      </c>
      <c r="C51" s="30" t="s">
        <v>1925</v>
      </c>
      <c r="D51" t="s">
        <v>1644</v>
      </c>
    </row>
    <row r="52" spans="1:5">
      <c r="A52" s="30" t="s">
        <v>342</v>
      </c>
      <c r="B52" s="30" t="s">
        <v>343</v>
      </c>
      <c r="C52" s="30" t="s">
        <v>1926</v>
      </c>
      <c r="D52" t="s">
        <v>1644</v>
      </c>
    </row>
    <row r="53" spans="1:5">
      <c r="A53" s="30" t="s">
        <v>342</v>
      </c>
      <c r="B53" s="30" t="s">
        <v>343</v>
      </c>
      <c r="C53" s="30" t="s">
        <v>1926</v>
      </c>
      <c r="D53" t="s">
        <v>1644</v>
      </c>
    </row>
    <row r="54" spans="1:5">
      <c r="A54" s="30" t="s">
        <v>342</v>
      </c>
      <c r="B54" s="30" t="s">
        <v>343</v>
      </c>
      <c r="C54" s="30" t="s">
        <v>1926</v>
      </c>
      <c r="D54" t="s">
        <v>1644</v>
      </c>
    </row>
    <row r="55" spans="1:5">
      <c r="A55" s="30" t="s">
        <v>702</v>
      </c>
      <c r="B55" s="30" t="s">
        <v>703</v>
      </c>
      <c r="C55" s="30" t="s">
        <v>1927</v>
      </c>
      <c r="D55" t="s">
        <v>1644</v>
      </c>
    </row>
    <row r="56" spans="1:5">
      <c r="A56" s="30" t="s">
        <v>702</v>
      </c>
      <c r="B56" s="30" t="s">
        <v>703</v>
      </c>
      <c r="C56" s="30" t="s">
        <v>1927</v>
      </c>
      <c r="D56" t="s">
        <v>1644</v>
      </c>
    </row>
    <row r="57" spans="1:5">
      <c r="A57" s="30" t="s">
        <v>344</v>
      </c>
      <c r="B57" s="30" t="s">
        <v>345</v>
      </c>
      <c r="C57" s="30" t="s">
        <v>1928</v>
      </c>
      <c r="D57" t="s">
        <v>1644</v>
      </c>
    </row>
    <row r="58" spans="1:5">
      <c r="A58" s="30" t="s">
        <v>344</v>
      </c>
      <c r="B58" s="30" t="s">
        <v>345</v>
      </c>
      <c r="C58" s="30" t="s">
        <v>1928</v>
      </c>
      <c r="D58" t="s">
        <v>1644</v>
      </c>
    </row>
    <row r="59" spans="1:5">
      <c r="A59" s="30" t="s">
        <v>704</v>
      </c>
      <c r="B59" s="30" t="s">
        <v>705</v>
      </c>
      <c r="C59" s="30" t="s">
        <v>1929</v>
      </c>
      <c r="D59" t="s">
        <v>1644</v>
      </c>
    </row>
    <row r="60" spans="1:5">
      <c r="A60" s="30" t="s">
        <v>704</v>
      </c>
      <c r="B60" s="30" t="s">
        <v>705</v>
      </c>
      <c r="C60" s="30" t="s">
        <v>1929</v>
      </c>
      <c r="D60" t="s">
        <v>1644</v>
      </c>
    </row>
    <row r="61" spans="1:5">
      <c r="A61" s="30" t="s">
        <v>634</v>
      </c>
      <c r="B61" s="30" t="s">
        <v>635</v>
      </c>
      <c r="C61" s="30" t="s">
        <v>1930</v>
      </c>
      <c r="D61" t="s">
        <v>1644</v>
      </c>
    </row>
    <row r="62" spans="1:5">
      <c r="A62" s="30" t="s">
        <v>634</v>
      </c>
      <c r="B62" s="30" t="s">
        <v>635</v>
      </c>
      <c r="C62" s="30" t="s">
        <v>1930</v>
      </c>
      <c r="D62" t="s">
        <v>1644</v>
      </c>
    </row>
    <row r="63" spans="1:5">
      <c r="A63" s="30" t="s">
        <v>634</v>
      </c>
      <c r="B63" s="30" t="s">
        <v>635</v>
      </c>
      <c r="C63" s="30" t="s">
        <v>1930</v>
      </c>
      <c r="D63" t="s">
        <v>1644</v>
      </c>
    </row>
    <row r="64" spans="1:5">
      <c r="A64" s="30" t="s">
        <v>346</v>
      </c>
      <c r="B64" s="30" t="s">
        <v>347</v>
      </c>
      <c r="C64" s="30" t="s">
        <v>1931</v>
      </c>
      <c r="D64" t="s">
        <v>1644</v>
      </c>
      <c r="E64" t="s">
        <v>2172</v>
      </c>
    </row>
    <row r="65" spans="1:5">
      <c r="A65" s="30" t="s">
        <v>346</v>
      </c>
      <c r="B65" s="30" t="s">
        <v>347</v>
      </c>
      <c r="C65" s="30" t="s">
        <v>1931</v>
      </c>
      <c r="D65" t="s">
        <v>1644</v>
      </c>
      <c r="E65" t="s">
        <v>2172</v>
      </c>
    </row>
    <row r="66" spans="1:5">
      <c r="A66" s="30" t="s">
        <v>346</v>
      </c>
      <c r="B66" s="30" t="s">
        <v>347</v>
      </c>
      <c r="C66" s="30" t="s">
        <v>1931</v>
      </c>
      <c r="D66" t="s">
        <v>1644</v>
      </c>
      <c r="E66" t="s">
        <v>2172</v>
      </c>
    </row>
    <row r="67" spans="1:5">
      <c r="A67" s="30" t="s">
        <v>1540</v>
      </c>
      <c r="B67" s="30" t="s">
        <v>1541</v>
      </c>
      <c r="C67" s="30" t="s">
        <v>1579</v>
      </c>
      <c r="D67" s="30" t="s">
        <v>771</v>
      </c>
    </row>
    <row r="68" spans="1:5">
      <c r="A68" s="30" t="s">
        <v>1542</v>
      </c>
      <c r="B68" s="31" t="s">
        <v>1543</v>
      </c>
      <c r="C68" s="32" t="s">
        <v>1580</v>
      </c>
      <c r="D68" t="s">
        <v>1678</v>
      </c>
    </row>
    <row r="69" spans="1:5">
      <c r="A69" s="30" t="s">
        <v>538</v>
      </c>
      <c r="B69" s="30" t="s">
        <v>539</v>
      </c>
      <c r="C69" s="30" t="s">
        <v>2171</v>
      </c>
      <c r="D69" s="30" t="s">
        <v>763</v>
      </c>
    </row>
    <row r="70" spans="1:5">
      <c r="A70" s="30" t="s">
        <v>1143</v>
      </c>
      <c r="B70" s="30" t="s">
        <v>965</v>
      </c>
      <c r="C70" s="30" t="s">
        <v>1946</v>
      </c>
      <c r="D70" t="s">
        <v>763</v>
      </c>
    </row>
    <row r="71" spans="1:5">
      <c r="A71" s="30" t="s">
        <v>220</v>
      </c>
      <c r="B71" s="30" t="s">
        <v>221</v>
      </c>
      <c r="C71" s="30" t="s">
        <v>1947</v>
      </c>
      <c r="D71" t="s">
        <v>763</v>
      </c>
    </row>
    <row r="72" spans="1:5">
      <c r="A72" s="30" t="s">
        <v>220</v>
      </c>
      <c r="B72" s="30" t="s">
        <v>221</v>
      </c>
      <c r="C72" s="30" t="s">
        <v>1947</v>
      </c>
      <c r="D72" t="s">
        <v>763</v>
      </c>
    </row>
    <row r="73" spans="1:5">
      <c r="A73" s="30" t="s">
        <v>542</v>
      </c>
      <c r="B73" s="30" t="s">
        <v>543</v>
      </c>
      <c r="C73" s="30" t="s">
        <v>1948</v>
      </c>
      <c r="D73" t="s">
        <v>763</v>
      </c>
    </row>
    <row r="74" spans="1:5">
      <c r="A74" s="30" t="s">
        <v>276</v>
      </c>
      <c r="B74" s="30" t="s">
        <v>277</v>
      </c>
      <c r="C74" s="30" t="s">
        <v>1949</v>
      </c>
      <c r="D74" t="s">
        <v>763</v>
      </c>
    </row>
    <row r="75" spans="1:5">
      <c r="A75" s="30" t="s">
        <v>252</v>
      </c>
      <c r="B75" s="30" t="s">
        <v>253</v>
      </c>
      <c r="C75" s="30" t="s">
        <v>1950</v>
      </c>
      <c r="D75" t="s">
        <v>763</v>
      </c>
    </row>
    <row r="76" spans="1:5">
      <c r="A76" s="30" t="s">
        <v>252</v>
      </c>
      <c r="B76" s="30" t="s">
        <v>253</v>
      </c>
      <c r="C76" s="30" t="s">
        <v>1950</v>
      </c>
      <c r="D76" t="s">
        <v>763</v>
      </c>
    </row>
    <row r="77" spans="1:5">
      <c r="A77" s="30" t="s">
        <v>252</v>
      </c>
      <c r="B77" s="30" t="s">
        <v>253</v>
      </c>
      <c r="C77" s="30" t="s">
        <v>1950</v>
      </c>
      <c r="D77" t="s">
        <v>763</v>
      </c>
    </row>
    <row r="78" spans="1:5">
      <c r="A78" s="30" t="s">
        <v>252</v>
      </c>
      <c r="B78" s="30" t="s">
        <v>253</v>
      </c>
      <c r="C78" s="30" t="s">
        <v>1950</v>
      </c>
      <c r="D78" t="s">
        <v>763</v>
      </c>
    </row>
    <row r="79" spans="1:5">
      <c r="A79" s="30" t="s">
        <v>222</v>
      </c>
      <c r="B79" s="30" t="s">
        <v>223</v>
      </c>
      <c r="C79" s="30" t="s">
        <v>1951</v>
      </c>
      <c r="D79" t="s">
        <v>763</v>
      </c>
    </row>
    <row r="80" spans="1:5">
      <c r="A80" s="30" t="s">
        <v>222</v>
      </c>
      <c r="B80" s="30" t="s">
        <v>223</v>
      </c>
      <c r="C80" s="30" t="s">
        <v>1951</v>
      </c>
      <c r="D80" t="s">
        <v>763</v>
      </c>
    </row>
    <row r="81" spans="1:4">
      <c r="A81" s="30" t="s">
        <v>230</v>
      </c>
      <c r="B81" s="30" t="s">
        <v>231</v>
      </c>
      <c r="C81" s="30" t="s">
        <v>1952</v>
      </c>
      <c r="D81" t="s">
        <v>763</v>
      </c>
    </row>
    <row r="82" spans="1:4">
      <c r="A82" s="30" t="s">
        <v>230</v>
      </c>
      <c r="B82" s="30" t="s">
        <v>231</v>
      </c>
      <c r="C82" s="30" t="s">
        <v>1952</v>
      </c>
      <c r="D82" t="s">
        <v>763</v>
      </c>
    </row>
    <row r="83" spans="1:4">
      <c r="A83" s="30" t="s">
        <v>232</v>
      </c>
      <c r="B83" s="30" t="s">
        <v>233</v>
      </c>
      <c r="C83" s="30" t="s">
        <v>1953</v>
      </c>
      <c r="D83" t="s">
        <v>763</v>
      </c>
    </row>
    <row r="84" spans="1:4">
      <c r="A84" s="30" t="s">
        <v>296</v>
      </c>
      <c r="B84" s="30" t="s">
        <v>297</v>
      </c>
      <c r="C84" s="30" t="s">
        <v>1954</v>
      </c>
      <c r="D84" t="s">
        <v>763</v>
      </c>
    </row>
    <row r="85" spans="1:4">
      <c r="A85" s="30" t="s">
        <v>296</v>
      </c>
      <c r="B85" s="30" t="s">
        <v>297</v>
      </c>
      <c r="C85" s="30" t="s">
        <v>1954</v>
      </c>
      <c r="D85" t="s">
        <v>763</v>
      </c>
    </row>
    <row r="86" spans="1:4">
      <c r="A86" s="30" t="s">
        <v>254</v>
      </c>
      <c r="B86" s="30" t="s">
        <v>255</v>
      </c>
      <c r="C86" s="30" t="s">
        <v>1955</v>
      </c>
      <c r="D86" t="s">
        <v>763</v>
      </c>
    </row>
    <row r="87" spans="1:4">
      <c r="A87" s="30" t="s">
        <v>254</v>
      </c>
      <c r="B87" s="30" t="s">
        <v>255</v>
      </c>
      <c r="C87" s="30" t="s">
        <v>1955</v>
      </c>
      <c r="D87" t="s">
        <v>763</v>
      </c>
    </row>
    <row r="88" spans="1:4">
      <c r="A88" s="30" t="s">
        <v>254</v>
      </c>
      <c r="B88" s="30" t="s">
        <v>255</v>
      </c>
      <c r="C88" s="30" t="s">
        <v>1955</v>
      </c>
      <c r="D88" t="s">
        <v>763</v>
      </c>
    </row>
    <row r="89" spans="1:4">
      <c r="A89" s="30" t="s">
        <v>254</v>
      </c>
      <c r="B89" s="30" t="s">
        <v>255</v>
      </c>
      <c r="C89" s="30" t="s">
        <v>1955</v>
      </c>
      <c r="D89" t="s">
        <v>763</v>
      </c>
    </row>
    <row r="90" spans="1:4">
      <c r="A90" s="30" t="s">
        <v>1141</v>
      </c>
      <c r="B90" s="30" t="s">
        <v>963</v>
      </c>
      <c r="C90" s="30" t="s">
        <v>1956</v>
      </c>
      <c r="D90" t="s">
        <v>763</v>
      </c>
    </row>
    <row r="91" spans="1:4">
      <c r="A91" s="30" t="s">
        <v>1141</v>
      </c>
      <c r="B91" s="30" t="s">
        <v>963</v>
      </c>
      <c r="C91" s="30" t="s">
        <v>1956</v>
      </c>
      <c r="D91" t="s">
        <v>763</v>
      </c>
    </row>
    <row r="92" spans="1:4">
      <c r="A92" s="30" t="s">
        <v>234</v>
      </c>
      <c r="B92" s="30" t="s">
        <v>235</v>
      </c>
      <c r="C92" s="30" t="s">
        <v>1957</v>
      </c>
      <c r="D92" t="s">
        <v>763</v>
      </c>
    </row>
    <row r="93" spans="1:4">
      <c r="A93" s="30" t="s">
        <v>224</v>
      </c>
      <c r="B93" s="30" t="s">
        <v>225</v>
      </c>
      <c r="C93" s="30" t="s">
        <v>1958</v>
      </c>
      <c r="D93" t="s">
        <v>763</v>
      </c>
    </row>
    <row r="94" spans="1:4">
      <c r="A94" s="30" t="s">
        <v>256</v>
      </c>
      <c r="B94" s="30" t="s">
        <v>257</v>
      </c>
      <c r="C94" s="30" t="s">
        <v>1959</v>
      </c>
      <c r="D94" t="s">
        <v>763</v>
      </c>
    </row>
    <row r="95" spans="1:4">
      <c r="A95" s="30" t="s">
        <v>256</v>
      </c>
      <c r="B95" s="30" t="s">
        <v>257</v>
      </c>
      <c r="C95" s="30" t="s">
        <v>1959</v>
      </c>
      <c r="D95" t="s">
        <v>763</v>
      </c>
    </row>
    <row r="96" spans="1:4">
      <c r="A96" s="30" t="s">
        <v>256</v>
      </c>
      <c r="B96" s="30" t="s">
        <v>257</v>
      </c>
      <c r="C96" s="30" t="s">
        <v>1959</v>
      </c>
      <c r="D96" t="s">
        <v>763</v>
      </c>
    </row>
    <row r="97" spans="1:4">
      <c r="A97" s="30" t="s">
        <v>256</v>
      </c>
      <c r="B97" s="30" t="s">
        <v>257</v>
      </c>
      <c r="C97" s="30" t="s">
        <v>1959</v>
      </c>
      <c r="D97" t="s">
        <v>763</v>
      </c>
    </row>
    <row r="98" spans="1:4">
      <c r="A98" s="30" t="s">
        <v>236</v>
      </c>
      <c r="B98" s="30" t="s">
        <v>237</v>
      </c>
      <c r="C98" s="30" t="s">
        <v>1960</v>
      </c>
      <c r="D98" t="s">
        <v>763</v>
      </c>
    </row>
    <row r="99" spans="1:4">
      <c r="A99" s="30" t="s">
        <v>236</v>
      </c>
      <c r="B99" s="30" t="s">
        <v>237</v>
      </c>
      <c r="C99" s="30" t="s">
        <v>1960</v>
      </c>
      <c r="D99" t="s">
        <v>763</v>
      </c>
    </row>
    <row r="100" spans="1:4">
      <c r="A100" s="30" t="s">
        <v>236</v>
      </c>
      <c r="B100" s="30" t="s">
        <v>237</v>
      </c>
      <c r="C100" s="30" t="s">
        <v>1960</v>
      </c>
      <c r="D100" t="s">
        <v>763</v>
      </c>
    </row>
    <row r="101" spans="1:4">
      <c r="A101" s="30" t="s">
        <v>236</v>
      </c>
      <c r="B101" s="30" t="s">
        <v>237</v>
      </c>
      <c r="C101" s="30" t="s">
        <v>1960</v>
      </c>
      <c r="D101" t="s">
        <v>763</v>
      </c>
    </row>
    <row r="102" spans="1:4">
      <c r="A102" s="30" t="s">
        <v>226</v>
      </c>
      <c r="B102" s="30" t="s">
        <v>227</v>
      </c>
      <c r="C102" s="30" t="s">
        <v>1961</v>
      </c>
      <c r="D102" t="s">
        <v>763</v>
      </c>
    </row>
    <row r="103" spans="1:4">
      <c r="A103" s="30" t="s">
        <v>282</v>
      </c>
      <c r="B103" s="30" t="s">
        <v>283</v>
      </c>
      <c r="C103" s="30" t="s">
        <v>1962</v>
      </c>
      <c r="D103" t="s">
        <v>763</v>
      </c>
    </row>
    <row r="104" spans="1:4">
      <c r="A104" s="30" t="s">
        <v>238</v>
      </c>
      <c r="B104" s="30" t="s">
        <v>239</v>
      </c>
      <c r="C104" s="30" t="s">
        <v>1963</v>
      </c>
      <c r="D104" t="s">
        <v>763</v>
      </c>
    </row>
    <row r="105" spans="1:4">
      <c r="A105" s="30" t="s">
        <v>228</v>
      </c>
      <c r="B105" s="30" t="s">
        <v>229</v>
      </c>
      <c r="C105" s="30" t="s">
        <v>1964</v>
      </c>
      <c r="D105" t="s">
        <v>763</v>
      </c>
    </row>
    <row r="106" spans="1:4">
      <c r="A106" s="30" t="s">
        <v>278</v>
      </c>
      <c r="B106" s="30" t="s">
        <v>279</v>
      </c>
      <c r="C106" s="30" t="s">
        <v>1965</v>
      </c>
      <c r="D106" t="s">
        <v>763</v>
      </c>
    </row>
    <row r="107" spans="1:4">
      <c r="A107" s="30" t="s">
        <v>278</v>
      </c>
      <c r="B107" s="30" t="s">
        <v>279</v>
      </c>
      <c r="C107" s="30" t="s">
        <v>1965</v>
      </c>
      <c r="D107" t="s">
        <v>763</v>
      </c>
    </row>
    <row r="108" spans="1:4">
      <c r="A108" s="30" t="s">
        <v>240</v>
      </c>
      <c r="B108" s="30" t="s">
        <v>241</v>
      </c>
      <c r="C108" s="30" t="s">
        <v>1966</v>
      </c>
      <c r="D108" t="s">
        <v>763</v>
      </c>
    </row>
    <row r="109" spans="1:4">
      <c r="A109" s="30" t="s">
        <v>258</v>
      </c>
      <c r="B109" s="30" t="s">
        <v>259</v>
      </c>
      <c r="C109" s="30" t="s">
        <v>1967</v>
      </c>
      <c r="D109" t="s">
        <v>763</v>
      </c>
    </row>
    <row r="110" spans="1:4">
      <c r="A110" s="30" t="s">
        <v>258</v>
      </c>
      <c r="B110" s="30" t="s">
        <v>259</v>
      </c>
      <c r="C110" s="30" t="s">
        <v>1967</v>
      </c>
      <c r="D110" t="s">
        <v>763</v>
      </c>
    </row>
    <row r="111" spans="1:4">
      <c r="A111" s="30" t="s">
        <v>258</v>
      </c>
      <c r="B111" s="30" t="s">
        <v>259</v>
      </c>
      <c r="C111" s="30" t="s">
        <v>1967</v>
      </c>
      <c r="D111" t="s">
        <v>763</v>
      </c>
    </row>
    <row r="112" spans="1:4">
      <c r="A112" s="30" t="s">
        <v>290</v>
      </c>
      <c r="B112" s="30" t="s">
        <v>291</v>
      </c>
      <c r="C112" s="30" t="s">
        <v>1968</v>
      </c>
      <c r="D112" t="s">
        <v>763</v>
      </c>
    </row>
    <row r="113" spans="1:4">
      <c r="A113" s="30" t="s">
        <v>284</v>
      </c>
      <c r="B113" s="30" t="s">
        <v>285</v>
      </c>
      <c r="C113" s="30" t="s">
        <v>1969</v>
      </c>
      <c r="D113" t="s">
        <v>763</v>
      </c>
    </row>
    <row r="114" spans="1:4">
      <c r="A114" s="30" t="s">
        <v>242</v>
      </c>
      <c r="B114" s="30" t="s">
        <v>243</v>
      </c>
      <c r="C114" s="30" t="s">
        <v>1970</v>
      </c>
      <c r="D114" t="s">
        <v>763</v>
      </c>
    </row>
    <row r="115" spans="1:4">
      <c r="A115" s="30" t="s">
        <v>242</v>
      </c>
      <c r="B115" s="30" t="s">
        <v>243</v>
      </c>
      <c r="C115" s="30" t="s">
        <v>1970</v>
      </c>
      <c r="D115" t="s">
        <v>763</v>
      </c>
    </row>
    <row r="116" spans="1:4">
      <c r="A116" s="30" t="s">
        <v>242</v>
      </c>
      <c r="B116" s="30" t="s">
        <v>243</v>
      </c>
      <c r="C116" s="30" t="s">
        <v>1970</v>
      </c>
      <c r="D116" t="s">
        <v>763</v>
      </c>
    </row>
    <row r="117" spans="1:4">
      <c r="A117" s="30" t="s">
        <v>242</v>
      </c>
      <c r="B117" s="30" t="s">
        <v>243</v>
      </c>
      <c r="C117" s="30" t="s">
        <v>1970</v>
      </c>
      <c r="D117" t="s">
        <v>763</v>
      </c>
    </row>
    <row r="118" spans="1:4">
      <c r="A118" s="30" t="s">
        <v>242</v>
      </c>
      <c r="B118" s="30" t="s">
        <v>243</v>
      </c>
      <c r="C118" s="30" t="s">
        <v>1970</v>
      </c>
      <c r="D118" t="s">
        <v>763</v>
      </c>
    </row>
    <row r="119" spans="1:4">
      <c r="A119" s="30" t="s">
        <v>242</v>
      </c>
      <c r="B119" s="30" t="s">
        <v>243</v>
      </c>
      <c r="C119" s="30" t="s">
        <v>1970</v>
      </c>
      <c r="D119" t="s">
        <v>763</v>
      </c>
    </row>
    <row r="120" spans="1:4">
      <c r="A120" s="30" t="s">
        <v>532</v>
      </c>
      <c r="B120" s="30" t="s">
        <v>533</v>
      </c>
      <c r="C120" s="30" t="s">
        <v>1971</v>
      </c>
      <c r="D120" t="s">
        <v>763</v>
      </c>
    </row>
    <row r="121" spans="1:4">
      <c r="A121" s="30" t="s">
        <v>622</v>
      </c>
      <c r="B121" s="30" t="s">
        <v>623</v>
      </c>
      <c r="C121" s="30" t="s">
        <v>1972</v>
      </c>
      <c r="D121" t="s">
        <v>763</v>
      </c>
    </row>
    <row r="122" spans="1:4">
      <c r="A122" s="30" t="s">
        <v>260</v>
      </c>
      <c r="B122" s="30" t="s">
        <v>261</v>
      </c>
      <c r="C122" s="30" t="s">
        <v>1973</v>
      </c>
      <c r="D122" t="s">
        <v>763</v>
      </c>
    </row>
    <row r="123" spans="1:4">
      <c r="A123" s="30" t="s">
        <v>280</v>
      </c>
      <c r="B123" s="30" t="s">
        <v>281</v>
      </c>
      <c r="C123" s="30" t="s">
        <v>1974</v>
      </c>
      <c r="D123" t="s">
        <v>763</v>
      </c>
    </row>
    <row r="124" spans="1:4">
      <c r="A124" s="30" t="s">
        <v>292</v>
      </c>
      <c r="B124" s="30" t="s">
        <v>293</v>
      </c>
      <c r="C124" s="30" t="s">
        <v>1975</v>
      </c>
      <c r="D124" t="s">
        <v>763</v>
      </c>
    </row>
    <row r="125" spans="1:4">
      <c r="A125" s="30" t="s">
        <v>582</v>
      </c>
      <c r="B125" s="30" t="s">
        <v>583</v>
      </c>
      <c r="C125" s="30" t="s">
        <v>1976</v>
      </c>
      <c r="D125" t="s">
        <v>763</v>
      </c>
    </row>
    <row r="126" spans="1:4">
      <c r="A126" s="30" t="s">
        <v>534</v>
      </c>
      <c r="B126" s="30" t="s">
        <v>535</v>
      </c>
      <c r="C126" s="30" t="s">
        <v>1977</v>
      </c>
      <c r="D126" t="s">
        <v>763</v>
      </c>
    </row>
    <row r="127" spans="1:4">
      <c r="A127" s="30" t="s">
        <v>294</v>
      </c>
      <c r="B127" s="30" t="s">
        <v>295</v>
      </c>
      <c r="C127" s="30" t="s">
        <v>1978</v>
      </c>
      <c r="D127" t="s">
        <v>763</v>
      </c>
    </row>
    <row r="128" spans="1:4">
      <c r="A128" s="30" t="s">
        <v>1139</v>
      </c>
      <c r="B128" s="30" t="s">
        <v>961</v>
      </c>
      <c r="C128" s="30" t="s">
        <v>1983</v>
      </c>
      <c r="D128" t="s">
        <v>763</v>
      </c>
    </row>
    <row r="129" spans="1:4">
      <c r="A129" s="30" t="s">
        <v>176</v>
      </c>
      <c r="B129" s="30" t="s">
        <v>177</v>
      </c>
      <c r="C129" s="30" t="s">
        <v>1984</v>
      </c>
      <c r="D129" t="s">
        <v>763</v>
      </c>
    </row>
    <row r="130" spans="1:4">
      <c r="A130" s="30" t="s">
        <v>192</v>
      </c>
      <c r="B130" s="30" t="s">
        <v>193</v>
      </c>
      <c r="C130" s="30" t="s">
        <v>1985</v>
      </c>
      <c r="D130" t="s">
        <v>763</v>
      </c>
    </row>
    <row r="131" spans="1:4">
      <c r="A131" s="30" t="s">
        <v>186</v>
      </c>
      <c r="B131" s="30" t="s">
        <v>187</v>
      </c>
      <c r="C131" s="30" t="s">
        <v>1986</v>
      </c>
      <c r="D131" t="s">
        <v>763</v>
      </c>
    </row>
    <row r="132" spans="1:4">
      <c r="A132" s="30" t="s">
        <v>174</v>
      </c>
      <c r="B132" s="30" t="s">
        <v>175</v>
      </c>
      <c r="C132" s="30" t="s">
        <v>1987</v>
      </c>
      <c r="D132" t="s">
        <v>763</v>
      </c>
    </row>
    <row r="133" spans="1:4">
      <c r="A133" s="30" t="s">
        <v>174</v>
      </c>
      <c r="B133" s="30" t="s">
        <v>175</v>
      </c>
      <c r="C133" s="30" t="s">
        <v>1987</v>
      </c>
      <c r="D133" t="s">
        <v>763</v>
      </c>
    </row>
    <row r="134" spans="1:4">
      <c r="A134" s="30" t="s">
        <v>174</v>
      </c>
      <c r="B134" s="30" t="s">
        <v>175</v>
      </c>
      <c r="C134" s="30" t="s">
        <v>1987</v>
      </c>
      <c r="D134" t="s">
        <v>763</v>
      </c>
    </row>
    <row r="135" spans="1:4">
      <c r="A135" s="30" t="s">
        <v>174</v>
      </c>
      <c r="B135" s="30" t="s">
        <v>175</v>
      </c>
      <c r="C135" s="30" t="s">
        <v>1987</v>
      </c>
      <c r="D135" t="s">
        <v>763</v>
      </c>
    </row>
    <row r="136" spans="1:4">
      <c r="A136" s="30" t="s">
        <v>174</v>
      </c>
      <c r="B136" s="30" t="s">
        <v>175</v>
      </c>
      <c r="C136" s="30" t="s">
        <v>1987</v>
      </c>
      <c r="D136" t="s">
        <v>763</v>
      </c>
    </row>
    <row r="137" spans="1:4">
      <c r="A137" s="30" t="s">
        <v>170</v>
      </c>
      <c r="B137" s="30" t="s">
        <v>171</v>
      </c>
      <c r="C137" s="30" t="s">
        <v>1988</v>
      </c>
      <c r="D137" t="s">
        <v>763</v>
      </c>
    </row>
    <row r="138" spans="1:4">
      <c r="A138" s="30" t="s">
        <v>170</v>
      </c>
      <c r="B138" s="30" t="s">
        <v>171</v>
      </c>
      <c r="C138" s="30" t="s">
        <v>1988</v>
      </c>
      <c r="D138" t="s">
        <v>763</v>
      </c>
    </row>
    <row r="139" spans="1:4">
      <c r="A139" s="30" t="s">
        <v>170</v>
      </c>
      <c r="B139" s="30" t="s">
        <v>171</v>
      </c>
      <c r="C139" s="30" t="s">
        <v>1988</v>
      </c>
      <c r="D139" t="s">
        <v>763</v>
      </c>
    </row>
    <row r="140" spans="1:4">
      <c r="A140" s="30" t="s">
        <v>170</v>
      </c>
      <c r="B140" s="30" t="s">
        <v>171</v>
      </c>
      <c r="C140" s="30" t="s">
        <v>1988</v>
      </c>
      <c r="D140" t="s">
        <v>763</v>
      </c>
    </row>
    <row r="141" spans="1:4">
      <c r="A141" s="30" t="s">
        <v>184</v>
      </c>
      <c r="B141" s="30" t="s">
        <v>185</v>
      </c>
      <c r="C141" s="30" t="s">
        <v>1989</v>
      </c>
      <c r="D141" t="s">
        <v>763</v>
      </c>
    </row>
    <row r="142" spans="1:4">
      <c r="A142" s="30" t="s">
        <v>144</v>
      </c>
      <c r="B142" s="30" t="s">
        <v>145</v>
      </c>
      <c r="C142" s="30" t="s">
        <v>1990</v>
      </c>
      <c r="D142" t="s">
        <v>763</v>
      </c>
    </row>
    <row r="143" spans="1:4">
      <c r="A143" s="30" t="s">
        <v>144</v>
      </c>
      <c r="B143" s="30" t="s">
        <v>145</v>
      </c>
      <c r="C143" s="30" t="s">
        <v>1990</v>
      </c>
      <c r="D143" t="s">
        <v>763</v>
      </c>
    </row>
    <row r="144" spans="1:4">
      <c r="A144" s="30" t="s">
        <v>144</v>
      </c>
      <c r="B144" s="30" t="s">
        <v>145</v>
      </c>
      <c r="C144" s="30" t="s">
        <v>1990</v>
      </c>
      <c r="D144" t="s">
        <v>763</v>
      </c>
    </row>
    <row r="145" spans="1:4">
      <c r="A145" s="30" t="s">
        <v>144</v>
      </c>
      <c r="B145" s="30" t="s">
        <v>145</v>
      </c>
      <c r="C145" s="30" t="s">
        <v>1990</v>
      </c>
      <c r="D145" t="s">
        <v>763</v>
      </c>
    </row>
    <row r="146" spans="1:4">
      <c r="A146" s="30" t="s">
        <v>144</v>
      </c>
      <c r="B146" s="30" t="s">
        <v>145</v>
      </c>
      <c r="C146" s="30" t="s">
        <v>1990</v>
      </c>
      <c r="D146" t="s">
        <v>763</v>
      </c>
    </row>
    <row r="147" spans="1:4">
      <c r="A147" s="30" t="s">
        <v>196</v>
      </c>
      <c r="B147" s="30" t="s">
        <v>197</v>
      </c>
      <c r="C147" s="30" t="s">
        <v>1991</v>
      </c>
      <c r="D147" t="s">
        <v>763</v>
      </c>
    </row>
    <row r="148" spans="1:4">
      <c r="A148" s="30" t="s">
        <v>536</v>
      </c>
      <c r="B148" s="30" t="s">
        <v>537</v>
      </c>
      <c r="C148" s="30" t="s">
        <v>1992</v>
      </c>
      <c r="D148" t="s">
        <v>763</v>
      </c>
    </row>
    <row r="149" spans="1:4">
      <c r="A149" s="30" t="s">
        <v>188</v>
      </c>
      <c r="B149" s="30" t="s">
        <v>189</v>
      </c>
      <c r="C149" s="30" t="s">
        <v>1993</v>
      </c>
      <c r="D149" t="s">
        <v>763</v>
      </c>
    </row>
    <row r="150" spans="1:4">
      <c r="A150" s="30" t="s">
        <v>188</v>
      </c>
      <c r="B150" s="30" t="s">
        <v>189</v>
      </c>
      <c r="C150" s="30" t="s">
        <v>1993</v>
      </c>
      <c r="D150" t="s">
        <v>763</v>
      </c>
    </row>
    <row r="151" spans="1:4">
      <c r="A151" s="30" t="s">
        <v>194</v>
      </c>
      <c r="B151" s="30" t="s">
        <v>195</v>
      </c>
      <c r="C151" s="30" t="s">
        <v>1994</v>
      </c>
      <c r="D151" t="s">
        <v>763</v>
      </c>
    </row>
    <row r="152" spans="1:4">
      <c r="A152" s="30" t="s">
        <v>146</v>
      </c>
      <c r="B152" s="30" t="s">
        <v>147</v>
      </c>
      <c r="C152" s="30" t="s">
        <v>1995</v>
      </c>
      <c r="D152" t="s">
        <v>763</v>
      </c>
    </row>
    <row r="153" spans="1:4">
      <c r="A153" s="30" t="s">
        <v>146</v>
      </c>
      <c r="B153" s="30" t="s">
        <v>147</v>
      </c>
      <c r="C153" s="30" t="s">
        <v>1995</v>
      </c>
      <c r="D153" t="s">
        <v>763</v>
      </c>
    </row>
    <row r="154" spans="1:4">
      <c r="A154" s="30" t="s">
        <v>146</v>
      </c>
      <c r="B154" s="30" t="s">
        <v>147</v>
      </c>
      <c r="C154" s="30" t="s">
        <v>1995</v>
      </c>
      <c r="D154" t="s">
        <v>763</v>
      </c>
    </row>
    <row r="155" spans="1:4">
      <c r="A155" s="30" t="s">
        <v>146</v>
      </c>
      <c r="B155" s="30" t="s">
        <v>147</v>
      </c>
      <c r="C155" s="30" t="s">
        <v>1995</v>
      </c>
      <c r="D155" t="s">
        <v>763</v>
      </c>
    </row>
    <row r="156" spans="1:4">
      <c r="A156" s="30" t="s">
        <v>146</v>
      </c>
      <c r="B156" s="30" t="s">
        <v>147</v>
      </c>
      <c r="C156" s="30" t="s">
        <v>1995</v>
      </c>
      <c r="D156" t="s">
        <v>763</v>
      </c>
    </row>
    <row r="157" spans="1:4">
      <c r="A157" s="30" t="s">
        <v>146</v>
      </c>
      <c r="B157" s="30" t="s">
        <v>147</v>
      </c>
      <c r="C157" s="30" t="s">
        <v>1995</v>
      </c>
      <c r="D157" t="s">
        <v>763</v>
      </c>
    </row>
    <row r="158" spans="1:4">
      <c r="A158" s="30" t="s">
        <v>146</v>
      </c>
      <c r="B158" s="30" t="s">
        <v>147</v>
      </c>
      <c r="C158" s="30" t="s">
        <v>1995</v>
      </c>
      <c r="D158" t="s">
        <v>763</v>
      </c>
    </row>
    <row r="159" spans="1:4">
      <c r="A159" s="30" t="s">
        <v>190</v>
      </c>
      <c r="B159" s="30" t="s">
        <v>191</v>
      </c>
      <c r="C159" s="30" t="s">
        <v>1996</v>
      </c>
      <c r="D159" t="s">
        <v>763</v>
      </c>
    </row>
    <row r="160" spans="1:4">
      <c r="A160" s="30" t="s">
        <v>172</v>
      </c>
      <c r="B160" s="30" t="s">
        <v>173</v>
      </c>
      <c r="C160" s="30" t="s">
        <v>1997</v>
      </c>
      <c r="D160" t="s">
        <v>763</v>
      </c>
    </row>
    <row r="161" spans="1:4">
      <c r="A161" s="30" t="s">
        <v>172</v>
      </c>
      <c r="B161" s="30" t="s">
        <v>173</v>
      </c>
      <c r="C161" s="30" t="s">
        <v>1997</v>
      </c>
      <c r="D161" t="s">
        <v>763</v>
      </c>
    </row>
    <row r="162" spans="1:4">
      <c r="A162" s="30" t="s">
        <v>172</v>
      </c>
      <c r="B162" s="30" t="s">
        <v>173</v>
      </c>
      <c r="C162" s="30" t="s">
        <v>1997</v>
      </c>
      <c r="D162" t="s">
        <v>763</v>
      </c>
    </row>
    <row r="163" spans="1:4">
      <c r="A163" s="30" t="s">
        <v>172</v>
      </c>
      <c r="B163" s="30" t="s">
        <v>173</v>
      </c>
      <c r="C163" s="30" t="s">
        <v>1997</v>
      </c>
      <c r="D163" t="s">
        <v>763</v>
      </c>
    </row>
    <row r="164" spans="1:4">
      <c r="A164" s="30" t="s">
        <v>172</v>
      </c>
      <c r="B164" s="30" t="s">
        <v>173</v>
      </c>
      <c r="C164" s="30" t="s">
        <v>1997</v>
      </c>
      <c r="D164" t="s">
        <v>763</v>
      </c>
    </row>
    <row r="165" spans="1:4">
      <c r="A165" s="30" t="s">
        <v>172</v>
      </c>
      <c r="B165" s="30" t="s">
        <v>173</v>
      </c>
      <c r="C165" s="30" t="s">
        <v>1997</v>
      </c>
      <c r="D165" t="s">
        <v>763</v>
      </c>
    </row>
    <row r="166" spans="1:4">
      <c r="A166" s="30" t="s">
        <v>172</v>
      </c>
      <c r="B166" s="30" t="s">
        <v>173</v>
      </c>
      <c r="C166" s="30" t="s">
        <v>1997</v>
      </c>
      <c r="D166" t="s">
        <v>763</v>
      </c>
    </row>
    <row r="167" spans="1:4">
      <c r="A167" s="30" t="s">
        <v>172</v>
      </c>
      <c r="B167" s="30" t="s">
        <v>173</v>
      </c>
      <c r="C167" s="30" t="s">
        <v>1997</v>
      </c>
      <c r="D167" t="s">
        <v>763</v>
      </c>
    </row>
    <row r="168" spans="1:4">
      <c r="A168" s="30" t="s">
        <v>172</v>
      </c>
      <c r="B168" s="30" t="s">
        <v>173</v>
      </c>
      <c r="C168" s="30" t="s">
        <v>1997</v>
      </c>
      <c r="D168" t="s">
        <v>763</v>
      </c>
    </row>
    <row r="169" spans="1:4">
      <c r="A169" s="30" t="s">
        <v>202</v>
      </c>
      <c r="B169" s="30" t="s">
        <v>203</v>
      </c>
      <c r="C169" s="30" t="s">
        <v>1998</v>
      </c>
      <c r="D169" t="s">
        <v>763</v>
      </c>
    </row>
    <row r="170" spans="1:4">
      <c r="A170" s="30" t="s">
        <v>202</v>
      </c>
      <c r="B170" s="30" t="s">
        <v>203</v>
      </c>
      <c r="C170" s="30" t="s">
        <v>1998</v>
      </c>
      <c r="D170" t="s">
        <v>763</v>
      </c>
    </row>
    <row r="171" spans="1:4">
      <c r="A171" s="30" t="s">
        <v>178</v>
      </c>
      <c r="B171" s="30" t="s">
        <v>179</v>
      </c>
      <c r="C171" s="30" t="s">
        <v>2170</v>
      </c>
      <c r="D171" t="s">
        <v>763</v>
      </c>
    </row>
    <row r="172" spans="1:4">
      <c r="A172" s="30" t="s">
        <v>198</v>
      </c>
      <c r="B172" s="30" t="s">
        <v>199</v>
      </c>
      <c r="C172" s="30" t="s">
        <v>1999</v>
      </c>
      <c r="D172" t="s">
        <v>763</v>
      </c>
    </row>
    <row r="173" spans="1:4">
      <c r="A173" s="30" t="s">
        <v>1012</v>
      </c>
      <c r="B173" s="30" t="s">
        <v>834</v>
      </c>
      <c r="C173" s="30" t="s">
        <v>1816</v>
      </c>
      <c r="D173" t="s">
        <v>769</v>
      </c>
    </row>
    <row r="174" spans="1:4">
      <c r="A174" s="30" t="s">
        <v>636</v>
      </c>
      <c r="B174" s="30" t="s">
        <v>637</v>
      </c>
      <c r="C174" s="30" t="s">
        <v>637</v>
      </c>
      <c r="D174" t="s">
        <v>767</v>
      </c>
    </row>
    <row r="175" spans="1:4">
      <c r="A175" s="30" t="s">
        <v>1164</v>
      </c>
      <c r="B175" s="30" t="s">
        <v>1178</v>
      </c>
      <c r="C175" s="30" t="s">
        <v>1178</v>
      </c>
      <c r="D175" t="s">
        <v>767</v>
      </c>
    </row>
    <row r="176" spans="1:4">
      <c r="A176" s="30" t="s">
        <v>1164</v>
      </c>
      <c r="B176" s="30" t="s">
        <v>1178</v>
      </c>
      <c r="C176" s="30" t="s">
        <v>1178</v>
      </c>
      <c r="D176" t="s">
        <v>767</v>
      </c>
    </row>
    <row r="177" spans="1:4">
      <c r="A177" s="30" t="s">
        <v>526</v>
      </c>
      <c r="B177" s="30" t="s">
        <v>527</v>
      </c>
      <c r="C177" s="30" t="s">
        <v>527</v>
      </c>
      <c r="D177" t="s">
        <v>767</v>
      </c>
    </row>
    <row r="178" spans="1:4">
      <c r="A178" s="30" t="s">
        <v>526</v>
      </c>
      <c r="B178" s="30" t="s">
        <v>527</v>
      </c>
      <c r="C178" s="30" t="s">
        <v>527</v>
      </c>
      <c r="D178" t="s">
        <v>767</v>
      </c>
    </row>
    <row r="179" spans="1:4">
      <c r="A179" s="30" t="s">
        <v>526</v>
      </c>
      <c r="B179" s="30" t="s">
        <v>527</v>
      </c>
      <c r="C179" s="30" t="s">
        <v>527</v>
      </c>
      <c r="D179" t="s">
        <v>767</v>
      </c>
    </row>
    <row r="180" spans="1:4">
      <c r="A180" s="30" t="s">
        <v>552</v>
      </c>
      <c r="B180" s="30" t="s">
        <v>553</v>
      </c>
      <c r="C180" s="30" t="s">
        <v>553</v>
      </c>
      <c r="D180" t="s">
        <v>767</v>
      </c>
    </row>
    <row r="181" spans="1:4">
      <c r="A181" s="30" t="s">
        <v>552</v>
      </c>
      <c r="B181" s="30" t="s">
        <v>553</v>
      </c>
      <c r="C181" s="30" t="s">
        <v>553</v>
      </c>
      <c r="D181" t="s">
        <v>767</v>
      </c>
    </row>
    <row r="182" spans="1:4">
      <c r="A182" s="30" t="s">
        <v>552</v>
      </c>
      <c r="B182" s="30" t="s">
        <v>553</v>
      </c>
      <c r="C182" s="30" t="s">
        <v>553</v>
      </c>
      <c r="D182" t="s">
        <v>767</v>
      </c>
    </row>
    <row r="183" spans="1:4">
      <c r="A183" s="30" t="s">
        <v>1160</v>
      </c>
      <c r="B183" s="30" t="s">
        <v>1174</v>
      </c>
      <c r="C183" s="30" t="s">
        <v>1174</v>
      </c>
      <c r="D183" t="s">
        <v>767</v>
      </c>
    </row>
    <row r="184" spans="1:4">
      <c r="A184" s="30" t="s">
        <v>561</v>
      </c>
      <c r="B184" s="30" t="s">
        <v>562</v>
      </c>
      <c r="C184" s="30" t="s">
        <v>562</v>
      </c>
      <c r="D184" t="s">
        <v>767</v>
      </c>
    </row>
    <row r="185" spans="1:4">
      <c r="A185" s="30" t="s">
        <v>561</v>
      </c>
      <c r="B185" s="30" t="s">
        <v>562</v>
      </c>
      <c r="C185" s="30" t="s">
        <v>562</v>
      </c>
      <c r="D185" t="s">
        <v>767</v>
      </c>
    </row>
    <row r="186" spans="1:4">
      <c r="A186" s="30" t="s">
        <v>528</v>
      </c>
      <c r="B186" s="30" t="s">
        <v>529</v>
      </c>
      <c r="C186" s="30" t="s">
        <v>529</v>
      </c>
      <c r="D186" t="s">
        <v>767</v>
      </c>
    </row>
    <row r="187" spans="1:4">
      <c r="A187" s="30" t="s">
        <v>528</v>
      </c>
      <c r="B187" s="30" t="s">
        <v>529</v>
      </c>
      <c r="C187" s="30" t="s">
        <v>529</v>
      </c>
      <c r="D187" t="s">
        <v>767</v>
      </c>
    </row>
    <row r="188" spans="1:4">
      <c r="A188" s="30" t="s">
        <v>979</v>
      </c>
      <c r="B188" s="30" t="s">
        <v>800</v>
      </c>
      <c r="C188" s="30" t="s">
        <v>800</v>
      </c>
      <c r="D188" t="s">
        <v>767</v>
      </c>
    </row>
    <row r="189" spans="1:4">
      <c r="A189" s="30" t="s">
        <v>1165</v>
      </c>
      <c r="B189" s="30" t="s">
        <v>1179</v>
      </c>
      <c r="C189" s="30" t="s">
        <v>1179</v>
      </c>
      <c r="D189" t="s">
        <v>767</v>
      </c>
    </row>
    <row r="190" spans="1:4">
      <c r="A190" s="30" t="s">
        <v>1165</v>
      </c>
      <c r="B190" s="30" t="s">
        <v>1179</v>
      </c>
      <c r="C190" s="30" t="s">
        <v>1179</v>
      </c>
      <c r="D190" t="s">
        <v>767</v>
      </c>
    </row>
    <row r="191" spans="1:4">
      <c r="A191" s="30" t="s">
        <v>1046</v>
      </c>
      <c r="B191" s="30" t="s">
        <v>867</v>
      </c>
      <c r="C191" s="30" t="s">
        <v>867</v>
      </c>
      <c r="D191" t="s">
        <v>767</v>
      </c>
    </row>
    <row r="192" spans="1:4">
      <c r="A192" s="30" t="s">
        <v>980</v>
      </c>
      <c r="B192" s="30" t="s">
        <v>801</v>
      </c>
      <c r="C192" s="30" t="s">
        <v>801</v>
      </c>
      <c r="D192" t="s">
        <v>767</v>
      </c>
    </row>
    <row r="193" spans="1:4">
      <c r="A193" s="30" t="s">
        <v>1047</v>
      </c>
      <c r="B193" s="30" t="s">
        <v>868</v>
      </c>
      <c r="C193" s="30" t="s">
        <v>868</v>
      </c>
      <c r="D193" t="s">
        <v>767</v>
      </c>
    </row>
    <row r="194" spans="1:4">
      <c r="A194" s="30" t="s">
        <v>1161</v>
      </c>
      <c r="B194" s="30" t="s">
        <v>1175</v>
      </c>
      <c r="C194" s="30" t="s">
        <v>1175</v>
      </c>
      <c r="D194" t="s">
        <v>767</v>
      </c>
    </row>
    <row r="195" spans="1:4">
      <c r="A195" s="30" t="s">
        <v>981</v>
      </c>
      <c r="B195" s="30" t="s">
        <v>802</v>
      </c>
      <c r="C195" s="30" t="s">
        <v>802</v>
      </c>
      <c r="D195" t="s">
        <v>767</v>
      </c>
    </row>
    <row r="196" spans="1:4">
      <c r="A196" s="30" t="s">
        <v>982</v>
      </c>
      <c r="B196" s="30" t="s">
        <v>803</v>
      </c>
      <c r="C196" s="30" t="s">
        <v>803</v>
      </c>
      <c r="D196" t="s">
        <v>767</v>
      </c>
    </row>
    <row r="197" spans="1:4">
      <c r="A197" s="30" t="s">
        <v>1048</v>
      </c>
      <c r="B197" s="30" t="s">
        <v>869</v>
      </c>
      <c r="C197" s="30" t="s">
        <v>869</v>
      </c>
      <c r="D197" t="s">
        <v>767</v>
      </c>
    </row>
    <row r="198" spans="1:4">
      <c r="A198" s="30" t="s">
        <v>983</v>
      </c>
      <c r="B198" s="30" t="s">
        <v>804</v>
      </c>
      <c r="C198" s="30" t="s">
        <v>804</v>
      </c>
      <c r="D198" t="s">
        <v>767</v>
      </c>
    </row>
    <row r="199" spans="1:4">
      <c r="A199" s="30" t="s">
        <v>563</v>
      </c>
      <c r="B199" s="30" t="s">
        <v>564</v>
      </c>
      <c r="C199" s="30" t="s">
        <v>564</v>
      </c>
      <c r="D199" t="s">
        <v>767</v>
      </c>
    </row>
    <row r="200" spans="1:4">
      <c r="A200" s="30" t="s">
        <v>563</v>
      </c>
      <c r="B200" s="30" t="s">
        <v>564</v>
      </c>
      <c r="C200" s="30" t="s">
        <v>564</v>
      </c>
      <c r="D200" t="s">
        <v>767</v>
      </c>
    </row>
    <row r="201" spans="1:4">
      <c r="A201" s="30" t="s">
        <v>563</v>
      </c>
      <c r="B201" s="30" t="s">
        <v>564</v>
      </c>
      <c r="C201" s="30" t="s">
        <v>564</v>
      </c>
      <c r="D201" t="s">
        <v>767</v>
      </c>
    </row>
    <row r="202" spans="1:4">
      <c r="A202" s="30" t="s">
        <v>600</v>
      </c>
      <c r="B202" s="30" t="s">
        <v>805</v>
      </c>
      <c r="C202" s="30" t="s">
        <v>805</v>
      </c>
      <c r="D202" t="s">
        <v>767</v>
      </c>
    </row>
    <row r="203" spans="1:4">
      <c r="A203" s="30" t="s">
        <v>600</v>
      </c>
      <c r="B203" s="30" t="s">
        <v>805</v>
      </c>
      <c r="C203" s="30" t="s">
        <v>805</v>
      </c>
      <c r="D203" t="s">
        <v>767</v>
      </c>
    </row>
    <row r="204" spans="1:4">
      <c r="A204" s="30" t="s">
        <v>601</v>
      </c>
      <c r="B204" s="30" t="s">
        <v>602</v>
      </c>
      <c r="C204" s="30" t="s">
        <v>602</v>
      </c>
      <c r="D204" t="s">
        <v>767</v>
      </c>
    </row>
    <row r="205" spans="1:4">
      <c r="A205" s="30" t="s">
        <v>601</v>
      </c>
      <c r="B205" s="30" t="s">
        <v>602</v>
      </c>
      <c r="C205" s="30" t="s">
        <v>602</v>
      </c>
      <c r="D205" t="s">
        <v>767</v>
      </c>
    </row>
    <row r="206" spans="1:4">
      <c r="A206" s="30" t="s">
        <v>638</v>
      </c>
      <c r="B206" s="30" t="s">
        <v>639</v>
      </c>
      <c r="C206" s="30" t="s">
        <v>639</v>
      </c>
      <c r="D206" t="s">
        <v>767</v>
      </c>
    </row>
    <row r="207" spans="1:4">
      <c r="A207" s="30" t="s">
        <v>1162</v>
      </c>
      <c r="B207" s="30" t="s">
        <v>1176</v>
      </c>
      <c r="C207" s="30" t="s">
        <v>1176</v>
      </c>
      <c r="D207" t="s">
        <v>767</v>
      </c>
    </row>
    <row r="208" spans="1:4">
      <c r="A208" s="30" t="s">
        <v>1163</v>
      </c>
      <c r="B208" s="30" t="s">
        <v>1177</v>
      </c>
      <c r="C208" s="30" t="s">
        <v>1177</v>
      </c>
      <c r="D208" t="s">
        <v>767</v>
      </c>
    </row>
    <row r="209" spans="1:4">
      <c r="A209" s="30" t="s">
        <v>565</v>
      </c>
      <c r="B209" s="30" t="s">
        <v>566</v>
      </c>
      <c r="C209" s="30" t="s">
        <v>566</v>
      </c>
      <c r="D209" t="s">
        <v>767</v>
      </c>
    </row>
    <row r="210" spans="1:4" ht="15" thickBot="1">
      <c r="A210" s="30" t="s">
        <v>640</v>
      </c>
      <c r="B210" s="30" t="s">
        <v>641</v>
      </c>
      <c r="C210" s="30" t="s">
        <v>641</v>
      </c>
      <c r="D210" t="s">
        <v>767</v>
      </c>
    </row>
    <row r="211" spans="1:4" ht="15" thickBot="1">
      <c r="A211" s="30" t="s">
        <v>640</v>
      </c>
      <c r="B211" s="34" t="s">
        <v>641</v>
      </c>
      <c r="C211" s="34" t="s">
        <v>641</v>
      </c>
      <c r="D211" t="s">
        <v>767</v>
      </c>
    </row>
    <row r="212" spans="1:4" ht="15" thickBot="1">
      <c r="A212" s="30" t="s">
        <v>605</v>
      </c>
      <c r="B212" s="34" t="s">
        <v>606</v>
      </c>
      <c r="C212" s="34" t="s">
        <v>606</v>
      </c>
      <c r="D212" t="s">
        <v>767</v>
      </c>
    </row>
    <row r="213" spans="1:4" ht="15" thickBot="1">
      <c r="A213" s="30" t="s">
        <v>984</v>
      </c>
      <c r="B213" s="34" t="s">
        <v>806</v>
      </c>
      <c r="C213" s="34" t="s">
        <v>806</v>
      </c>
      <c r="D213" t="s">
        <v>767</v>
      </c>
    </row>
    <row r="214" spans="1:4" ht="15" thickBot="1">
      <c r="A214" s="30" t="s">
        <v>454</v>
      </c>
      <c r="B214" s="34" t="s">
        <v>455</v>
      </c>
      <c r="C214" s="34" t="s">
        <v>455</v>
      </c>
      <c r="D214" t="s">
        <v>767</v>
      </c>
    </row>
    <row r="215" spans="1:4" ht="15" thickBot="1">
      <c r="A215" s="30" t="s">
        <v>454</v>
      </c>
      <c r="B215" s="34" t="s">
        <v>455</v>
      </c>
      <c r="C215" s="34" t="s">
        <v>455</v>
      </c>
      <c r="D215" t="s">
        <v>767</v>
      </c>
    </row>
    <row r="216" spans="1:4" ht="15" thickBot="1">
      <c r="A216" s="30" t="s">
        <v>454</v>
      </c>
      <c r="B216" s="34" t="s">
        <v>455</v>
      </c>
      <c r="C216" s="34" t="s">
        <v>455</v>
      </c>
      <c r="D216" t="s">
        <v>767</v>
      </c>
    </row>
    <row r="217" spans="1:4" ht="15" thickBot="1">
      <c r="A217" s="30" t="s">
        <v>603</v>
      </c>
      <c r="B217" s="34" t="s">
        <v>604</v>
      </c>
      <c r="C217" s="34" t="s">
        <v>604</v>
      </c>
      <c r="D217" t="s">
        <v>767</v>
      </c>
    </row>
    <row r="218" spans="1:4" ht="15" thickBot="1">
      <c r="A218" s="30" t="s">
        <v>603</v>
      </c>
      <c r="B218" s="34" t="s">
        <v>604</v>
      </c>
      <c r="C218" s="34" t="s">
        <v>604</v>
      </c>
      <c r="D218" t="s">
        <v>767</v>
      </c>
    </row>
    <row r="219" spans="1:4" ht="15" thickBot="1">
      <c r="A219" s="30" t="s">
        <v>642</v>
      </c>
      <c r="B219" s="34" t="s">
        <v>643</v>
      </c>
      <c r="C219" s="34" t="s">
        <v>643</v>
      </c>
      <c r="D219" t="s">
        <v>767</v>
      </c>
    </row>
    <row r="220" spans="1:4" ht="15" thickBot="1">
      <c r="A220" s="30" t="s">
        <v>1166</v>
      </c>
      <c r="B220" s="34" t="s">
        <v>1180</v>
      </c>
      <c r="C220" s="34" t="s">
        <v>1180</v>
      </c>
      <c r="D220" t="s">
        <v>767</v>
      </c>
    </row>
    <row r="221" spans="1:4" ht="15" thickBot="1">
      <c r="A221" s="30" t="s">
        <v>456</v>
      </c>
      <c r="B221" s="34" t="s">
        <v>457</v>
      </c>
      <c r="C221" s="34" t="s">
        <v>457</v>
      </c>
      <c r="D221" t="s">
        <v>767</v>
      </c>
    </row>
    <row r="222" spans="1:4" ht="15" thickBot="1">
      <c r="A222" s="30" t="s">
        <v>644</v>
      </c>
      <c r="B222" s="34" t="s">
        <v>645</v>
      </c>
      <c r="C222" s="34" t="s">
        <v>645</v>
      </c>
      <c r="D222" t="s">
        <v>767</v>
      </c>
    </row>
    <row r="223" spans="1:4" ht="15" thickBot="1">
      <c r="A223" s="30" t="s">
        <v>985</v>
      </c>
      <c r="B223" s="34" t="s">
        <v>807</v>
      </c>
      <c r="C223" s="34" t="s">
        <v>807</v>
      </c>
      <c r="D223" t="s">
        <v>767</v>
      </c>
    </row>
    <row r="224" spans="1:4" ht="15" thickBot="1">
      <c r="A224" s="30" t="s">
        <v>548</v>
      </c>
      <c r="B224" s="34" t="s">
        <v>549</v>
      </c>
      <c r="C224" s="34" t="s">
        <v>549</v>
      </c>
      <c r="D224" t="s">
        <v>767</v>
      </c>
    </row>
    <row r="225" spans="1:4" ht="15" thickBot="1">
      <c r="A225" s="30" t="s">
        <v>548</v>
      </c>
      <c r="B225" s="34" t="s">
        <v>549</v>
      </c>
      <c r="C225" s="34" t="s">
        <v>549</v>
      </c>
      <c r="D225" t="s">
        <v>767</v>
      </c>
    </row>
    <row r="226" spans="1:4" ht="15" thickBot="1">
      <c r="A226" s="30" t="s">
        <v>1049</v>
      </c>
      <c r="B226" s="34" t="s">
        <v>870</v>
      </c>
      <c r="C226" s="34" t="s">
        <v>870</v>
      </c>
      <c r="D226" t="s">
        <v>767</v>
      </c>
    </row>
    <row r="227" spans="1:4" ht="15" thickBot="1">
      <c r="A227" s="30" t="s">
        <v>614</v>
      </c>
      <c r="B227" s="34" t="s">
        <v>615</v>
      </c>
      <c r="C227" s="34" t="s">
        <v>615</v>
      </c>
      <c r="D227" t="s">
        <v>767</v>
      </c>
    </row>
    <row r="228" spans="1:4" ht="15" thickBot="1">
      <c r="A228" s="30" t="s">
        <v>1050</v>
      </c>
      <c r="B228" s="34" t="s">
        <v>871</v>
      </c>
      <c r="C228" s="34" t="s">
        <v>871</v>
      </c>
      <c r="D228" t="s">
        <v>767</v>
      </c>
    </row>
    <row r="229" spans="1:4" ht="15" thickBot="1">
      <c r="A229" s="30" t="s">
        <v>460</v>
      </c>
      <c r="B229" s="34" t="s">
        <v>461</v>
      </c>
      <c r="C229" s="34" t="s">
        <v>461</v>
      </c>
      <c r="D229" t="s">
        <v>767</v>
      </c>
    </row>
    <row r="230" spans="1:4" ht="15" thickBot="1">
      <c r="A230" s="30" t="s">
        <v>460</v>
      </c>
      <c r="B230" s="34" t="s">
        <v>461</v>
      </c>
      <c r="C230" s="34" t="s">
        <v>461</v>
      </c>
      <c r="D230" t="s">
        <v>767</v>
      </c>
    </row>
    <row r="231" spans="1:4" ht="15" thickBot="1">
      <c r="A231" s="30" t="s">
        <v>460</v>
      </c>
      <c r="B231" s="34" t="s">
        <v>461</v>
      </c>
      <c r="C231" s="34" t="s">
        <v>461</v>
      </c>
      <c r="D231" t="s">
        <v>767</v>
      </c>
    </row>
    <row r="232" spans="1:4" ht="15" thickBot="1">
      <c r="A232" s="30" t="s">
        <v>550</v>
      </c>
      <c r="B232" s="34" t="s">
        <v>551</v>
      </c>
      <c r="C232" s="34" t="s">
        <v>551</v>
      </c>
      <c r="D232" t="s">
        <v>767</v>
      </c>
    </row>
    <row r="233" spans="1:4" ht="15" thickBot="1">
      <c r="A233" s="30" t="s">
        <v>550</v>
      </c>
      <c r="B233" s="34" t="s">
        <v>551</v>
      </c>
      <c r="C233" s="34" t="s">
        <v>551</v>
      </c>
      <c r="D233" t="s">
        <v>767</v>
      </c>
    </row>
    <row r="234" spans="1:4" ht="15" thickBot="1">
      <c r="A234" s="30" t="s">
        <v>1051</v>
      </c>
      <c r="B234" s="34" t="s">
        <v>872</v>
      </c>
      <c r="C234" s="34" t="s">
        <v>872</v>
      </c>
      <c r="D234" t="s">
        <v>767</v>
      </c>
    </row>
    <row r="235" spans="1:4" ht="15" thickBot="1">
      <c r="A235" s="30" t="s">
        <v>1052</v>
      </c>
      <c r="B235" s="34" t="s">
        <v>873</v>
      </c>
      <c r="C235" s="34" t="s">
        <v>873</v>
      </c>
      <c r="D235" t="s">
        <v>767</v>
      </c>
    </row>
    <row r="236" spans="1:4" ht="15" thickBot="1">
      <c r="A236" s="30" t="s">
        <v>458</v>
      </c>
      <c r="B236" s="34" t="s">
        <v>459</v>
      </c>
      <c r="C236" s="34" t="s">
        <v>459</v>
      </c>
      <c r="D236" t="s">
        <v>767</v>
      </c>
    </row>
    <row r="237" spans="1:4" ht="15" thickBot="1">
      <c r="A237" s="30" t="s">
        <v>458</v>
      </c>
      <c r="B237" s="34" t="s">
        <v>459</v>
      </c>
      <c r="C237" s="34" t="s">
        <v>459</v>
      </c>
      <c r="D237" t="s">
        <v>767</v>
      </c>
    </row>
    <row r="238" spans="1:4" ht="15" thickBot="1">
      <c r="A238" s="30" t="s">
        <v>611</v>
      </c>
      <c r="B238" s="34" t="s">
        <v>554</v>
      </c>
      <c r="C238" s="34" t="s">
        <v>554</v>
      </c>
      <c r="D238" t="s">
        <v>767</v>
      </c>
    </row>
    <row r="239" spans="1:4" ht="15" thickBot="1">
      <c r="A239" s="30" t="s">
        <v>611</v>
      </c>
      <c r="B239" s="34" t="s">
        <v>554</v>
      </c>
      <c r="C239" s="34" t="s">
        <v>554</v>
      </c>
      <c r="D239" t="s">
        <v>767</v>
      </c>
    </row>
    <row r="240" spans="1:4" ht="15" thickBot="1">
      <c r="A240" s="30" t="s">
        <v>1538</v>
      </c>
      <c r="B240" s="35" t="s">
        <v>1539</v>
      </c>
      <c r="C240" s="36" t="s">
        <v>1539</v>
      </c>
      <c r="D240" t="s">
        <v>767</v>
      </c>
    </row>
    <row r="241" spans="1:4" ht="15" thickBot="1">
      <c r="A241" s="30" t="s">
        <v>584</v>
      </c>
      <c r="B241" s="34" t="s">
        <v>585</v>
      </c>
      <c r="C241" s="34" t="s">
        <v>585</v>
      </c>
      <c r="D241" t="s">
        <v>767</v>
      </c>
    </row>
    <row r="242" spans="1:4" ht="15" thickBot="1">
      <c r="A242" s="30" t="s">
        <v>586</v>
      </c>
      <c r="B242" s="34" t="s">
        <v>587</v>
      </c>
      <c r="C242" s="34" t="s">
        <v>587</v>
      </c>
      <c r="D242" t="s">
        <v>767</v>
      </c>
    </row>
    <row r="243" spans="1:4" ht="15" thickBot="1">
      <c r="A243" s="30" t="s">
        <v>462</v>
      </c>
      <c r="B243" s="34" t="s">
        <v>463</v>
      </c>
      <c r="C243" s="34" t="s">
        <v>463</v>
      </c>
      <c r="D243" t="s">
        <v>767</v>
      </c>
    </row>
    <row r="244" spans="1:4" ht="15" thickBot="1">
      <c r="A244" s="30" t="s">
        <v>462</v>
      </c>
      <c r="B244" s="34" t="s">
        <v>463</v>
      </c>
      <c r="C244" s="34" t="s">
        <v>463</v>
      </c>
      <c r="D244" t="s">
        <v>767</v>
      </c>
    </row>
    <row r="245" spans="1:4" ht="15" thickBot="1">
      <c r="A245" s="30" t="s">
        <v>588</v>
      </c>
      <c r="B245" s="34" t="s">
        <v>589</v>
      </c>
      <c r="C245" s="34" t="s">
        <v>589</v>
      </c>
      <c r="D245" t="s">
        <v>767</v>
      </c>
    </row>
    <row r="246" spans="1:4" ht="15" thickBot="1">
      <c r="A246" s="30" t="s">
        <v>588</v>
      </c>
      <c r="B246" s="34" t="s">
        <v>589</v>
      </c>
      <c r="C246" s="34" t="s">
        <v>589</v>
      </c>
      <c r="D246" t="s">
        <v>767</v>
      </c>
    </row>
    <row r="247" spans="1:4" ht="15" thickBot="1">
      <c r="A247" s="30" t="s">
        <v>590</v>
      </c>
      <c r="B247" s="34" t="s">
        <v>591</v>
      </c>
      <c r="C247" s="34" t="s">
        <v>591</v>
      </c>
      <c r="D247" t="s">
        <v>767</v>
      </c>
    </row>
    <row r="248" spans="1:4" ht="15" thickBot="1">
      <c r="A248" s="30" t="s">
        <v>1053</v>
      </c>
      <c r="B248" s="34" t="s">
        <v>874</v>
      </c>
      <c r="C248" s="34" t="s">
        <v>874</v>
      </c>
      <c r="D248" t="s">
        <v>767</v>
      </c>
    </row>
    <row r="249" spans="1:4" ht="15" thickBot="1">
      <c r="A249" s="30" t="s">
        <v>986</v>
      </c>
      <c r="B249" s="34" t="s">
        <v>808</v>
      </c>
      <c r="C249" s="34" t="s">
        <v>808</v>
      </c>
      <c r="D249" t="s">
        <v>767</v>
      </c>
    </row>
    <row r="250" spans="1:4" ht="15" thickBot="1">
      <c r="A250" s="30" t="s">
        <v>1054</v>
      </c>
      <c r="B250" s="34" t="s">
        <v>875</v>
      </c>
      <c r="C250" s="34" t="s">
        <v>875</v>
      </c>
      <c r="D250" t="s">
        <v>767</v>
      </c>
    </row>
    <row r="251" spans="1:4" ht="15" thickBot="1">
      <c r="A251" s="30" t="s">
        <v>592</v>
      </c>
      <c r="B251" s="34" t="s">
        <v>593</v>
      </c>
      <c r="C251" s="34" t="s">
        <v>593</v>
      </c>
      <c r="D251" t="s">
        <v>767</v>
      </c>
    </row>
    <row r="252" spans="1:4" ht="15" thickBot="1">
      <c r="A252" s="30" t="s">
        <v>1055</v>
      </c>
      <c r="B252" s="34" t="s">
        <v>876</v>
      </c>
      <c r="C252" s="34" t="s">
        <v>876</v>
      </c>
      <c r="D252" t="s">
        <v>767</v>
      </c>
    </row>
    <row r="253" spans="1:4" ht="15" thickBot="1">
      <c r="A253" s="30" t="s">
        <v>1056</v>
      </c>
      <c r="B253" s="34" t="s">
        <v>877</v>
      </c>
      <c r="C253" s="34" t="s">
        <v>877</v>
      </c>
      <c r="D253" t="s">
        <v>767</v>
      </c>
    </row>
    <row r="254" spans="1:4" ht="15" thickBot="1">
      <c r="A254" s="30" t="s">
        <v>1057</v>
      </c>
      <c r="B254" s="34" t="s">
        <v>878</v>
      </c>
      <c r="C254" s="34" t="s">
        <v>878</v>
      </c>
      <c r="D254" t="s">
        <v>767</v>
      </c>
    </row>
    <row r="255" spans="1:4" ht="15" thickBot="1">
      <c r="A255" s="30" t="s">
        <v>1058</v>
      </c>
      <c r="B255" s="34" t="s">
        <v>879</v>
      </c>
      <c r="C255" s="34" t="s">
        <v>879</v>
      </c>
      <c r="D255" t="s">
        <v>767</v>
      </c>
    </row>
    <row r="256" spans="1:4" ht="15" thickBot="1">
      <c r="A256" s="30" t="s">
        <v>1144</v>
      </c>
      <c r="B256" s="34" t="s">
        <v>966</v>
      </c>
      <c r="C256" s="34" t="s">
        <v>1621</v>
      </c>
      <c r="D256" t="s">
        <v>767</v>
      </c>
    </row>
    <row r="257" spans="1:4" ht="15" thickBot="1">
      <c r="A257" s="30" t="s">
        <v>976</v>
      </c>
      <c r="B257" s="34" t="s">
        <v>797</v>
      </c>
      <c r="C257" s="34" t="s">
        <v>1895</v>
      </c>
      <c r="D257" t="s">
        <v>762</v>
      </c>
    </row>
    <row r="258" spans="1:4" ht="15" thickBot="1">
      <c r="A258" s="30" t="s">
        <v>1082</v>
      </c>
      <c r="B258" s="34" t="s">
        <v>903</v>
      </c>
      <c r="C258" s="34" t="s">
        <v>1853</v>
      </c>
      <c r="D258" t="s">
        <v>765</v>
      </c>
    </row>
    <row r="259" spans="1:4" ht="15" thickBot="1">
      <c r="A259" s="30" t="s">
        <v>1083</v>
      </c>
      <c r="B259" s="34" t="s">
        <v>904</v>
      </c>
      <c r="C259" s="34" t="s">
        <v>1854</v>
      </c>
      <c r="D259" t="s">
        <v>765</v>
      </c>
    </row>
    <row r="260" spans="1:4" ht="15" thickBot="1">
      <c r="A260" s="30" t="s">
        <v>1084</v>
      </c>
      <c r="B260" s="34" t="s">
        <v>905</v>
      </c>
      <c r="C260" s="34" t="s">
        <v>1855</v>
      </c>
      <c r="D260" t="s">
        <v>765</v>
      </c>
    </row>
    <row r="261" spans="1:4" ht="15" thickBot="1">
      <c r="A261" s="30" t="s">
        <v>1085</v>
      </c>
      <c r="B261" s="34" t="s">
        <v>906</v>
      </c>
      <c r="C261" s="34" t="s">
        <v>1856</v>
      </c>
      <c r="D261" t="s">
        <v>765</v>
      </c>
    </row>
    <row r="262" spans="1:4" ht="15" thickBot="1">
      <c r="A262" s="30" t="s">
        <v>1510</v>
      </c>
      <c r="B262" s="34" t="s">
        <v>1603</v>
      </c>
      <c r="C262" s="34" t="s">
        <v>1604</v>
      </c>
      <c r="D262" t="s">
        <v>770</v>
      </c>
    </row>
    <row r="263" spans="1:4" ht="15" thickBot="1">
      <c r="A263" s="30" t="s">
        <v>722</v>
      </c>
      <c r="B263" s="34" t="s">
        <v>723</v>
      </c>
      <c r="C263" s="34" t="s">
        <v>2006</v>
      </c>
      <c r="D263" t="s">
        <v>770</v>
      </c>
    </row>
    <row r="264" spans="1:4" ht="15" thickBot="1">
      <c r="A264" s="30" t="s">
        <v>1074</v>
      </c>
      <c r="B264" s="34" t="s">
        <v>895</v>
      </c>
      <c r="C264" s="34" t="s">
        <v>1841</v>
      </c>
      <c r="D264" t="s">
        <v>767</v>
      </c>
    </row>
    <row r="265" spans="1:4" ht="15" thickBot="1">
      <c r="A265" s="30" t="s">
        <v>1075</v>
      </c>
      <c r="B265" s="34" t="s">
        <v>896</v>
      </c>
      <c r="C265" s="34" t="s">
        <v>1842</v>
      </c>
      <c r="D265" t="s">
        <v>767</v>
      </c>
    </row>
    <row r="266" spans="1:4" ht="15" thickBot="1">
      <c r="A266" s="30" t="s">
        <v>1062</v>
      </c>
      <c r="B266" s="34" t="s">
        <v>883</v>
      </c>
      <c r="C266" s="34" t="s">
        <v>1843</v>
      </c>
      <c r="D266" t="s">
        <v>767</v>
      </c>
    </row>
    <row r="267" spans="1:4" ht="15" thickBot="1">
      <c r="A267" s="30" t="s">
        <v>1063</v>
      </c>
      <c r="B267" s="34" t="s">
        <v>884</v>
      </c>
      <c r="C267" s="34" t="s">
        <v>1844</v>
      </c>
      <c r="D267" t="s">
        <v>767</v>
      </c>
    </row>
    <row r="268" spans="1:4" ht="15" thickBot="1">
      <c r="A268" s="30" t="s">
        <v>1064</v>
      </c>
      <c r="B268" s="34" t="s">
        <v>885</v>
      </c>
      <c r="C268" s="34" t="s">
        <v>1845</v>
      </c>
      <c r="D268" t="s">
        <v>767</v>
      </c>
    </row>
    <row r="269" spans="1:4" ht="15" thickBot="1">
      <c r="A269" s="30" t="s">
        <v>1076</v>
      </c>
      <c r="B269" s="34" t="s">
        <v>897</v>
      </c>
      <c r="C269" s="34" t="s">
        <v>1846</v>
      </c>
      <c r="D269" t="s">
        <v>767</v>
      </c>
    </row>
    <row r="270" spans="1:4" ht="15" thickBot="1">
      <c r="A270" s="30" t="s">
        <v>1077</v>
      </c>
      <c r="B270" s="34" t="s">
        <v>898</v>
      </c>
      <c r="C270" s="34" t="s">
        <v>1847</v>
      </c>
      <c r="D270" t="s">
        <v>767</v>
      </c>
    </row>
    <row r="271" spans="1:4" ht="15" thickBot="1">
      <c r="A271" s="30" t="s">
        <v>1078</v>
      </c>
      <c r="B271" s="34" t="s">
        <v>899</v>
      </c>
      <c r="C271" s="34" t="s">
        <v>1848</v>
      </c>
      <c r="D271" t="s">
        <v>767</v>
      </c>
    </row>
    <row r="272" spans="1:4" ht="15" thickBot="1">
      <c r="A272" s="30" t="s">
        <v>1079</v>
      </c>
      <c r="B272" s="34" t="s">
        <v>900</v>
      </c>
      <c r="C272" s="34" t="s">
        <v>1849</v>
      </c>
      <c r="D272" t="s">
        <v>767</v>
      </c>
    </row>
    <row r="273" spans="1:4" ht="15" thickBot="1">
      <c r="A273" s="30" t="s">
        <v>1080</v>
      </c>
      <c r="B273" s="34" t="s">
        <v>901</v>
      </c>
      <c r="C273" s="34" t="s">
        <v>1850</v>
      </c>
      <c r="D273" t="s">
        <v>767</v>
      </c>
    </row>
    <row r="274" spans="1:4" ht="15" thickBot="1">
      <c r="A274" s="30" t="s">
        <v>1065</v>
      </c>
      <c r="B274" s="34" t="s">
        <v>886</v>
      </c>
      <c r="C274" s="34" t="s">
        <v>1851</v>
      </c>
      <c r="D274" t="s">
        <v>767</v>
      </c>
    </row>
    <row r="275" spans="1:4" ht="15" thickBot="1">
      <c r="A275" s="30" t="s">
        <v>1081</v>
      </c>
      <c r="B275" s="34" t="s">
        <v>902</v>
      </c>
      <c r="C275" s="34" t="s">
        <v>1852</v>
      </c>
      <c r="D275" t="s">
        <v>767</v>
      </c>
    </row>
    <row r="276" spans="1:4" ht="15" thickBot="1">
      <c r="A276" s="30" t="s">
        <v>1470</v>
      </c>
      <c r="B276" s="35" t="s">
        <v>1550</v>
      </c>
      <c r="C276" s="36" t="s">
        <v>1584</v>
      </c>
      <c r="D276" t="s">
        <v>1697</v>
      </c>
    </row>
    <row r="277" spans="1:4" ht="15" thickBot="1">
      <c r="A277" s="30" t="s">
        <v>1470</v>
      </c>
      <c r="B277" s="35" t="s">
        <v>1550</v>
      </c>
      <c r="C277" s="36" t="s">
        <v>1584</v>
      </c>
      <c r="D277" t="s">
        <v>1697</v>
      </c>
    </row>
    <row r="278" spans="1:4" ht="15" thickBot="1">
      <c r="A278" s="30" t="s">
        <v>1466</v>
      </c>
      <c r="B278" s="35" t="s">
        <v>1549</v>
      </c>
      <c r="C278" s="36" t="s">
        <v>1582</v>
      </c>
      <c r="D278" t="s">
        <v>1697</v>
      </c>
    </row>
    <row r="279" spans="1:4" ht="15" thickBot="1">
      <c r="A279" s="30" t="s">
        <v>1466</v>
      </c>
      <c r="B279" s="35" t="s">
        <v>1549</v>
      </c>
      <c r="C279" s="36" t="s">
        <v>1582</v>
      </c>
      <c r="D279" t="s">
        <v>1697</v>
      </c>
    </row>
    <row r="280" spans="1:4" ht="15" thickBot="1">
      <c r="A280" s="30" t="s">
        <v>1468</v>
      </c>
      <c r="B280" s="35" t="s">
        <v>1549</v>
      </c>
      <c r="C280" s="36" t="s">
        <v>1583</v>
      </c>
      <c r="D280" t="s">
        <v>1697</v>
      </c>
    </row>
    <row r="281" spans="1:4" ht="15" thickBot="1">
      <c r="A281" s="30" t="s">
        <v>1468</v>
      </c>
      <c r="B281" s="35" t="s">
        <v>1549</v>
      </c>
      <c r="C281" s="36" t="s">
        <v>1583</v>
      </c>
      <c r="D281" t="s">
        <v>1697</v>
      </c>
    </row>
    <row r="282" spans="1:4" ht="15" thickBot="1">
      <c r="A282" s="30" t="s">
        <v>1546</v>
      </c>
      <c r="B282" s="34" t="s">
        <v>1617</v>
      </c>
      <c r="C282" s="34" t="s">
        <v>1618</v>
      </c>
      <c r="D282" t="s">
        <v>762</v>
      </c>
    </row>
    <row r="283" spans="1:4" ht="15" thickBot="1">
      <c r="A283" s="30" t="s">
        <v>1546</v>
      </c>
      <c r="B283" s="34" t="s">
        <v>1617</v>
      </c>
      <c r="C283" s="34" t="s">
        <v>1618</v>
      </c>
      <c r="D283" t="s">
        <v>762</v>
      </c>
    </row>
    <row r="284" spans="1:4" ht="15" thickBot="1">
      <c r="A284" s="30" t="s">
        <v>1036</v>
      </c>
      <c r="B284" s="34" t="s">
        <v>857</v>
      </c>
      <c r="C284" s="34" t="s">
        <v>1805</v>
      </c>
      <c r="D284" t="s">
        <v>765</v>
      </c>
    </row>
    <row r="285" spans="1:4" ht="15" thickBot="1">
      <c r="A285" s="30" t="s">
        <v>1045</v>
      </c>
      <c r="B285" s="34" t="s">
        <v>866</v>
      </c>
      <c r="C285" s="34" t="s">
        <v>1815</v>
      </c>
      <c r="D285" t="s">
        <v>765</v>
      </c>
    </row>
    <row r="286" spans="1:4" ht="15" thickBot="1">
      <c r="A286" s="30" t="s">
        <v>1040</v>
      </c>
      <c r="B286" s="34" t="s">
        <v>861</v>
      </c>
      <c r="C286" s="34" t="s">
        <v>1809</v>
      </c>
      <c r="D286" t="s">
        <v>765</v>
      </c>
    </row>
    <row r="287" spans="1:4" ht="15" thickBot="1">
      <c r="A287" s="30" t="s">
        <v>1038</v>
      </c>
      <c r="B287" s="34" t="s">
        <v>859</v>
      </c>
      <c r="C287" s="34" t="s">
        <v>1807</v>
      </c>
      <c r="D287" t="s">
        <v>765</v>
      </c>
    </row>
    <row r="288" spans="1:4" ht="15" thickBot="1">
      <c r="A288" s="30" t="s">
        <v>1042</v>
      </c>
      <c r="B288" s="34" t="s">
        <v>863</v>
      </c>
      <c r="C288" s="34" t="s">
        <v>1811</v>
      </c>
      <c r="D288" t="s">
        <v>765</v>
      </c>
    </row>
    <row r="289" spans="1:4" ht="15" thickBot="1">
      <c r="A289" s="30" t="s">
        <v>1039</v>
      </c>
      <c r="B289" s="34" t="s">
        <v>860</v>
      </c>
      <c r="C289" s="34" t="s">
        <v>1808</v>
      </c>
      <c r="D289" t="s">
        <v>765</v>
      </c>
    </row>
    <row r="290" spans="1:4" ht="15" thickBot="1">
      <c r="A290" s="30" t="s">
        <v>1037</v>
      </c>
      <c r="B290" s="34" t="s">
        <v>858</v>
      </c>
      <c r="C290" s="34" t="s">
        <v>1806</v>
      </c>
      <c r="D290" t="s">
        <v>765</v>
      </c>
    </row>
    <row r="291" spans="1:4" ht="15" thickBot="1">
      <c r="A291" s="30" t="s">
        <v>1041</v>
      </c>
      <c r="B291" s="34" t="s">
        <v>862</v>
      </c>
      <c r="C291" s="34" t="s">
        <v>1810</v>
      </c>
      <c r="D291" t="s">
        <v>765</v>
      </c>
    </row>
    <row r="292" spans="1:4" ht="15" thickBot="1">
      <c r="A292" s="30" t="s">
        <v>1059</v>
      </c>
      <c r="B292" s="34" t="s">
        <v>880</v>
      </c>
      <c r="C292" s="34" t="s">
        <v>1892</v>
      </c>
      <c r="D292" t="s">
        <v>762</v>
      </c>
    </row>
    <row r="293" spans="1:4" ht="15" thickBot="1">
      <c r="A293" s="30" t="s">
        <v>1060</v>
      </c>
      <c r="B293" s="34" t="s">
        <v>881</v>
      </c>
      <c r="C293" s="34" t="s">
        <v>1893</v>
      </c>
      <c r="D293" t="s">
        <v>762</v>
      </c>
    </row>
    <row r="294" spans="1:4" ht="15" thickBot="1">
      <c r="A294" s="30" t="s">
        <v>1119</v>
      </c>
      <c r="B294" s="34" t="s">
        <v>940</v>
      </c>
      <c r="C294" s="34" t="s">
        <v>1916</v>
      </c>
      <c r="D294" t="s">
        <v>762</v>
      </c>
    </row>
    <row r="295" spans="1:4" ht="15" thickBot="1">
      <c r="A295" s="30" t="s">
        <v>1120</v>
      </c>
      <c r="B295" s="34" t="s">
        <v>941</v>
      </c>
      <c r="C295" s="34" t="s">
        <v>1917</v>
      </c>
      <c r="D295" t="s">
        <v>762</v>
      </c>
    </row>
    <row r="296" spans="1:4" ht="15" thickBot="1">
      <c r="A296" s="30" t="s">
        <v>1121</v>
      </c>
      <c r="B296" s="34" t="s">
        <v>942</v>
      </c>
      <c r="C296" s="34" t="s">
        <v>1918</v>
      </c>
      <c r="D296" t="s">
        <v>762</v>
      </c>
    </row>
    <row r="297" spans="1:4" ht="15" thickBot="1">
      <c r="A297" s="30" t="s">
        <v>1122</v>
      </c>
      <c r="B297" s="34" t="s">
        <v>943</v>
      </c>
      <c r="C297" s="34" t="s">
        <v>1919</v>
      </c>
      <c r="D297" t="s">
        <v>762</v>
      </c>
    </row>
    <row r="298" spans="1:4" ht="15" thickBot="1">
      <c r="A298" s="30" t="s">
        <v>1131</v>
      </c>
      <c r="B298" s="34" t="s">
        <v>952</v>
      </c>
      <c r="C298" s="34" t="s">
        <v>1920</v>
      </c>
      <c r="D298" t="s">
        <v>762</v>
      </c>
    </row>
    <row r="299" spans="1:4" ht="15" thickBot="1">
      <c r="A299" s="30" t="s">
        <v>1116</v>
      </c>
      <c r="B299" s="34" t="s">
        <v>937</v>
      </c>
      <c r="C299" s="34" t="s">
        <v>1911</v>
      </c>
      <c r="D299" t="s">
        <v>762</v>
      </c>
    </row>
    <row r="300" spans="1:4" ht="15" thickBot="1">
      <c r="A300" s="30" t="s">
        <v>1104</v>
      </c>
      <c r="B300" s="34" t="s">
        <v>925</v>
      </c>
      <c r="C300" s="34" t="s">
        <v>1899</v>
      </c>
      <c r="D300" t="s">
        <v>762</v>
      </c>
    </row>
    <row r="301" spans="1:4" ht="15" thickBot="1">
      <c r="A301" s="30" t="s">
        <v>1109</v>
      </c>
      <c r="B301" s="34" t="s">
        <v>930</v>
      </c>
      <c r="C301" s="34" t="s">
        <v>1904</v>
      </c>
      <c r="D301" t="s">
        <v>762</v>
      </c>
    </row>
    <row r="302" spans="1:4" ht="15" thickBot="1">
      <c r="A302" s="30" t="s">
        <v>1112</v>
      </c>
      <c r="B302" s="34" t="s">
        <v>933</v>
      </c>
      <c r="C302" s="34" t="s">
        <v>1907</v>
      </c>
      <c r="D302" t="s">
        <v>762</v>
      </c>
    </row>
    <row r="303" spans="1:4" ht="15" thickBot="1">
      <c r="A303" s="30" t="s">
        <v>1105</v>
      </c>
      <c r="B303" s="34" t="s">
        <v>926</v>
      </c>
      <c r="C303" s="34" t="s">
        <v>1900</v>
      </c>
      <c r="D303" t="s">
        <v>762</v>
      </c>
    </row>
    <row r="304" spans="1:4" ht="15" thickBot="1">
      <c r="A304" s="30" t="s">
        <v>1114</v>
      </c>
      <c r="B304" s="34" t="s">
        <v>935</v>
      </c>
      <c r="C304" s="34" t="s">
        <v>1909</v>
      </c>
      <c r="D304" t="s">
        <v>762</v>
      </c>
    </row>
    <row r="305" spans="1:4" ht="15" thickBot="1">
      <c r="A305" s="30" t="s">
        <v>1106</v>
      </c>
      <c r="B305" s="34" t="s">
        <v>927</v>
      </c>
      <c r="C305" s="34" t="s">
        <v>1901</v>
      </c>
      <c r="D305" t="s">
        <v>762</v>
      </c>
    </row>
    <row r="306" spans="1:4" ht="15" thickBot="1">
      <c r="A306" s="30" t="s">
        <v>1113</v>
      </c>
      <c r="B306" s="34" t="s">
        <v>934</v>
      </c>
      <c r="C306" s="34" t="s">
        <v>1908</v>
      </c>
      <c r="D306" t="s">
        <v>762</v>
      </c>
    </row>
    <row r="307" spans="1:4" ht="15" thickBot="1">
      <c r="A307" s="30" t="s">
        <v>1111</v>
      </c>
      <c r="B307" s="34" t="s">
        <v>932</v>
      </c>
      <c r="C307" s="34" t="s">
        <v>1906</v>
      </c>
      <c r="D307" t="s">
        <v>762</v>
      </c>
    </row>
    <row r="308" spans="1:4" ht="15" thickBot="1">
      <c r="A308" s="30" t="s">
        <v>1101</v>
      </c>
      <c r="B308" s="34" t="s">
        <v>922</v>
      </c>
      <c r="C308" s="34" t="s">
        <v>1896</v>
      </c>
      <c r="D308" t="s">
        <v>762</v>
      </c>
    </row>
    <row r="309" spans="1:4" ht="15" thickBot="1">
      <c r="A309" s="30" t="s">
        <v>1103</v>
      </c>
      <c r="B309" s="34" t="s">
        <v>924</v>
      </c>
      <c r="C309" s="34" t="s">
        <v>1898</v>
      </c>
      <c r="D309" t="s">
        <v>762</v>
      </c>
    </row>
    <row r="310" spans="1:4" ht="15" thickBot="1">
      <c r="A310" s="30" t="s">
        <v>1102</v>
      </c>
      <c r="B310" s="34" t="s">
        <v>923</v>
      </c>
      <c r="C310" s="34" t="s">
        <v>1897</v>
      </c>
      <c r="D310" t="s">
        <v>762</v>
      </c>
    </row>
    <row r="311" spans="1:4" ht="15" thickBot="1">
      <c r="A311" s="30" t="s">
        <v>1115</v>
      </c>
      <c r="B311" s="34" t="s">
        <v>936</v>
      </c>
      <c r="C311" s="34" t="s">
        <v>1910</v>
      </c>
      <c r="D311" t="s">
        <v>762</v>
      </c>
    </row>
    <row r="312" spans="1:4" ht="15" thickBot="1">
      <c r="A312" s="30" t="s">
        <v>1107</v>
      </c>
      <c r="B312" s="34" t="s">
        <v>928</v>
      </c>
      <c r="C312" s="34" t="s">
        <v>1902</v>
      </c>
      <c r="D312" t="s">
        <v>762</v>
      </c>
    </row>
    <row r="313" spans="1:4" ht="15" thickBot="1">
      <c r="A313" s="30" t="s">
        <v>1108</v>
      </c>
      <c r="B313" s="34" t="s">
        <v>929</v>
      </c>
      <c r="C313" s="34" t="s">
        <v>1903</v>
      </c>
      <c r="D313" t="s">
        <v>762</v>
      </c>
    </row>
    <row r="314" spans="1:4" ht="15" thickBot="1">
      <c r="A314" s="30" t="s">
        <v>1110</v>
      </c>
      <c r="B314" s="34" t="s">
        <v>931</v>
      </c>
      <c r="C314" s="34" t="s">
        <v>1905</v>
      </c>
      <c r="D314" t="s">
        <v>762</v>
      </c>
    </row>
    <row r="315" spans="1:4" ht="15" thickBot="1">
      <c r="A315" s="30" t="s">
        <v>1532</v>
      </c>
      <c r="B315" s="34" t="s">
        <v>1533</v>
      </c>
      <c r="C315" s="34" t="s">
        <v>1576</v>
      </c>
      <c r="D315" t="s">
        <v>1678</v>
      </c>
    </row>
    <row r="316" spans="1:4" ht="15" thickBot="1">
      <c r="A316" s="30" t="s">
        <v>1530</v>
      </c>
      <c r="B316" s="34" t="s">
        <v>1531</v>
      </c>
      <c r="C316" s="34" t="s">
        <v>1575</v>
      </c>
      <c r="D316" t="s">
        <v>1678</v>
      </c>
    </row>
    <row r="317" spans="1:4" ht="15" thickBot="1">
      <c r="A317" s="30" t="s">
        <v>1534</v>
      </c>
      <c r="B317" s="34" t="s">
        <v>1535</v>
      </c>
      <c r="C317" s="34" t="s">
        <v>1577</v>
      </c>
      <c r="D317" t="s">
        <v>774</v>
      </c>
    </row>
    <row r="318" spans="1:4" ht="15" thickBot="1">
      <c r="A318" s="30" t="s">
        <v>1132</v>
      </c>
      <c r="B318" s="34" t="s">
        <v>953</v>
      </c>
      <c r="C318" s="34" t="s">
        <v>953</v>
      </c>
      <c r="D318" t="s">
        <v>1678</v>
      </c>
    </row>
    <row r="319" spans="1:4" ht="15" thickBot="1">
      <c r="A319" s="30" t="s">
        <v>989</v>
      </c>
      <c r="B319" s="34" t="s">
        <v>811</v>
      </c>
      <c r="C319" s="34" t="s">
        <v>1780</v>
      </c>
      <c r="D319" t="s">
        <v>760</v>
      </c>
    </row>
    <row r="320" spans="1:4" ht="15" thickBot="1">
      <c r="A320" s="30" t="s">
        <v>988</v>
      </c>
      <c r="B320" s="34" t="s">
        <v>810</v>
      </c>
      <c r="C320" s="34" t="s">
        <v>1779</v>
      </c>
      <c r="D320" t="s">
        <v>760</v>
      </c>
    </row>
    <row r="321" spans="1:4" ht="15" thickBot="1">
      <c r="A321" s="30" t="s">
        <v>987</v>
      </c>
      <c r="B321" s="34" t="s">
        <v>809</v>
      </c>
      <c r="C321" s="34" t="s">
        <v>1778</v>
      </c>
      <c r="D321" t="s">
        <v>760</v>
      </c>
    </row>
    <row r="322" spans="1:4" ht="15" thickBot="1">
      <c r="A322" s="30" t="s">
        <v>999</v>
      </c>
      <c r="B322" s="34" t="s">
        <v>821</v>
      </c>
      <c r="C322" s="34" t="s">
        <v>1777</v>
      </c>
      <c r="D322" t="s">
        <v>760</v>
      </c>
    </row>
    <row r="323" spans="1:4" ht="15" thickBot="1">
      <c r="A323" s="30" t="s">
        <v>1526</v>
      </c>
      <c r="B323" s="35" t="s">
        <v>1611</v>
      </c>
      <c r="C323" s="36" t="s">
        <v>1612</v>
      </c>
      <c r="D323" t="s">
        <v>767</v>
      </c>
    </row>
    <row r="324" spans="1:4" ht="15" thickBot="1">
      <c r="A324" s="30" t="s">
        <v>1526</v>
      </c>
      <c r="B324" s="35" t="s">
        <v>1611</v>
      </c>
      <c r="C324" s="36" t="s">
        <v>1612</v>
      </c>
      <c r="D324" t="s">
        <v>767</v>
      </c>
    </row>
    <row r="325" spans="1:4" ht="15" thickBot="1">
      <c r="A325" s="30" t="s">
        <v>1544</v>
      </c>
      <c r="B325" s="35" t="s">
        <v>1615</v>
      </c>
      <c r="C325" s="36" t="s">
        <v>1616</v>
      </c>
      <c r="D325" t="s">
        <v>767</v>
      </c>
    </row>
    <row r="326" spans="1:4" ht="15" thickBot="1">
      <c r="A326" s="30" t="s">
        <v>1544</v>
      </c>
      <c r="B326" s="35" t="s">
        <v>1615</v>
      </c>
      <c r="C326" s="36" t="s">
        <v>1616</v>
      </c>
      <c r="D326" t="s">
        <v>767</v>
      </c>
    </row>
    <row r="327" spans="1:4" ht="15" thickBot="1">
      <c r="A327" s="30" t="s">
        <v>1520</v>
      </c>
      <c r="B327" s="35" t="s">
        <v>1605</v>
      </c>
      <c r="C327" s="36" t="s">
        <v>1606</v>
      </c>
      <c r="D327" t="s">
        <v>767</v>
      </c>
    </row>
    <row r="328" spans="1:4" ht="15" thickBot="1">
      <c r="A328" s="30" t="s">
        <v>1522</v>
      </c>
      <c r="B328" s="35" t="s">
        <v>1607</v>
      </c>
      <c r="C328" s="36" t="s">
        <v>1608</v>
      </c>
      <c r="D328" t="s">
        <v>767</v>
      </c>
    </row>
    <row r="329" spans="1:4" ht="15" thickBot="1">
      <c r="A329" s="30" t="s">
        <v>1524</v>
      </c>
      <c r="B329" s="35" t="s">
        <v>1609</v>
      </c>
      <c r="C329" s="36" t="s">
        <v>1610</v>
      </c>
      <c r="D329" t="s">
        <v>767</v>
      </c>
    </row>
    <row r="330" spans="1:4" ht="15" thickBot="1">
      <c r="A330" s="30" t="s">
        <v>1524</v>
      </c>
      <c r="B330" s="35" t="s">
        <v>1609</v>
      </c>
      <c r="C330" s="36" t="s">
        <v>1610</v>
      </c>
      <c r="D330" t="s">
        <v>767</v>
      </c>
    </row>
    <row r="331" spans="1:4" ht="15" thickBot="1">
      <c r="A331" s="30" t="s">
        <v>1528</v>
      </c>
      <c r="B331" s="35" t="s">
        <v>1613</v>
      </c>
      <c r="C331" s="36" t="s">
        <v>1614</v>
      </c>
      <c r="D331" t="s">
        <v>767</v>
      </c>
    </row>
    <row r="332" spans="1:4" ht="15" thickBot="1">
      <c r="A332" s="30" t="s">
        <v>1528</v>
      </c>
      <c r="B332" s="35" t="s">
        <v>1613</v>
      </c>
      <c r="C332" s="36" t="s">
        <v>1614</v>
      </c>
      <c r="D332" t="s">
        <v>767</v>
      </c>
    </row>
    <row r="333" spans="1:4" ht="15" thickBot="1">
      <c r="A333" s="30" t="s">
        <v>1133</v>
      </c>
      <c r="B333" s="34" t="s">
        <v>955</v>
      </c>
      <c r="C333" s="34" t="s">
        <v>955</v>
      </c>
      <c r="D333" t="s">
        <v>1678</v>
      </c>
    </row>
    <row r="334" spans="1:4" ht="15" thickBot="1">
      <c r="A334" s="30" t="s">
        <v>1134</v>
      </c>
      <c r="B334" s="34" t="s">
        <v>956</v>
      </c>
      <c r="C334" s="34" t="s">
        <v>956</v>
      </c>
      <c r="D334" t="s">
        <v>1678</v>
      </c>
    </row>
    <row r="335" spans="1:4" ht="15" thickBot="1">
      <c r="A335" s="30" t="s">
        <v>1135</v>
      </c>
      <c r="B335" s="34" t="s">
        <v>957</v>
      </c>
      <c r="C335" s="34" t="s">
        <v>957</v>
      </c>
      <c r="D335" t="s">
        <v>1678</v>
      </c>
    </row>
    <row r="336" spans="1:4" ht="15" thickBot="1">
      <c r="A336" s="30" t="s">
        <v>1514</v>
      </c>
      <c r="B336" s="34" t="s">
        <v>1515</v>
      </c>
      <c r="C336" s="34" t="s">
        <v>1572</v>
      </c>
      <c r="D336" t="s">
        <v>1678</v>
      </c>
    </row>
    <row r="337" spans="1:4" ht="15" thickBot="1">
      <c r="A337" s="30" t="s">
        <v>970</v>
      </c>
      <c r="B337" s="34" t="s">
        <v>791</v>
      </c>
      <c r="C337" s="34" t="s">
        <v>1619</v>
      </c>
      <c r="D337" t="s">
        <v>1678</v>
      </c>
    </row>
    <row r="338" spans="1:4" ht="15" thickBot="1">
      <c r="A338" s="30" t="s">
        <v>1512</v>
      </c>
      <c r="B338" s="34" t="s">
        <v>1513</v>
      </c>
      <c r="C338" s="34" t="s">
        <v>1571</v>
      </c>
      <c r="D338" t="s">
        <v>1678</v>
      </c>
    </row>
    <row r="339" spans="1:4" ht="15" thickBot="1">
      <c r="A339" s="30" t="s">
        <v>1516</v>
      </c>
      <c r="B339" s="34" t="s">
        <v>1517</v>
      </c>
      <c r="C339" s="34" t="s">
        <v>1573</v>
      </c>
      <c r="D339" t="s">
        <v>1678</v>
      </c>
    </row>
    <row r="340" spans="1:4" ht="15" thickBot="1">
      <c r="A340" s="30" t="s">
        <v>967</v>
      </c>
      <c r="B340" s="34" t="s">
        <v>789</v>
      </c>
      <c r="C340" s="34" t="s">
        <v>789</v>
      </c>
      <c r="D340" t="s">
        <v>1678</v>
      </c>
    </row>
    <row r="341" spans="1:4" ht="15" thickBot="1">
      <c r="A341" s="30" t="s">
        <v>971</v>
      </c>
      <c r="B341" s="34" t="s">
        <v>792</v>
      </c>
      <c r="C341" s="34" t="s">
        <v>1620</v>
      </c>
      <c r="D341" t="s">
        <v>1678</v>
      </c>
    </row>
    <row r="342" spans="1:4" ht="15" thickBot="1">
      <c r="A342" s="30" t="s">
        <v>1518</v>
      </c>
      <c r="B342" s="34" t="s">
        <v>1519</v>
      </c>
      <c r="C342" s="34" t="s">
        <v>1574</v>
      </c>
      <c r="D342" t="s">
        <v>1678</v>
      </c>
    </row>
    <row r="343" spans="1:4" ht="15" thickBot="1">
      <c r="A343" s="30" t="s">
        <v>248</v>
      </c>
      <c r="B343" s="34" t="s">
        <v>249</v>
      </c>
      <c r="C343" s="34" t="s">
        <v>2029</v>
      </c>
      <c r="D343" t="s">
        <v>770</v>
      </c>
    </row>
    <row r="344" spans="1:4" ht="15" thickBot="1">
      <c r="A344" s="30" t="s">
        <v>250</v>
      </c>
      <c r="B344" s="34" t="s">
        <v>251</v>
      </c>
      <c r="C344" s="34" t="s">
        <v>2030</v>
      </c>
      <c r="D344" t="s">
        <v>770</v>
      </c>
    </row>
    <row r="345" spans="1:4" ht="15" thickBot="1">
      <c r="A345" s="30" t="s">
        <v>1000</v>
      </c>
      <c r="B345" s="34" t="s">
        <v>822</v>
      </c>
      <c r="C345" s="34" t="s">
        <v>1784</v>
      </c>
      <c r="D345" t="s">
        <v>770</v>
      </c>
    </row>
    <row r="346" spans="1:4" ht="15" thickBot="1">
      <c r="A346" s="30" t="s">
        <v>628</v>
      </c>
      <c r="B346" s="34" t="s">
        <v>629</v>
      </c>
      <c r="C346" s="34" t="s">
        <v>2009</v>
      </c>
      <c r="D346" t="s">
        <v>770</v>
      </c>
    </row>
    <row r="347" spans="1:4" ht="15" thickBot="1">
      <c r="A347" s="30" t="s">
        <v>244</v>
      </c>
      <c r="B347" s="34" t="s">
        <v>245</v>
      </c>
      <c r="C347" s="34" t="s">
        <v>2018</v>
      </c>
      <c r="D347" t="s">
        <v>770</v>
      </c>
    </row>
    <row r="348" spans="1:4" ht="15" thickBot="1">
      <c r="A348" s="30" t="s">
        <v>308</v>
      </c>
      <c r="B348" s="34" t="s">
        <v>309</v>
      </c>
      <c r="C348" s="34" t="s">
        <v>2031</v>
      </c>
      <c r="D348" t="s">
        <v>770</v>
      </c>
    </row>
    <row r="349" spans="1:4" ht="15" thickBot="1">
      <c r="A349" s="30" t="s">
        <v>402</v>
      </c>
      <c r="B349" s="34" t="s">
        <v>403</v>
      </c>
      <c r="C349" s="34" t="s">
        <v>2007</v>
      </c>
      <c r="D349" t="s">
        <v>770</v>
      </c>
    </row>
    <row r="350" spans="1:4" ht="15" thickBot="1">
      <c r="A350" s="30" t="s">
        <v>402</v>
      </c>
      <c r="B350" s="34" t="s">
        <v>403</v>
      </c>
      <c r="C350" s="34" t="s">
        <v>2007</v>
      </c>
      <c r="D350" t="s">
        <v>770</v>
      </c>
    </row>
    <row r="351" spans="1:4" ht="15" thickBot="1">
      <c r="A351" s="30" t="s">
        <v>404</v>
      </c>
      <c r="B351" s="34" t="s">
        <v>405</v>
      </c>
      <c r="C351" s="34" t="s">
        <v>2008</v>
      </c>
      <c r="D351" t="s">
        <v>770</v>
      </c>
    </row>
    <row r="352" spans="1:4" ht="15" thickBot="1">
      <c r="A352" s="30" t="s">
        <v>404</v>
      </c>
      <c r="B352" s="34" t="s">
        <v>405</v>
      </c>
      <c r="C352" s="34" t="s">
        <v>2008</v>
      </c>
      <c r="D352" t="s">
        <v>770</v>
      </c>
    </row>
    <row r="353" spans="1:4" ht="15" thickBot="1">
      <c r="A353" s="30" t="s">
        <v>404</v>
      </c>
      <c r="B353" s="34" t="s">
        <v>405</v>
      </c>
      <c r="C353" s="34" t="s">
        <v>2008</v>
      </c>
      <c r="D353" t="s">
        <v>770</v>
      </c>
    </row>
    <row r="354" spans="1:4" ht="15" thickBot="1">
      <c r="A354" s="30" t="s">
        <v>302</v>
      </c>
      <c r="B354" s="34" t="s">
        <v>303</v>
      </c>
      <c r="C354" s="34" t="s">
        <v>2020</v>
      </c>
      <c r="D354" t="s">
        <v>770</v>
      </c>
    </row>
    <row r="355" spans="1:4" ht="15" thickBot="1">
      <c r="A355" s="30" t="s">
        <v>204</v>
      </c>
      <c r="B355" s="34" t="s">
        <v>205</v>
      </c>
      <c r="C355" s="34" t="s">
        <v>2032</v>
      </c>
      <c r="D355" t="s">
        <v>770</v>
      </c>
    </row>
    <row r="356" spans="1:4" ht="15" thickBot="1">
      <c r="A356" s="30" t="s">
        <v>440</v>
      </c>
      <c r="B356" s="34" t="s">
        <v>441</v>
      </c>
      <c r="C356" s="34" t="s">
        <v>2025</v>
      </c>
      <c r="D356" t="s">
        <v>770</v>
      </c>
    </row>
    <row r="357" spans="1:4" ht="15" thickBot="1">
      <c r="A357" s="30" t="s">
        <v>440</v>
      </c>
      <c r="B357" s="34" t="s">
        <v>441</v>
      </c>
      <c r="C357" s="34" t="s">
        <v>2025</v>
      </c>
      <c r="D357" t="s">
        <v>770</v>
      </c>
    </row>
    <row r="358" spans="1:4" ht="15" thickBot="1">
      <c r="A358" s="30" t="s">
        <v>440</v>
      </c>
      <c r="B358" s="34" t="s">
        <v>441</v>
      </c>
      <c r="C358" s="34" t="s">
        <v>2025</v>
      </c>
      <c r="D358" t="s">
        <v>770</v>
      </c>
    </row>
    <row r="359" spans="1:4" ht="15" thickBot="1">
      <c r="A359" s="30" t="s">
        <v>440</v>
      </c>
      <c r="B359" s="34" t="s">
        <v>441</v>
      </c>
      <c r="C359" s="34" t="s">
        <v>2025</v>
      </c>
      <c r="D359" t="s">
        <v>770</v>
      </c>
    </row>
    <row r="360" spans="1:4" ht="15" thickBot="1">
      <c r="A360" s="30" t="s">
        <v>246</v>
      </c>
      <c r="B360" s="34" t="s">
        <v>247</v>
      </c>
      <c r="C360" s="34" t="s">
        <v>2019</v>
      </c>
      <c r="D360" t="s">
        <v>770</v>
      </c>
    </row>
    <row r="361" spans="1:4" ht="15" thickBot="1">
      <c r="A361" s="30" t="s">
        <v>432</v>
      </c>
      <c r="B361" s="34" t="s">
        <v>433</v>
      </c>
      <c r="C361" s="34" t="s">
        <v>2015</v>
      </c>
      <c r="D361" t="s">
        <v>770</v>
      </c>
    </row>
    <row r="362" spans="1:4" ht="15" thickBot="1">
      <c r="A362" s="30" t="s">
        <v>316</v>
      </c>
      <c r="B362" s="34" t="s">
        <v>317</v>
      </c>
      <c r="C362" s="34" t="s">
        <v>2022</v>
      </c>
      <c r="D362" t="s">
        <v>770</v>
      </c>
    </row>
    <row r="363" spans="1:4" ht="15" thickBot="1">
      <c r="A363" s="30" t="s">
        <v>304</v>
      </c>
      <c r="B363" s="34" t="s">
        <v>305</v>
      </c>
      <c r="C363" s="34" t="s">
        <v>2011</v>
      </c>
      <c r="D363" t="s">
        <v>770</v>
      </c>
    </row>
    <row r="364" spans="1:4" ht="15" thickBot="1">
      <c r="A364" s="30" t="s">
        <v>304</v>
      </c>
      <c r="B364" s="34" t="s">
        <v>305</v>
      </c>
      <c r="C364" s="34" t="s">
        <v>2011</v>
      </c>
      <c r="D364" t="s">
        <v>770</v>
      </c>
    </row>
    <row r="365" spans="1:4" ht="15" thickBot="1">
      <c r="A365" s="30" t="s">
        <v>304</v>
      </c>
      <c r="B365" s="34" t="s">
        <v>305</v>
      </c>
      <c r="C365" s="34" t="s">
        <v>2011</v>
      </c>
      <c r="D365" t="s">
        <v>770</v>
      </c>
    </row>
    <row r="366" spans="1:4" ht="15" thickBot="1">
      <c r="A366" s="30" t="s">
        <v>304</v>
      </c>
      <c r="B366" s="34" t="s">
        <v>305</v>
      </c>
      <c r="C366" s="34" t="s">
        <v>2011</v>
      </c>
      <c r="D366" t="s">
        <v>770</v>
      </c>
    </row>
    <row r="367" spans="1:4" ht="15" thickBot="1">
      <c r="A367" s="30" t="s">
        <v>310</v>
      </c>
      <c r="B367" s="34" t="s">
        <v>311</v>
      </c>
      <c r="C367" s="34" t="s">
        <v>2021</v>
      </c>
      <c r="D367" t="s">
        <v>770</v>
      </c>
    </row>
    <row r="368" spans="1:4" ht="15" thickBot="1">
      <c r="A368" s="30" t="s">
        <v>306</v>
      </c>
      <c r="B368" s="34" t="s">
        <v>307</v>
      </c>
      <c r="C368" s="34" t="s">
        <v>2012</v>
      </c>
      <c r="D368" t="s">
        <v>770</v>
      </c>
    </row>
    <row r="369" spans="1:4" ht="15" thickBot="1">
      <c r="A369" s="30" t="s">
        <v>977</v>
      </c>
      <c r="B369" s="34" t="s">
        <v>954</v>
      </c>
      <c r="C369" s="34" t="s">
        <v>1783</v>
      </c>
      <c r="D369" t="s">
        <v>770</v>
      </c>
    </row>
    <row r="370" spans="1:4" ht="15" thickBot="1">
      <c r="A370" s="30" t="s">
        <v>977</v>
      </c>
      <c r="B370" s="34" t="s">
        <v>798</v>
      </c>
      <c r="C370" s="34" t="s">
        <v>1782</v>
      </c>
      <c r="D370" t="s">
        <v>770</v>
      </c>
    </row>
    <row r="371" spans="1:4" ht="15" thickBot="1">
      <c r="A371" s="30" t="s">
        <v>1472</v>
      </c>
      <c r="B371" s="34" t="s">
        <v>1551</v>
      </c>
      <c r="C371" s="34" t="s">
        <v>1552</v>
      </c>
      <c r="D371" t="s">
        <v>777</v>
      </c>
    </row>
    <row r="372" spans="1:4" ht="15" thickBot="1">
      <c r="A372" s="30" t="s">
        <v>1173</v>
      </c>
      <c r="B372" s="34" t="s">
        <v>1187</v>
      </c>
      <c r="C372" s="34" t="s">
        <v>1187</v>
      </c>
      <c r="D372" t="s">
        <v>1678</v>
      </c>
    </row>
    <row r="373" spans="1:4" ht="15" thickBot="1">
      <c r="A373" s="30" t="s">
        <v>740</v>
      </c>
      <c r="B373" s="34" t="s">
        <v>741</v>
      </c>
      <c r="C373" s="34" t="s">
        <v>2010</v>
      </c>
      <c r="D373" t="s">
        <v>777</v>
      </c>
    </row>
    <row r="374" spans="1:4" ht="15" thickBot="1">
      <c r="A374" s="30" t="s">
        <v>314</v>
      </c>
      <c r="B374" s="34" t="s">
        <v>315</v>
      </c>
      <c r="C374" s="34" t="s">
        <v>2024</v>
      </c>
      <c r="D374" t="s">
        <v>777</v>
      </c>
    </row>
    <row r="375" spans="1:4" ht="15" thickBot="1">
      <c r="A375" s="30" t="s">
        <v>1022</v>
      </c>
      <c r="B375" s="34" t="s">
        <v>844</v>
      </c>
      <c r="C375" s="34" t="s">
        <v>1791</v>
      </c>
      <c r="D375" t="s">
        <v>765</v>
      </c>
    </row>
    <row r="376" spans="1:4" ht="15" thickBot="1">
      <c r="A376" s="30" t="s">
        <v>1024</v>
      </c>
      <c r="B376" s="34" t="s">
        <v>846</v>
      </c>
      <c r="C376" s="34" t="s">
        <v>1793</v>
      </c>
      <c r="D376" t="s">
        <v>765</v>
      </c>
    </row>
    <row r="377" spans="1:4" ht="15" thickBot="1">
      <c r="A377" s="30" t="s">
        <v>1025</v>
      </c>
      <c r="B377" s="34" t="s">
        <v>847</v>
      </c>
      <c r="C377" s="34" t="s">
        <v>1794</v>
      </c>
      <c r="D377" t="s">
        <v>765</v>
      </c>
    </row>
    <row r="378" spans="1:4" ht="15" thickBot="1">
      <c r="A378" s="30" t="s">
        <v>1023</v>
      </c>
      <c r="B378" s="34" t="s">
        <v>845</v>
      </c>
      <c r="C378" s="34" t="s">
        <v>1792</v>
      </c>
      <c r="D378" t="s">
        <v>765</v>
      </c>
    </row>
    <row r="379" spans="1:4" ht="15" thickBot="1">
      <c r="A379" s="30" t="s">
        <v>1026</v>
      </c>
      <c r="B379" s="34" t="s">
        <v>848</v>
      </c>
      <c r="C379" s="34" t="s">
        <v>1795</v>
      </c>
      <c r="D379" t="s">
        <v>765</v>
      </c>
    </row>
    <row r="380" spans="1:4" ht="15" thickBot="1">
      <c r="A380" s="30" t="s">
        <v>1027</v>
      </c>
      <c r="B380" s="34" t="s">
        <v>849</v>
      </c>
      <c r="C380" s="34" t="s">
        <v>1796</v>
      </c>
      <c r="D380" t="s">
        <v>765</v>
      </c>
    </row>
    <row r="381" spans="1:4" ht="15" thickBot="1">
      <c r="A381" s="30" t="s">
        <v>1033</v>
      </c>
      <c r="B381" s="34" t="s">
        <v>855</v>
      </c>
      <c r="C381" s="34" t="s">
        <v>1802</v>
      </c>
      <c r="D381" t="s">
        <v>765</v>
      </c>
    </row>
    <row r="382" spans="1:4" ht="15" thickBot="1">
      <c r="A382" s="30" t="s">
        <v>1034</v>
      </c>
      <c r="B382" s="34" t="s">
        <v>856</v>
      </c>
      <c r="C382" s="34" t="s">
        <v>1803</v>
      </c>
      <c r="D382" t="s">
        <v>765</v>
      </c>
    </row>
    <row r="383" spans="1:4" ht="15" thickBot="1">
      <c r="A383" s="30" t="s">
        <v>1030</v>
      </c>
      <c r="B383" s="34" t="s">
        <v>852</v>
      </c>
      <c r="C383" s="34" t="s">
        <v>1799</v>
      </c>
      <c r="D383" t="s">
        <v>765</v>
      </c>
    </row>
    <row r="384" spans="1:4" ht="15" thickBot="1">
      <c r="A384" s="30" t="s">
        <v>1031</v>
      </c>
      <c r="B384" s="34" t="s">
        <v>853</v>
      </c>
      <c r="C384" s="34" t="s">
        <v>1800</v>
      </c>
      <c r="D384" t="s">
        <v>765</v>
      </c>
    </row>
    <row r="385" spans="1:4" ht="15" thickBot="1">
      <c r="A385" s="30" t="s">
        <v>1032</v>
      </c>
      <c r="B385" s="34" t="s">
        <v>854</v>
      </c>
      <c r="C385" s="34" t="s">
        <v>1801</v>
      </c>
      <c r="D385" t="s">
        <v>765</v>
      </c>
    </row>
    <row r="386" spans="1:4" ht="15" thickBot="1">
      <c r="A386" s="30" t="s">
        <v>1035</v>
      </c>
      <c r="B386" s="34" t="s">
        <v>567</v>
      </c>
      <c r="C386" s="34" t="s">
        <v>1804</v>
      </c>
      <c r="D386" t="s">
        <v>765</v>
      </c>
    </row>
    <row r="387" spans="1:4" ht="15" thickBot="1">
      <c r="A387" s="30" t="s">
        <v>1028</v>
      </c>
      <c r="B387" s="34" t="s">
        <v>850</v>
      </c>
      <c r="C387" s="34" t="s">
        <v>1797</v>
      </c>
      <c r="D387" t="s">
        <v>765</v>
      </c>
    </row>
    <row r="388" spans="1:4" ht="15" thickBot="1">
      <c r="A388" s="30" t="s">
        <v>1029</v>
      </c>
      <c r="B388" s="34" t="s">
        <v>851</v>
      </c>
      <c r="C388" s="34" t="s">
        <v>1798</v>
      </c>
      <c r="D388" t="s">
        <v>765</v>
      </c>
    </row>
    <row r="389" spans="1:4" ht="15" thickBot="1">
      <c r="A389" s="30" t="s">
        <v>1017</v>
      </c>
      <c r="B389" s="34" t="s">
        <v>839</v>
      </c>
      <c r="C389" s="34" t="s">
        <v>1786</v>
      </c>
      <c r="D389" t="s">
        <v>765</v>
      </c>
    </row>
    <row r="390" spans="1:4" ht="15" thickBot="1">
      <c r="A390" s="30" t="s">
        <v>1018</v>
      </c>
      <c r="B390" s="34" t="s">
        <v>840</v>
      </c>
      <c r="C390" s="34" t="s">
        <v>1787</v>
      </c>
      <c r="D390" t="s">
        <v>765</v>
      </c>
    </row>
    <row r="391" spans="1:4" ht="15" thickBot="1">
      <c r="A391" s="30" t="s">
        <v>1019</v>
      </c>
      <c r="B391" s="34" t="s">
        <v>841</v>
      </c>
      <c r="C391" s="34" t="s">
        <v>1788</v>
      </c>
      <c r="D391" t="s">
        <v>765</v>
      </c>
    </row>
    <row r="392" spans="1:4" ht="15" thickBot="1">
      <c r="A392" s="30" t="s">
        <v>1021</v>
      </c>
      <c r="B392" s="34" t="s">
        <v>843</v>
      </c>
      <c r="C392" s="34" t="s">
        <v>1790</v>
      </c>
      <c r="D392" t="s">
        <v>765</v>
      </c>
    </row>
    <row r="393" spans="1:4" ht="15" thickBot="1">
      <c r="A393" s="30" t="s">
        <v>1020</v>
      </c>
      <c r="B393" s="34" t="s">
        <v>842</v>
      </c>
      <c r="C393" s="34" t="s">
        <v>1789</v>
      </c>
      <c r="D393" t="s">
        <v>765</v>
      </c>
    </row>
    <row r="394" spans="1:4" ht="15" thickBot="1">
      <c r="A394" s="30" t="s">
        <v>1061</v>
      </c>
      <c r="B394" s="34" t="s">
        <v>882</v>
      </c>
      <c r="C394" s="34" t="s">
        <v>1812</v>
      </c>
      <c r="D394" t="s">
        <v>1761</v>
      </c>
    </row>
    <row r="395" spans="1:4" ht="15" thickBot="1">
      <c r="A395" s="30" t="s">
        <v>1044</v>
      </c>
      <c r="B395" s="34" t="s">
        <v>865</v>
      </c>
      <c r="C395" s="34" t="s">
        <v>1814</v>
      </c>
      <c r="D395" t="s">
        <v>1761</v>
      </c>
    </row>
    <row r="396" spans="1:4" ht="15" thickBot="1">
      <c r="A396" s="30" t="s">
        <v>1043</v>
      </c>
      <c r="B396" s="34" t="s">
        <v>864</v>
      </c>
      <c r="C396" s="34" t="s">
        <v>1813</v>
      </c>
      <c r="D396" t="s">
        <v>786</v>
      </c>
    </row>
    <row r="397" spans="1:4" ht="15" thickBot="1">
      <c r="A397" s="30" t="s">
        <v>1066</v>
      </c>
      <c r="B397" s="34" t="s">
        <v>887</v>
      </c>
      <c r="C397" s="34" t="s">
        <v>1831</v>
      </c>
      <c r="D397" t="s">
        <v>767</v>
      </c>
    </row>
    <row r="398" spans="1:4" ht="15" thickBot="1">
      <c r="A398" s="30" t="s">
        <v>1067</v>
      </c>
      <c r="B398" s="34" t="s">
        <v>888</v>
      </c>
      <c r="C398" s="34" t="s">
        <v>1832</v>
      </c>
      <c r="D398" t="s">
        <v>767</v>
      </c>
    </row>
    <row r="399" spans="1:4" ht="15" thickBot="1">
      <c r="A399" s="30" t="s">
        <v>1068</v>
      </c>
      <c r="B399" s="34" t="s">
        <v>889</v>
      </c>
      <c r="C399" s="34" t="s">
        <v>1833</v>
      </c>
      <c r="D399" t="s">
        <v>767</v>
      </c>
    </row>
    <row r="400" spans="1:4" ht="15" thickBot="1">
      <c r="A400" s="30" t="s">
        <v>1124</v>
      </c>
      <c r="B400" s="34" t="s">
        <v>945</v>
      </c>
      <c r="C400" s="34" t="s">
        <v>1834</v>
      </c>
      <c r="D400" t="s">
        <v>767</v>
      </c>
    </row>
    <row r="401" spans="1:4" ht="15" thickBot="1">
      <c r="A401" s="30" t="s">
        <v>1069</v>
      </c>
      <c r="B401" s="34" t="s">
        <v>890</v>
      </c>
      <c r="C401" s="34" t="s">
        <v>1835</v>
      </c>
      <c r="D401" t="s">
        <v>767</v>
      </c>
    </row>
    <row r="402" spans="1:4" ht="15" thickBot="1">
      <c r="A402" s="30" t="s">
        <v>1001</v>
      </c>
      <c r="B402" s="34" t="s">
        <v>823</v>
      </c>
      <c r="C402" s="34" t="s">
        <v>1836</v>
      </c>
      <c r="D402" t="s">
        <v>767</v>
      </c>
    </row>
    <row r="403" spans="1:4" ht="15" thickBot="1">
      <c r="A403" s="30" t="s">
        <v>1070</v>
      </c>
      <c r="B403" s="34" t="s">
        <v>891</v>
      </c>
      <c r="C403" s="34" t="s">
        <v>1837</v>
      </c>
      <c r="D403" t="s">
        <v>767</v>
      </c>
    </row>
    <row r="404" spans="1:4" ht="15" thickBot="1">
      <c r="A404" s="30" t="s">
        <v>1071</v>
      </c>
      <c r="B404" s="34" t="s">
        <v>892</v>
      </c>
      <c r="C404" s="34" t="s">
        <v>1838</v>
      </c>
      <c r="D404" t="s">
        <v>767</v>
      </c>
    </row>
    <row r="405" spans="1:4" ht="15" thickBot="1">
      <c r="A405" s="30" t="s">
        <v>1072</v>
      </c>
      <c r="B405" s="34" t="s">
        <v>893</v>
      </c>
      <c r="C405" s="34" t="s">
        <v>1839</v>
      </c>
      <c r="D405" t="s">
        <v>767</v>
      </c>
    </row>
    <row r="406" spans="1:4" ht="15" thickBot="1">
      <c r="A406" s="30" t="s">
        <v>1073</v>
      </c>
      <c r="B406" s="34" t="s">
        <v>894</v>
      </c>
      <c r="C406" s="34" t="s">
        <v>1840</v>
      </c>
      <c r="D406" t="s">
        <v>767</v>
      </c>
    </row>
    <row r="407" spans="1:4" ht="15" thickBot="1">
      <c r="A407" s="30" t="s">
        <v>1128</v>
      </c>
      <c r="B407" s="34" t="s">
        <v>949</v>
      </c>
      <c r="C407" s="34" t="s">
        <v>1880</v>
      </c>
      <c r="D407" t="s">
        <v>761</v>
      </c>
    </row>
    <row r="408" spans="1:4" ht="15" thickBot="1">
      <c r="A408" s="30" t="s">
        <v>1097</v>
      </c>
      <c r="B408" s="34" t="s">
        <v>918</v>
      </c>
      <c r="C408" s="34" t="s">
        <v>1879</v>
      </c>
      <c r="D408" t="s">
        <v>761</v>
      </c>
    </row>
    <row r="409" spans="1:4" ht="15" thickBot="1">
      <c r="A409" s="30" t="s">
        <v>1097</v>
      </c>
      <c r="B409" s="34" t="s">
        <v>918</v>
      </c>
      <c r="C409" s="34" t="s">
        <v>1879</v>
      </c>
      <c r="D409" t="s">
        <v>761</v>
      </c>
    </row>
    <row r="410" spans="1:4" ht="15" thickBot="1">
      <c r="A410" s="30" t="s">
        <v>1129</v>
      </c>
      <c r="B410" s="34" t="s">
        <v>950</v>
      </c>
      <c r="C410" s="34" t="s">
        <v>1884</v>
      </c>
      <c r="D410" t="s">
        <v>761</v>
      </c>
    </row>
    <row r="411" spans="1:4" ht="15" thickBot="1">
      <c r="A411" s="30" t="s">
        <v>1099</v>
      </c>
      <c r="B411" s="34" t="s">
        <v>920</v>
      </c>
      <c r="C411" s="34" t="s">
        <v>1882</v>
      </c>
      <c r="D411" t="s">
        <v>761</v>
      </c>
    </row>
    <row r="412" spans="1:4" ht="15" thickBot="1">
      <c r="A412" s="30" t="s">
        <v>1098</v>
      </c>
      <c r="B412" s="34" t="s">
        <v>919</v>
      </c>
      <c r="C412" s="34" t="s">
        <v>1881</v>
      </c>
      <c r="D412" t="s">
        <v>761</v>
      </c>
    </row>
    <row r="413" spans="1:4" ht="15" thickBot="1">
      <c r="A413" s="30" t="s">
        <v>1098</v>
      </c>
      <c r="B413" s="34" t="s">
        <v>919</v>
      </c>
      <c r="C413" s="34" t="s">
        <v>1881</v>
      </c>
      <c r="D413" t="s">
        <v>761</v>
      </c>
    </row>
    <row r="414" spans="1:4" ht="15" thickBot="1">
      <c r="A414" s="30" t="s">
        <v>1100</v>
      </c>
      <c r="B414" s="34" t="s">
        <v>921</v>
      </c>
      <c r="C414" s="34" t="s">
        <v>1883</v>
      </c>
      <c r="D414" t="s">
        <v>761</v>
      </c>
    </row>
    <row r="415" spans="1:4" ht="15" thickBot="1">
      <c r="A415" s="30" t="s">
        <v>1100</v>
      </c>
      <c r="B415" s="34" t="s">
        <v>921</v>
      </c>
      <c r="C415" s="34" t="s">
        <v>1883</v>
      </c>
      <c r="D415" t="s">
        <v>761</v>
      </c>
    </row>
    <row r="416" spans="1:4" ht="15" thickBot="1">
      <c r="A416" s="30" t="s">
        <v>1100</v>
      </c>
      <c r="B416" s="34" t="s">
        <v>921</v>
      </c>
      <c r="C416" s="34" t="s">
        <v>1883</v>
      </c>
      <c r="D416" t="s">
        <v>761</v>
      </c>
    </row>
    <row r="417" spans="1:4" ht="15" thickBot="1">
      <c r="A417" s="30" t="s">
        <v>1127</v>
      </c>
      <c r="B417" s="34" t="s">
        <v>948</v>
      </c>
      <c r="C417" s="34" t="s">
        <v>1861</v>
      </c>
      <c r="D417" t="s">
        <v>761</v>
      </c>
    </row>
    <row r="418" spans="1:4" ht="15" thickBot="1">
      <c r="A418" s="30" t="s">
        <v>1172</v>
      </c>
      <c r="B418" s="34" t="s">
        <v>1186</v>
      </c>
      <c r="C418" s="34" t="s">
        <v>1871</v>
      </c>
      <c r="D418" t="s">
        <v>761</v>
      </c>
    </row>
    <row r="419" spans="1:4" ht="15" thickBot="1">
      <c r="A419" s="30" t="s">
        <v>1125</v>
      </c>
      <c r="B419" s="34" t="s">
        <v>946</v>
      </c>
      <c r="C419" s="34" t="s">
        <v>1859</v>
      </c>
      <c r="D419" t="s">
        <v>761</v>
      </c>
    </row>
    <row r="420" spans="1:4" ht="15" thickBot="1">
      <c r="A420" s="30" t="s">
        <v>1126</v>
      </c>
      <c r="B420" s="34" t="s">
        <v>947</v>
      </c>
      <c r="C420" s="34" t="s">
        <v>1860</v>
      </c>
      <c r="D420" t="s">
        <v>761</v>
      </c>
    </row>
    <row r="421" spans="1:4" ht="15" thickBot="1">
      <c r="A421" s="30" t="s">
        <v>1086</v>
      </c>
      <c r="B421" s="34" t="s">
        <v>907</v>
      </c>
      <c r="C421" s="34" t="s">
        <v>1857</v>
      </c>
      <c r="D421" t="s">
        <v>761</v>
      </c>
    </row>
    <row r="422" spans="1:4" ht="15" thickBot="1">
      <c r="A422" s="30" t="s">
        <v>1087</v>
      </c>
      <c r="B422" s="34" t="s">
        <v>908</v>
      </c>
      <c r="C422" s="34" t="s">
        <v>1858</v>
      </c>
      <c r="D422" t="s">
        <v>761</v>
      </c>
    </row>
    <row r="423" spans="1:4" ht="15" thickBot="1">
      <c r="A423" s="30" t="s">
        <v>1088</v>
      </c>
      <c r="B423" s="34" t="s">
        <v>909</v>
      </c>
      <c r="C423" s="34" t="s">
        <v>1862</v>
      </c>
      <c r="D423" t="s">
        <v>761</v>
      </c>
    </row>
    <row r="424" spans="1:4" ht="15" thickBot="1">
      <c r="A424" s="30" t="s">
        <v>1090</v>
      </c>
      <c r="B424" s="34" t="s">
        <v>911</v>
      </c>
      <c r="C424" s="34" t="s">
        <v>1864</v>
      </c>
      <c r="D424" t="s">
        <v>761</v>
      </c>
    </row>
    <row r="425" spans="1:4" ht="15" thickBot="1">
      <c r="A425" s="30" t="s">
        <v>1089</v>
      </c>
      <c r="B425" s="34" t="s">
        <v>910</v>
      </c>
      <c r="C425" s="34" t="s">
        <v>1863</v>
      </c>
      <c r="D425" t="s">
        <v>761</v>
      </c>
    </row>
    <row r="426" spans="1:4" ht="15" thickBot="1">
      <c r="A426" s="30" t="s">
        <v>1095</v>
      </c>
      <c r="B426" s="34" t="s">
        <v>916</v>
      </c>
      <c r="C426" s="34" t="s">
        <v>1876</v>
      </c>
      <c r="D426" t="s">
        <v>761</v>
      </c>
    </row>
    <row r="427" spans="1:4" ht="15" thickBot="1">
      <c r="A427" s="30" t="s">
        <v>1096</v>
      </c>
      <c r="B427" s="34" t="s">
        <v>917</v>
      </c>
      <c r="C427" s="34" t="s">
        <v>1877</v>
      </c>
      <c r="D427" t="s">
        <v>761</v>
      </c>
    </row>
    <row r="428" spans="1:4" ht="15" thickBot="1">
      <c r="A428" s="30" t="s">
        <v>1004</v>
      </c>
      <c r="B428" s="34" t="s">
        <v>826</v>
      </c>
      <c r="C428" s="34" t="s">
        <v>1878</v>
      </c>
      <c r="D428" t="s">
        <v>761</v>
      </c>
    </row>
    <row r="429" spans="1:4" ht="15" thickBot="1">
      <c r="A429" s="30" t="s">
        <v>1004</v>
      </c>
      <c r="B429" s="34" t="s">
        <v>826</v>
      </c>
      <c r="C429" s="34" t="s">
        <v>1878</v>
      </c>
      <c r="D429" t="s">
        <v>761</v>
      </c>
    </row>
    <row r="430" spans="1:4" ht="15" thickBot="1">
      <c r="A430" s="30" t="s">
        <v>1005</v>
      </c>
      <c r="B430" s="34" t="s">
        <v>827</v>
      </c>
      <c r="C430" s="34" t="s">
        <v>1885</v>
      </c>
      <c r="D430" t="s">
        <v>761</v>
      </c>
    </row>
    <row r="431" spans="1:4" ht="15" thickBot="1">
      <c r="A431" s="30" t="s">
        <v>1006</v>
      </c>
      <c r="B431" s="34" t="s">
        <v>828</v>
      </c>
      <c r="C431" s="34" t="s">
        <v>1886</v>
      </c>
      <c r="D431" t="s">
        <v>761</v>
      </c>
    </row>
    <row r="432" spans="1:4" ht="15" thickBot="1">
      <c r="A432" s="30" t="s">
        <v>1007</v>
      </c>
      <c r="B432" s="34" t="s">
        <v>829</v>
      </c>
      <c r="C432" s="34" t="s">
        <v>1887</v>
      </c>
      <c r="D432" t="s">
        <v>761</v>
      </c>
    </row>
    <row r="433" spans="1:4" ht="15" thickBot="1">
      <c r="A433" s="30" t="s">
        <v>1008</v>
      </c>
      <c r="B433" s="34" t="s">
        <v>830</v>
      </c>
      <c r="C433" s="34" t="s">
        <v>1888</v>
      </c>
      <c r="D433" t="s">
        <v>761</v>
      </c>
    </row>
    <row r="434" spans="1:4" ht="15" thickBot="1">
      <c r="A434" s="30" t="s">
        <v>1009</v>
      </c>
      <c r="B434" s="34" t="s">
        <v>831</v>
      </c>
      <c r="C434" s="34" t="s">
        <v>1889</v>
      </c>
      <c r="D434" t="s">
        <v>761</v>
      </c>
    </row>
    <row r="435" spans="1:4" ht="15" thickBot="1">
      <c r="A435" s="30" t="s">
        <v>1010</v>
      </c>
      <c r="B435" s="34" t="s">
        <v>832</v>
      </c>
      <c r="C435" s="34" t="s">
        <v>1890</v>
      </c>
      <c r="D435" t="s">
        <v>761</v>
      </c>
    </row>
    <row r="436" spans="1:4" ht="15" thickBot="1">
      <c r="A436" s="30" t="s">
        <v>1169</v>
      </c>
      <c r="B436" s="34" t="s">
        <v>1183</v>
      </c>
      <c r="C436" s="34" t="s">
        <v>1866</v>
      </c>
      <c r="D436" t="s">
        <v>761</v>
      </c>
    </row>
    <row r="437" spans="1:4" ht="15" thickBot="1">
      <c r="A437" s="30" t="s">
        <v>1168</v>
      </c>
      <c r="B437" s="34" t="s">
        <v>1182</v>
      </c>
      <c r="C437" s="34" t="s">
        <v>1865</v>
      </c>
      <c r="D437" t="s">
        <v>761</v>
      </c>
    </row>
    <row r="438" spans="1:4" ht="15" thickBot="1">
      <c r="A438" s="30" t="s">
        <v>1171</v>
      </c>
      <c r="B438" s="34" t="s">
        <v>1185</v>
      </c>
      <c r="C438" s="34" t="s">
        <v>1868</v>
      </c>
      <c r="D438" t="s">
        <v>761</v>
      </c>
    </row>
    <row r="439" spans="1:4" ht="15" thickBot="1">
      <c r="A439" s="30" t="s">
        <v>1171</v>
      </c>
      <c r="B439" s="34" t="s">
        <v>1185</v>
      </c>
      <c r="C439" s="34" t="s">
        <v>1868</v>
      </c>
      <c r="D439" t="s">
        <v>761</v>
      </c>
    </row>
    <row r="440" spans="1:4" ht="15" thickBot="1">
      <c r="A440" s="30" t="s">
        <v>1170</v>
      </c>
      <c r="B440" s="34" t="s">
        <v>1184</v>
      </c>
      <c r="C440" s="34" t="s">
        <v>1867</v>
      </c>
      <c r="D440" t="s">
        <v>761</v>
      </c>
    </row>
    <row r="441" spans="1:4" ht="15" thickBot="1">
      <c r="A441" s="30" t="s">
        <v>1002</v>
      </c>
      <c r="B441" s="34" t="s">
        <v>824</v>
      </c>
      <c r="C441" s="34" t="s">
        <v>1869</v>
      </c>
      <c r="D441" t="s">
        <v>761</v>
      </c>
    </row>
    <row r="442" spans="1:4" ht="15" thickBot="1">
      <c r="A442" s="30" t="s">
        <v>1003</v>
      </c>
      <c r="B442" s="34" t="s">
        <v>825</v>
      </c>
      <c r="C442" s="34" t="s">
        <v>1870</v>
      </c>
      <c r="D442" t="s">
        <v>761</v>
      </c>
    </row>
    <row r="443" spans="1:4" ht="15" thickBot="1">
      <c r="A443" s="30" t="s">
        <v>1091</v>
      </c>
      <c r="B443" s="34" t="s">
        <v>912</v>
      </c>
      <c r="C443" s="34" t="s">
        <v>1872</v>
      </c>
      <c r="D443" t="s">
        <v>761</v>
      </c>
    </row>
    <row r="444" spans="1:4" ht="15" thickBot="1">
      <c r="A444" s="30" t="s">
        <v>1092</v>
      </c>
      <c r="B444" s="34" t="s">
        <v>913</v>
      </c>
      <c r="C444" s="34" t="s">
        <v>1873</v>
      </c>
      <c r="D444" t="s">
        <v>761</v>
      </c>
    </row>
    <row r="445" spans="1:4" ht="15" thickBot="1">
      <c r="A445" s="30" t="s">
        <v>1093</v>
      </c>
      <c r="B445" s="34" t="s">
        <v>914</v>
      </c>
      <c r="C445" s="34" t="s">
        <v>1874</v>
      </c>
      <c r="D445" t="s">
        <v>761</v>
      </c>
    </row>
    <row r="446" spans="1:4" ht="15" thickBot="1">
      <c r="A446" s="30" t="s">
        <v>1094</v>
      </c>
      <c r="B446" s="34" t="s">
        <v>915</v>
      </c>
      <c r="C446" s="34" t="s">
        <v>1875</v>
      </c>
      <c r="D446" t="s">
        <v>761</v>
      </c>
    </row>
    <row r="447" spans="1:4" ht="15" thickBot="1">
      <c r="A447" s="30" t="s">
        <v>1011</v>
      </c>
      <c r="B447" s="34" t="s">
        <v>833</v>
      </c>
      <c r="C447" s="34" t="s">
        <v>1891</v>
      </c>
      <c r="D447" t="s">
        <v>761</v>
      </c>
    </row>
    <row r="448" spans="1:4" ht="15" thickBot="1">
      <c r="A448" s="30" t="s">
        <v>973</v>
      </c>
      <c r="B448" s="34" t="s">
        <v>794</v>
      </c>
      <c r="C448" s="34" t="s">
        <v>1894</v>
      </c>
      <c r="D448" t="s">
        <v>762</v>
      </c>
    </row>
    <row r="449" spans="1:4" ht="15" thickBot="1">
      <c r="A449" s="30" t="s">
        <v>973</v>
      </c>
      <c r="B449" s="34" t="s">
        <v>794</v>
      </c>
      <c r="C449" s="34" t="s">
        <v>1894</v>
      </c>
      <c r="D449" t="s">
        <v>762</v>
      </c>
    </row>
    <row r="450" spans="1:4" ht="15" thickBot="1">
      <c r="A450" s="30" t="s">
        <v>993</v>
      </c>
      <c r="B450" s="34" t="s">
        <v>815</v>
      </c>
      <c r="C450" s="34" t="s">
        <v>1824</v>
      </c>
      <c r="D450" t="s">
        <v>769</v>
      </c>
    </row>
    <row r="451" spans="1:4" ht="15" thickBot="1">
      <c r="A451" s="30" t="s">
        <v>990</v>
      </c>
      <c r="B451" s="34" t="s">
        <v>812</v>
      </c>
      <c r="C451" s="34" t="s">
        <v>1817</v>
      </c>
      <c r="D451" t="s">
        <v>769</v>
      </c>
    </row>
    <row r="452" spans="1:4" ht="15" thickBot="1">
      <c r="A452" s="30" t="s">
        <v>990</v>
      </c>
      <c r="B452" s="34" t="s">
        <v>812</v>
      </c>
      <c r="C452" s="34" t="s">
        <v>1817</v>
      </c>
      <c r="D452" t="s">
        <v>769</v>
      </c>
    </row>
    <row r="453" spans="1:4" ht="15" thickBot="1">
      <c r="A453" s="30" t="s">
        <v>990</v>
      </c>
      <c r="B453" s="34" t="s">
        <v>812</v>
      </c>
      <c r="C453" s="34" t="s">
        <v>1817</v>
      </c>
      <c r="D453" t="s">
        <v>769</v>
      </c>
    </row>
    <row r="454" spans="1:4" ht="15" thickBot="1">
      <c r="A454" s="30" t="s">
        <v>994</v>
      </c>
      <c r="B454" s="34" t="s">
        <v>816</v>
      </c>
      <c r="C454" s="34" t="s">
        <v>1825</v>
      </c>
      <c r="D454" t="s">
        <v>769</v>
      </c>
    </row>
    <row r="455" spans="1:4" ht="15" thickBot="1">
      <c r="A455" s="33" t="s">
        <v>1190</v>
      </c>
      <c r="B455" s="34" t="s">
        <v>835</v>
      </c>
      <c r="C455" s="34" t="s">
        <v>1818</v>
      </c>
      <c r="D455" t="s">
        <v>769</v>
      </c>
    </row>
    <row r="456" spans="1:4" ht="15" thickBot="1">
      <c r="A456" s="30" t="s">
        <v>995</v>
      </c>
      <c r="B456" s="34" t="s">
        <v>817</v>
      </c>
      <c r="C456" s="34" t="s">
        <v>1826</v>
      </c>
      <c r="D456" t="s">
        <v>769</v>
      </c>
    </row>
    <row r="457" spans="1:4" ht="15" thickBot="1">
      <c r="A457" s="30" t="s">
        <v>991</v>
      </c>
      <c r="B457" s="34" t="s">
        <v>813</v>
      </c>
      <c r="C457" s="34" t="s">
        <v>1819</v>
      </c>
      <c r="D457" t="s">
        <v>769</v>
      </c>
    </row>
    <row r="458" spans="1:4" ht="15" thickBot="1">
      <c r="A458" s="30" t="s">
        <v>991</v>
      </c>
      <c r="B458" s="34" t="s">
        <v>813</v>
      </c>
      <c r="C458" s="34" t="s">
        <v>1819</v>
      </c>
      <c r="D458" t="s">
        <v>769</v>
      </c>
    </row>
    <row r="459" spans="1:4" ht="15" thickBot="1">
      <c r="A459" s="30" t="s">
        <v>992</v>
      </c>
      <c r="B459" s="34" t="s">
        <v>814</v>
      </c>
      <c r="C459" s="34" t="s">
        <v>1820</v>
      </c>
      <c r="D459" t="s">
        <v>769</v>
      </c>
    </row>
    <row r="460" spans="1:4" ht="15" thickBot="1">
      <c r="A460" s="30" t="s">
        <v>992</v>
      </c>
      <c r="B460" s="34" t="s">
        <v>814</v>
      </c>
      <c r="C460" s="34" t="s">
        <v>1820</v>
      </c>
      <c r="D460" t="s">
        <v>769</v>
      </c>
    </row>
    <row r="461" spans="1:4" ht="15" thickBot="1">
      <c r="A461" s="30" t="s">
        <v>996</v>
      </c>
      <c r="B461" s="34" t="s">
        <v>818</v>
      </c>
      <c r="C461" s="34" t="s">
        <v>1827</v>
      </c>
      <c r="D461" t="s">
        <v>769</v>
      </c>
    </row>
    <row r="462" spans="1:4" ht="15" thickBot="1">
      <c r="A462" s="30" t="s">
        <v>1014</v>
      </c>
      <c r="B462" s="34" t="s">
        <v>836</v>
      </c>
      <c r="C462" s="34" t="s">
        <v>1821</v>
      </c>
      <c r="D462" t="s">
        <v>769</v>
      </c>
    </row>
    <row r="463" spans="1:4" ht="15" thickBot="1">
      <c r="A463" s="30" t="s">
        <v>997</v>
      </c>
      <c r="B463" s="34" t="s">
        <v>819</v>
      </c>
      <c r="C463" s="34" t="s">
        <v>1828</v>
      </c>
      <c r="D463" t="s">
        <v>769</v>
      </c>
    </row>
    <row r="464" spans="1:4" ht="15" thickBot="1">
      <c r="A464" s="30" t="s">
        <v>1015</v>
      </c>
      <c r="B464" s="34" t="s">
        <v>837</v>
      </c>
      <c r="C464" s="34" t="s">
        <v>1822</v>
      </c>
      <c r="D464" t="s">
        <v>769</v>
      </c>
    </row>
    <row r="465" spans="1:4" ht="15" thickBot="1">
      <c r="A465" s="30" t="s">
        <v>998</v>
      </c>
      <c r="B465" s="34" t="s">
        <v>820</v>
      </c>
      <c r="C465" s="34" t="s">
        <v>1829</v>
      </c>
      <c r="D465" t="s">
        <v>769</v>
      </c>
    </row>
    <row r="466" spans="1:4" ht="15" thickBot="1">
      <c r="A466" s="30" t="s">
        <v>1016</v>
      </c>
      <c r="B466" s="34" t="s">
        <v>838</v>
      </c>
      <c r="C466" s="34" t="s">
        <v>1823</v>
      </c>
      <c r="D466" t="s">
        <v>769</v>
      </c>
    </row>
    <row r="467" spans="1:4" ht="15" thickBot="1">
      <c r="A467" s="30" t="s">
        <v>968</v>
      </c>
      <c r="B467" s="34" t="s">
        <v>790</v>
      </c>
      <c r="C467" s="34" t="s">
        <v>1923</v>
      </c>
      <c r="D467" t="s">
        <v>1697</v>
      </c>
    </row>
    <row r="468" spans="1:4" ht="15" thickBot="1">
      <c r="A468" s="30" t="s">
        <v>969</v>
      </c>
      <c r="B468" s="34" t="s">
        <v>790</v>
      </c>
      <c r="C468" s="34" t="s">
        <v>1923</v>
      </c>
      <c r="D468" t="s">
        <v>1697</v>
      </c>
    </row>
    <row r="469" spans="1:4" ht="15" thickBot="1">
      <c r="A469" s="30" t="s">
        <v>1142</v>
      </c>
      <c r="B469" s="34" t="s">
        <v>964</v>
      </c>
      <c r="C469" s="34" t="s">
        <v>1922</v>
      </c>
      <c r="D469" t="s">
        <v>763</v>
      </c>
    </row>
    <row r="470" spans="1:4" ht="15" thickBot="1">
      <c r="A470" s="30" t="s">
        <v>1167</v>
      </c>
      <c r="B470" s="34" t="s">
        <v>1181</v>
      </c>
      <c r="C470" s="34" t="s">
        <v>1830</v>
      </c>
      <c r="D470" t="s">
        <v>1661</v>
      </c>
    </row>
    <row r="471" spans="1:4" ht="15" thickBot="1">
      <c r="A471" s="30" t="s">
        <v>410</v>
      </c>
      <c r="B471" s="34" t="s">
        <v>411</v>
      </c>
      <c r="C471" s="34" t="s">
        <v>2026</v>
      </c>
      <c r="D471" t="s">
        <v>1693</v>
      </c>
    </row>
    <row r="472" spans="1:4" ht="15" thickBot="1">
      <c r="A472" s="30" t="s">
        <v>410</v>
      </c>
      <c r="B472" s="34" t="s">
        <v>411</v>
      </c>
      <c r="C472" s="34" t="s">
        <v>2026</v>
      </c>
      <c r="D472" t="s">
        <v>1693</v>
      </c>
    </row>
    <row r="473" spans="1:4" ht="15" thickBot="1">
      <c r="A473" s="30" t="s">
        <v>1536</v>
      </c>
      <c r="B473" s="34" t="s">
        <v>1537</v>
      </c>
      <c r="C473" s="34" t="s">
        <v>1578</v>
      </c>
      <c r="D473" t="s">
        <v>778</v>
      </c>
    </row>
    <row r="474" spans="1:4" ht="15" thickBot="1">
      <c r="A474" s="30" t="s">
        <v>1140</v>
      </c>
      <c r="B474" s="34" t="s">
        <v>962</v>
      </c>
      <c r="C474" s="34" t="s">
        <v>1921</v>
      </c>
      <c r="D474" t="s">
        <v>763</v>
      </c>
    </row>
    <row r="475" spans="1:4" ht="15" thickBot="1">
      <c r="A475" s="30" t="s">
        <v>434</v>
      </c>
      <c r="B475" s="34" t="s">
        <v>435</v>
      </c>
      <c r="C475" s="34" t="s">
        <v>2016</v>
      </c>
      <c r="D475" t="s">
        <v>785</v>
      </c>
    </row>
    <row r="476" spans="1:4" ht="15" thickBot="1">
      <c r="A476" s="30" t="s">
        <v>318</v>
      </c>
      <c r="B476" s="34" t="s">
        <v>319</v>
      </c>
      <c r="C476" s="34" t="s">
        <v>2023</v>
      </c>
      <c r="D476" t="s">
        <v>785</v>
      </c>
    </row>
    <row r="477" spans="1:4" ht="15" thickBot="1">
      <c r="A477" s="30" t="s">
        <v>312</v>
      </c>
      <c r="B477" s="34" t="s">
        <v>313</v>
      </c>
      <c r="C477" s="34" t="s">
        <v>2033</v>
      </c>
      <c r="D477" t="s">
        <v>785</v>
      </c>
    </row>
    <row r="478" spans="1:4" ht="15" thickBot="1">
      <c r="A478" s="30" t="s">
        <v>436</v>
      </c>
      <c r="B478" s="34" t="s">
        <v>437</v>
      </c>
      <c r="C478" s="34" t="s">
        <v>2017</v>
      </c>
      <c r="D478" t="s">
        <v>785</v>
      </c>
    </row>
    <row r="479" spans="1:4" ht="15" thickBot="1">
      <c r="A479" s="30" t="s">
        <v>436</v>
      </c>
      <c r="B479" s="34" t="s">
        <v>437</v>
      </c>
      <c r="C479" s="34" t="s">
        <v>2017</v>
      </c>
      <c r="D479" t="s">
        <v>785</v>
      </c>
    </row>
    <row r="480" spans="1:4" ht="15" thickBot="1">
      <c r="A480" s="30" t="s">
        <v>390</v>
      </c>
      <c r="B480" s="34" t="s">
        <v>391</v>
      </c>
      <c r="C480" s="34" t="s">
        <v>1933</v>
      </c>
      <c r="D480" t="s">
        <v>768</v>
      </c>
    </row>
    <row r="481" spans="1:4" ht="15" thickBot="1">
      <c r="A481" s="30" t="s">
        <v>390</v>
      </c>
      <c r="B481" s="34" t="s">
        <v>391</v>
      </c>
      <c r="C481" s="34" t="s">
        <v>1933</v>
      </c>
      <c r="D481" t="s">
        <v>768</v>
      </c>
    </row>
    <row r="482" spans="1:4" ht="15" thickBot="1">
      <c r="A482" s="30" t="s">
        <v>390</v>
      </c>
      <c r="B482" s="34" t="s">
        <v>391</v>
      </c>
      <c r="C482" s="34" t="s">
        <v>1933</v>
      </c>
      <c r="D482" t="s">
        <v>768</v>
      </c>
    </row>
    <row r="483" spans="1:4" ht="15" thickBot="1">
      <c r="A483" s="30" t="s">
        <v>390</v>
      </c>
      <c r="B483" s="34" t="s">
        <v>391</v>
      </c>
      <c r="C483" s="34" t="s">
        <v>1933</v>
      </c>
      <c r="D483" t="s">
        <v>768</v>
      </c>
    </row>
    <row r="484" spans="1:4" ht="15" thickBot="1">
      <c r="A484" s="30" t="s">
        <v>392</v>
      </c>
      <c r="B484" s="34" t="s">
        <v>393</v>
      </c>
      <c r="C484" s="34" t="s">
        <v>1937</v>
      </c>
      <c r="D484" t="s">
        <v>768</v>
      </c>
    </row>
    <row r="485" spans="1:4" ht="15" thickBot="1">
      <c r="A485" s="30" t="s">
        <v>392</v>
      </c>
      <c r="B485" s="34" t="s">
        <v>393</v>
      </c>
      <c r="C485" s="34" t="s">
        <v>1937</v>
      </c>
      <c r="D485" t="s">
        <v>768</v>
      </c>
    </row>
    <row r="486" spans="1:4" ht="15" thickBot="1">
      <c r="A486" s="30" t="s">
        <v>392</v>
      </c>
      <c r="B486" s="34" t="s">
        <v>393</v>
      </c>
      <c r="C486" s="34" t="s">
        <v>1937</v>
      </c>
      <c r="D486" t="s">
        <v>768</v>
      </c>
    </row>
    <row r="487" spans="1:4" ht="15" thickBot="1">
      <c r="A487" s="30" t="s">
        <v>392</v>
      </c>
      <c r="B487" s="34" t="s">
        <v>393</v>
      </c>
      <c r="C487" s="34" t="s">
        <v>1937</v>
      </c>
      <c r="D487" t="s">
        <v>768</v>
      </c>
    </row>
    <row r="488" spans="1:4" ht="15" thickBot="1">
      <c r="A488" s="30" t="s">
        <v>323</v>
      </c>
      <c r="B488" s="34" t="s">
        <v>727</v>
      </c>
      <c r="C488" s="34" t="s">
        <v>1938</v>
      </c>
      <c r="D488" t="s">
        <v>768</v>
      </c>
    </row>
    <row r="489" spans="1:4" ht="15" thickBot="1">
      <c r="A489" s="30" t="s">
        <v>394</v>
      </c>
      <c r="B489" s="34" t="s">
        <v>395</v>
      </c>
      <c r="C489" s="34" t="s">
        <v>1941</v>
      </c>
      <c r="D489" t="s">
        <v>768</v>
      </c>
    </row>
    <row r="490" spans="1:4" ht="15" thickBot="1">
      <c r="A490" s="30" t="s">
        <v>394</v>
      </c>
      <c r="B490" s="34" t="s">
        <v>395</v>
      </c>
      <c r="C490" s="34" t="s">
        <v>1941</v>
      </c>
      <c r="D490" t="s">
        <v>768</v>
      </c>
    </row>
    <row r="491" spans="1:4" ht="15" thickBot="1">
      <c r="A491" s="30" t="s">
        <v>972</v>
      </c>
      <c r="B491" s="34" t="s">
        <v>793</v>
      </c>
      <c r="C491" s="34" t="s">
        <v>1943</v>
      </c>
      <c r="D491" t="s">
        <v>768</v>
      </c>
    </row>
    <row r="492" spans="1:4" ht="15" thickBot="1">
      <c r="A492" s="30" t="s">
        <v>327</v>
      </c>
      <c r="B492" s="34" t="s">
        <v>731</v>
      </c>
      <c r="C492" s="34" t="s">
        <v>1944</v>
      </c>
      <c r="D492" t="s">
        <v>768</v>
      </c>
    </row>
    <row r="493" spans="1:4" ht="15" thickBot="1">
      <c r="A493" s="30" t="s">
        <v>396</v>
      </c>
      <c r="B493" s="34" t="s">
        <v>397</v>
      </c>
      <c r="C493" s="34" t="s">
        <v>1945</v>
      </c>
      <c r="D493" t="s">
        <v>768</v>
      </c>
    </row>
    <row r="494" spans="1:4" ht="15" thickBot="1">
      <c r="A494" s="30" t="s">
        <v>396</v>
      </c>
      <c r="B494" s="34" t="s">
        <v>397</v>
      </c>
      <c r="C494" s="34" t="s">
        <v>1945</v>
      </c>
      <c r="D494" t="s">
        <v>768</v>
      </c>
    </row>
    <row r="495" spans="1:4" ht="15" thickBot="1">
      <c r="A495" s="30" t="s">
        <v>396</v>
      </c>
      <c r="B495" s="34" t="s">
        <v>397</v>
      </c>
      <c r="C495" s="34" t="s">
        <v>1945</v>
      </c>
      <c r="D495" t="s">
        <v>768</v>
      </c>
    </row>
    <row r="496" spans="1:4" ht="15" thickBot="1">
      <c r="A496" s="30" t="s">
        <v>978</v>
      </c>
      <c r="B496" s="34" t="s">
        <v>799</v>
      </c>
      <c r="C496" s="34" t="s">
        <v>1935</v>
      </c>
      <c r="D496" t="s">
        <v>1743</v>
      </c>
    </row>
    <row r="497" spans="1:4" ht="15" thickBot="1">
      <c r="A497" s="30" t="s">
        <v>422</v>
      </c>
      <c r="B497" s="34" t="s">
        <v>423</v>
      </c>
      <c r="C497" s="34" t="s">
        <v>1935</v>
      </c>
      <c r="D497" t="s">
        <v>1743</v>
      </c>
    </row>
    <row r="498" spans="1:4" ht="15" thickBot="1">
      <c r="A498" s="30" t="s">
        <v>424</v>
      </c>
      <c r="B498" s="34" t="s">
        <v>425</v>
      </c>
      <c r="C498" s="34" t="s">
        <v>1935</v>
      </c>
      <c r="D498" t="s">
        <v>1743</v>
      </c>
    </row>
    <row r="499" spans="1:4" ht="15" thickBot="1">
      <c r="A499" s="30" t="s">
        <v>424</v>
      </c>
      <c r="B499" s="34" t="s">
        <v>425</v>
      </c>
      <c r="C499" s="34" t="s">
        <v>1935</v>
      </c>
      <c r="D499" t="s">
        <v>1743</v>
      </c>
    </row>
    <row r="500" spans="1:4" ht="15" thickBot="1">
      <c r="A500" s="30" t="s">
        <v>424</v>
      </c>
      <c r="B500" s="34" t="s">
        <v>425</v>
      </c>
      <c r="C500" s="34" t="s">
        <v>1935</v>
      </c>
      <c r="D500" t="s">
        <v>1743</v>
      </c>
    </row>
    <row r="501" spans="1:4" ht="15" thickBot="1">
      <c r="A501" s="30" t="s">
        <v>426</v>
      </c>
      <c r="B501" s="34" t="s">
        <v>427</v>
      </c>
      <c r="C501" s="34" t="s">
        <v>1935</v>
      </c>
      <c r="D501" t="s">
        <v>1743</v>
      </c>
    </row>
    <row r="502" spans="1:4" ht="15" thickBot="1">
      <c r="A502" s="30" t="s">
        <v>428</v>
      </c>
      <c r="B502" s="34" t="s">
        <v>429</v>
      </c>
      <c r="C502" s="34" t="s">
        <v>1935</v>
      </c>
      <c r="D502" t="s">
        <v>1743</v>
      </c>
    </row>
    <row r="503" spans="1:4" ht="15" thickBot="1">
      <c r="A503" s="30" t="s">
        <v>430</v>
      </c>
      <c r="B503" s="34" t="s">
        <v>431</v>
      </c>
      <c r="C503" s="34" t="s">
        <v>1935</v>
      </c>
      <c r="D503" t="s">
        <v>1743</v>
      </c>
    </row>
    <row r="504" spans="1:4" ht="15" thickBot="1">
      <c r="A504" s="30" t="s">
        <v>430</v>
      </c>
      <c r="B504" s="34" t="s">
        <v>431</v>
      </c>
      <c r="C504" s="34" t="s">
        <v>1935</v>
      </c>
      <c r="D504" t="s">
        <v>1743</v>
      </c>
    </row>
    <row r="505" spans="1:4" ht="15" thickBot="1">
      <c r="A505" s="30" t="s">
        <v>430</v>
      </c>
      <c r="B505" s="34" t="s">
        <v>431</v>
      </c>
      <c r="C505" s="34" t="s">
        <v>1935</v>
      </c>
      <c r="D505" t="s">
        <v>1743</v>
      </c>
    </row>
    <row r="506" spans="1:4" ht="15" thickBot="1">
      <c r="A506" s="30" t="s">
        <v>212</v>
      </c>
      <c r="B506" s="34" t="s">
        <v>213</v>
      </c>
      <c r="C506" s="34" t="s">
        <v>2000</v>
      </c>
      <c r="D506" t="s">
        <v>770</v>
      </c>
    </row>
    <row r="507" spans="1:4" ht="15" thickBot="1">
      <c r="A507" s="30" t="s">
        <v>212</v>
      </c>
      <c r="B507" s="34" t="s">
        <v>213</v>
      </c>
      <c r="C507" s="34" t="s">
        <v>2000</v>
      </c>
      <c r="D507" t="s">
        <v>770</v>
      </c>
    </row>
    <row r="508" spans="1:4" ht="15" thickBot="1">
      <c r="A508" s="30" t="s">
        <v>212</v>
      </c>
      <c r="B508" s="34" t="s">
        <v>213</v>
      </c>
      <c r="C508" s="34" t="s">
        <v>2000</v>
      </c>
      <c r="D508" t="s">
        <v>770</v>
      </c>
    </row>
    <row r="509" spans="1:4" ht="15" thickBot="1">
      <c r="A509" s="30" t="s">
        <v>212</v>
      </c>
      <c r="B509" s="34" t="s">
        <v>213</v>
      </c>
      <c r="C509" s="34" t="s">
        <v>2000</v>
      </c>
      <c r="D509" t="s">
        <v>770</v>
      </c>
    </row>
    <row r="510" spans="1:4" ht="15" thickBot="1">
      <c r="A510" s="30" t="s">
        <v>212</v>
      </c>
      <c r="B510" s="34" t="s">
        <v>213</v>
      </c>
      <c r="C510" s="34" t="s">
        <v>2000</v>
      </c>
      <c r="D510" t="s">
        <v>770</v>
      </c>
    </row>
    <row r="511" spans="1:4" ht="15" thickBot="1">
      <c r="A511" s="30" t="s">
        <v>214</v>
      </c>
      <c r="B511" s="34" t="s">
        <v>215</v>
      </c>
      <c r="C511" s="34" t="s">
        <v>2005</v>
      </c>
      <c r="D511" t="s">
        <v>770</v>
      </c>
    </row>
    <row r="512" spans="1:4" ht="15" thickBot="1">
      <c r="A512" s="30" t="s">
        <v>214</v>
      </c>
      <c r="B512" s="34" t="s">
        <v>215</v>
      </c>
      <c r="C512" s="34" t="s">
        <v>2005</v>
      </c>
      <c r="D512" t="s">
        <v>770</v>
      </c>
    </row>
    <row r="513" spans="1:4" ht="15" thickBot="1">
      <c r="A513" s="30" t="s">
        <v>214</v>
      </c>
      <c r="B513" s="34" t="s">
        <v>215</v>
      </c>
      <c r="C513" s="34" t="s">
        <v>2005</v>
      </c>
      <c r="D513" t="s">
        <v>770</v>
      </c>
    </row>
    <row r="514" spans="1:4" ht="15" thickBot="1">
      <c r="A514" s="30" t="s">
        <v>214</v>
      </c>
      <c r="B514" s="34" t="s">
        <v>215</v>
      </c>
      <c r="C514" s="34" t="s">
        <v>2005</v>
      </c>
      <c r="D514" t="s">
        <v>770</v>
      </c>
    </row>
    <row r="515" spans="1:4" ht="15" thickBot="1">
      <c r="A515" s="30" t="s">
        <v>210</v>
      </c>
      <c r="B515" s="34" t="s">
        <v>211</v>
      </c>
      <c r="C515" s="34" t="s">
        <v>2002</v>
      </c>
      <c r="D515" t="s">
        <v>785</v>
      </c>
    </row>
    <row r="516" spans="1:4" ht="15" thickBot="1">
      <c r="A516" s="30" t="s">
        <v>210</v>
      </c>
      <c r="B516" s="34" t="s">
        <v>211</v>
      </c>
      <c r="C516" s="34" t="s">
        <v>2002</v>
      </c>
      <c r="D516" t="s">
        <v>785</v>
      </c>
    </row>
    <row r="517" spans="1:4" ht="15" thickBot="1">
      <c r="A517" s="30" t="s">
        <v>210</v>
      </c>
      <c r="B517" s="34" t="s">
        <v>211</v>
      </c>
      <c r="C517" s="34" t="s">
        <v>2002</v>
      </c>
      <c r="D517" t="s">
        <v>785</v>
      </c>
    </row>
    <row r="518" spans="1:4" ht="15" thickBot="1">
      <c r="A518" s="30" t="s">
        <v>210</v>
      </c>
      <c r="B518" s="34" t="s">
        <v>211</v>
      </c>
      <c r="C518" s="34" t="s">
        <v>2002</v>
      </c>
      <c r="D518" t="s">
        <v>785</v>
      </c>
    </row>
    <row r="519" spans="1:4" ht="15" thickBot="1">
      <c r="A519" s="30" t="s">
        <v>210</v>
      </c>
      <c r="B519" s="34" t="s">
        <v>211</v>
      </c>
      <c r="C519" s="34" t="s">
        <v>2002</v>
      </c>
      <c r="D519" t="s">
        <v>785</v>
      </c>
    </row>
    <row r="520" spans="1:4" ht="15" thickBot="1">
      <c r="A520" s="30" t="s">
        <v>206</v>
      </c>
      <c r="B520" s="34" t="s">
        <v>207</v>
      </c>
      <c r="C520" s="34" t="s">
        <v>2003</v>
      </c>
      <c r="D520" t="s">
        <v>785</v>
      </c>
    </row>
    <row r="521" spans="1:4" ht="15" thickBot="1">
      <c r="A521" s="30" t="s">
        <v>206</v>
      </c>
      <c r="B521" s="34" t="s">
        <v>207</v>
      </c>
      <c r="C521" s="34" t="s">
        <v>2003</v>
      </c>
      <c r="D521" t="s">
        <v>785</v>
      </c>
    </row>
    <row r="522" spans="1:4" ht="15" thickBot="1">
      <c r="A522" s="30" t="s">
        <v>206</v>
      </c>
      <c r="B522" s="34" t="s">
        <v>207</v>
      </c>
      <c r="C522" s="34" t="s">
        <v>2003</v>
      </c>
      <c r="D522" t="s">
        <v>785</v>
      </c>
    </row>
    <row r="523" spans="1:4" ht="15" thickBot="1">
      <c r="A523" s="30" t="s">
        <v>206</v>
      </c>
      <c r="B523" s="34" t="s">
        <v>207</v>
      </c>
      <c r="C523" s="34" t="s">
        <v>2003</v>
      </c>
      <c r="D523" t="s">
        <v>785</v>
      </c>
    </row>
    <row r="524" spans="1:4" ht="15" thickBot="1">
      <c r="A524" s="30" t="s">
        <v>206</v>
      </c>
      <c r="B524" s="34" t="s">
        <v>207</v>
      </c>
      <c r="C524" s="34" t="s">
        <v>2003</v>
      </c>
      <c r="D524" t="s">
        <v>785</v>
      </c>
    </row>
    <row r="525" spans="1:4" ht="15" thickBot="1">
      <c r="A525" s="30" t="s">
        <v>208</v>
      </c>
      <c r="B525" s="34" t="s">
        <v>209</v>
      </c>
      <c r="C525" s="34" t="s">
        <v>2004</v>
      </c>
      <c r="D525" t="s">
        <v>785</v>
      </c>
    </row>
    <row r="526" spans="1:4" ht="15" thickBot="1">
      <c r="A526" s="30" t="s">
        <v>208</v>
      </c>
      <c r="B526" s="34" t="s">
        <v>209</v>
      </c>
      <c r="C526" s="34" t="s">
        <v>2004</v>
      </c>
      <c r="D526" t="s">
        <v>785</v>
      </c>
    </row>
    <row r="527" spans="1:4" ht="15" thickBot="1">
      <c r="A527" s="30" t="s">
        <v>208</v>
      </c>
      <c r="B527" s="34" t="s">
        <v>209</v>
      </c>
      <c r="C527" s="34" t="s">
        <v>2004</v>
      </c>
      <c r="D527" t="s">
        <v>785</v>
      </c>
    </row>
    <row r="528" spans="1:4" ht="15" thickBot="1">
      <c r="A528" s="30" t="s">
        <v>208</v>
      </c>
      <c r="B528" s="34" t="s">
        <v>209</v>
      </c>
      <c r="C528" s="34" t="s">
        <v>2004</v>
      </c>
      <c r="D528" t="s">
        <v>785</v>
      </c>
    </row>
    <row r="529" spans="1:4" ht="15" thickBot="1">
      <c r="A529" s="30" t="s">
        <v>208</v>
      </c>
      <c r="B529" s="34" t="s">
        <v>209</v>
      </c>
      <c r="C529" s="34" t="s">
        <v>2004</v>
      </c>
      <c r="D529" t="s">
        <v>785</v>
      </c>
    </row>
    <row r="530" spans="1:4" ht="15" thickBot="1">
      <c r="A530" s="30" t="s">
        <v>208</v>
      </c>
      <c r="B530" s="34" t="s">
        <v>209</v>
      </c>
      <c r="C530" s="34" t="s">
        <v>2004</v>
      </c>
      <c r="D530" t="s">
        <v>785</v>
      </c>
    </row>
    <row r="531" spans="1:4" ht="15" thickBot="1">
      <c r="A531" s="30" t="s">
        <v>334</v>
      </c>
      <c r="B531" s="34" t="s">
        <v>335</v>
      </c>
      <c r="C531" s="34" t="s">
        <v>2001</v>
      </c>
      <c r="D531" t="s">
        <v>770</v>
      </c>
    </row>
    <row r="532" spans="1:4" ht="15" thickBot="1">
      <c r="A532" s="30" t="s">
        <v>218</v>
      </c>
      <c r="B532" s="34" t="s">
        <v>219</v>
      </c>
      <c r="C532" s="34" t="s">
        <v>2013</v>
      </c>
      <c r="D532" t="s">
        <v>777</v>
      </c>
    </row>
    <row r="533" spans="1:4" ht="15" thickBot="1">
      <c r="A533" s="30" t="s">
        <v>218</v>
      </c>
      <c r="B533" s="34" t="s">
        <v>219</v>
      </c>
      <c r="C533" s="34" t="s">
        <v>2013</v>
      </c>
      <c r="D533" t="s">
        <v>777</v>
      </c>
    </row>
    <row r="534" spans="1:4" ht="15" thickBot="1">
      <c r="A534" s="30" t="s">
        <v>218</v>
      </c>
      <c r="B534" s="34" t="s">
        <v>219</v>
      </c>
      <c r="C534" s="34" t="s">
        <v>2013</v>
      </c>
      <c r="D534" t="s">
        <v>777</v>
      </c>
    </row>
    <row r="535" spans="1:4" ht="15" thickBot="1">
      <c r="A535" s="30" t="s">
        <v>218</v>
      </c>
      <c r="B535" s="34" t="s">
        <v>219</v>
      </c>
      <c r="C535" s="34" t="s">
        <v>2013</v>
      </c>
      <c r="D535" t="s">
        <v>777</v>
      </c>
    </row>
    <row r="536" spans="1:4" ht="15" thickBot="1">
      <c r="A536" s="30" t="s">
        <v>1136</v>
      </c>
      <c r="B536" s="34" t="s">
        <v>958</v>
      </c>
      <c r="C536" s="34" t="s">
        <v>1785</v>
      </c>
      <c r="D536" t="s">
        <v>770</v>
      </c>
    </row>
    <row r="537" spans="1:4" ht="15" thickBot="1">
      <c r="A537" s="30" t="s">
        <v>216</v>
      </c>
      <c r="B537" s="34" t="s">
        <v>217</v>
      </c>
      <c r="C537" s="34" t="s">
        <v>2014</v>
      </c>
      <c r="D537" t="s">
        <v>785</v>
      </c>
    </row>
    <row r="538" spans="1:4" ht="15" thickBot="1">
      <c r="A538" s="30" t="s">
        <v>1117</v>
      </c>
      <c r="B538" s="34" t="s">
        <v>938</v>
      </c>
      <c r="C538" s="34" t="s">
        <v>1914</v>
      </c>
      <c r="D538" t="s">
        <v>762</v>
      </c>
    </row>
    <row r="539" spans="1:4" ht="15" thickBot="1">
      <c r="A539" s="30" t="s">
        <v>1117</v>
      </c>
      <c r="B539" s="34" t="s">
        <v>938</v>
      </c>
      <c r="C539" s="34" t="s">
        <v>1914</v>
      </c>
      <c r="D539" t="s">
        <v>762</v>
      </c>
    </row>
    <row r="540" spans="1:4" ht="15" thickBot="1">
      <c r="A540" s="30" t="s">
        <v>1118</v>
      </c>
      <c r="B540" s="34" t="s">
        <v>939</v>
      </c>
      <c r="C540" s="34" t="s">
        <v>1915</v>
      </c>
      <c r="D540" t="s">
        <v>762</v>
      </c>
    </row>
    <row r="541" spans="1:4" ht="15" thickBot="1">
      <c r="A541" s="30" t="s">
        <v>1118</v>
      </c>
      <c r="B541" s="34" t="s">
        <v>939</v>
      </c>
      <c r="C541" s="34" t="s">
        <v>1915</v>
      </c>
      <c r="D541" t="s">
        <v>762</v>
      </c>
    </row>
    <row r="542" spans="1:4" ht="15" thickBot="1">
      <c r="A542" s="30" t="s">
        <v>1123</v>
      </c>
      <c r="B542" s="34" t="s">
        <v>944</v>
      </c>
      <c r="C542" s="34" t="s">
        <v>1913</v>
      </c>
      <c r="D542" t="s">
        <v>762</v>
      </c>
    </row>
    <row r="543" spans="1:4" ht="15" thickBot="1">
      <c r="A543" s="30" t="s">
        <v>1130</v>
      </c>
      <c r="B543" s="34" t="s">
        <v>951</v>
      </c>
      <c r="C543" s="34" t="s">
        <v>1912</v>
      </c>
      <c r="D543" t="s">
        <v>762</v>
      </c>
    </row>
    <row r="544" spans="1:4" ht="15" thickBot="1">
      <c r="A544" s="30" t="s">
        <v>975</v>
      </c>
      <c r="B544" s="34" t="s">
        <v>796</v>
      </c>
      <c r="C544" s="34" t="s">
        <v>1781</v>
      </c>
      <c r="D544" t="s">
        <v>772</v>
      </c>
    </row>
    <row r="545" spans="1:4" ht="15" thickBot="1">
      <c r="A545" s="30" t="s">
        <v>336</v>
      </c>
      <c r="B545" s="34" t="s">
        <v>337</v>
      </c>
      <c r="C545" s="34" t="s">
        <v>2034</v>
      </c>
      <c r="D545" t="s">
        <v>770</v>
      </c>
    </row>
    <row r="546" spans="1:4" ht="15" thickBot="1">
      <c r="A546" s="30" t="s">
        <v>974</v>
      </c>
      <c r="B546" s="34" t="s">
        <v>795</v>
      </c>
      <c r="C546" s="34" t="s">
        <v>795</v>
      </c>
      <c r="D546" t="s">
        <v>774</v>
      </c>
    </row>
    <row r="547" spans="1:4" ht="15" thickBot="1">
      <c r="A547" s="30" t="s">
        <v>1462</v>
      </c>
      <c r="B547" s="34" t="s">
        <v>1463</v>
      </c>
      <c r="C547" s="34" t="s">
        <v>1548</v>
      </c>
      <c r="D547" t="s">
        <v>774</v>
      </c>
    </row>
    <row r="548" spans="1:4" ht="15" thickBot="1">
      <c r="A548" s="30" t="s">
        <v>1464</v>
      </c>
      <c r="B548" s="34" t="s">
        <v>1465</v>
      </c>
      <c r="C548" s="34" t="s">
        <v>1581</v>
      </c>
      <c r="D548" t="s">
        <v>770</v>
      </c>
    </row>
    <row r="549" spans="1:4" ht="15" thickBot="1">
      <c r="A549" s="30" t="s">
        <v>609</v>
      </c>
      <c r="B549" s="34" t="s">
        <v>610</v>
      </c>
      <c r="C549" s="34" t="s">
        <v>2118</v>
      </c>
      <c r="D549" t="s">
        <v>1678</v>
      </c>
    </row>
    <row r="550" spans="1:4" ht="15" thickBot="1">
      <c r="A550" s="30" t="s">
        <v>372</v>
      </c>
      <c r="B550" s="34" t="s">
        <v>373</v>
      </c>
      <c r="C550" s="34" t="s">
        <v>2117</v>
      </c>
      <c r="D550" t="s">
        <v>774</v>
      </c>
    </row>
    <row r="551" spans="1:4" ht="15" thickBot="1">
      <c r="A551" s="30" t="s">
        <v>372</v>
      </c>
      <c r="B551" s="34" t="s">
        <v>373</v>
      </c>
      <c r="C551" s="34" t="s">
        <v>2117</v>
      </c>
      <c r="D551" t="s">
        <v>774</v>
      </c>
    </row>
    <row r="552" spans="1:4" ht="15" thickBot="1">
      <c r="A552" s="30" t="s">
        <v>372</v>
      </c>
      <c r="B552" s="34" t="s">
        <v>373</v>
      </c>
      <c r="C552" s="34" t="s">
        <v>2117</v>
      </c>
      <c r="D552" t="s">
        <v>774</v>
      </c>
    </row>
    <row r="553" spans="1:4" ht="15" thickBot="1">
      <c r="A553" s="30" t="s">
        <v>152</v>
      </c>
      <c r="B553" s="34" t="s">
        <v>153</v>
      </c>
      <c r="C553" s="34" t="s">
        <v>153</v>
      </c>
      <c r="D553" t="s">
        <v>1678</v>
      </c>
    </row>
    <row r="554" spans="1:4" ht="15" thickBot="1">
      <c r="A554" s="30" t="s">
        <v>152</v>
      </c>
      <c r="B554" s="34" t="s">
        <v>153</v>
      </c>
      <c r="C554" s="34" t="s">
        <v>153</v>
      </c>
      <c r="D554" t="s">
        <v>1678</v>
      </c>
    </row>
    <row r="555" spans="1:4" ht="15" thickBot="1">
      <c r="A555" s="30" t="s">
        <v>148</v>
      </c>
      <c r="B555" s="34" t="s">
        <v>149</v>
      </c>
      <c r="C555" s="34" t="s">
        <v>149</v>
      </c>
      <c r="D555" t="s">
        <v>1678</v>
      </c>
    </row>
    <row r="556" spans="1:4" ht="15" thickBot="1">
      <c r="A556" s="30" t="s">
        <v>148</v>
      </c>
      <c r="B556" s="34" t="s">
        <v>149</v>
      </c>
      <c r="C556" s="34" t="s">
        <v>149</v>
      </c>
      <c r="D556" t="s">
        <v>1678</v>
      </c>
    </row>
    <row r="557" spans="1:4" ht="15" thickBot="1">
      <c r="A557" s="30" t="s">
        <v>150</v>
      </c>
      <c r="B557" s="34" t="s">
        <v>151</v>
      </c>
      <c r="C557" s="34" t="s">
        <v>151</v>
      </c>
      <c r="D557" t="s">
        <v>1678</v>
      </c>
    </row>
    <row r="558" spans="1:4" ht="15" thickBot="1">
      <c r="A558" s="30" t="s">
        <v>140</v>
      </c>
      <c r="B558" s="34" t="s">
        <v>141</v>
      </c>
      <c r="C558" s="34" t="s">
        <v>141</v>
      </c>
      <c r="D558" t="s">
        <v>1678</v>
      </c>
    </row>
    <row r="559" spans="1:4" ht="15" thickBot="1">
      <c r="A559" s="30" t="s">
        <v>530</v>
      </c>
      <c r="B559" s="34" t="s">
        <v>531</v>
      </c>
      <c r="C559" s="34" t="s">
        <v>531</v>
      </c>
      <c r="D559" t="s">
        <v>1678</v>
      </c>
    </row>
    <row r="560" spans="1:4" ht="15" thickBot="1">
      <c r="A560" s="30" t="s">
        <v>530</v>
      </c>
      <c r="B560" s="34" t="s">
        <v>531</v>
      </c>
      <c r="C560" s="34" t="s">
        <v>531</v>
      </c>
      <c r="D560" t="s">
        <v>1678</v>
      </c>
    </row>
    <row r="561" spans="1:4" ht="15" thickBot="1">
      <c r="A561" s="30" t="s">
        <v>364</v>
      </c>
      <c r="B561" s="34" t="s">
        <v>365</v>
      </c>
      <c r="C561" s="34" t="s">
        <v>365</v>
      </c>
      <c r="D561" t="s">
        <v>1678</v>
      </c>
    </row>
    <row r="562" spans="1:4" ht="15" thickBot="1">
      <c r="A562" s="30" t="s">
        <v>580</v>
      </c>
      <c r="B562" s="34" t="s">
        <v>581</v>
      </c>
      <c r="C562" s="34" t="s">
        <v>581</v>
      </c>
      <c r="D562" t="s">
        <v>774</v>
      </c>
    </row>
    <row r="563" spans="1:4" ht="15" thickBot="1">
      <c r="A563" s="30" t="s">
        <v>684</v>
      </c>
      <c r="B563" s="34" t="s">
        <v>685</v>
      </c>
      <c r="C563" s="34" t="s">
        <v>685</v>
      </c>
      <c r="D563" t="s">
        <v>1678</v>
      </c>
    </row>
    <row r="564" spans="1:4" ht="15" thickBot="1">
      <c r="A564" s="30" t="s">
        <v>672</v>
      </c>
      <c r="B564" s="34" t="s">
        <v>673</v>
      </c>
      <c r="C564" s="34" t="s">
        <v>673</v>
      </c>
      <c r="D564" t="s">
        <v>1678</v>
      </c>
    </row>
    <row r="565" spans="1:4" ht="15" thickBot="1">
      <c r="A565" s="30" t="s">
        <v>672</v>
      </c>
      <c r="B565" s="34" t="s">
        <v>673</v>
      </c>
      <c r="C565" s="34" t="s">
        <v>673</v>
      </c>
      <c r="D565" t="s">
        <v>1678</v>
      </c>
    </row>
    <row r="566" spans="1:4" ht="15" thickBot="1">
      <c r="A566" s="30" t="s">
        <v>676</v>
      </c>
      <c r="B566" s="34" t="s">
        <v>677</v>
      </c>
      <c r="C566" s="34" t="s">
        <v>677</v>
      </c>
      <c r="D566" t="s">
        <v>1678</v>
      </c>
    </row>
    <row r="567" spans="1:4" ht="15" thickBot="1">
      <c r="A567" s="30" t="s">
        <v>676</v>
      </c>
      <c r="B567" s="34" t="s">
        <v>677</v>
      </c>
      <c r="C567" s="34" t="s">
        <v>677</v>
      </c>
      <c r="D567" t="s">
        <v>1678</v>
      </c>
    </row>
    <row r="568" spans="1:4" ht="15" thickBot="1">
      <c r="A568" s="30" t="s">
        <v>670</v>
      </c>
      <c r="B568" s="34" t="s">
        <v>671</v>
      </c>
      <c r="C568" s="34" t="s">
        <v>671</v>
      </c>
      <c r="D568" t="s">
        <v>1678</v>
      </c>
    </row>
    <row r="569" spans="1:4" ht="15" thickBot="1">
      <c r="A569" s="30" t="s">
        <v>670</v>
      </c>
      <c r="B569" s="34" t="s">
        <v>671</v>
      </c>
      <c r="C569" s="34" t="s">
        <v>671</v>
      </c>
      <c r="D569" t="s">
        <v>1678</v>
      </c>
    </row>
    <row r="570" spans="1:4" ht="15" thickBot="1">
      <c r="A570" s="30" t="s">
        <v>360</v>
      </c>
      <c r="B570" s="34" t="s">
        <v>361</v>
      </c>
      <c r="C570" s="34" t="s">
        <v>2076</v>
      </c>
      <c r="D570" t="s">
        <v>1678</v>
      </c>
    </row>
    <row r="571" spans="1:4" ht="15" thickBot="1">
      <c r="A571" s="30" t="s">
        <v>360</v>
      </c>
      <c r="B571" s="34" t="s">
        <v>361</v>
      </c>
      <c r="C571" s="34" t="s">
        <v>2076</v>
      </c>
      <c r="D571" t="s">
        <v>1678</v>
      </c>
    </row>
    <row r="572" spans="1:4" ht="15" thickBot="1">
      <c r="A572" s="30" t="s">
        <v>498</v>
      </c>
      <c r="B572" s="34" t="s">
        <v>499</v>
      </c>
      <c r="C572" s="34" t="s">
        <v>2077</v>
      </c>
      <c r="D572" t="s">
        <v>1661</v>
      </c>
    </row>
    <row r="573" spans="1:4" ht="15" thickBot="1">
      <c r="A573" s="30" t="s">
        <v>466</v>
      </c>
      <c r="B573" s="34" t="s">
        <v>467</v>
      </c>
      <c r="C573" s="34" t="s">
        <v>2078</v>
      </c>
      <c r="D573" t="s">
        <v>773</v>
      </c>
    </row>
    <row r="574" spans="1:4" ht="15" thickBot="1">
      <c r="A574" s="30" t="s">
        <v>466</v>
      </c>
      <c r="B574" s="34" t="s">
        <v>467</v>
      </c>
      <c r="C574" s="34" t="s">
        <v>2078</v>
      </c>
      <c r="D574" t="s">
        <v>773</v>
      </c>
    </row>
    <row r="575" spans="1:4" ht="15" thickBot="1">
      <c r="A575" s="30" t="s">
        <v>466</v>
      </c>
      <c r="B575" s="34" t="s">
        <v>467</v>
      </c>
      <c r="C575" s="34" t="s">
        <v>2078</v>
      </c>
      <c r="D575" t="s">
        <v>773</v>
      </c>
    </row>
    <row r="576" spans="1:4" ht="15" thickBot="1">
      <c r="A576" s="30" t="s">
        <v>734</v>
      </c>
      <c r="B576" s="34" t="s">
        <v>735</v>
      </c>
      <c r="C576" s="34" t="s">
        <v>2079</v>
      </c>
      <c r="D576" t="s">
        <v>767</v>
      </c>
    </row>
    <row r="577" spans="1:4" ht="15" thickBot="1">
      <c r="A577" s="30" t="s">
        <v>734</v>
      </c>
      <c r="B577" s="34" t="s">
        <v>735</v>
      </c>
      <c r="C577" s="34" t="s">
        <v>2079</v>
      </c>
      <c r="D577" t="s">
        <v>767</v>
      </c>
    </row>
    <row r="578" spans="1:4" ht="15" thickBot="1">
      <c r="A578" s="30" t="s">
        <v>734</v>
      </c>
      <c r="B578" s="34" t="s">
        <v>735</v>
      </c>
      <c r="C578" s="34" t="s">
        <v>2079</v>
      </c>
      <c r="D578" t="s">
        <v>767</v>
      </c>
    </row>
    <row r="579" spans="1:4" ht="15" thickBot="1">
      <c r="A579" s="30" t="s">
        <v>736</v>
      </c>
      <c r="B579" s="34" t="s">
        <v>737</v>
      </c>
      <c r="C579" s="34" t="s">
        <v>2080</v>
      </c>
      <c r="D579" t="s">
        <v>767</v>
      </c>
    </row>
    <row r="580" spans="1:4" ht="15" thickBot="1">
      <c r="A580" s="30" t="s">
        <v>736</v>
      </c>
      <c r="B580" s="34" t="s">
        <v>737</v>
      </c>
      <c r="C580" s="34" t="s">
        <v>2080</v>
      </c>
      <c r="D580" t="s">
        <v>767</v>
      </c>
    </row>
    <row r="581" spans="1:4" ht="15" thickBot="1">
      <c r="A581" s="30" t="s">
        <v>738</v>
      </c>
      <c r="B581" s="34" t="s">
        <v>739</v>
      </c>
      <c r="C581" s="34" t="s">
        <v>2081</v>
      </c>
      <c r="D581" t="s">
        <v>767</v>
      </c>
    </row>
    <row r="582" spans="1:4" ht="15" thickBot="1">
      <c r="A582" s="30" t="s">
        <v>738</v>
      </c>
      <c r="B582" s="34" t="s">
        <v>739</v>
      </c>
      <c r="C582" s="34" t="s">
        <v>2081</v>
      </c>
      <c r="D582" t="s">
        <v>767</v>
      </c>
    </row>
    <row r="583" spans="1:4" ht="15" thickBot="1">
      <c r="A583" s="30" t="s">
        <v>594</v>
      </c>
      <c r="B583" s="34" t="s">
        <v>595</v>
      </c>
      <c r="C583" s="34" t="s">
        <v>2082</v>
      </c>
      <c r="D583" t="s">
        <v>769</v>
      </c>
    </row>
    <row r="584" spans="1:4" ht="15" thickBot="1">
      <c r="A584" s="30" t="s">
        <v>520</v>
      </c>
      <c r="B584" s="34" t="s">
        <v>521</v>
      </c>
      <c r="C584" s="34" t="s">
        <v>2083</v>
      </c>
      <c r="D584" t="s">
        <v>769</v>
      </c>
    </row>
    <row r="585" spans="1:4" ht="15" thickBot="1">
      <c r="A585" s="30" t="s">
        <v>486</v>
      </c>
      <c r="B585" s="34" t="s">
        <v>487</v>
      </c>
      <c r="C585" s="34" t="s">
        <v>2084</v>
      </c>
      <c r="D585" t="s">
        <v>769</v>
      </c>
    </row>
    <row r="586" spans="1:4" ht="15" thickBot="1">
      <c r="A586" s="30" t="s">
        <v>486</v>
      </c>
      <c r="B586" s="34" t="s">
        <v>487</v>
      </c>
      <c r="C586" s="34" t="s">
        <v>2084</v>
      </c>
      <c r="D586" t="s">
        <v>769</v>
      </c>
    </row>
    <row r="587" spans="1:4" ht="15" thickBot="1">
      <c r="A587" s="30" t="s">
        <v>486</v>
      </c>
      <c r="B587" s="34" t="s">
        <v>487</v>
      </c>
      <c r="C587" s="34" t="s">
        <v>2084</v>
      </c>
      <c r="D587" t="s">
        <v>769</v>
      </c>
    </row>
    <row r="588" spans="1:4" ht="15" thickBot="1">
      <c r="A588" s="30" t="s">
        <v>488</v>
      </c>
      <c r="B588" s="34" t="s">
        <v>489</v>
      </c>
      <c r="C588" s="34" t="s">
        <v>2085</v>
      </c>
      <c r="D588" t="s">
        <v>769</v>
      </c>
    </row>
    <row r="589" spans="1:4" ht="15" thickBot="1">
      <c r="A589" s="30" t="s">
        <v>522</v>
      </c>
      <c r="B589" s="34" t="s">
        <v>523</v>
      </c>
      <c r="C589" s="34" t="s">
        <v>2086</v>
      </c>
      <c r="D589" t="s">
        <v>769</v>
      </c>
    </row>
    <row r="590" spans="1:4" ht="15" thickBot="1">
      <c r="A590" s="30" t="s">
        <v>522</v>
      </c>
      <c r="B590" s="34" t="s">
        <v>523</v>
      </c>
      <c r="C590" s="34" t="s">
        <v>2086</v>
      </c>
      <c r="D590" t="s">
        <v>769</v>
      </c>
    </row>
    <row r="591" spans="1:4" ht="15" thickBot="1">
      <c r="A591" s="30" t="s">
        <v>490</v>
      </c>
      <c r="B591" s="34" t="s">
        <v>491</v>
      </c>
      <c r="C591" s="34" t="s">
        <v>2087</v>
      </c>
      <c r="D591" t="s">
        <v>769</v>
      </c>
    </row>
    <row r="592" spans="1:4" ht="15" thickBot="1">
      <c r="A592" s="30" t="s">
        <v>490</v>
      </c>
      <c r="B592" s="34" t="s">
        <v>491</v>
      </c>
      <c r="C592" s="34" t="s">
        <v>2087</v>
      </c>
      <c r="D592" t="s">
        <v>769</v>
      </c>
    </row>
    <row r="593" spans="1:4" ht="15" thickBot="1">
      <c r="A593" s="30" t="s">
        <v>490</v>
      </c>
      <c r="B593" s="34" t="s">
        <v>491</v>
      </c>
      <c r="C593" s="34" t="s">
        <v>2087</v>
      </c>
      <c r="D593" t="s">
        <v>769</v>
      </c>
    </row>
    <row r="594" spans="1:4" ht="15" thickBot="1">
      <c r="A594" s="30" t="s">
        <v>490</v>
      </c>
      <c r="B594" s="34" t="s">
        <v>491</v>
      </c>
      <c r="C594" s="34" t="s">
        <v>2087</v>
      </c>
      <c r="D594" t="s">
        <v>769</v>
      </c>
    </row>
    <row r="595" spans="1:4" ht="15" thickBot="1">
      <c r="A595" s="30" t="s">
        <v>492</v>
      </c>
      <c r="B595" s="34" t="s">
        <v>493</v>
      </c>
      <c r="C595" s="34" t="s">
        <v>2088</v>
      </c>
      <c r="D595" t="s">
        <v>769</v>
      </c>
    </row>
    <row r="596" spans="1:4" ht="15" thickBot="1">
      <c r="A596" s="30" t="s">
        <v>524</v>
      </c>
      <c r="B596" s="34" t="s">
        <v>525</v>
      </c>
      <c r="C596" s="34" t="s">
        <v>2089</v>
      </c>
      <c r="D596" t="s">
        <v>769</v>
      </c>
    </row>
    <row r="597" spans="1:4" ht="15" thickBot="1">
      <c r="A597" s="30" t="s">
        <v>524</v>
      </c>
      <c r="B597" s="34" t="s">
        <v>525</v>
      </c>
      <c r="C597" s="34" t="s">
        <v>2089</v>
      </c>
      <c r="D597" t="s">
        <v>769</v>
      </c>
    </row>
    <row r="598" spans="1:4" ht="15" thickBot="1">
      <c r="A598" s="30" t="s">
        <v>496</v>
      </c>
      <c r="B598" s="34" t="s">
        <v>497</v>
      </c>
      <c r="C598" s="34" t="s">
        <v>2090</v>
      </c>
      <c r="D598" t="s">
        <v>769</v>
      </c>
    </row>
    <row r="599" spans="1:4" ht="15" thickBot="1">
      <c r="A599" s="30" t="s">
        <v>494</v>
      </c>
      <c r="B599" s="34" t="s">
        <v>495</v>
      </c>
      <c r="C599" s="34" t="s">
        <v>2091</v>
      </c>
      <c r="D599" t="s">
        <v>769</v>
      </c>
    </row>
    <row r="600" spans="1:4" ht="15" thickBot="1">
      <c r="A600" s="30" t="s">
        <v>494</v>
      </c>
      <c r="B600" s="34" t="s">
        <v>495</v>
      </c>
      <c r="C600" s="34" t="s">
        <v>2091</v>
      </c>
      <c r="D600" t="s">
        <v>769</v>
      </c>
    </row>
    <row r="601" spans="1:4" ht="15" thickBot="1">
      <c r="A601" s="30" t="s">
        <v>494</v>
      </c>
      <c r="B601" s="34" t="s">
        <v>495</v>
      </c>
      <c r="C601" s="34" t="s">
        <v>2091</v>
      </c>
      <c r="D601" t="s">
        <v>769</v>
      </c>
    </row>
    <row r="602" spans="1:4" ht="15" thickBot="1">
      <c r="A602" s="30" t="s">
        <v>494</v>
      </c>
      <c r="B602" s="34" t="s">
        <v>495</v>
      </c>
      <c r="C602" s="34" t="s">
        <v>2091</v>
      </c>
      <c r="D602" t="s">
        <v>769</v>
      </c>
    </row>
    <row r="603" spans="1:4" ht="15" thickBot="1">
      <c r="A603" s="30" t="s">
        <v>494</v>
      </c>
      <c r="B603" s="34" t="s">
        <v>495</v>
      </c>
      <c r="C603" s="34" t="s">
        <v>2091</v>
      </c>
      <c r="D603" t="s">
        <v>769</v>
      </c>
    </row>
    <row r="604" spans="1:4" ht="15" thickBot="1">
      <c r="A604" s="30" t="s">
        <v>494</v>
      </c>
      <c r="B604" s="34" t="s">
        <v>495</v>
      </c>
      <c r="C604" s="34" t="s">
        <v>2091</v>
      </c>
      <c r="D604" t="s">
        <v>769</v>
      </c>
    </row>
    <row r="605" spans="1:4" ht="15" thickBot="1">
      <c r="A605" s="30" t="s">
        <v>374</v>
      </c>
      <c r="B605" s="34" t="s">
        <v>375</v>
      </c>
      <c r="C605" s="34" t="s">
        <v>2092</v>
      </c>
      <c r="D605" t="s">
        <v>774</v>
      </c>
    </row>
    <row r="606" spans="1:4" ht="15" thickBot="1">
      <c r="A606" s="30" t="s">
        <v>338</v>
      </c>
      <c r="B606" s="34" t="s">
        <v>339</v>
      </c>
      <c r="C606" s="34" t="s">
        <v>2093</v>
      </c>
      <c r="D606" t="s">
        <v>1697</v>
      </c>
    </row>
    <row r="607" spans="1:4" ht="15" thickBot="1">
      <c r="A607" s="30" t="s">
        <v>352</v>
      </c>
      <c r="B607" s="34" t="s">
        <v>353</v>
      </c>
      <c r="C607" s="34" t="s">
        <v>2094</v>
      </c>
      <c r="D607" t="s">
        <v>1697</v>
      </c>
    </row>
    <row r="608" spans="1:4" ht="15" thickBot="1">
      <c r="A608" s="30" t="s">
        <v>330</v>
      </c>
      <c r="B608" s="34" t="s">
        <v>331</v>
      </c>
      <c r="C608" s="34" t="s">
        <v>2095</v>
      </c>
      <c r="D608" t="s">
        <v>1697</v>
      </c>
    </row>
    <row r="609" spans="1:4" ht="15" thickBot="1">
      <c r="A609" s="30" t="s">
        <v>332</v>
      </c>
      <c r="B609" s="34" t="s">
        <v>333</v>
      </c>
      <c r="C609" s="34" t="s">
        <v>2096</v>
      </c>
      <c r="D609" t="s">
        <v>1697</v>
      </c>
    </row>
    <row r="610" spans="1:4" ht="15" thickBot="1">
      <c r="A610" s="30" t="s">
        <v>376</v>
      </c>
      <c r="B610" s="34" t="s">
        <v>377</v>
      </c>
      <c r="C610" s="34" t="s">
        <v>2097</v>
      </c>
      <c r="D610" t="s">
        <v>774</v>
      </c>
    </row>
    <row r="611" spans="1:4" ht="15" thickBot="1">
      <c r="A611" s="30" t="s">
        <v>376</v>
      </c>
      <c r="B611" s="34" t="s">
        <v>377</v>
      </c>
      <c r="C611" s="34" t="s">
        <v>2097</v>
      </c>
      <c r="D611" t="s">
        <v>774</v>
      </c>
    </row>
    <row r="612" spans="1:4" ht="15" thickBot="1">
      <c r="A612" s="30" t="s">
        <v>328</v>
      </c>
      <c r="B612" s="34" t="s">
        <v>329</v>
      </c>
      <c r="C612" s="41" t="s">
        <v>2098</v>
      </c>
      <c r="D612" s="24" t="s">
        <v>1666</v>
      </c>
    </row>
    <row r="613" spans="1:4" ht="15" thickBot="1">
      <c r="A613" s="30" t="s">
        <v>328</v>
      </c>
      <c r="B613" s="34" t="s">
        <v>329</v>
      </c>
      <c r="C613" s="41" t="s">
        <v>2098</v>
      </c>
      <c r="D613" s="24" t="s">
        <v>1666</v>
      </c>
    </row>
    <row r="614" spans="1:4" ht="15" thickBot="1">
      <c r="A614" s="30" t="s">
        <v>288</v>
      </c>
      <c r="B614" s="34" t="s">
        <v>289</v>
      </c>
      <c r="C614" s="41" t="s">
        <v>2099</v>
      </c>
      <c r="D614" s="24" t="s">
        <v>1666</v>
      </c>
    </row>
    <row r="615" spans="1:4" ht="15" thickBot="1">
      <c r="A615" s="30" t="s">
        <v>288</v>
      </c>
      <c r="B615" s="34" t="s">
        <v>289</v>
      </c>
      <c r="C615" s="41" t="s">
        <v>2099</v>
      </c>
      <c r="D615" s="24" t="s">
        <v>1666</v>
      </c>
    </row>
    <row r="616" spans="1:4" ht="15" thickBot="1">
      <c r="A616" s="30" t="s">
        <v>266</v>
      </c>
      <c r="B616" s="34" t="s">
        <v>267</v>
      </c>
      <c r="C616" s="41" t="s">
        <v>2100</v>
      </c>
      <c r="D616" s="24" t="s">
        <v>1666</v>
      </c>
    </row>
    <row r="617" spans="1:4" ht="15" thickBot="1">
      <c r="A617" s="30" t="s">
        <v>266</v>
      </c>
      <c r="B617" s="34" t="s">
        <v>267</v>
      </c>
      <c r="C617" s="41" t="s">
        <v>2100</v>
      </c>
      <c r="D617" s="24" t="s">
        <v>1666</v>
      </c>
    </row>
    <row r="618" spans="1:4" ht="15" thickBot="1">
      <c r="A618" s="30" t="s">
        <v>300</v>
      </c>
      <c r="B618" s="34" t="s">
        <v>301</v>
      </c>
      <c r="C618" s="41" t="s">
        <v>2101</v>
      </c>
      <c r="D618" s="24" t="s">
        <v>1666</v>
      </c>
    </row>
    <row r="619" spans="1:4" ht="15" thickBot="1">
      <c r="A619" s="30" t="s">
        <v>262</v>
      </c>
      <c r="B619" s="34" t="s">
        <v>263</v>
      </c>
      <c r="C619" s="41" t="s">
        <v>2102</v>
      </c>
      <c r="D619" s="24" t="s">
        <v>1666</v>
      </c>
    </row>
    <row r="620" spans="1:4" ht="15" thickBot="1">
      <c r="A620" s="30" t="s">
        <v>262</v>
      </c>
      <c r="B620" s="34" t="s">
        <v>263</v>
      </c>
      <c r="C620" s="41" t="s">
        <v>2102</v>
      </c>
      <c r="D620" s="24" t="s">
        <v>1666</v>
      </c>
    </row>
    <row r="621" spans="1:4" ht="15" thickBot="1">
      <c r="A621" s="30" t="s">
        <v>264</v>
      </c>
      <c r="B621" s="34" t="s">
        <v>265</v>
      </c>
      <c r="C621" s="41" t="s">
        <v>2103</v>
      </c>
      <c r="D621" s="24" t="s">
        <v>1666</v>
      </c>
    </row>
    <row r="622" spans="1:4" ht="15" thickBot="1">
      <c r="A622" s="30" t="s">
        <v>264</v>
      </c>
      <c r="B622" s="34" t="s">
        <v>265</v>
      </c>
      <c r="C622" s="41" t="s">
        <v>2103</v>
      </c>
      <c r="D622" s="24" t="s">
        <v>1666</v>
      </c>
    </row>
    <row r="623" spans="1:4" ht="15" thickBot="1">
      <c r="A623" s="30" t="s">
        <v>268</v>
      </c>
      <c r="B623" s="34" t="s">
        <v>269</v>
      </c>
      <c r="C623" s="41" t="s">
        <v>2104</v>
      </c>
      <c r="D623" s="24" t="s">
        <v>1666</v>
      </c>
    </row>
    <row r="624" spans="1:4" ht="15" thickBot="1">
      <c r="A624" s="30" t="s">
        <v>268</v>
      </c>
      <c r="B624" s="34" t="s">
        <v>269</v>
      </c>
      <c r="C624" s="41" t="s">
        <v>2104</v>
      </c>
      <c r="D624" s="24" t="s">
        <v>1666</v>
      </c>
    </row>
    <row r="625" spans="1:4" ht="15" thickBot="1">
      <c r="A625" s="30" t="s">
        <v>286</v>
      </c>
      <c r="B625" s="34" t="s">
        <v>287</v>
      </c>
      <c r="C625" s="41" t="s">
        <v>2105</v>
      </c>
      <c r="D625" s="24" t="s">
        <v>1666</v>
      </c>
    </row>
    <row r="626" spans="1:4" ht="15" thickBot="1">
      <c r="A626" s="30" t="s">
        <v>272</v>
      </c>
      <c r="B626" s="34" t="s">
        <v>273</v>
      </c>
      <c r="C626" s="41" t="s">
        <v>2106</v>
      </c>
      <c r="D626" s="24" t="s">
        <v>1666</v>
      </c>
    </row>
    <row r="627" spans="1:4" ht="15" thickBot="1">
      <c r="A627" s="30" t="s">
        <v>298</v>
      </c>
      <c r="B627" s="34" t="s">
        <v>299</v>
      </c>
      <c r="C627" s="41" t="s">
        <v>2107</v>
      </c>
      <c r="D627" s="24" t="s">
        <v>1666</v>
      </c>
    </row>
    <row r="628" spans="1:4" ht="15" thickBot="1">
      <c r="A628" s="30" t="s">
        <v>298</v>
      </c>
      <c r="B628" s="34" t="s">
        <v>299</v>
      </c>
      <c r="C628" s="41" t="s">
        <v>2107</v>
      </c>
      <c r="D628" s="24" t="s">
        <v>1666</v>
      </c>
    </row>
    <row r="629" spans="1:4" ht="15" thickBot="1">
      <c r="A629" s="30" t="s">
        <v>142</v>
      </c>
      <c r="B629" s="34" t="s">
        <v>143</v>
      </c>
      <c r="C629" s="41" t="s">
        <v>2108</v>
      </c>
      <c r="D629" s="24" t="s">
        <v>1666</v>
      </c>
    </row>
    <row r="630" spans="1:4" ht="15" thickBot="1">
      <c r="A630" s="30" t="s">
        <v>142</v>
      </c>
      <c r="B630" s="34" t="s">
        <v>143</v>
      </c>
      <c r="C630" s="41" t="s">
        <v>2108</v>
      </c>
      <c r="D630" s="24" t="s">
        <v>1666</v>
      </c>
    </row>
    <row r="631" spans="1:4" ht="15" thickBot="1">
      <c r="A631" s="30" t="s">
        <v>200</v>
      </c>
      <c r="B631" s="34" t="s">
        <v>201</v>
      </c>
      <c r="C631" s="41" t="s">
        <v>2109</v>
      </c>
      <c r="D631" s="24" t="s">
        <v>1666</v>
      </c>
    </row>
    <row r="632" spans="1:4" ht="15" thickBot="1">
      <c r="A632" s="30" t="s">
        <v>378</v>
      </c>
      <c r="B632" s="34" t="s">
        <v>379</v>
      </c>
      <c r="C632" s="34" t="s">
        <v>2110</v>
      </c>
      <c r="D632" t="s">
        <v>1704</v>
      </c>
    </row>
    <row r="633" spans="1:4" ht="15" thickBot="1">
      <c r="A633" s="30" t="s">
        <v>378</v>
      </c>
      <c r="B633" s="34" t="s">
        <v>379</v>
      </c>
      <c r="C633" s="34" t="s">
        <v>2110</v>
      </c>
      <c r="D633" t="s">
        <v>1704</v>
      </c>
    </row>
    <row r="634" spans="1:4" ht="15" thickBot="1">
      <c r="A634" s="30" t="s">
        <v>380</v>
      </c>
      <c r="B634" s="34" t="s">
        <v>381</v>
      </c>
      <c r="C634" s="34" t="s">
        <v>2111</v>
      </c>
      <c r="D634" t="s">
        <v>1704</v>
      </c>
    </row>
    <row r="635" spans="1:4" ht="15" thickBot="1">
      <c r="A635" s="30" t="s">
        <v>382</v>
      </c>
      <c r="B635" s="34" t="s">
        <v>383</v>
      </c>
      <c r="C635" s="34" t="s">
        <v>2112</v>
      </c>
      <c r="D635" t="s">
        <v>1704</v>
      </c>
    </row>
    <row r="636" spans="1:4" ht="15" thickBot="1">
      <c r="A636" s="30" t="s">
        <v>382</v>
      </c>
      <c r="B636" s="34" t="s">
        <v>383</v>
      </c>
      <c r="C636" s="34" t="s">
        <v>2112</v>
      </c>
      <c r="D636" t="s">
        <v>1704</v>
      </c>
    </row>
    <row r="637" spans="1:4" ht="15" thickBot="1">
      <c r="A637" s="30" t="s">
        <v>354</v>
      </c>
      <c r="B637" s="34" t="s">
        <v>355</v>
      </c>
      <c r="C637" s="34" t="s">
        <v>2113</v>
      </c>
      <c r="D637" t="s">
        <v>774</v>
      </c>
    </row>
    <row r="638" spans="1:4" ht="15" thickBot="1">
      <c r="A638" s="30" t="s">
        <v>354</v>
      </c>
      <c r="B638" s="34" t="s">
        <v>355</v>
      </c>
      <c r="C638" s="34" t="s">
        <v>2113</v>
      </c>
      <c r="D638" t="s">
        <v>774</v>
      </c>
    </row>
    <row r="639" spans="1:4" ht="15" thickBot="1">
      <c r="A639" s="30" t="s">
        <v>354</v>
      </c>
      <c r="B639" s="34" t="s">
        <v>355</v>
      </c>
      <c r="C639" s="34" t="s">
        <v>2113</v>
      </c>
      <c r="D639" t="s">
        <v>774</v>
      </c>
    </row>
    <row r="640" spans="1:4" ht="15" thickBot="1">
      <c r="A640" s="30" t="s">
        <v>356</v>
      </c>
      <c r="B640" s="34" t="s">
        <v>357</v>
      </c>
      <c r="C640" s="34" t="s">
        <v>2114</v>
      </c>
      <c r="D640" t="s">
        <v>774</v>
      </c>
    </row>
    <row r="641" spans="1:4" ht="15" thickBot="1">
      <c r="A641" s="30" t="s">
        <v>356</v>
      </c>
      <c r="B641" s="34" t="s">
        <v>357</v>
      </c>
      <c r="C641" s="34" t="s">
        <v>2114</v>
      </c>
      <c r="D641" t="s">
        <v>774</v>
      </c>
    </row>
    <row r="642" spans="1:4" ht="15" thickBot="1">
      <c r="A642" s="30" t="s">
        <v>356</v>
      </c>
      <c r="B642" s="34" t="s">
        <v>357</v>
      </c>
      <c r="C642" s="34" t="s">
        <v>2114</v>
      </c>
      <c r="D642" t="s">
        <v>774</v>
      </c>
    </row>
    <row r="643" spans="1:4" ht="15" thickBot="1">
      <c r="A643" s="30" t="s">
        <v>607</v>
      </c>
      <c r="B643" s="34" t="s">
        <v>608</v>
      </c>
      <c r="C643" s="34" t="s">
        <v>2115</v>
      </c>
      <c r="D643" t="s">
        <v>774</v>
      </c>
    </row>
    <row r="644" spans="1:4" ht="15" thickBot="1">
      <c r="A644" s="30" t="s">
        <v>504</v>
      </c>
      <c r="B644" s="34" t="s">
        <v>505</v>
      </c>
      <c r="C644" s="34" t="s">
        <v>2116</v>
      </c>
      <c r="D644" t="s">
        <v>774</v>
      </c>
    </row>
    <row r="645" spans="1:4" ht="15" thickBot="1">
      <c r="A645" s="30" t="s">
        <v>504</v>
      </c>
      <c r="B645" s="34" t="s">
        <v>505</v>
      </c>
      <c r="C645" s="34" t="s">
        <v>2116</v>
      </c>
      <c r="D645" t="s">
        <v>774</v>
      </c>
    </row>
    <row r="646" spans="1:4" ht="15" thickBot="1">
      <c r="A646" s="30" t="s">
        <v>412</v>
      </c>
      <c r="B646" s="34" t="s">
        <v>413</v>
      </c>
      <c r="C646" s="34" t="s">
        <v>2062</v>
      </c>
      <c r="D646" t="s">
        <v>1678</v>
      </c>
    </row>
    <row r="647" spans="1:4" ht="15" thickBot="1">
      <c r="A647" s="30" t="s">
        <v>412</v>
      </c>
      <c r="B647" s="34" t="s">
        <v>413</v>
      </c>
      <c r="C647" s="34" t="s">
        <v>2062</v>
      </c>
      <c r="D647" t="s">
        <v>1678</v>
      </c>
    </row>
    <row r="648" spans="1:4" ht="15" thickBot="1">
      <c r="A648" s="30" t="s">
        <v>414</v>
      </c>
      <c r="B648" s="34" t="s">
        <v>415</v>
      </c>
      <c r="C648" s="34" t="s">
        <v>2063</v>
      </c>
      <c r="D648" t="s">
        <v>1678</v>
      </c>
    </row>
    <row r="649" spans="1:4" ht="15" thickBot="1">
      <c r="A649" s="30" t="s">
        <v>414</v>
      </c>
      <c r="B649" s="34" t="s">
        <v>415</v>
      </c>
      <c r="C649" s="34" t="s">
        <v>2063</v>
      </c>
      <c r="D649" t="s">
        <v>1678</v>
      </c>
    </row>
    <row r="650" spans="1:4" ht="15" thickBot="1">
      <c r="A650" s="30" t="s">
        <v>418</v>
      </c>
      <c r="B650" s="34" t="s">
        <v>419</v>
      </c>
      <c r="C650" s="34" t="s">
        <v>2064</v>
      </c>
      <c r="D650" t="s">
        <v>1678</v>
      </c>
    </row>
    <row r="651" spans="1:4" ht="15" thickBot="1">
      <c r="A651" s="30" t="s">
        <v>418</v>
      </c>
      <c r="B651" s="34" t="s">
        <v>419</v>
      </c>
      <c r="C651" s="34" t="s">
        <v>2064</v>
      </c>
      <c r="D651" t="s">
        <v>1678</v>
      </c>
    </row>
    <row r="652" spans="1:4" ht="15" thickBot="1">
      <c r="A652" s="30" t="s">
        <v>438</v>
      </c>
      <c r="B652" s="34" t="s">
        <v>439</v>
      </c>
      <c r="C652" s="34" t="s">
        <v>2065</v>
      </c>
      <c r="D652" t="s">
        <v>1678</v>
      </c>
    </row>
    <row r="653" spans="1:4" ht="15" thickBot="1">
      <c r="A653" s="30" t="s">
        <v>158</v>
      </c>
      <c r="B653" s="34" t="s">
        <v>159</v>
      </c>
      <c r="C653" s="34" t="s">
        <v>2066</v>
      </c>
      <c r="D653" t="s">
        <v>1678</v>
      </c>
    </row>
    <row r="654" spans="1:4" ht="15" thickBot="1">
      <c r="A654" s="30" t="s">
        <v>572</v>
      </c>
      <c r="B654" s="34" t="s">
        <v>573</v>
      </c>
      <c r="C654" s="34" t="s">
        <v>2067</v>
      </c>
      <c r="D654" t="s">
        <v>765</v>
      </c>
    </row>
    <row r="655" spans="1:4" ht="15" thickBot="1">
      <c r="A655" s="30" t="s">
        <v>182</v>
      </c>
      <c r="B655" s="34" t="s">
        <v>183</v>
      </c>
      <c r="C655" s="34" t="s">
        <v>2068</v>
      </c>
      <c r="D655" t="s">
        <v>1678</v>
      </c>
    </row>
    <row r="656" spans="1:4" ht="15" thickBot="1">
      <c r="A656" s="30" t="s">
        <v>160</v>
      </c>
      <c r="B656" s="34" t="s">
        <v>161</v>
      </c>
      <c r="C656" s="34" t="s">
        <v>2069</v>
      </c>
      <c r="D656" t="s">
        <v>1678</v>
      </c>
    </row>
    <row r="657" spans="1:4" ht="15" thickBot="1">
      <c r="A657" s="30" t="s">
        <v>160</v>
      </c>
      <c r="B657" s="34" t="s">
        <v>161</v>
      </c>
      <c r="C657" s="34" t="s">
        <v>2069</v>
      </c>
      <c r="D657" t="s">
        <v>1678</v>
      </c>
    </row>
    <row r="658" spans="1:4" ht="15" thickBot="1">
      <c r="A658" s="30" t="s">
        <v>480</v>
      </c>
      <c r="B658" s="34" t="s">
        <v>481</v>
      </c>
      <c r="C658" s="34" t="s">
        <v>2070</v>
      </c>
      <c r="D658" t="s">
        <v>1678</v>
      </c>
    </row>
    <row r="659" spans="1:4" ht="15" thickBot="1">
      <c r="A659" s="30" t="s">
        <v>476</v>
      </c>
      <c r="B659" s="34" t="s">
        <v>477</v>
      </c>
      <c r="C659" s="34" t="s">
        <v>2071</v>
      </c>
      <c r="D659" t="s">
        <v>1678</v>
      </c>
    </row>
    <row r="660" spans="1:4" ht="15" thickBot="1">
      <c r="A660" s="30" t="s">
        <v>478</v>
      </c>
      <c r="B660" s="34" t="s">
        <v>479</v>
      </c>
      <c r="C660" s="34" t="s">
        <v>2072</v>
      </c>
      <c r="D660" t="s">
        <v>1678</v>
      </c>
    </row>
    <row r="661" spans="1:4" ht="15" thickBot="1">
      <c r="A661" s="30" t="s">
        <v>474</v>
      </c>
      <c r="B661" s="34" t="s">
        <v>475</v>
      </c>
      <c r="C661" s="34" t="s">
        <v>2073</v>
      </c>
      <c r="D661" t="s">
        <v>1678</v>
      </c>
    </row>
    <row r="662" spans="1:4" ht="15" thickBot="1">
      <c r="A662" s="30" t="s">
        <v>484</v>
      </c>
      <c r="B662" s="34" t="s">
        <v>485</v>
      </c>
      <c r="C662" s="34" t="s">
        <v>2074</v>
      </c>
      <c r="D662" t="s">
        <v>1678</v>
      </c>
    </row>
    <row r="663" spans="1:4" ht="15" thickBot="1">
      <c r="A663" s="30" t="s">
        <v>482</v>
      </c>
      <c r="B663" s="34" t="s">
        <v>483</v>
      </c>
      <c r="C663" s="34" t="s">
        <v>2075</v>
      </c>
      <c r="D663" t="s">
        <v>1678</v>
      </c>
    </row>
    <row r="664" spans="1:4" ht="15" thickBot="1">
      <c r="A664" s="30" t="s">
        <v>674</v>
      </c>
      <c r="B664" s="34" t="s">
        <v>675</v>
      </c>
      <c r="C664" s="34" t="s">
        <v>2035</v>
      </c>
      <c r="D664" t="s">
        <v>1678</v>
      </c>
    </row>
    <row r="665" spans="1:4" ht="15" thickBot="1">
      <c r="A665" s="30" t="s">
        <v>674</v>
      </c>
      <c r="B665" s="34" t="s">
        <v>675</v>
      </c>
      <c r="C665" s="34" t="s">
        <v>2035</v>
      </c>
      <c r="D665" t="s">
        <v>1678</v>
      </c>
    </row>
    <row r="666" spans="1:4" ht="15" thickBot="1">
      <c r="A666" s="30" t="s">
        <v>678</v>
      </c>
      <c r="B666" s="34" t="s">
        <v>679</v>
      </c>
      <c r="C666" s="34" t="s">
        <v>2036</v>
      </c>
      <c r="D666" t="s">
        <v>1678</v>
      </c>
    </row>
    <row r="667" spans="1:4" ht="15" thickBot="1">
      <c r="A667" s="30" t="s">
        <v>678</v>
      </c>
      <c r="B667" s="34" t="s">
        <v>679</v>
      </c>
      <c r="C667" s="34" t="s">
        <v>2036</v>
      </c>
      <c r="D667" t="s">
        <v>1678</v>
      </c>
    </row>
    <row r="668" spans="1:4" ht="15" thickBot="1">
      <c r="A668" s="30" t="s">
        <v>680</v>
      </c>
      <c r="B668" s="34" t="s">
        <v>681</v>
      </c>
      <c r="C668" s="34" t="s">
        <v>2037</v>
      </c>
      <c r="D668" t="s">
        <v>1678</v>
      </c>
    </row>
    <row r="669" spans="1:4" ht="15" thickBot="1">
      <c r="A669" s="30" t="s">
        <v>680</v>
      </c>
      <c r="B669" s="34" t="s">
        <v>681</v>
      </c>
      <c r="C669" s="34" t="s">
        <v>2037</v>
      </c>
      <c r="D669" t="s">
        <v>1678</v>
      </c>
    </row>
    <row r="670" spans="1:4" ht="15" thickBot="1">
      <c r="A670" s="30" t="s">
        <v>680</v>
      </c>
      <c r="B670" s="34" t="s">
        <v>681</v>
      </c>
      <c r="C670" s="34" t="s">
        <v>2037</v>
      </c>
      <c r="D670" t="s">
        <v>1678</v>
      </c>
    </row>
    <row r="671" spans="1:4" ht="15" thickBot="1">
      <c r="A671" s="30" t="s">
        <v>680</v>
      </c>
      <c r="B671" s="34" t="s">
        <v>681</v>
      </c>
      <c r="C671" s="34" t="s">
        <v>2037</v>
      </c>
      <c r="D671" t="s">
        <v>1678</v>
      </c>
    </row>
    <row r="672" spans="1:4" ht="15" thickBot="1">
      <c r="A672" s="30" t="s">
        <v>680</v>
      </c>
      <c r="B672" s="34" t="s">
        <v>681</v>
      </c>
      <c r="C672" s="34" t="s">
        <v>2037</v>
      </c>
      <c r="D672" t="s">
        <v>1678</v>
      </c>
    </row>
    <row r="673" spans="1:4" ht="15" thickBot="1">
      <c r="A673" s="30" t="s">
        <v>682</v>
      </c>
      <c r="B673" s="34" t="s">
        <v>683</v>
      </c>
      <c r="C673" s="34" t="s">
        <v>2038</v>
      </c>
      <c r="D673" t="s">
        <v>1678</v>
      </c>
    </row>
    <row r="674" spans="1:4" ht="15" thickBot="1">
      <c r="A674" s="30" t="s">
        <v>682</v>
      </c>
      <c r="B674" s="34" t="s">
        <v>683</v>
      </c>
      <c r="C674" s="34" t="s">
        <v>2038</v>
      </c>
      <c r="D674" t="s">
        <v>1678</v>
      </c>
    </row>
    <row r="675" spans="1:4" ht="15" thickBot="1">
      <c r="A675" s="30" t="s">
        <v>682</v>
      </c>
      <c r="B675" s="34" t="s">
        <v>683</v>
      </c>
      <c r="C675" s="34" t="s">
        <v>2038</v>
      </c>
      <c r="D675" t="s">
        <v>1678</v>
      </c>
    </row>
    <row r="676" spans="1:4" ht="15" thickBot="1">
      <c r="A676" s="30" t="s">
        <v>682</v>
      </c>
      <c r="B676" s="34" t="s">
        <v>683</v>
      </c>
      <c r="C676" s="34" t="s">
        <v>2038</v>
      </c>
      <c r="D676" t="s">
        <v>1678</v>
      </c>
    </row>
    <row r="677" spans="1:4" ht="15" thickBot="1">
      <c r="A677" s="30" t="s">
        <v>682</v>
      </c>
      <c r="B677" s="34" t="s">
        <v>683</v>
      </c>
      <c r="C677" s="34" t="s">
        <v>2038</v>
      </c>
      <c r="D677" t="s">
        <v>1678</v>
      </c>
    </row>
    <row r="678" spans="1:4" ht="15" thickBot="1">
      <c r="A678" s="30" t="s">
        <v>682</v>
      </c>
      <c r="B678" s="34" t="s">
        <v>683</v>
      </c>
      <c r="C678" s="34" t="s">
        <v>2038</v>
      </c>
      <c r="D678" t="s">
        <v>1678</v>
      </c>
    </row>
    <row r="679" spans="1:4" ht="15" thickBot="1">
      <c r="A679" s="30" t="s">
        <v>682</v>
      </c>
      <c r="B679" s="34" t="s">
        <v>683</v>
      </c>
      <c r="C679" s="34" t="s">
        <v>2038</v>
      </c>
      <c r="D679" t="s">
        <v>1678</v>
      </c>
    </row>
    <row r="680" spans="1:4" ht="15" thickBot="1">
      <c r="A680" s="30" t="s">
        <v>350</v>
      </c>
      <c r="B680" s="34" t="s">
        <v>351</v>
      </c>
      <c r="C680" s="34" t="s">
        <v>2039</v>
      </c>
      <c r="D680" t="s">
        <v>1678</v>
      </c>
    </row>
    <row r="681" spans="1:4" ht="15" thickBot="1">
      <c r="A681" s="30" t="s">
        <v>350</v>
      </c>
      <c r="B681" s="34" t="s">
        <v>351</v>
      </c>
      <c r="C681" s="34" t="s">
        <v>2039</v>
      </c>
      <c r="D681" t="s">
        <v>1678</v>
      </c>
    </row>
    <row r="682" spans="1:4" ht="15" thickBot="1">
      <c r="A682" s="30" t="s">
        <v>350</v>
      </c>
      <c r="B682" s="34" t="s">
        <v>351</v>
      </c>
      <c r="C682" s="34" t="s">
        <v>2039</v>
      </c>
      <c r="D682" t="s">
        <v>1678</v>
      </c>
    </row>
    <row r="683" spans="1:4" ht="15" thickBot="1">
      <c r="A683" s="30" t="s">
        <v>348</v>
      </c>
      <c r="B683" s="34" t="s">
        <v>349</v>
      </c>
      <c r="C683" s="34" t="s">
        <v>2040</v>
      </c>
      <c r="D683" t="s">
        <v>1678</v>
      </c>
    </row>
    <row r="684" spans="1:4" ht="15" thickBot="1">
      <c r="A684" s="30" t="s">
        <v>348</v>
      </c>
      <c r="B684" s="34" t="s">
        <v>349</v>
      </c>
      <c r="C684" s="34" t="s">
        <v>2040</v>
      </c>
      <c r="D684" t="s">
        <v>1678</v>
      </c>
    </row>
    <row r="685" spans="1:4" ht="15" thickBot="1">
      <c r="A685" s="30" t="s">
        <v>688</v>
      </c>
      <c r="B685" s="34" t="s">
        <v>689</v>
      </c>
      <c r="C685" s="34" t="s">
        <v>2041</v>
      </c>
      <c r="D685" t="s">
        <v>1678</v>
      </c>
    </row>
    <row r="686" spans="1:4" ht="15" thickBot="1">
      <c r="A686" s="30" t="s">
        <v>694</v>
      </c>
      <c r="B686" s="34" t="s">
        <v>695</v>
      </c>
      <c r="C686" s="34" t="s">
        <v>2042</v>
      </c>
      <c r="D686" t="s">
        <v>1678</v>
      </c>
    </row>
    <row r="687" spans="1:4" ht="15" thickBot="1">
      <c r="A687" s="30" t="s">
        <v>698</v>
      </c>
      <c r="B687" s="34" t="s">
        <v>699</v>
      </c>
      <c r="C687" s="34" t="s">
        <v>2043</v>
      </c>
      <c r="D687" t="s">
        <v>1678</v>
      </c>
    </row>
    <row r="688" spans="1:4" ht="15" thickBot="1">
      <c r="A688" s="30" t="s">
        <v>690</v>
      </c>
      <c r="B688" s="34" t="s">
        <v>691</v>
      </c>
      <c r="C688" s="34" t="s">
        <v>2044</v>
      </c>
      <c r="D688" t="s">
        <v>1678</v>
      </c>
    </row>
    <row r="689" spans="1:4" ht="15" thickBot="1">
      <c r="A689" s="30" t="s">
        <v>690</v>
      </c>
      <c r="B689" s="34" t="s">
        <v>691</v>
      </c>
      <c r="C689" s="34" t="s">
        <v>2044</v>
      </c>
      <c r="D689" t="s">
        <v>1678</v>
      </c>
    </row>
    <row r="690" spans="1:4" ht="15" thickBot="1">
      <c r="A690" s="30" t="s">
        <v>692</v>
      </c>
      <c r="B690" s="34" t="s">
        <v>693</v>
      </c>
      <c r="C690" s="34" t="s">
        <v>2045</v>
      </c>
      <c r="D690" t="s">
        <v>1678</v>
      </c>
    </row>
    <row r="691" spans="1:4" ht="15" thickBot="1">
      <c r="A691" s="30" t="s">
        <v>692</v>
      </c>
      <c r="B691" s="34" t="s">
        <v>693</v>
      </c>
      <c r="C691" s="34" t="s">
        <v>2045</v>
      </c>
      <c r="D691" t="s">
        <v>1678</v>
      </c>
    </row>
    <row r="692" spans="1:4" ht="15" thickBot="1">
      <c r="A692" s="30" t="s">
        <v>692</v>
      </c>
      <c r="B692" s="34" t="s">
        <v>693</v>
      </c>
      <c r="C692" s="34" t="s">
        <v>2045</v>
      </c>
      <c r="D692" t="s">
        <v>1678</v>
      </c>
    </row>
    <row r="693" spans="1:4" ht="15" thickBot="1">
      <c r="A693" s="30" t="s">
        <v>692</v>
      </c>
      <c r="B693" s="34" t="s">
        <v>693</v>
      </c>
      <c r="C693" s="34" t="s">
        <v>2045</v>
      </c>
      <c r="D693" t="s">
        <v>1678</v>
      </c>
    </row>
    <row r="694" spans="1:4" ht="15" thickBot="1">
      <c r="A694" s="30" t="s">
        <v>692</v>
      </c>
      <c r="B694" s="34" t="s">
        <v>693</v>
      </c>
      <c r="C694" s="34" t="s">
        <v>2045</v>
      </c>
      <c r="D694" t="s">
        <v>1678</v>
      </c>
    </row>
    <row r="695" spans="1:4" ht="15" thickBot="1">
      <c r="A695" s="30" t="s">
        <v>692</v>
      </c>
      <c r="B695" s="34" t="s">
        <v>693</v>
      </c>
      <c r="C695" s="34" t="s">
        <v>2045</v>
      </c>
      <c r="D695" t="s">
        <v>1678</v>
      </c>
    </row>
    <row r="696" spans="1:4" ht="15" thickBot="1">
      <c r="A696" s="30" t="s">
        <v>696</v>
      </c>
      <c r="B696" s="34" t="s">
        <v>697</v>
      </c>
      <c r="C696" s="34" t="s">
        <v>2046</v>
      </c>
      <c r="D696" t="s">
        <v>1678</v>
      </c>
    </row>
    <row r="697" spans="1:4" ht="15" thickBot="1">
      <c r="A697" s="30" t="s">
        <v>696</v>
      </c>
      <c r="B697" s="34" t="s">
        <v>697</v>
      </c>
      <c r="C697" s="34" t="s">
        <v>2046</v>
      </c>
      <c r="D697" t="s">
        <v>1678</v>
      </c>
    </row>
    <row r="698" spans="1:4" ht="15" thickBot="1">
      <c r="A698" s="30" t="s">
        <v>696</v>
      </c>
      <c r="B698" s="34" t="s">
        <v>697</v>
      </c>
      <c r="C698" s="34" t="s">
        <v>2046</v>
      </c>
      <c r="D698" t="s">
        <v>1678</v>
      </c>
    </row>
    <row r="699" spans="1:4" ht="15" thickBot="1">
      <c r="A699" s="30" t="s">
        <v>696</v>
      </c>
      <c r="B699" s="34" t="s">
        <v>697</v>
      </c>
      <c r="C699" s="34" t="s">
        <v>2046</v>
      </c>
      <c r="D699" t="s">
        <v>1678</v>
      </c>
    </row>
    <row r="700" spans="1:4" ht="15" thickBot="1">
      <c r="A700" s="30" t="s">
        <v>696</v>
      </c>
      <c r="B700" s="34" t="s">
        <v>697</v>
      </c>
      <c r="C700" s="34" t="s">
        <v>2046</v>
      </c>
      <c r="D700" t="s">
        <v>1678</v>
      </c>
    </row>
    <row r="701" spans="1:4" ht="15" thickBot="1">
      <c r="A701" s="30" t="s">
        <v>696</v>
      </c>
      <c r="B701" s="34" t="s">
        <v>697</v>
      </c>
      <c r="C701" s="34" t="s">
        <v>2046</v>
      </c>
      <c r="D701" t="s">
        <v>1678</v>
      </c>
    </row>
    <row r="702" spans="1:4" ht="15" thickBot="1">
      <c r="A702" s="30" t="s">
        <v>686</v>
      </c>
      <c r="B702" s="34" t="s">
        <v>687</v>
      </c>
      <c r="C702" s="34" t="s">
        <v>2047</v>
      </c>
      <c r="D702" t="s">
        <v>1678</v>
      </c>
    </row>
    <row r="703" spans="1:4" ht="15" thickBot="1">
      <c r="A703" s="30" t="s">
        <v>686</v>
      </c>
      <c r="B703" s="34" t="s">
        <v>687</v>
      </c>
      <c r="C703" s="34" t="s">
        <v>2047</v>
      </c>
      <c r="D703" t="s">
        <v>1678</v>
      </c>
    </row>
    <row r="704" spans="1:4" ht="15" thickBot="1">
      <c r="A704" s="30" t="s">
        <v>700</v>
      </c>
      <c r="B704" s="34" t="s">
        <v>701</v>
      </c>
      <c r="C704" s="34" t="s">
        <v>2048</v>
      </c>
      <c r="D704" t="s">
        <v>1678</v>
      </c>
    </row>
    <row r="705" spans="1:4" ht="15" thickBot="1">
      <c r="A705" s="30" t="s">
        <v>700</v>
      </c>
      <c r="B705" s="34" t="s">
        <v>701</v>
      </c>
      <c r="C705" s="34" t="s">
        <v>2048</v>
      </c>
      <c r="D705" t="s">
        <v>1678</v>
      </c>
    </row>
    <row r="706" spans="1:4" ht="15" thickBot="1">
      <c r="A706" s="30" t="s">
        <v>446</v>
      </c>
      <c r="B706" s="34" t="s">
        <v>447</v>
      </c>
      <c r="C706" s="34" t="s">
        <v>2049</v>
      </c>
      <c r="D706" t="s">
        <v>772</v>
      </c>
    </row>
    <row r="707" spans="1:4" ht="15" thickBot="1">
      <c r="A707" s="30" t="s">
        <v>444</v>
      </c>
      <c r="B707" s="34" t="s">
        <v>445</v>
      </c>
      <c r="C707" s="34" t="s">
        <v>2050</v>
      </c>
      <c r="D707" t="s">
        <v>772</v>
      </c>
    </row>
    <row r="708" spans="1:4" ht="15" thickBot="1">
      <c r="A708" s="30" t="s">
        <v>444</v>
      </c>
      <c r="B708" s="34" t="s">
        <v>445</v>
      </c>
      <c r="C708" s="34" t="s">
        <v>2050</v>
      </c>
      <c r="D708" t="s">
        <v>772</v>
      </c>
    </row>
    <row r="709" spans="1:4" ht="15" thickBot="1">
      <c r="A709" s="30" t="s">
        <v>442</v>
      </c>
      <c r="B709" s="34" t="s">
        <v>443</v>
      </c>
      <c r="C709" s="34" t="s">
        <v>2051</v>
      </c>
      <c r="D709" t="s">
        <v>772</v>
      </c>
    </row>
    <row r="710" spans="1:4" ht="15" thickBot="1">
      <c r="A710" s="30" t="s">
        <v>452</v>
      </c>
      <c r="B710" s="34" t="s">
        <v>453</v>
      </c>
      <c r="C710" s="34" t="s">
        <v>2052</v>
      </c>
      <c r="D710" t="s">
        <v>772</v>
      </c>
    </row>
    <row r="711" spans="1:4" ht="15" thickBot="1">
      <c r="A711" s="30" t="s">
        <v>452</v>
      </c>
      <c r="B711" s="34" t="s">
        <v>453</v>
      </c>
      <c r="C711" s="34" t="s">
        <v>2052</v>
      </c>
      <c r="D711" t="s">
        <v>772</v>
      </c>
    </row>
    <row r="712" spans="1:4" ht="15" thickBot="1">
      <c r="A712" s="30" t="s">
        <v>448</v>
      </c>
      <c r="B712" s="34" t="s">
        <v>449</v>
      </c>
      <c r="C712" s="34" t="s">
        <v>2053</v>
      </c>
      <c r="D712" t="s">
        <v>772</v>
      </c>
    </row>
    <row r="713" spans="1:4" ht="15" thickBot="1">
      <c r="A713" s="30" t="s">
        <v>448</v>
      </c>
      <c r="B713" s="34" t="s">
        <v>449</v>
      </c>
      <c r="C713" s="34" t="s">
        <v>2053</v>
      </c>
      <c r="D713" t="s">
        <v>772</v>
      </c>
    </row>
    <row r="714" spans="1:4" ht="15" thickBot="1">
      <c r="A714" s="30" t="s">
        <v>450</v>
      </c>
      <c r="B714" s="34" t="s">
        <v>451</v>
      </c>
      <c r="C714" s="34" t="s">
        <v>2054</v>
      </c>
      <c r="D714" t="s">
        <v>772</v>
      </c>
    </row>
    <row r="715" spans="1:4" ht="15" thickBot="1">
      <c r="A715" s="30" t="s">
        <v>450</v>
      </c>
      <c r="B715" s="34" t="s">
        <v>451</v>
      </c>
      <c r="C715" s="34" t="s">
        <v>2054</v>
      </c>
      <c r="D715" t="s">
        <v>772</v>
      </c>
    </row>
    <row r="716" spans="1:4" ht="15" thickBot="1">
      <c r="A716" s="30" t="s">
        <v>568</v>
      </c>
      <c r="B716" s="34" t="s">
        <v>569</v>
      </c>
      <c r="C716" s="34" t="s">
        <v>2055</v>
      </c>
      <c r="D716" t="s">
        <v>774</v>
      </c>
    </row>
    <row r="717" spans="1:4" ht="15" thickBot="1">
      <c r="A717" s="30" t="s">
        <v>568</v>
      </c>
      <c r="B717" s="34" t="s">
        <v>569</v>
      </c>
      <c r="C717" s="34" t="s">
        <v>2055</v>
      </c>
      <c r="D717" t="s">
        <v>774</v>
      </c>
    </row>
    <row r="718" spans="1:4" ht="15" thickBot="1">
      <c r="A718" s="30" t="s">
        <v>384</v>
      </c>
      <c r="B718" s="34" t="s">
        <v>385</v>
      </c>
      <c r="C718" s="34" t="s">
        <v>2056</v>
      </c>
      <c r="D718" t="s">
        <v>774</v>
      </c>
    </row>
    <row r="719" spans="1:4" ht="15" thickBot="1">
      <c r="A719" s="30" t="s">
        <v>512</v>
      </c>
      <c r="B719" s="34" t="s">
        <v>513</v>
      </c>
      <c r="C719" s="34" t="s">
        <v>2057</v>
      </c>
      <c r="D719" t="s">
        <v>774</v>
      </c>
    </row>
    <row r="720" spans="1:4" ht="15" thickBot="1">
      <c r="A720" s="30" t="s">
        <v>464</v>
      </c>
      <c r="B720" s="34" t="s">
        <v>465</v>
      </c>
      <c r="C720" s="34" t="s">
        <v>2058</v>
      </c>
      <c r="D720" t="s">
        <v>774</v>
      </c>
    </row>
    <row r="721" spans="1:4" ht="15" thickBot="1">
      <c r="A721" s="30" t="s">
        <v>612</v>
      </c>
      <c r="B721" s="34" t="s">
        <v>613</v>
      </c>
      <c r="C721" s="34" t="s">
        <v>2059</v>
      </c>
      <c r="D721" t="s">
        <v>774</v>
      </c>
    </row>
    <row r="722" spans="1:4" ht="15" thickBot="1">
      <c r="A722" s="30" t="s">
        <v>386</v>
      </c>
      <c r="B722" s="34" t="s">
        <v>387</v>
      </c>
      <c r="C722" s="34" t="s">
        <v>2060</v>
      </c>
      <c r="D722" t="s">
        <v>774</v>
      </c>
    </row>
    <row r="723" spans="1:4" ht="15" thickBot="1">
      <c r="A723" s="30" t="s">
        <v>386</v>
      </c>
      <c r="B723" s="34" t="s">
        <v>387</v>
      </c>
      <c r="C723" s="34" t="s">
        <v>2060</v>
      </c>
      <c r="D723" t="s">
        <v>774</v>
      </c>
    </row>
    <row r="724" spans="1:4" ht="15" thickBot="1">
      <c r="A724" s="30" t="s">
        <v>386</v>
      </c>
      <c r="B724" s="34" t="s">
        <v>387</v>
      </c>
      <c r="C724" s="34" t="s">
        <v>2060</v>
      </c>
      <c r="D724" t="s">
        <v>774</v>
      </c>
    </row>
    <row r="725" spans="1:4" ht="15" thickBot="1">
      <c r="A725" s="30" t="s">
        <v>388</v>
      </c>
      <c r="B725" s="34" t="s">
        <v>389</v>
      </c>
      <c r="C725" s="34" t="s">
        <v>2061</v>
      </c>
      <c r="D725" t="s">
        <v>774</v>
      </c>
    </row>
    <row r="726" spans="1:4" ht="15" thickBot="1">
      <c r="A726" s="30" t="s">
        <v>388</v>
      </c>
      <c r="B726" s="34" t="s">
        <v>389</v>
      </c>
      <c r="C726" s="34" t="s">
        <v>2061</v>
      </c>
      <c r="D726" t="s">
        <v>774</v>
      </c>
    </row>
    <row r="727" spans="1:4" ht="15" thickBot="1">
      <c r="A727" s="30" t="s">
        <v>598</v>
      </c>
      <c r="B727" s="34" t="s">
        <v>599</v>
      </c>
      <c r="C727" s="34" t="s">
        <v>2164</v>
      </c>
      <c r="D727" t="s">
        <v>774</v>
      </c>
    </row>
    <row r="728" spans="1:4" ht="15" thickBot="1">
      <c r="A728" s="30" t="s">
        <v>162</v>
      </c>
      <c r="B728" s="34" t="s">
        <v>163</v>
      </c>
      <c r="C728" s="34" t="s">
        <v>2165</v>
      </c>
      <c r="D728" t="s">
        <v>1678</v>
      </c>
    </row>
    <row r="729" spans="1:4" ht="15" thickBot="1">
      <c r="A729" s="30" t="s">
        <v>164</v>
      </c>
      <c r="B729" s="34" t="s">
        <v>165</v>
      </c>
      <c r="C729" s="34" t="s">
        <v>2166</v>
      </c>
      <c r="D729" t="s">
        <v>1678</v>
      </c>
    </row>
    <row r="730" spans="1:4" ht="15" thickBot="1">
      <c r="A730" s="30" t="s">
        <v>366</v>
      </c>
      <c r="B730" s="34" t="s">
        <v>367</v>
      </c>
      <c r="C730" s="34" t="s">
        <v>2167</v>
      </c>
      <c r="D730" t="s">
        <v>1678</v>
      </c>
    </row>
    <row r="731" spans="1:4" ht="15" thickBot="1">
      <c r="A731" s="30" t="s">
        <v>370</v>
      </c>
      <c r="B731" s="34" t="s">
        <v>371</v>
      </c>
      <c r="C731" s="34" t="s">
        <v>2168</v>
      </c>
      <c r="D731" t="s">
        <v>1678</v>
      </c>
    </row>
    <row r="732" spans="1:4" ht="15" thickBot="1">
      <c r="A732" s="30" t="s">
        <v>368</v>
      </c>
      <c r="B732" s="34" t="s">
        <v>369</v>
      </c>
      <c r="C732" s="34" t="s">
        <v>2163</v>
      </c>
      <c r="D732" t="s">
        <v>1678</v>
      </c>
    </row>
    <row r="733" spans="1:4" ht="15" thickBot="1">
      <c r="A733" s="30" t="s">
        <v>368</v>
      </c>
      <c r="B733" s="34" t="s">
        <v>369</v>
      </c>
      <c r="C733" s="34" t="s">
        <v>2163</v>
      </c>
      <c r="D733" t="s">
        <v>1678</v>
      </c>
    </row>
    <row r="734" spans="1:4" ht="15" thickBot="1">
      <c r="A734" s="30" t="s">
        <v>596</v>
      </c>
      <c r="B734" s="34" t="s">
        <v>597</v>
      </c>
      <c r="C734" s="34" t="s">
        <v>2162</v>
      </c>
      <c r="D734" t="s">
        <v>1678</v>
      </c>
    </row>
    <row r="735" spans="1:4" ht="15" thickBot="1">
      <c r="A735" s="30" t="s">
        <v>618</v>
      </c>
      <c r="B735" s="34" t="s">
        <v>619</v>
      </c>
      <c r="C735" s="34" t="s">
        <v>2161</v>
      </c>
      <c r="D735" t="s">
        <v>1678</v>
      </c>
    </row>
    <row r="736" spans="1:4" ht="15" thickBot="1">
      <c r="A736" s="30" t="s">
        <v>468</v>
      </c>
      <c r="B736" s="34" t="s">
        <v>469</v>
      </c>
      <c r="C736" s="34" t="s">
        <v>2169</v>
      </c>
      <c r="D736" t="s">
        <v>1678</v>
      </c>
    </row>
    <row r="737" spans="1:4" ht="15" thickBot="1">
      <c r="A737" s="30" t="s">
        <v>358</v>
      </c>
      <c r="B737" s="34" t="s">
        <v>359</v>
      </c>
      <c r="C737" s="34" t="s">
        <v>2160</v>
      </c>
      <c r="D737" t="s">
        <v>1678</v>
      </c>
    </row>
    <row r="738" spans="1:4" ht="15" thickBot="1">
      <c r="A738" s="30" t="s">
        <v>358</v>
      </c>
      <c r="B738" s="34" t="s">
        <v>359</v>
      </c>
      <c r="C738" s="34" t="s">
        <v>2160</v>
      </c>
      <c r="D738" t="s">
        <v>1678</v>
      </c>
    </row>
    <row r="739" spans="1:4" ht="15" thickBot="1">
      <c r="A739" s="30" t="s">
        <v>470</v>
      </c>
      <c r="B739" s="34" t="s">
        <v>471</v>
      </c>
      <c r="C739" s="34" t="s">
        <v>2159</v>
      </c>
      <c r="D739" t="s">
        <v>1678</v>
      </c>
    </row>
    <row r="740" spans="1:4" ht="15" thickBot="1">
      <c r="A740" s="30" t="s">
        <v>472</v>
      </c>
      <c r="B740" s="34" t="s">
        <v>473</v>
      </c>
      <c r="C740" s="34" t="s">
        <v>2158</v>
      </c>
      <c r="D740" t="s">
        <v>1678</v>
      </c>
    </row>
    <row r="741" spans="1:4" ht="15" thickBot="1">
      <c r="A741" s="30" t="s">
        <v>156</v>
      </c>
      <c r="B741" s="34" t="s">
        <v>157</v>
      </c>
      <c r="C741" s="34" t="s">
        <v>2157</v>
      </c>
      <c r="D741" t="s">
        <v>1697</v>
      </c>
    </row>
    <row r="742" spans="1:4" ht="15" thickBot="1">
      <c r="A742" s="30" t="s">
        <v>624</v>
      </c>
      <c r="B742" s="34" t="s">
        <v>625</v>
      </c>
      <c r="C742" s="34" t="s">
        <v>2156</v>
      </c>
      <c r="D742" t="s">
        <v>775</v>
      </c>
    </row>
    <row r="743" spans="1:4" ht="15" thickBot="1">
      <c r="A743" s="30" t="s">
        <v>616</v>
      </c>
      <c r="B743" s="34" t="s">
        <v>617</v>
      </c>
      <c r="C743" s="34" t="s">
        <v>2155</v>
      </c>
      <c r="D743" t="s">
        <v>774</v>
      </c>
    </row>
    <row r="744" spans="1:4" ht="15" thickBot="1">
      <c r="A744" s="30" t="s">
        <v>570</v>
      </c>
      <c r="B744" s="34" t="s">
        <v>571</v>
      </c>
      <c r="C744" s="34" t="s">
        <v>2154</v>
      </c>
      <c r="D744" t="s">
        <v>774</v>
      </c>
    </row>
    <row r="745" spans="1:4" ht="15" thickBot="1">
      <c r="A745" s="30" t="s">
        <v>516</v>
      </c>
      <c r="B745" s="34" t="s">
        <v>517</v>
      </c>
      <c r="C745" s="34" t="s">
        <v>2153</v>
      </c>
      <c r="D745" t="s">
        <v>1678</v>
      </c>
    </row>
    <row r="746" spans="1:4" ht="15" thickBot="1">
      <c r="A746" s="30" t="s">
        <v>514</v>
      </c>
      <c r="B746" s="34" t="s">
        <v>515</v>
      </c>
      <c r="C746" s="34" t="s">
        <v>2152</v>
      </c>
      <c r="D746" t="s">
        <v>1678</v>
      </c>
    </row>
    <row r="747" spans="1:4" ht="15" thickBot="1">
      <c r="A747" s="30" t="s">
        <v>574</v>
      </c>
      <c r="B747" s="34" t="s">
        <v>575</v>
      </c>
      <c r="C747" s="34" t="s">
        <v>2151</v>
      </c>
      <c r="D747" t="s">
        <v>1678</v>
      </c>
    </row>
    <row r="748" spans="1:4" ht="15" thickBot="1">
      <c r="A748" s="30" t="s">
        <v>274</v>
      </c>
      <c r="B748" s="34" t="s">
        <v>275</v>
      </c>
      <c r="C748" s="34" t="s">
        <v>2150</v>
      </c>
      <c r="D748" t="s">
        <v>1678</v>
      </c>
    </row>
    <row r="749" spans="1:4" ht="15" thickBot="1">
      <c r="A749" s="30" t="s">
        <v>274</v>
      </c>
      <c r="B749" s="34" t="s">
        <v>275</v>
      </c>
      <c r="C749" s="34" t="s">
        <v>2150</v>
      </c>
      <c r="D749" t="s">
        <v>1678</v>
      </c>
    </row>
    <row r="750" spans="1:4" ht="15" thickBot="1">
      <c r="A750" s="30" t="s">
        <v>416</v>
      </c>
      <c r="B750" s="34" t="s">
        <v>417</v>
      </c>
      <c r="C750" s="34" t="s">
        <v>2149</v>
      </c>
      <c r="D750" t="s">
        <v>1678</v>
      </c>
    </row>
    <row r="751" spans="1:4" ht="15" thickBot="1">
      <c r="A751" s="30" t="s">
        <v>420</v>
      </c>
      <c r="B751" s="34" t="s">
        <v>421</v>
      </c>
      <c r="C751" s="34" t="s">
        <v>2148</v>
      </c>
      <c r="D751" t="s">
        <v>1678</v>
      </c>
    </row>
    <row r="752" spans="1:4" ht="15" thickBot="1">
      <c r="A752" s="30" t="s">
        <v>420</v>
      </c>
      <c r="B752" s="34" t="s">
        <v>421</v>
      </c>
      <c r="C752" s="34" t="s">
        <v>2148</v>
      </c>
      <c r="D752" t="s">
        <v>1678</v>
      </c>
    </row>
    <row r="753" spans="1:4" ht="15" thickBot="1">
      <c r="A753" s="30" t="s">
        <v>714</v>
      </c>
      <c r="B753" s="34" t="s">
        <v>715</v>
      </c>
      <c r="C753" s="34" t="s">
        <v>2146</v>
      </c>
      <c r="D753" t="s">
        <v>784</v>
      </c>
    </row>
    <row r="754" spans="1:4" ht="15" thickBot="1">
      <c r="A754" s="30" t="s">
        <v>706</v>
      </c>
      <c r="B754" s="34" t="s">
        <v>707</v>
      </c>
      <c r="C754" s="34" t="s">
        <v>2147</v>
      </c>
      <c r="D754" t="s">
        <v>784</v>
      </c>
    </row>
    <row r="755" spans="1:4" ht="15" thickBot="1">
      <c r="A755" s="30" t="s">
        <v>716</v>
      </c>
      <c r="B755" s="34" t="s">
        <v>717</v>
      </c>
      <c r="C755" s="34" t="s">
        <v>2140</v>
      </c>
      <c r="D755" t="s">
        <v>784</v>
      </c>
    </row>
    <row r="756" spans="1:4" ht="15" thickBot="1">
      <c r="A756" s="30" t="s">
        <v>708</v>
      </c>
      <c r="B756" s="34" t="s">
        <v>709</v>
      </c>
      <c r="C756" s="34" t="s">
        <v>2141</v>
      </c>
      <c r="D756" t="s">
        <v>784</v>
      </c>
    </row>
    <row r="757" spans="1:4" ht="15" thickBot="1">
      <c r="A757" s="30" t="s">
        <v>718</v>
      </c>
      <c r="B757" s="34" t="s">
        <v>719</v>
      </c>
      <c r="C757" s="34" t="s">
        <v>2144</v>
      </c>
      <c r="D757" t="s">
        <v>784</v>
      </c>
    </row>
    <row r="758" spans="1:4" ht="15" thickBot="1">
      <c r="A758" s="30" t="s">
        <v>710</v>
      </c>
      <c r="B758" s="34" t="s">
        <v>711</v>
      </c>
      <c r="C758" s="34" t="s">
        <v>2145</v>
      </c>
      <c r="D758" t="s">
        <v>784</v>
      </c>
    </row>
    <row r="759" spans="1:4" ht="15" thickBot="1">
      <c r="A759" s="30" t="s">
        <v>720</v>
      </c>
      <c r="B759" s="34" t="s">
        <v>721</v>
      </c>
      <c r="C759" s="34" t="s">
        <v>2142</v>
      </c>
      <c r="D759" t="s">
        <v>784</v>
      </c>
    </row>
    <row r="760" spans="1:4" ht="15" thickBot="1">
      <c r="A760" s="30" t="s">
        <v>712</v>
      </c>
      <c r="B760" s="34" t="s">
        <v>713</v>
      </c>
      <c r="C760" s="34" t="s">
        <v>2143</v>
      </c>
      <c r="D760" t="s">
        <v>784</v>
      </c>
    </row>
    <row r="761" spans="1:4" ht="15" thickBot="1">
      <c r="A761" s="30" t="s">
        <v>626</v>
      </c>
      <c r="B761" s="34" t="s">
        <v>627</v>
      </c>
      <c r="C761" s="34" t="s">
        <v>2137</v>
      </c>
      <c r="D761" t="s">
        <v>763</v>
      </c>
    </row>
    <row r="762" spans="1:4" ht="15" thickBot="1">
      <c r="A762" s="30" t="s">
        <v>544</v>
      </c>
      <c r="B762" s="34" t="s">
        <v>545</v>
      </c>
      <c r="C762" s="34" t="s">
        <v>2138</v>
      </c>
      <c r="D762" t="s">
        <v>763</v>
      </c>
    </row>
    <row r="763" spans="1:4" ht="15" thickBot="1">
      <c r="A763" s="30" t="s">
        <v>546</v>
      </c>
      <c r="B763" s="34" t="s">
        <v>547</v>
      </c>
      <c r="C763" s="34" t="s">
        <v>2139</v>
      </c>
      <c r="D763" t="s">
        <v>763</v>
      </c>
    </row>
    <row r="764" spans="1:4" ht="15" thickBot="1">
      <c r="A764" s="30" t="s">
        <v>398</v>
      </c>
      <c r="B764" s="34" t="s">
        <v>399</v>
      </c>
      <c r="C764" s="34" t="s">
        <v>2136</v>
      </c>
      <c r="D764" t="s">
        <v>778</v>
      </c>
    </row>
    <row r="765" spans="1:4" ht="15" thickBot="1">
      <c r="A765" s="30" t="s">
        <v>400</v>
      </c>
      <c r="B765" s="34" t="s">
        <v>401</v>
      </c>
      <c r="C765" s="34" t="s">
        <v>2135</v>
      </c>
      <c r="D765" t="s">
        <v>778</v>
      </c>
    </row>
    <row r="766" spans="1:4" ht="15" thickBot="1">
      <c r="A766" s="30" t="s">
        <v>732</v>
      </c>
      <c r="B766" s="34" t="s">
        <v>733</v>
      </c>
      <c r="C766" s="34" t="s">
        <v>2134</v>
      </c>
      <c r="D766" t="s">
        <v>778</v>
      </c>
    </row>
    <row r="767" spans="1:4" ht="15" thickBot="1">
      <c r="A767" s="30" t="s">
        <v>732</v>
      </c>
      <c r="B767" s="34" t="s">
        <v>733</v>
      </c>
      <c r="C767" s="34" t="s">
        <v>2134</v>
      </c>
      <c r="D767" t="s">
        <v>778</v>
      </c>
    </row>
    <row r="768" spans="1:4" ht="15" thickBot="1">
      <c r="A768" s="30" t="s">
        <v>732</v>
      </c>
      <c r="B768" s="34" t="s">
        <v>733</v>
      </c>
      <c r="C768" s="34" t="s">
        <v>2134</v>
      </c>
      <c r="D768" t="s">
        <v>778</v>
      </c>
    </row>
    <row r="769" spans="1:4" ht="15" thickBot="1">
      <c r="A769" s="30" t="s">
        <v>270</v>
      </c>
      <c r="B769" s="34" t="s">
        <v>271</v>
      </c>
      <c r="C769" s="34" t="s">
        <v>2133</v>
      </c>
      <c r="D769" t="s">
        <v>764</v>
      </c>
    </row>
    <row r="770" spans="1:4" ht="15" thickBot="1">
      <c r="A770" s="30" t="s">
        <v>154</v>
      </c>
      <c r="B770" s="34" t="s">
        <v>155</v>
      </c>
      <c r="C770" s="34" t="s">
        <v>2132</v>
      </c>
      <c r="D770" t="s">
        <v>1678</v>
      </c>
    </row>
    <row r="771" spans="1:4" ht="15" thickBot="1">
      <c r="A771" s="30" t="s">
        <v>154</v>
      </c>
      <c r="B771" s="34" t="s">
        <v>155</v>
      </c>
      <c r="C771" s="34" t="s">
        <v>2132</v>
      </c>
      <c r="D771" t="s">
        <v>1678</v>
      </c>
    </row>
    <row r="772" spans="1:4" ht="15" thickBot="1">
      <c r="A772" s="30" t="s">
        <v>180</v>
      </c>
      <c r="B772" s="34" t="s">
        <v>181</v>
      </c>
      <c r="C772" s="34" t="s">
        <v>2131</v>
      </c>
      <c r="D772" t="s">
        <v>1678</v>
      </c>
    </row>
    <row r="773" spans="1:4" ht="15" thickBot="1">
      <c r="A773" s="30" t="s">
        <v>576</v>
      </c>
      <c r="B773" s="34" t="s">
        <v>577</v>
      </c>
      <c r="C773" s="34" t="s">
        <v>2129</v>
      </c>
      <c r="D773" t="s">
        <v>1678</v>
      </c>
    </row>
    <row r="774" spans="1:4" ht="15" thickBot="1">
      <c r="A774" s="30" t="s">
        <v>578</v>
      </c>
      <c r="B774" s="34" t="s">
        <v>579</v>
      </c>
      <c r="C774" s="34" t="s">
        <v>2130</v>
      </c>
      <c r="D774" t="s">
        <v>1678</v>
      </c>
    </row>
    <row r="775" spans="1:4" ht="15" thickBot="1">
      <c r="A775" s="30" t="s">
        <v>362</v>
      </c>
      <c r="B775" s="34" t="s">
        <v>363</v>
      </c>
      <c r="C775" s="34" t="s">
        <v>363</v>
      </c>
      <c r="D775" t="s">
        <v>1678</v>
      </c>
    </row>
    <row r="776" spans="1:4" ht="15" thickBot="1">
      <c r="A776" s="30" t="s">
        <v>500</v>
      </c>
      <c r="B776" s="34" t="s">
        <v>501</v>
      </c>
      <c r="C776" s="34" t="s">
        <v>501</v>
      </c>
      <c r="D776" t="s">
        <v>1661</v>
      </c>
    </row>
    <row r="777" spans="1:4" ht="15" thickBot="1">
      <c r="A777" s="30" t="s">
        <v>502</v>
      </c>
      <c r="B777" s="34" t="s">
        <v>503</v>
      </c>
      <c r="C777" s="34" t="s">
        <v>2126</v>
      </c>
      <c r="D777" t="s">
        <v>1661</v>
      </c>
    </row>
    <row r="778" spans="1:4" ht="15" thickBot="1">
      <c r="A778" s="30" t="s">
        <v>502</v>
      </c>
      <c r="B778" s="34" t="s">
        <v>503</v>
      </c>
      <c r="C778" s="34" t="s">
        <v>2126</v>
      </c>
      <c r="D778" t="s">
        <v>1661</v>
      </c>
    </row>
    <row r="779" spans="1:4" ht="15" thickBot="1">
      <c r="A779" s="30" t="s">
        <v>506</v>
      </c>
      <c r="B779" s="34" t="s">
        <v>507</v>
      </c>
      <c r="C779" s="34" t="s">
        <v>2127</v>
      </c>
      <c r="D779" t="s">
        <v>773</v>
      </c>
    </row>
    <row r="780" spans="1:4" ht="15" thickBot="1">
      <c r="A780" s="30" t="s">
        <v>508</v>
      </c>
      <c r="B780" s="34" t="s">
        <v>509</v>
      </c>
      <c r="C780" s="34" t="s">
        <v>2128</v>
      </c>
      <c r="D780" t="s">
        <v>773</v>
      </c>
    </row>
    <row r="781" spans="1:4" ht="15" thickBot="1">
      <c r="A781" s="30" t="s">
        <v>168</v>
      </c>
      <c r="B781" s="34" t="s">
        <v>169</v>
      </c>
      <c r="C781" s="34" t="s">
        <v>2124</v>
      </c>
      <c r="D781" t="s">
        <v>1697</v>
      </c>
    </row>
    <row r="782" spans="1:4" ht="15" thickBot="1">
      <c r="A782" s="30" t="s">
        <v>166</v>
      </c>
      <c r="B782" s="34" t="s">
        <v>167</v>
      </c>
      <c r="C782" s="34" t="s">
        <v>2125</v>
      </c>
      <c r="D782" t="s">
        <v>1697</v>
      </c>
    </row>
    <row r="783" spans="1:4" ht="15" thickBot="1">
      <c r="A783" s="30" t="s">
        <v>518</v>
      </c>
      <c r="B783" s="34" t="s">
        <v>519</v>
      </c>
      <c r="C783" s="34" t="s">
        <v>2122</v>
      </c>
      <c r="D783" t="s">
        <v>774</v>
      </c>
    </row>
    <row r="784" spans="1:4" ht="15" thickBot="1">
      <c r="A784" s="30" t="s">
        <v>510</v>
      </c>
      <c r="B784" s="34" t="s">
        <v>511</v>
      </c>
      <c r="C784" s="34" t="s">
        <v>2123</v>
      </c>
      <c r="D784" t="s">
        <v>774</v>
      </c>
    </row>
    <row r="785" spans="1:4" ht="15" thickBot="1">
      <c r="A785" s="30" t="s">
        <v>555</v>
      </c>
      <c r="B785" s="34" t="s">
        <v>556</v>
      </c>
      <c r="C785" s="34" t="s">
        <v>2119</v>
      </c>
      <c r="D785" t="s">
        <v>2173</v>
      </c>
    </row>
    <row r="786" spans="1:4" ht="15" thickBot="1">
      <c r="A786" s="30" t="s">
        <v>630</v>
      </c>
      <c r="B786" s="34" t="s">
        <v>631</v>
      </c>
      <c r="C786" s="34" t="s">
        <v>2119</v>
      </c>
      <c r="D786" t="s">
        <v>2173</v>
      </c>
    </row>
    <row r="787" spans="1:4" ht="15" thickBot="1">
      <c r="A787" s="30" t="s">
        <v>557</v>
      </c>
      <c r="B787" s="34" t="s">
        <v>558</v>
      </c>
      <c r="C787" s="34" t="s">
        <v>2120</v>
      </c>
      <c r="D787" t="s">
        <v>2173</v>
      </c>
    </row>
    <row r="788" spans="1:4" ht="15" thickBot="1">
      <c r="A788" s="30" t="s">
        <v>559</v>
      </c>
      <c r="B788" s="34" t="s">
        <v>560</v>
      </c>
      <c r="C788" s="34" t="s">
        <v>2121</v>
      </c>
      <c r="D788" t="s">
        <v>2173</v>
      </c>
    </row>
  </sheetData>
  <autoFilter ref="A1:D788" xr:uid="{00000000-0001-0000-0600-000000000000}"/>
  <phoneticPr fontId="2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CHECKING</vt:lpstr>
      <vt:lpstr>Sheet1</vt:lpstr>
      <vt:lpstr>TVS order 28022026</vt:lpstr>
      <vt:lpstr>STANDARD COMM</vt:lpstr>
      <vt:lpstr>COMM ITY- ENG</vt:lpstr>
      <vt:lpstr>DESC ITY - ENG</vt:lpstr>
      <vt:lpstr>'STANDARD COMM'!Print_Area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mhkusr16 RPA PROJECT</cp:lastModifiedBy>
  <cp:lastPrinted>2026-03-26T07:36:28Z</cp:lastPrinted>
  <dcterms:created xsi:type="dcterms:W3CDTF">2023-02-17T09:28:07Z</dcterms:created>
  <dcterms:modified xsi:type="dcterms:W3CDTF">2026-04-02T01:44:16Z</dcterms:modified>
</cp:coreProperties>
</file>