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pt\QAZ\hardware\QAZ_65\pcb\QAZ_65\"/>
    </mc:Choice>
  </mc:AlternateContent>
  <xr:revisionPtr revIDLastSave="0" documentId="13_ncr:1_{38B8B70F-5865-4493-AD52-EE4CBCAD2249}" xr6:coauthVersionLast="45" xr6:coauthVersionMax="45" xr10:uidLastSave="{00000000-0000-0000-0000-000000000000}"/>
  <bookViews>
    <workbookView xWindow="-120" yWindow="-120" windowWidth="38640" windowHeight="21240" tabRatio="500" activeTab="1" xr2:uid="{00000000-000D-0000-FFFF-FFFF00000000}"/>
  </bookViews>
  <sheets>
    <sheet name="Chart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8" i="2" l="1"/>
  <c r="B9" i="2"/>
  <c r="E24" i="2" l="1"/>
  <c r="G24" i="2" s="1"/>
  <c r="E8" i="2"/>
  <c r="G8" i="2" s="1"/>
  <c r="E7" i="2"/>
  <c r="G7" i="2" s="1"/>
  <c r="E18" i="2"/>
  <c r="G18" i="2" s="1"/>
  <c r="E21" i="2"/>
  <c r="G21" i="2" s="1"/>
  <c r="E28" i="2"/>
  <c r="G28" i="2" s="1"/>
  <c r="E27" i="2"/>
  <c r="G27" i="2" s="1"/>
  <c r="E26" i="2"/>
  <c r="G26" i="2" s="1"/>
  <c r="E25" i="2"/>
  <c r="G25" i="2" s="1"/>
  <c r="E23" i="2"/>
  <c r="E22" i="2"/>
  <c r="G22" i="2" s="1"/>
  <c r="E19" i="2"/>
  <c r="G19" i="2" s="1"/>
  <c r="E14" i="2"/>
  <c r="G14" i="2" s="1"/>
  <c r="E20" i="2"/>
  <c r="G20" i="2" s="1"/>
  <c r="E17" i="2"/>
  <c r="G17" i="2" s="1"/>
  <c r="E15" i="2"/>
  <c r="G15" i="2" s="1"/>
  <c r="E16" i="2"/>
  <c r="G16" i="2" s="1"/>
  <c r="E13" i="2"/>
  <c r="G13" i="2" s="1"/>
  <c r="E12" i="2"/>
  <c r="G12" i="2" s="1"/>
  <c r="E11" i="2"/>
  <c r="G11" i="2" s="1"/>
  <c r="E10" i="2"/>
  <c r="G10" i="2" s="1"/>
  <c r="E9" i="2"/>
  <c r="G9" i="2" s="1"/>
  <c r="E5" i="2"/>
  <c r="G5" i="2" s="1"/>
  <c r="E4" i="2"/>
  <c r="G4" i="2" s="1"/>
  <c r="E6" i="2"/>
  <c r="G6" i="2" s="1"/>
  <c r="E3" i="2"/>
  <c r="G3" i="2" s="1"/>
  <c r="G30" i="2" l="1"/>
  <c r="B4" i="2"/>
  <c r="B5" i="2"/>
  <c r="B6" i="2" s="1"/>
  <c r="B7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</calcChain>
</file>

<file path=xl/sharedStrings.xml><?xml version="1.0" encoding="utf-8"?>
<sst xmlns="http://schemas.openxmlformats.org/spreadsheetml/2006/main" count="116" uniqueCount="115">
  <si>
    <t>BOM Index</t>
  </si>
  <si>
    <t>Part Number</t>
  </si>
  <si>
    <t>Part Description</t>
  </si>
  <si>
    <t>QTY</t>
  </si>
  <si>
    <t>Unit
Cost</t>
  </si>
  <si>
    <t>Extended Cost</t>
  </si>
  <si>
    <t>Schematic Reference(s)</t>
  </si>
  <si>
    <t>Product Link</t>
  </si>
  <si>
    <t>Available</t>
  </si>
  <si>
    <t>CC0603KRX7R8BB104</t>
  </si>
  <si>
    <t>CAP CER 0.1UF 25V X7R 0603</t>
  </si>
  <si>
    <t>https://www.digikey.com/product-detail/en/yageo/CC0603KRX7R8BB104/311-1341-1-ND/2103125</t>
  </si>
  <si>
    <t>CL10C160JB8NNNC</t>
  </si>
  <si>
    <t>CAP CER 16PF 50V C0G/NP0 0603</t>
  </si>
  <si>
    <t>https://www.digikey.com/product-detail/en/samsung-electro-mechanics/CL10C160JB8NNNC/1276-2204-1-ND/3890290</t>
  </si>
  <si>
    <t>CC0805KRX5R5BB475</t>
  </si>
  <si>
    <t>CAP CER 4.7UF 6.3V X5R 0805</t>
  </si>
  <si>
    <t>https://www.digikey.com/product-detail/en/yageo/CC0805KRX5R5BB475/311-3422-1-ND/7164443</t>
  </si>
  <si>
    <t>CL10B105MO8NNWC</t>
  </si>
  <si>
    <t>CAP CER 1UF 16V X7R 0603</t>
  </si>
  <si>
    <t>https://www.digikey.com/product-detail/en/samsung-electro-mechanics/CL10B105MO8NNWC/1276-6524-1-ND/5961383</t>
  </si>
  <si>
    <t xml:space="preserve">USB4085-GF-A </t>
  </si>
  <si>
    <t xml:space="preserve">CONN RCPT USB2.0 TYPEC 16POS </t>
  </si>
  <si>
    <t>https://www.digikey.com/product-detail/en/gct/USB4085-GF-A/2073-USB4085-GF-ACT-ND/9859733</t>
  </si>
  <si>
    <t>1N4148FSCT-ND</t>
  </si>
  <si>
    <t>DIODE SMALL SIGNAL SWITCHING 100V 0.15A 2-PIN DO-35</t>
  </si>
  <si>
    <t>https://www.digikey.com/products/en?keywords=1N4148FSCT-ND</t>
  </si>
  <si>
    <t xml:space="preserve">	LTST-C191KGKT</t>
  </si>
  <si>
    <t>LED GREEN CLEAR SMD</t>
  </si>
  <si>
    <t>https://www.digikey.com/product-detail/en/lite-on-inc/LTST-C191KGKT/160-1446-1-ND/386834</t>
  </si>
  <si>
    <t>LTST-C190KRKT</t>
  </si>
  <si>
    <t>LED RED CLEAR CHIP SMD</t>
  </si>
  <si>
    <t>https://www.digikey.com/product-detail/en/lite-on-inc/LTST-C190KRKT/160-1436-1-ND/386816</t>
  </si>
  <si>
    <t>LED4</t>
  </si>
  <si>
    <t>RMCF0603FT10K0</t>
  </si>
  <si>
    <t>RES 10K OHM 1% 1/10W 0603</t>
  </si>
  <si>
    <t>https://www.digikey.com/product-detail/en/stackpole-electronics-inc/RMCF0603FT10K0/RMCF0603FT10K0CT-ND/1943057</t>
  </si>
  <si>
    <t>RC0603FR-075K1L</t>
  </si>
  <si>
    <t>RES SMD 5.1K OHM 1% 1/10W 0603</t>
  </si>
  <si>
    <t>https://www.digikey.com/product-detail/en/yageo/RC0603FR-075K1L/311-5-10KHRCT-ND/730215</t>
  </si>
  <si>
    <t>RES SMD 1.3K OHM 1% 1/10W 0603</t>
  </si>
  <si>
    <t>RC0603FR-071KL</t>
  </si>
  <si>
    <t>RES SMD 1K OHM 1% 1/10W 0603</t>
  </si>
  <si>
    <t>https://www.digikey.com/product-detail/en/yageo/RC0603FR-071KL/311-1.00KHRCT-ND/729790</t>
  </si>
  <si>
    <t xml:space="preserve">	RC0603FR-071K69L</t>
  </si>
  <si>
    <t>RES SMD 1.69K OHM 1% 1/10W 0603</t>
  </si>
  <si>
    <t>https://www.digikey.com/product-detail/en/yageo/RC0603FR-071K69L/311-1.69KHRCT-ND/729818</t>
  </si>
  <si>
    <t>RC0603JR-070RL</t>
  </si>
  <si>
    <t>RES SMD 0 OHM JUMPER 1/10W 0603</t>
  </si>
  <si>
    <t>https://www.digikey.com/product-detail/en/yageo/RC0603JR-070RL/311-0.0GRCT-ND/729622</t>
  </si>
  <si>
    <t>SW1</t>
  </si>
  <si>
    <t>-</t>
  </si>
  <si>
    <t>CHERRY MX SWITCH, CLEAR, PCB MOUNT</t>
  </si>
  <si>
    <t>AP2112K-3.3TRG1</t>
  </si>
  <si>
    <t>IC REG LINEAR 3.3V 600MA SOT25</t>
  </si>
  <si>
    <t>U1</t>
  </si>
  <si>
    <t>https://www.digikey.com/product-detail/en/diodes-incorporated/AP2112K-3.3TRG1/AP2112K-3.3TRG1DICT-ND/4505257</t>
  </si>
  <si>
    <t>STM32F042C6T6</t>
  </si>
  <si>
    <t>IC MCU 32BIT 32KB FLASH 48LQFP</t>
  </si>
  <si>
    <t>U2</t>
  </si>
  <si>
    <t>https://www.digikey.com/product-detail/en/stmicroelectronics/STM32F042C6T6/497-14648-ND/4815295</t>
  </si>
  <si>
    <t>U3</t>
  </si>
  <si>
    <t xml:space="preserve">	ABM7-8.000MHZ-D2Y-T</t>
  </si>
  <si>
    <t>CRYSTAL 8.0000MHZ 18PF SMD</t>
  </si>
  <si>
    <t>Y1</t>
  </si>
  <si>
    <t>https://www.digikey.com/product-detail/en/abracon-llc/ABM7-8.000MHZ-D2Y-T/535-9831-1-ND/2001454</t>
  </si>
  <si>
    <t>Total</t>
  </si>
  <si>
    <t>C2</t>
  </si>
  <si>
    <t>C7, C8</t>
  </si>
  <si>
    <t>https://www.digikey.com/product-detail/en/yageo/RC0603FR-072K1L/311-2-10KHRDKR-ND/732907</t>
  </si>
  <si>
    <t xml:space="preserve">RES SMD 2.1K OHM 1% 1/10W 0603 </t>
  </si>
  <si>
    <t xml:space="preserve">RC0603FR-072K1L </t>
  </si>
  <si>
    <t>https://www.digikey.com/product-detail/en/yageo/RC0603FR-074K7L/311-4-70KHRCT-ND/730159</t>
  </si>
  <si>
    <t xml:space="preserve">RC0603FR-074K7L </t>
  </si>
  <si>
    <t xml:space="preserve">RES SMD 4.7K OHM 1% 1/10W 0603 </t>
  </si>
  <si>
    <t>CN1</t>
  </si>
  <si>
    <t>https://www.digikey.com/product-detail/en/sullins-connector-solutions/PRPC003DAAN-RC/S2011EC-03-ND/2775291</t>
  </si>
  <si>
    <t>TP2, TP3, TP4</t>
  </si>
  <si>
    <t>https://www.digikey.com/product-detail/en/keystone-electronics/5016/36-5016CT-ND/278888</t>
  </si>
  <si>
    <t>PC TEST POINT COMPACT</t>
  </si>
  <si>
    <t xml:space="preserve"> 	5016 </t>
  </si>
  <si>
    <t>https://www.digikey.com/product-detail/en/texas-instruments/LP5009RUKR/296-LP5009RUKRCT-ND/10716146</t>
  </si>
  <si>
    <t>IC LED DRIVER</t>
  </si>
  <si>
    <t>LP5009RUKR</t>
  </si>
  <si>
    <t>https://www.digikey.com/product-detail/en/w%C3%BCrth-elektronik/150060BS75000/732-4966-1-ND/4489893</t>
  </si>
  <si>
    <t xml:space="preserve">150060BS75000 </t>
  </si>
  <si>
    <t>LED BLUE CLEAR 0603 SMD</t>
  </si>
  <si>
    <t>https://www.digikey.com/product-detail/en/panasonic-electronic-components/ERJ-3EKF1301V/P1-30KHCT-ND/198082</t>
  </si>
  <si>
    <t>ERJ-3EKF1301V</t>
  </si>
  <si>
    <t>LED RGB DIFFUSED 6PLCC SMD</t>
  </si>
  <si>
    <t>ASMB-TTF0-0A20B</t>
  </si>
  <si>
    <t>https://www.digikey.com/product-detail/en/ASMB-TTF0-0A20B/516-3908-1-ND/7917027/?itemSeq=339875705</t>
  </si>
  <si>
    <t>D1, D2, D3, D4, D5, D6, D7, D8, D9, D10, D11, D12, D13, D14, D15, D16, D17, D18, D19, D20, D21, D22, D23, D24, D25, D26, D27, D28, D29, D30, D31, D32, D33, D34, D35, D36, D37, D38, D39, D40, D41, D42, D43, D44, D45, D46, D47, D48, D49, D50, D51, D52, D53, D54, D55, D56, D57, D58, D59, D60, D61, D62, D63, D64, D65, D66, D67, D68</t>
  </si>
  <si>
    <t>yes</t>
  </si>
  <si>
    <t>PH1RB-06-UA</t>
  </si>
  <si>
    <t>CONN HEADER R/A 6POS 2.54MM</t>
  </si>
  <si>
    <t>J1</t>
  </si>
  <si>
    <t>C1, C3, C5, C6, C9, C11</t>
  </si>
  <si>
    <t>C4, C10, C12, C13</t>
  </si>
  <si>
    <t>LED1, LED2, LED3</t>
  </si>
  <si>
    <t>LED5</t>
  </si>
  <si>
    <t>LED6</t>
  </si>
  <si>
    <t>SW2, SW3, SW4, SW5, SW6, SW7, SW8, SW9, SW10, SW11, SW12, SW13, SW14, SW15, SW16, SW17, SW18, SW19, SW20, SW21, SW22, SW23, SW24, SW25, SW26, SW27, SW28, SW29, SW30, SW31, SW32, SW33, SW34, SW35, SW36, SW37, SW38, SW39, SW40, SW41, SW42, SW43, SW44, SW45, SW46, SW47, SW48, SW49, SW50, SW51, SW52, SW53, SW54, SW55, SW56, SW57, SW58, SW59, SW60, SW61, SW62, SW63, SW64, SW65, SW66, SW67, SW68, SW69</t>
  </si>
  <si>
    <t>https://www.digikey.com/en/products/detail/c-k/PTS525SM15SMTR2-LFS/1146855?s=N4IgTCBcDaIA4BcDOBWMKkFsCMKQF0BfIA</t>
  </si>
  <si>
    <t>SWITCH TACTILE SPST-NO 0.02A 15V</t>
  </si>
  <si>
    <t>PTS525SM15SMTR2 LFS</t>
  </si>
  <si>
    <t>SB1, SB2, SB3, SB4, SB5, SB6, SB7, SB8, SB9, SB10, SB11, SB12, SB13, SB14, SB15, SB16, SB17, SB18, SB19, SB20, SB21, SB22, SB23, SB24, SB25, SB26, SB27, SB28, SB29, SB30, SB31, SB32, SB33, SB34, SB35, SB36, SB37, SB38, SB39, SB40, SB41, SB42</t>
  </si>
  <si>
    <t>R8</t>
  </si>
  <si>
    <t>R9</t>
  </si>
  <si>
    <t>R14, R17</t>
  </si>
  <si>
    <t>R1, R2, R15, R16</t>
  </si>
  <si>
    <t>R10, R11</t>
  </si>
  <si>
    <t>R12, R13</t>
  </si>
  <si>
    <t>R3, R4, R5, R6, R7</t>
  </si>
  <si>
    <t>"Available"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</si>
</sst>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\$* #,##0.00_);_(\$* \(#,##0.00\);_(\$* \-??_);_(@_)"/>
  </numFmts>
  <fonts count="9" x14ac:knownFonts="1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AE3F3"/>
        <bgColor rgb="FFFBE5D6"/>
      </patternFill>
    </fill>
    <fill>
      <patternFill patternType="solid">
        <fgColor rgb="FFFBE5D6"/>
        <bgColor rgb="FFDAE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7" fillId="0" borderId="0" applyBorder="0" applyProtection="0"/>
    <xf numFmtId="0" fontId="4" fillId="0" borderId="0" applyBorder="0" applyProtection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Border="1"/>
    <xf numFmtId="0" fontId="1" fillId="0" borderId="0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3" fillId="0" borderId="1" xfId="2" applyFont="1" applyBorder="1" applyAlignment="1" applyProtection="1">
      <alignment horizontal="left" vertical="center"/>
    </xf>
    <xf numFmtId="0" fontId="1" fillId="0" borderId="1" xfId="0" applyFont="1" applyBorder="1" applyAlignment="1">
      <alignment horizontal="left" vertical="center"/>
    </xf>
    <xf numFmtId="164" fontId="1" fillId="0" borderId="1" xfId="1" applyFont="1" applyBorder="1" applyAlignment="1" applyProtection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vertical="top" wrapText="1"/>
    </xf>
    <xf numFmtId="0" fontId="6" fillId="0" borderId="0" xfId="0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2" fillId="0" borderId="1" xfId="0" applyFont="1" applyBorder="1"/>
    <xf numFmtId="0" fontId="1" fillId="0" borderId="0" xfId="0" applyFont="1" applyBorder="1" applyAlignment="1">
      <alignment horizontal="center" vertical="center"/>
    </xf>
    <xf numFmtId="164" fontId="1" fillId="0" borderId="0" xfId="1" applyFont="1" applyBorder="1" applyAlignment="1" applyProtection="1">
      <alignment horizontal="left" vertical="center"/>
    </xf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4" fillId="0" borderId="2" xfId="2" applyFont="1" applyBorder="1" applyAlignment="1" applyProtection="1">
      <alignment horizontal="left" vertical="center" wrapText="1"/>
    </xf>
    <xf numFmtId="0" fontId="4" fillId="0" borderId="2" xfId="2" applyBorder="1" applyAlignment="1" applyProtection="1">
      <alignment horizontal="left" wrapText="1"/>
    </xf>
    <xf numFmtId="0" fontId="0" fillId="0" borderId="2" xfId="0" applyFont="1" applyBorder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3" fillId="0" borderId="1" xfId="0" applyFont="1" applyBorder="1" applyAlignment="1">
      <alignment horizontal="left" vertical="center"/>
    </xf>
    <xf numFmtId="0" fontId="4" fillId="0" borderId="2" xfId="2" applyBorder="1" applyAlignment="1" applyProtection="1">
      <alignment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563C1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stackpole-electronics-inc/RMCF0603FT10K0/RMCF0603FT10K0CT-ND/1943057" TargetMode="External"/><Relationship Id="rId13" Type="http://schemas.openxmlformats.org/officeDocument/2006/relationships/hyperlink" Target="https://www.digikey.com/product-detail/en/stmicroelectronics/STM32F042C6T6/497-14648-ND/4815295" TargetMode="External"/><Relationship Id="rId18" Type="http://schemas.openxmlformats.org/officeDocument/2006/relationships/hyperlink" Target="https://www.digikey.com/en/products/detail/c-k/PTS525SM15SMTR2-LFS/1146855?s=N4IgTCBcDaIA4BcDOBWMKkFsCMKQF0BfIA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www.digikey.com/product-detail/en/yageo/CC0805KRX5R5BB475/311-3422-1-ND/7164443" TargetMode="External"/><Relationship Id="rId21" Type="http://schemas.openxmlformats.org/officeDocument/2006/relationships/hyperlink" Target="https://www.digikey.com/product-detail/en/keystone-electronics/5016/36-5016CT-ND/278888" TargetMode="External"/><Relationship Id="rId7" Type="http://schemas.openxmlformats.org/officeDocument/2006/relationships/hyperlink" Target="https://www.digikey.com/product-detail/en/lite-on-inc/LTST-C190KRKT/160-1436-1-ND/386816" TargetMode="External"/><Relationship Id="rId12" Type="http://schemas.openxmlformats.org/officeDocument/2006/relationships/hyperlink" Target="https://www.digikey.com/product-detail/en/diodes-incorporated/AP2112K-3.3TRG1/AP2112K-3.3TRG1DICT-ND/4505257" TargetMode="External"/><Relationship Id="rId17" Type="http://schemas.openxmlformats.org/officeDocument/2006/relationships/hyperlink" Target="https://www.digikey.com/product-detail/en/yageo/RC0603JR-070RL/311-0.0GRCT-ND/729622" TargetMode="External"/><Relationship Id="rId25" Type="http://schemas.openxmlformats.org/officeDocument/2006/relationships/hyperlink" Target="https://www.digikey.com/product-detail/en/ASMB-TTF0-0A20B/516-3908-1-ND/7917027/?itemSeq=339875705" TargetMode="External"/><Relationship Id="rId2" Type="http://schemas.openxmlformats.org/officeDocument/2006/relationships/hyperlink" Target="https://www.digikey.com/product-detail/en/samsung-electro-mechanics/CL10C160JB8NNNC/1276-2204-1-ND/3890290" TargetMode="External"/><Relationship Id="rId16" Type="http://schemas.openxmlformats.org/officeDocument/2006/relationships/hyperlink" Target="https://www.digikey.com/product-detail/en/yageo/RC0603FR-074K7L/311-4-70KHRCT-ND/730159" TargetMode="External"/><Relationship Id="rId20" Type="http://schemas.openxmlformats.org/officeDocument/2006/relationships/hyperlink" Target="https://www.digikey.com/product-detail/en/sullins-connector-solutions/PRPC003DAAN-RC/S2011EC-03-ND/2775291" TargetMode="External"/><Relationship Id="rId1" Type="http://schemas.openxmlformats.org/officeDocument/2006/relationships/hyperlink" Target="https://www.digikey.com/product-detail/en/yageo/CC0603KRX7R8BB104/311-1341-1-ND/2103125" TargetMode="External"/><Relationship Id="rId6" Type="http://schemas.openxmlformats.org/officeDocument/2006/relationships/hyperlink" Target="https://www.digikey.com/product-detail/en/lite-on-inc/LTST-C191KGKT/160-1446-1-ND/386834" TargetMode="External"/><Relationship Id="rId11" Type="http://schemas.openxmlformats.org/officeDocument/2006/relationships/hyperlink" Target="https://www.digikey.com/product-detail/en/yageo/RC0603FR-071K69L/311-1.69KHRCT-ND/729818" TargetMode="External"/><Relationship Id="rId24" Type="http://schemas.openxmlformats.org/officeDocument/2006/relationships/hyperlink" Target="https://www.digikey.com/product-detail/en/panasonic-electronic-components/ERJ-3EKF1301V/P1-30KHCT-ND/198082" TargetMode="External"/><Relationship Id="rId5" Type="http://schemas.openxmlformats.org/officeDocument/2006/relationships/hyperlink" Target="https://www.digikey.com/products/en?keywords=1N4148FSCT-ND" TargetMode="External"/><Relationship Id="rId15" Type="http://schemas.openxmlformats.org/officeDocument/2006/relationships/hyperlink" Target="https://www.digikey.com/product-detail/en/yageo/RC0603FR-072K1L/311-2-10KHRDKR-ND/732907" TargetMode="External"/><Relationship Id="rId23" Type="http://schemas.openxmlformats.org/officeDocument/2006/relationships/hyperlink" Target="https://www.digikey.com/product-detail/en/w%C3%BCrth-elektronik/150060BS75000/732-4966-1-ND/4489893" TargetMode="External"/><Relationship Id="rId10" Type="http://schemas.openxmlformats.org/officeDocument/2006/relationships/hyperlink" Target="https://www.digikey.com/product-detail/en/yageo/RC0603FR-071KL/311-1.00KHRCT-ND/729790" TargetMode="External"/><Relationship Id="rId19" Type="http://schemas.openxmlformats.org/officeDocument/2006/relationships/hyperlink" Target="https://www.digikey.com/product-detail/en/gct/USB4085-GF-A/2073-USB4085-GF-ACT-ND/9859733" TargetMode="External"/><Relationship Id="rId4" Type="http://schemas.openxmlformats.org/officeDocument/2006/relationships/hyperlink" Target="https://www.digikey.com/product-detail/en/samsung-electro-mechanics/CL10B105MO8NNWC/1276-6524-1-ND/5961383" TargetMode="External"/><Relationship Id="rId9" Type="http://schemas.openxmlformats.org/officeDocument/2006/relationships/hyperlink" Target="https://www.digikey.com/product-detail/en/yageo/RC0603FR-075K1L/311-5-10KHRCT-ND/730215" TargetMode="External"/><Relationship Id="rId14" Type="http://schemas.openxmlformats.org/officeDocument/2006/relationships/hyperlink" Target="https://www.digikey.com/product-detail/en/abracon-llc/ABM7-8.000MHZ-D2Y-T/535-9831-1-ND/2001454" TargetMode="External"/><Relationship Id="rId22" Type="http://schemas.openxmlformats.org/officeDocument/2006/relationships/hyperlink" Target="https://www.digikey.com/product-detail/en/texas-instruments/LP5009RUKR/296-LP5009RUKRCT-ND/107161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zoomScale="65" zoomScaleNormal="65" workbookViewId="0">
      <selection activeCellId="1" sqref="I26 A1"/>
    </sheetView>
  </sheetViews>
  <sheetFormatPr defaultColWidth="8.5703125" defaultRowHeight="15" x14ac:dyDescent="0.25"/>
  <sheetData/>
  <pageMargins left="0.7" right="0.7" top="0.75" bottom="0.75" header="0.51180555555555496" footer="0.51180555555555496"/>
  <pageSetup paperSize="75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J62"/>
  <sheetViews>
    <sheetView tabSelected="1" zoomScaleNormal="100" workbookViewId="0">
      <selection activeCell="H4" sqref="H4"/>
    </sheetView>
  </sheetViews>
  <sheetFormatPr defaultColWidth="9.140625" defaultRowHeight="15" x14ac:dyDescent="0.25"/>
  <cols>
    <col min="1" max="1" width="2" style="1" customWidth="1"/>
    <col min="2" max="2" width="9.140625" style="1"/>
    <col min="3" max="3" width="25.28515625" style="1" customWidth="1"/>
    <col min="4" max="4" width="45.7109375" style="1" customWidth="1"/>
    <col min="5" max="5" width="7.7109375" style="1" customWidth="1"/>
    <col min="6" max="7" width="9.7109375" style="1" customWidth="1"/>
    <col min="8" max="8" width="48.7109375" style="1" customWidth="1"/>
    <col min="9" max="9" width="12.42578125" style="27" customWidth="1"/>
    <col min="10" max="11" width="10.7109375" style="2" customWidth="1"/>
    <col min="12" max="1024" width="9.140625" style="1"/>
  </cols>
  <sheetData>
    <row r="1" spans="2:12" ht="14.45" customHeight="1" x14ac:dyDescent="0.25">
      <c r="K1" s="3"/>
      <c r="L1" s="4"/>
    </row>
    <row r="2" spans="2:12" ht="25.5" customHeight="1" x14ac:dyDescent="0.25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23" t="s">
        <v>7</v>
      </c>
      <c r="J2" s="6" t="s">
        <v>8</v>
      </c>
      <c r="K2" s="6" t="s">
        <v>114</v>
      </c>
      <c r="L2" s="7"/>
    </row>
    <row r="3" spans="2:12" ht="14.45" customHeight="1" x14ac:dyDescent="0.25">
      <c r="B3" s="8">
        <v>1</v>
      </c>
      <c r="C3" s="9" t="s">
        <v>9</v>
      </c>
      <c r="D3" s="10" t="s">
        <v>10</v>
      </c>
      <c r="E3" s="8">
        <f t="shared" ref="E3:E28" si="0">LEN(TRIM(H3))-LEN(SUBSTITUTE(TRIM(H3),",",""))+1</f>
        <v>6</v>
      </c>
      <c r="F3" s="11">
        <v>0.1</v>
      </c>
      <c r="G3" s="11">
        <f t="shared" ref="G3:G22" si="1">E3*F3</f>
        <v>0.60000000000000009</v>
      </c>
      <c r="H3" s="22" t="s">
        <v>97</v>
      </c>
      <c r="I3" s="24" t="s">
        <v>11</v>
      </c>
      <c r="J3" s="12">
        <v>11</v>
      </c>
      <c r="K3" s="12"/>
      <c r="L3" s="13"/>
    </row>
    <row r="4" spans="2:12" ht="15" customHeight="1" x14ac:dyDescent="0.25">
      <c r="B4" s="8">
        <f t="shared" ref="B4:B28" si="2">B3+1</f>
        <v>2</v>
      </c>
      <c r="C4" s="9" t="s">
        <v>15</v>
      </c>
      <c r="D4" s="10" t="s">
        <v>16</v>
      </c>
      <c r="E4" s="8">
        <f t="shared" si="0"/>
        <v>1</v>
      </c>
      <c r="F4" s="11">
        <v>0.17</v>
      </c>
      <c r="G4" s="11">
        <f t="shared" si="1"/>
        <v>0.17</v>
      </c>
      <c r="H4" s="22" t="s">
        <v>67</v>
      </c>
      <c r="I4" s="24" t="s">
        <v>17</v>
      </c>
      <c r="J4" s="12">
        <v>1</v>
      </c>
      <c r="K4" s="12"/>
      <c r="L4" s="13"/>
    </row>
    <row r="5" spans="2:12" ht="15" customHeight="1" x14ac:dyDescent="0.25">
      <c r="B5" s="8">
        <f t="shared" si="2"/>
        <v>3</v>
      </c>
      <c r="C5" s="10" t="s">
        <v>18</v>
      </c>
      <c r="D5" s="10" t="s">
        <v>19</v>
      </c>
      <c r="E5" s="8">
        <f t="shared" si="0"/>
        <v>4</v>
      </c>
      <c r="F5" s="11">
        <v>0.1</v>
      </c>
      <c r="G5" s="11">
        <f t="shared" si="1"/>
        <v>0.4</v>
      </c>
      <c r="H5" s="22" t="s">
        <v>98</v>
      </c>
      <c r="I5" s="24" t="s">
        <v>20</v>
      </c>
      <c r="J5" s="12">
        <v>8</v>
      </c>
      <c r="K5" s="12"/>
      <c r="L5" s="13"/>
    </row>
    <row r="6" spans="2:12" ht="15" customHeight="1" x14ac:dyDescent="0.25">
      <c r="B6" s="8">
        <f t="shared" si="2"/>
        <v>4</v>
      </c>
      <c r="C6" s="9" t="s">
        <v>12</v>
      </c>
      <c r="D6" s="10" t="s">
        <v>13</v>
      </c>
      <c r="E6" s="8">
        <f t="shared" si="0"/>
        <v>2</v>
      </c>
      <c r="F6" s="11">
        <v>0.1</v>
      </c>
      <c r="G6" s="11">
        <f t="shared" si="1"/>
        <v>0.2</v>
      </c>
      <c r="H6" s="22" t="s">
        <v>68</v>
      </c>
      <c r="I6" s="24" t="s">
        <v>14</v>
      </c>
      <c r="J6" s="12">
        <v>12</v>
      </c>
      <c r="K6" s="12"/>
      <c r="L6" s="14"/>
    </row>
    <row r="7" spans="2:12" ht="15" customHeight="1" x14ac:dyDescent="0.25">
      <c r="B7" s="8">
        <f t="shared" si="2"/>
        <v>5</v>
      </c>
      <c r="C7" s="9" t="s">
        <v>21</v>
      </c>
      <c r="D7" s="10" t="s">
        <v>22</v>
      </c>
      <c r="E7" s="8">
        <f t="shared" si="0"/>
        <v>1</v>
      </c>
      <c r="F7" s="11">
        <v>1.37</v>
      </c>
      <c r="G7" s="11">
        <f t="shared" si="1"/>
        <v>1.37</v>
      </c>
      <c r="H7" s="22" t="s">
        <v>75</v>
      </c>
      <c r="I7" s="24" t="s">
        <v>23</v>
      </c>
      <c r="J7" s="12">
        <v>0</v>
      </c>
      <c r="K7" s="12">
        <v>3</v>
      </c>
      <c r="L7" s="16"/>
    </row>
    <row r="8" spans="2:12" ht="15" customHeight="1" x14ac:dyDescent="0.25">
      <c r="B8" s="8">
        <f>B7+1</f>
        <v>6</v>
      </c>
      <c r="C8" s="9" t="s">
        <v>94</v>
      </c>
      <c r="D8" s="10" t="s">
        <v>95</v>
      </c>
      <c r="E8" s="8">
        <f t="shared" si="0"/>
        <v>1</v>
      </c>
      <c r="F8" s="11">
        <v>0.18</v>
      </c>
      <c r="G8" s="11">
        <f t="shared" si="1"/>
        <v>0.18</v>
      </c>
      <c r="H8" s="22" t="s">
        <v>96</v>
      </c>
      <c r="I8" s="25" t="s">
        <v>76</v>
      </c>
      <c r="J8" s="12">
        <v>0</v>
      </c>
      <c r="K8" s="12"/>
      <c r="L8" s="16"/>
    </row>
    <row r="9" spans="2:12" ht="78.75" customHeight="1" x14ac:dyDescent="0.25">
      <c r="B9" s="8">
        <f t="shared" si="2"/>
        <v>7</v>
      </c>
      <c r="C9" s="10" t="s">
        <v>24</v>
      </c>
      <c r="D9" s="10" t="s">
        <v>25</v>
      </c>
      <c r="E9" s="8">
        <f t="shared" si="0"/>
        <v>68</v>
      </c>
      <c r="F9" s="11">
        <v>5.8000000000000003E-2</v>
      </c>
      <c r="G9" s="11">
        <f t="shared" si="1"/>
        <v>3.9440000000000004</v>
      </c>
      <c r="H9" s="22" t="s">
        <v>92</v>
      </c>
      <c r="I9" s="24" t="s">
        <v>26</v>
      </c>
      <c r="J9" s="12" t="s">
        <v>93</v>
      </c>
      <c r="K9" s="12" t="s">
        <v>93</v>
      </c>
      <c r="L9" s="16"/>
    </row>
    <row r="10" spans="2:12" ht="15" customHeight="1" x14ac:dyDescent="0.25">
      <c r="B10" s="8">
        <f t="shared" si="2"/>
        <v>8</v>
      </c>
      <c r="C10" s="9" t="s">
        <v>85</v>
      </c>
      <c r="D10" s="10" t="s">
        <v>86</v>
      </c>
      <c r="E10" s="8">
        <f t="shared" si="0"/>
        <v>1</v>
      </c>
      <c r="F10" s="11">
        <v>0.5</v>
      </c>
      <c r="G10" s="11">
        <f t="shared" si="1"/>
        <v>0.5</v>
      </c>
      <c r="H10" s="22" t="s">
        <v>33</v>
      </c>
      <c r="I10" s="29" t="s">
        <v>84</v>
      </c>
      <c r="J10" s="12">
        <v>7</v>
      </c>
      <c r="K10" s="12"/>
      <c r="L10" s="16"/>
    </row>
    <row r="11" spans="2:12" ht="15" customHeight="1" x14ac:dyDescent="0.25">
      <c r="B11" s="8">
        <f t="shared" si="2"/>
        <v>9</v>
      </c>
      <c r="C11" s="9" t="s">
        <v>27</v>
      </c>
      <c r="D11" s="10" t="s">
        <v>28</v>
      </c>
      <c r="E11" s="8">
        <f t="shared" si="0"/>
        <v>1</v>
      </c>
      <c r="F11" s="11">
        <v>0.28000000000000003</v>
      </c>
      <c r="G11" s="11">
        <f t="shared" si="1"/>
        <v>0.28000000000000003</v>
      </c>
      <c r="H11" s="22" t="s">
        <v>100</v>
      </c>
      <c r="I11" s="24" t="s">
        <v>29</v>
      </c>
      <c r="J11" s="12">
        <v>5</v>
      </c>
      <c r="K11" s="12"/>
      <c r="L11" s="16"/>
    </row>
    <row r="12" spans="2:12" ht="15" customHeight="1" x14ac:dyDescent="0.25">
      <c r="B12" s="8">
        <f t="shared" si="2"/>
        <v>10</v>
      </c>
      <c r="C12" s="9" t="s">
        <v>30</v>
      </c>
      <c r="D12" s="10" t="s">
        <v>31</v>
      </c>
      <c r="E12" s="8">
        <f t="shared" si="0"/>
        <v>1</v>
      </c>
      <c r="F12" s="11">
        <v>0.26</v>
      </c>
      <c r="G12" s="11">
        <f t="shared" si="1"/>
        <v>0.26</v>
      </c>
      <c r="H12" s="22" t="s">
        <v>101</v>
      </c>
      <c r="I12" s="24" t="s">
        <v>32</v>
      </c>
      <c r="J12" s="12">
        <v>10</v>
      </c>
      <c r="K12" s="12"/>
      <c r="L12" s="16"/>
    </row>
    <row r="13" spans="2:12" ht="15" customHeight="1" x14ac:dyDescent="0.25">
      <c r="B13" s="8">
        <f t="shared" si="2"/>
        <v>11</v>
      </c>
      <c r="C13" s="9" t="s">
        <v>90</v>
      </c>
      <c r="D13" s="28" t="s">
        <v>89</v>
      </c>
      <c r="E13" s="8">
        <f t="shared" si="0"/>
        <v>3</v>
      </c>
      <c r="F13" s="11">
        <v>0.55000000000000004</v>
      </c>
      <c r="G13" s="11">
        <f t="shared" si="1"/>
        <v>1.6500000000000001</v>
      </c>
      <c r="H13" s="22" t="s">
        <v>99</v>
      </c>
      <c r="I13" s="29" t="s">
        <v>91</v>
      </c>
      <c r="J13" s="12">
        <v>2</v>
      </c>
      <c r="K13" s="12">
        <v>1</v>
      </c>
      <c r="L13" s="16"/>
    </row>
    <row r="14" spans="2:12" ht="15" customHeight="1" x14ac:dyDescent="0.25">
      <c r="B14" s="8">
        <f t="shared" si="2"/>
        <v>12</v>
      </c>
      <c r="C14" s="9" t="s">
        <v>44</v>
      </c>
      <c r="D14" s="10" t="s">
        <v>45</v>
      </c>
      <c r="E14" s="8">
        <f t="shared" si="0"/>
        <v>1</v>
      </c>
      <c r="F14" s="11">
        <v>0.1</v>
      </c>
      <c r="G14" s="11">
        <f t="shared" si="1"/>
        <v>0.1</v>
      </c>
      <c r="H14" s="22" t="s">
        <v>107</v>
      </c>
      <c r="I14" s="24" t="s">
        <v>46</v>
      </c>
      <c r="J14" s="12">
        <v>3</v>
      </c>
      <c r="K14" s="12"/>
      <c r="L14" s="16"/>
    </row>
    <row r="15" spans="2:12" ht="15" customHeight="1" x14ac:dyDescent="0.25">
      <c r="B15" s="8">
        <f t="shared" si="2"/>
        <v>13</v>
      </c>
      <c r="C15" s="9" t="s">
        <v>37</v>
      </c>
      <c r="D15" s="10" t="s">
        <v>38</v>
      </c>
      <c r="E15" s="8">
        <f t="shared" si="0"/>
        <v>2</v>
      </c>
      <c r="F15" s="11">
        <v>0.1</v>
      </c>
      <c r="G15" s="11">
        <f t="shared" si="1"/>
        <v>0.2</v>
      </c>
      <c r="H15" s="22" t="s">
        <v>109</v>
      </c>
      <c r="I15" s="24" t="s">
        <v>39</v>
      </c>
      <c r="J15" s="12">
        <v>2</v>
      </c>
      <c r="K15" s="12"/>
      <c r="L15" s="16"/>
    </row>
    <row r="16" spans="2:12" ht="15" customHeight="1" x14ac:dyDescent="0.25">
      <c r="B16" s="8">
        <f t="shared" si="2"/>
        <v>14</v>
      </c>
      <c r="C16" s="9" t="s">
        <v>34</v>
      </c>
      <c r="D16" s="10" t="s">
        <v>35</v>
      </c>
      <c r="E16" s="8">
        <f t="shared" si="0"/>
        <v>4</v>
      </c>
      <c r="F16" s="11">
        <v>0.1</v>
      </c>
      <c r="G16" s="11">
        <f t="shared" si="1"/>
        <v>0.4</v>
      </c>
      <c r="H16" s="22" t="s">
        <v>110</v>
      </c>
      <c r="I16" s="24" t="s">
        <v>36</v>
      </c>
      <c r="J16" s="12">
        <v>8</v>
      </c>
      <c r="K16" s="12"/>
      <c r="L16" s="16"/>
    </row>
    <row r="17" spans="2:12" ht="15" customHeight="1" x14ac:dyDescent="0.25">
      <c r="B17" s="8">
        <f t="shared" si="2"/>
        <v>15</v>
      </c>
      <c r="C17" s="9" t="s">
        <v>88</v>
      </c>
      <c r="D17" s="10" t="s">
        <v>40</v>
      </c>
      <c r="E17" s="8">
        <f t="shared" si="0"/>
        <v>2</v>
      </c>
      <c r="F17" s="11">
        <v>0.1</v>
      </c>
      <c r="G17" s="11">
        <f t="shared" si="1"/>
        <v>0.2</v>
      </c>
      <c r="H17" s="22" t="s">
        <v>111</v>
      </c>
      <c r="I17" s="29" t="s">
        <v>87</v>
      </c>
      <c r="J17" s="12">
        <v>8</v>
      </c>
      <c r="K17" s="12"/>
      <c r="L17" s="16"/>
    </row>
    <row r="18" spans="2:12" ht="15" customHeight="1" x14ac:dyDescent="0.25">
      <c r="B18" s="8">
        <f t="shared" si="2"/>
        <v>16</v>
      </c>
      <c r="C18" s="9" t="s">
        <v>71</v>
      </c>
      <c r="D18" s="10" t="s">
        <v>70</v>
      </c>
      <c r="E18" s="8">
        <f t="shared" si="0"/>
        <v>1</v>
      </c>
      <c r="F18" s="11">
        <v>0.1</v>
      </c>
      <c r="G18" s="11">
        <f t="shared" si="1"/>
        <v>0.1</v>
      </c>
      <c r="H18" s="22" t="s">
        <v>108</v>
      </c>
      <c r="I18" s="25" t="s">
        <v>69</v>
      </c>
      <c r="J18" s="12">
        <v>8</v>
      </c>
      <c r="K18" s="12"/>
      <c r="L18" s="16"/>
    </row>
    <row r="19" spans="2:12" ht="15" customHeight="1" x14ac:dyDescent="0.25">
      <c r="B19" s="8">
        <f t="shared" si="2"/>
        <v>17</v>
      </c>
      <c r="C19" s="9" t="s">
        <v>73</v>
      </c>
      <c r="D19" s="10" t="s">
        <v>74</v>
      </c>
      <c r="E19" s="8">
        <f t="shared" si="0"/>
        <v>2</v>
      </c>
      <c r="F19" s="11">
        <v>0.1</v>
      </c>
      <c r="G19" s="11">
        <f t="shared" si="1"/>
        <v>0.2</v>
      </c>
      <c r="H19" s="22" t="s">
        <v>112</v>
      </c>
      <c r="I19" s="25" t="s">
        <v>72</v>
      </c>
      <c r="J19" s="12">
        <v>6</v>
      </c>
      <c r="K19" s="12"/>
      <c r="L19" s="16"/>
    </row>
    <row r="20" spans="2:12" ht="15" customHeight="1" x14ac:dyDescent="0.25">
      <c r="B20" s="8">
        <f t="shared" si="2"/>
        <v>18</v>
      </c>
      <c r="C20" s="9" t="s">
        <v>41</v>
      </c>
      <c r="D20" s="10" t="s">
        <v>42</v>
      </c>
      <c r="E20" s="8">
        <f t="shared" si="0"/>
        <v>5</v>
      </c>
      <c r="F20" s="11">
        <v>0.1</v>
      </c>
      <c r="G20" s="11">
        <f t="shared" si="1"/>
        <v>0.5</v>
      </c>
      <c r="H20" s="22" t="s">
        <v>113</v>
      </c>
      <c r="I20" s="24" t="s">
        <v>43</v>
      </c>
      <c r="J20" s="12">
        <v>12</v>
      </c>
      <c r="K20" s="12"/>
      <c r="L20" s="16"/>
    </row>
    <row r="21" spans="2:12" ht="60" customHeight="1" x14ac:dyDescent="0.25">
      <c r="B21" s="8">
        <f t="shared" si="2"/>
        <v>19</v>
      </c>
      <c r="C21" s="9" t="s">
        <v>47</v>
      </c>
      <c r="D21" s="10" t="s">
        <v>48</v>
      </c>
      <c r="E21" s="8">
        <f t="shared" si="0"/>
        <v>42</v>
      </c>
      <c r="F21" s="11">
        <v>0.1</v>
      </c>
      <c r="G21" s="11">
        <f t="shared" si="1"/>
        <v>4.2</v>
      </c>
      <c r="H21" s="22" t="s">
        <v>106</v>
      </c>
      <c r="I21" s="25" t="s">
        <v>49</v>
      </c>
      <c r="J21" s="12">
        <v>69</v>
      </c>
      <c r="K21" s="12"/>
      <c r="L21" s="16"/>
    </row>
    <row r="22" spans="2:12" ht="15" customHeight="1" x14ac:dyDescent="0.25">
      <c r="B22" s="8">
        <f t="shared" si="2"/>
        <v>20</v>
      </c>
      <c r="C22" s="9" t="s">
        <v>105</v>
      </c>
      <c r="D22" s="10" t="s">
        <v>104</v>
      </c>
      <c r="E22" s="8">
        <f t="shared" si="0"/>
        <v>1</v>
      </c>
      <c r="F22" s="11">
        <v>0.28999999999999998</v>
      </c>
      <c r="G22" s="11">
        <f t="shared" si="1"/>
        <v>0.28999999999999998</v>
      </c>
      <c r="H22" s="22" t="s">
        <v>50</v>
      </c>
      <c r="I22" s="29" t="s">
        <v>103</v>
      </c>
      <c r="J22" s="12">
        <v>0</v>
      </c>
      <c r="K22" s="12"/>
      <c r="L22" s="16"/>
    </row>
    <row r="23" spans="2:12" ht="120" customHeight="1" x14ac:dyDescent="0.25">
      <c r="B23" s="8">
        <f t="shared" si="2"/>
        <v>21</v>
      </c>
      <c r="C23" s="9" t="s">
        <v>51</v>
      </c>
      <c r="D23" s="10" t="s">
        <v>52</v>
      </c>
      <c r="E23" s="8">
        <f t="shared" si="0"/>
        <v>68</v>
      </c>
      <c r="F23" s="11"/>
      <c r="G23" s="11"/>
      <c r="H23" s="22" t="s">
        <v>102</v>
      </c>
      <c r="I23" s="24"/>
      <c r="J23" s="12"/>
      <c r="K23" s="12"/>
      <c r="L23" s="16"/>
    </row>
    <row r="24" spans="2:12" ht="15" customHeight="1" x14ac:dyDescent="0.25">
      <c r="B24" s="8">
        <f t="shared" si="2"/>
        <v>22</v>
      </c>
      <c r="C24" s="9" t="s">
        <v>80</v>
      </c>
      <c r="D24" s="10" t="s">
        <v>79</v>
      </c>
      <c r="E24" s="8">
        <f t="shared" si="0"/>
        <v>3</v>
      </c>
      <c r="F24" s="11">
        <v>0.4</v>
      </c>
      <c r="G24" s="11">
        <f>E24*F24</f>
        <v>1.2000000000000002</v>
      </c>
      <c r="H24" s="22" t="s">
        <v>77</v>
      </c>
      <c r="I24" s="25" t="s">
        <v>78</v>
      </c>
      <c r="J24" s="12">
        <v>6</v>
      </c>
      <c r="K24" s="12"/>
      <c r="L24" s="16"/>
    </row>
    <row r="25" spans="2:12" ht="28.9" customHeight="1" x14ac:dyDescent="0.25">
      <c r="B25" s="8">
        <f t="shared" si="2"/>
        <v>23</v>
      </c>
      <c r="C25" s="9" t="s">
        <v>53</v>
      </c>
      <c r="D25" s="10" t="s">
        <v>54</v>
      </c>
      <c r="E25" s="8">
        <f t="shared" si="0"/>
        <v>1</v>
      </c>
      <c r="F25" s="11">
        <v>0.49</v>
      </c>
      <c r="G25" s="11">
        <f>E25*F25</f>
        <v>0.49</v>
      </c>
      <c r="H25" s="22" t="s">
        <v>55</v>
      </c>
      <c r="I25" s="24" t="s">
        <v>56</v>
      </c>
      <c r="J25" s="12">
        <v>0</v>
      </c>
      <c r="K25" s="12">
        <v>3</v>
      </c>
      <c r="L25" s="16"/>
    </row>
    <row r="26" spans="2:12" ht="14.45" customHeight="1" x14ac:dyDescent="0.25">
      <c r="B26" s="8">
        <f t="shared" si="2"/>
        <v>24</v>
      </c>
      <c r="C26" s="9" t="s">
        <v>57</v>
      </c>
      <c r="D26" s="10" t="s">
        <v>58</v>
      </c>
      <c r="E26" s="8">
        <f t="shared" si="0"/>
        <v>1</v>
      </c>
      <c r="F26" s="11">
        <v>2.94</v>
      </c>
      <c r="G26" s="11">
        <f>E26*F26</f>
        <v>2.94</v>
      </c>
      <c r="H26" s="22" t="s">
        <v>59</v>
      </c>
      <c r="I26" s="24" t="s">
        <v>60</v>
      </c>
      <c r="J26" s="12">
        <v>0</v>
      </c>
      <c r="K26" s="12">
        <v>4</v>
      </c>
      <c r="L26" s="16"/>
    </row>
    <row r="27" spans="2:12" ht="15" customHeight="1" x14ac:dyDescent="0.25">
      <c r="B27" s="8">
        <f t="shared" si="2"/>
        <v>25</v>
      </c>
      <c r="C27" s="9" t="s">
        <v>83</v>
      </c>
      <c r="D27" s="10" t="s">
        <v>82</v>
      </c>
      <c r="E27" s="8">
        <f t="shared" si="0"/>
        <v>1</v>
      </c>
      <c r="F27" s="11">
        <v>1.45</v>
      </c>
      <c r="G27" s="11">
        <f>E27*F27</f>
        <v>1.45</v>
      </c>
      <c r="H27" s="22" t="s">
        <v>61</v>
      </c>
      <c r="I27" s="25" t="s">
        <v>81</v>
      </c>
      <c r="J27" s="12">
        <v>0</v>
      </c>
      <c r="K27" s="12">
        <v>3</v>
      </c>
      <c r="L27" s="16"/>
    </row>
    <row r="28" spans="2:12" ht="15" customHeight="1" x14ac:dyDescent="0.25">
      <c r="B28" s="8">
        <f t="shared" si="2"/>
        <v>26</v>
      </c>
      <c r="C28" s="9" t="s">
        <v>62</v>
      </c>
      <c r="D28" s="10" t="s">
        <v>63</v>
      </c>
      <c r="E28" s="8">
        <f t="shared" si="0"/>
        <v>1</v>
      </c>
      <c r="F28" s="11">
        <v>1</v>
      </c>
      <c r="G28" s="11">
        <f>E28*F28</f>
        <v>1</v>
      </c>
      <c r="H28" s="22" t="s">
        <v>64</v>
      </c>
      <c r="I28" s="24" t="s">
        <v>65</v>
      </c>
      <c r="J28" s="12">
        <v>2</v>
      </c>
      <c r="K28" s="12">
        <v>1</v>
      </c>
      <c r="L28" s="16"/>
    </row>
    <row r="29" spans="2:12" ht="15" customHeight="1" x14ac:dyDescent="0.25">
      <c r="B29" s="8"/>
      <c r="C29" s="9"/>
      <c r="D29" s="10"/>
      <c r="E29" s="8"/>
      <c r="F29" s="11"/>
      <c r="G29" s="11"/>
      <c r="H29" s="22"/>
      <c r="I29" s="24"/>
      <c r="J29" s="12"/>
      <c r="K29" s="12"/>
      <c r="L29" s="16"/>
    </row>
    <row r="30" spans="2:12" ht="15" customHeight="1" x14ac:dyDescent="0.25">
      <c r="B30" s="8" t="s">
        <v>66</v>
      </c>
      <c r="C30" s="10"/>
      <c r="D30" s="10"/>
      <c r="E30" s="8"/>
      <c r="F30" s="11"/>
      <c r="G30" s="11">
        <f>SUM(G3:G28)</f>
        <v>22.823999999999995</v>
      </c>
      <c r="H30" s="10"/>
      <c r="I30" s="26"/>
      <c r="J30" s="17"/>
      <c r="K30" s="17"/>
      <c r="L30" s="16"/>
    </row>
    <row r="31" spans="2:12" ht="12.75" customHeight="1" x14ac:dyDescent="0.25">
      <c r="K31" s="15"/>
      <c r="L31" s="16"/>
    </row>
    <row r="32" spans="2:12" ht="12.75" customHeight="1" x14ac:dyDescent="0.25">
      <c r="B32" s="18"/>
      <c r="F32" s="19"/>
      <c r="G32" s="20"/>
      <c r="H32" s="21"/>
      <c r="K32" s="15"/>
      <c r="L32" s="16"/>
    </row>
    <row r="33" spans="2:12" ht="12.75" customHeight="1" x14ac:dyDescent="0.25">
      <c r="B33" s="18"/>
      <c r="F33" s="19"/>
      <c r="G33" s="20"/>
      <c r="H33" s="21"/>
      <c r="K33" s="15"/>
      <c r="L33" s="16"/>
    </row>
    <row r="34" spans="2:12" ht="12.75" customHeight="1" x14ac:dyDescent="0.25">
      <c r="B34" s="18"/>
      <c r="F34" s="19"/>
      <c r="G34" s="20"/>
      <c r="H34" s="21"/>
      <c r="K34" s="15"/>
      <c r="L34" s="16"/>
    </row>
    <row r="35" spans="2:12" ht="12.75" customHeight="1" x14ac:dyDescent="0.25">
      <c r="B35" s="18"/>
      <c r="E35" s="18"/>
      <c r="F35" s="19"/>
      <c r="G35" s="19"/>
      <c r="H35" s="21"/>
    </row>
    <row r="36" spans="2:12" x14ac:dyDescent="0.25">
      <c r="B36" s="18"/>
      <c r="E36" s="18"/>
      <c r="F36" s="19"/>
      <c r="G36" s="19"/>
      <c r="H36" s="21"/>
    </row>
    <row r="37" spans="2:12" x14ac:dyDescent="0.25">
      <c r="B37" s="18"/>
      <c r="E37" s="18"/>
      <c r="F37" s="19"/>
      <c r="G37" s="19"/>
      <c r="H37" s="21"/>
    </row>
    <row r="38" spans="2:12" x14ac:dyDescent="0.25">
      <c r="B38" s="18"/>
      <c r="E38" s="18"/>
      <c r="F38" s="19"/>
      <c r="G38" s="19"/>
      <c r="H38" s="21"/>
    </row>
    <row r="39" spans="2:12" x14ac:dyDescent="0.25">
      <c r="B39" s="18"/>
      <c r="E39" s="18"/>
      <c r="F39" s="19"/>
      <c r="G39" s="19"/>
      <c r="H39" s="21"/>
    </row>
    <row r="40" spans="2:12" x14ac:dyDescent="0.25">
      <c r="B40" s="18"/>
      <c r="E40" s="18"/>
      <c r="F40" s="19"/>
      <c r="G40" s="19"/>
      <c r="H40" s="21"/>
    </row>
    <row r="41" spans="2:12" x14ac:dyDescent="0.25">
      <c r="B41" s="18"/>
      <c r="E41" s="18"/>
      <c r="F41" s="19"/>
      <c r="G41" s="19"/>
      <c r="H41" s="21"/>
    </row>
    <row r="42" spans="2:12" x14ac:dyDescent="0.25">
      <c r="B42" s="18"/>
      <c r="C42" s="21"/>
      <c r="D42" s="21"/>
      <c r="E42" s="18"/>
      <c r="F42" s="19"/>
      <c r="G42" s="19"/>
      <c r="H42" s="21"/>
    </row>
    <row r="43" spans="2:12" x14ac:dyDescent="0.25">
      <c r="B43" s="18"/>
      <c r="C43" s="21"/>
      <c r="D43" s="21"/>
      <c r="E43" s="18"/>
      <c r="F43" s="19"/>
      <c r="G43" s="19"/>
      <c r="H43" s="21"/>
    </row>
    <row r="44" spans="2:12" x14ac:dyDescent="0.25">
      <c r="B44" s="18"/>
      <c r="C44" s="21"/>
      <c r="D44" s="21"/>
      <c r="E44" s="18"/>
      <c r="F44" s="19"/>
      <c r="G44" s="19"/>
      <c r="H44" s="21"/>
    </row>
    <row r="45" spans="2:12" x14ac:dyDescent="0.25">
      <c r="B45" s="18"/>
      <c r="C45" s="21"/>
      <c r="D45" s="21"/>
      <c r="E45" s="18"/>
      <c r="F45" s="19"/>
      <c r="G45" s="19"/>
      <c r="H45" s="21"/>
    </row>
    <row r="46" spans="2:12" x14ac:dyDescent="0.25">
      <c r="B46" s="18"/>
      <c r="C46" s="21"/>
      <c r="D46" s="21"/>
      <c r="E46" s="18"/>
      <c r="F46" s="19"/>
      <c r="G46" s="19"/>
      <c r="H46" s="21"/>
    </row>
    <row r="47" spans="2:12" x14ac:dyDescent="0.25">
      <c r="B47" s="18"/>
      <c r="C47" s="21"/>
      <c r="D47" s="21"/>
      <c r="E47" s="18"/>
      <c r="F47" s="19"/>
      <c r="G47" s="19"/>
      <c r="H47" s="21"/>
    </row>
    <row r="48" spans="2:12" x14ac:dyDescent="0.25">
      <c r="B48" s="18"/>
      <c r="C48" s="21"/>
      <c r="D48" s="21"/>
      <c r="E48" s="18"/>
      <c r="F48" s="19"/>
      <c r="G48" s="19"/>
      <c r="H48" s="21"/>
    </row>
    <row r="49" spans="2:8" x14ac:dyDescent="0.25">
      <c r="B49" s="18"/>
      <c r="C49" s="21"/>
      <c r="D49" s="21"/>
      <c r="E49" s="18"/>
      <c r="F49" s="19"/>
      <c r="G49" s="19"/>
      <c r="H49" s="21"/>
    </row>
    <row r="50" spans="2:8" x14ac:dyDescent="0.25">
      <c r="B50" s="18"/>
      <c r="C50" s="21"/>
      <c r="D50" s="21"/>
      <c r="E50" s="18"/>
      <c r="F50" s="19"/>
      <c r="G50" s="19"/>
      <c r="H50" s="21"/>
    </row>
    <row r="51" spans="2:8" x14ac:dyDescent="0.25">
      <c r="B51" s="18"/>
      <c r="C51" s="21"/>
      <c r="D51" s="21"/>
      <c r="E51" s="18"/>
      <c r="F51" s="19"/>
      <c r="G51" s="19"/>
      <c r="H51" s="21"/>
    </row>
    <row r="52" spans="2:8" x14ac:dyDescent="0.25">
      <c r="B52" s="18"/>
      <c r="C52" s="21"/>
      <c r="D52" s="21"/>
      <c r="E52" s="18"/>
      <c r="F52" s="19"/>
      <c r="G52" s="19"/>
      <c r="H52" s="21"/>
    </row>
    <row r="53" spans="2:8" x14ac:dyDescent="0.25">
      <c r="B53" s="18"/>
      <c r="C53" s="21"/>
      <c r="D53" s="21"/>
      <c r="E53" s="18"/>
      <c r="F53" s="19"/>
      <c r="G53" s="19"/>
      <c r="H53" s="21"/>
    </row>
    <row r="54" spans="2:8" x14ac:dyDescent="0.25">
      <c r="B54" s="18"/>
      <c r="C54" s="21"/>
      <c r="D54" s="21"/>
      <c r="E54" s="18"/>
      <c r="F54" s="19"/>
      <c r="G54" s="19"/>
      <c r="H54" s="21"/>
    </row>
    <row r="55" spans="2:8" x14ac:dyDescent="0.25">
      <c r="B55" s="18"/>
      <c r="C55" s="21"/>
      <c r="D55" s="21"/>
      <c r="E55" s="18"/>
      <c r="F55" s="19"/>
      <c r="G55" s="19"/>
      <c r="H55" s="21"/>
    </row>
    <row r="56" spans="2:8" x14ac:dyDescent="0.25">
      <c r="B56" s="18"/>
      <c r="C56" s="21"/>
      <c r="D56" s="21"/>
      <c r="E56" s="18"/>
      <c r="F56" s="19"/>
      <c r="G56" s="19"/>
      <c r="H56" s="21"/>
    </row>
    <row r="57" spans="2:8" x14ac:dyDescent="0.25">
      <c r="B57" s="18"/>
      <c r="C57" s="21"/>
      <c r="D57" s="21"/>
      <c r="E57" s="18"/>
      <c r="F57" s="19"/>
      <c r="G57" s="19"/>
      <c r="H57" s="21"/>
    </row>
    <row r="58" spans="2:8" x14ac:dyDescent="0.25">
      <c r="B58" s="18"/>
      <c r="C58" s="21"/>
      <c r="D58" s="21"/>
      <c r="E58" s="18"/>
      <c r="F58" s="19"/>
      <c r="G58" s="19"/>
      <c r="H58" s="21"/>
    </row>
    <row r="59" spans="2:8" x14ac:dyDescent="0.25">
      <c r="B59" s="18"/>
      <c r="C59" s="21"/>
      <c r="D59" s="21"/>
      <c r="E59" s="18"/>
      <c r="F59" s="19"/>
      <c r="G59" s="19"/>
      <c r="H59" s="21"/>
    </row>
    <row r="60" spans="2:8" x14ac:dyDescent="0.25">
      <c r="B60" s="18"/>
      <c r="C60" s="21"/>
      <c r="D60" s="21"/>
      <c r="E60" s="18"/>
      <c r="F60" s="19"/>
      <c r="G60" s="19"/>
      <c r="H60" s="21"/>
    </row>
    <row r="61" spans="2:8" x14ac:dyDescent="0.25">
      <c r="B61" s="18"/>
      <c r="C61" s="21"/>
      <c r="D61" s="21"/>
      <c r="E61" s="18"/>
      <c r="F61" s="19"/>
      <c r="G61" s="19"/>
      <c r="H61" s="21"/>
    </row>
    <row r="62" spans="2:8" x14ac:dyDescent="0.25">
      <c r="B62" s="18"/>
      <c r="C62" s="21"/>
      <c r="D62" s="21"/>
      <c r="E62" s="18"/>
      <c r="F62" s="19"/>
      <c r="G62" s="19"/>
      <c r="H62" s="21"/>
    </row>
  </sheetData>
  <sortState xmlns:xlrd2="http://schemas.microsoft.com/office/spreadsheetml/2017/richdata2" ref="B3:J62">
    <sortCondition ref="H1"/>
  </sortState>
  <hyperlinks>
    <hyperlink ref="I3" r:id="rId1" xr:uid="{00000000-0004-0000-0100-000000000000}"/>
    <hyperlink ref="I6" r:id="rId2" xr:uid="{00000000-0004-0000-0100-000001000000}"/>
    <hyperlink ref="I4" r:id="rId3" xr:uid="{00000000-0004-0000-0100-000002000000}"/>
    <hyperlink ref="I5" r:id="rId4" xr:uid="{00000000-0004-0000-0100-000003000000}"/>
    <hyperlink ref="I9" r:id="rId5" xr:uid="{00000000-0004-0000-0100-000005000000}"/>
    <hyperlink ref="I11" r:id="rId6" xr:uid="{00000000-0004-0000-0100-000007000000}"/>
    <hyperlink ref="I12" r:id="rId7" xr:uid="{00000000-0004-0000-0100-000008000000}"/>
    <hyperlink ref="I16" r:id="rId8" xr:uid="{00000000-0004-0000-0100-00000A000000}"/>
    <hyperlink ref="I15" r:id="rId9" xr:uid="{00000000-0004-0000-0100-00000B000000}"/>
    <hyperlink ref="I20" r:id="rId10" xr:uid="{00000000-0004-0000-0100-00000F000000}"/>
    <hyperlink ref="I14" r:id="rId11" xr:uid="{00000000-0004-0000-0100-000010000000}"/>
    <hyperlink ref="I25" r:id="rId12" xr:uid="{00000000-0004-0000-0100-000014000000}"/>
    <hyperlink ref="I26" r:id="rId13" xr:uid="{00000000-0004-0000-0100-000015000000}"/>
    <hyperlink ref="I28" r:id="rId14" xr:uid="{00000000-0004-0000-0100-000017000000}"/>
    <hyperlink ref="I18" r:id="rId15" xr:uid="{82C0B133-3910-4F24-8B86-4037327178B9}"/>
    <hyperlink ref="I19" r:id="rId16" xr:uid="{6D2E285B-37C7-437F-8FAD-5571A7FAFDFB}"/>
    <hyperlink ref="I21" r:id="rId17" xr:uid="{54FAB168-E422-4A09-97F0-10E4F6F3C922}"/>
    <hyperlink ref="I22" r:id="rId18" xr:uid="{3118C977-D82B-43D5-9AE9-F41612B3A003}"/>
    <hyperlink ref="I7" r:id="rId19" xr:uid="{A5375BEB-9BE5-4895-86A9-9E106631B21D}"/>
    <hyperlink ref="I8" r:id="rId20" xr:uid="{9F8F4839-703E-4F6B-93F2-0DCCC2E8C360}"/>
    <hyperlink ref="I24" r:id="rId21" xr:uid="{80926A6D-91CC-43D5-9B3D-6C3F296D59C2}"/>
    <hyperlink ref="I27" r:id="rId22" xr:uid="{CFB56EBC-3D7F-4932-A4E6-91CD1D5FEFDD}"/>
    <hyperlink ref="I10" r:id="rId23" xr:uid="{D79E5C70-0A8F-472E-B662-FFE8131544D1}"/>
    <hyperlink ref="I17" r:id="rId24" xr:uid="{8114F172-763A-4E59-930E-B2CFF71CAA31}"/>
    <hyperlink ref="I13" r:id="rId25" xr:uid="{41FF3E18-7961-452C-B14C-414E7A21BB3F}"/>
  </hyperlinks>
  <pageMargins left="0.25" right="0.25" top="0.75" bottom="0.75" header="0.51180555555555496" footer="0.51180555555555496"/>
  <pageSetup firstPageNumber="0" orientation="portrait" horizontalDpi="300" verticalDpi="300"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aneed</dc:creator>
  <dc:description/>
  <cp:lastModifiedBy>Anthony Needles</cp:lastModifiedBy>
  <cp:revision>21</cp:revision>
  <cp:lastPrinted>2019-04-03T15:19:37Z</cp:lastPrinted>
  <dcterms:created xsi:type="dcterms:W3CDTF">2018-12-18T00:02:28Z</dcterms:created>
  <dcterms:modified xsi:type="dcterms:W3CDTF">2020-11-13T22:49:01Z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