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l countries" sheetId="1" r:id="rId4"/>
    <sheet state="visible" name="Regression results tables" sheetId="2" r:id="rId5"/>
    <sheet state="visible" name="SEA and SA analysis" sheetId="3" r:id="rId6"/>
    <sheet state="visible" name="vax score visualization" sheetId="4" r:id="rId7"/>
    <sheet state="visible" name="Sheet4" sheetId="5" r:id="rId8"/>
    <sheet state="visible" name="Regression results tables (old)" sheetId="6" r:id="rId9"/>
  </sheets>
  <definedNames>
    <definedName hidden="1" localSheetId="0" name="_xlnm._FilterDatabase">'all countries'!$A$1:$AH$117</definedName>
    <definedName hidden="1" localSheetId="2" name="_xlnm._FilterDatabase">'SEA and SA analysis'!$P$55:$Q$75</definedName>
  </definedNames>
  <calcPr/>
  <extLst>
    <ext uri="GoogleSheetsCustomDataVersion2">
      <go:sheetsCustomData xmlns:go="http://customooxmlschemas.google.com/" r:id="rId10" roundtripDataChecksum="Y5/4kbV5llUo/6xCCYDhT/1hq0mK5j43z35bjKY3Rvk="/>
    </ext>
  </extLst>
</workbook>
</file>

<file path=xl/sharedStrings.xml><?xml version="1.0" encoding="utf-8"?>
<sst xmlns="http://schemas.openxmlformats.org/spreadsheetml/2006/main" count="1082" uniqueCount="537">
  <si>
    <t>List of Countries in Both</t>
  </si>
  <si>
    <t>Geoscheme</t>
  </si>
  <si>
    <t>cregion</t>
  </si>
  <si>
    <t>WHO Region</t>
  </si>
  <si>
    <t>Iso</t>
  </si>
  <si>
    <t>Date of first vaccination reported in country</t>
  </si>
  <si>
    <t>Dates in date form</t>
  </si>
  <si>
    <t>sixmoup</t>
  </si>
  <si>
    <t>Date of 6 Month Data (dd-mm-yy)</t>
  </si>
  <si>
    <t>number of days from expected 6 month date</t>
  </si>
  <si>
    <t>ninemoup</t>
  </si>
  <si>
    <t>Date of 9 Month Data (dd-mm-yy)</t>
  </si>
  <si>
    <t>number of days from expected 9 month date</t>
  </si>
  <si>
    <t>twelvemoup</t>
  </si>
  <si>
    <t>Date of 12 Month Data (dd-mm-yy)</t>
  </si>
  <si>
    <t>number of days from expected 12 month date</t>
  </si>
  <si>
    <t>fiftmoup</t>
  </si>
  <si>
    <t>Date of 15 Month Data (dd-mm-yy)</t>
  </si>
  <si>
    <t>number of days from expected 15 month date</t>
  </si>
  <si>
    <t>vdem</t>
  </si>
  <si>
    <t>vdembin</t>
  </si>
  <si>
    <t>kmcheck</t>
  </si>
  <si>
    <t>vscore</t>
  </si>
  <si>
    <t>Donated Vaccines of Chinese Origin</t>
  </si>
  <si>
    <t>Population</t>
  </si>
  <si>
    <t>All Donated Vaccines</t>
  </si>
  <si>
    <t>dvaxpc</t>
  </si>
  <si>
    <t>percChinese</t>
  </si>
  <si>
    <t>ruralperc</t>
  </si>
  <si>
    <t>Correlates of War Country Code</t>
  </si>
  <si>
    <t>unagree</t>
  </si>
  <si>
    <t>unideal</t>
  </si>
  <si>
    <t>gdp</t>
  </si>
  <si>
    <t>gdppc</t>
  </si>
  <si>
    <t>Afghanistan</t>
  </si>
  <si>
    <t>Southern Asia</t>
  </si>
  <si>
    <t>Asia</t>
  </si>
  <si>
    <t>EMRO</t>
  </si>
  <si>
    <t>AFG</t>
  </si>
  <si>
    <t>Albania</t>
  </si>
  <si>
    <t>Southern Europe</t>
  </si>
  <si>
    <t>Europe</t>
  </si>
  <si>
    <t>EUR</t>
  </si>
  <si>
    <t>ALB</t>
  </si>
  <si>
    <t>Algeria</t>
  </si>
  <si>
    <t>Northern Africa</t>
  </si>
  <si>
    <t>Africa</t>
  </si>
  <si>
    <t>DZA</t>
  </si>
  <si>
    <t>Angola</t>
  </si>
  <si>
    <t>Middle Africa</t>
  </si>
  <si>
    <t>AFRO</t>
  </si>
  <si>
    <t>AGO</t>
  </si>
  <si>
    <t>Argentina</t>
  </si>
  <si>
    <t>South America</t>
  </si>
  <si>
    <t>Americas</t>
  </si>
  <si>
    <t>AMR</t>
  </si>
  <si>
    <t>ARG</t>
  </si>
  <si>
    <t>Armenia</t>
  </si>
  <si>
    <t>Western Asia</t>
  </si>
  <si>
    <t>ARM</t>
  </si>
  <si>
    <t>Azerbaijan</t>
  </si>
  <si>
    <t>AZE</t>
  </si>
  <si>
    <t>Bangladesh</t>
  </si>
  <si>
    <t>SEARO</t>
  </si>
  <si>
    <t>BGD</t>
  </si>
  <si>
    <t>Belarus</t>
  </si>
  <si>
    <t>Eastern Europe</t>
  </si>
  <si>
    <t>BLR</t>
  </si>
  <si>
    <t>Benin</t>
  </si>
  <si>
    <t>Western Africa</t>
  </si>
  <si>
    <t>BEN</t>
  </si>
  <si>
    <t>Bhutan</t>
  </si>
  <si>
    <t>BTN</t>
  </si>
  <si>
    <t>Bolivia</t>
  </si>
  <si>
    <t>BOL</t>
  </si>
  <si>
    <t>Botswana</t>
  </si>
  <si>
    <t>Southern Africa</t>
  </si>
  <si>
    <t>BWA</t>
  </si>
  <si>
    <t>Brazil</t>
  </si>
  <si>
    <t>BRA</t>
  </si>
  <si>
    <t>Burkina Faso</t>
  </si>
  <si>
    <t>BFA</t>
  </si>
  <si>
    <t>Burundi</t>
  </si>
  <si>
    <t>Eastern Africa</t>
  </si>
  <si>
    <t>BDI</t>
  </si>
  <si>
    <t>Cabo Verde</t>
  </si>
  <si>
    <t>CPV</t>
  </si>
  <si>
    <t>Cambodia</t>
  </si>
  <si>
    <t>South-eastern Asia</t>
  </si>
  <si>
    <t>WPRO</t>
  </si>
  <si>
    <t>KHM</t>
  </si>
  <si>
    <t>Cameroon</t>
  </si>
  <si>
    <t>CMR</t>
  </si>
  <si>
    <t>Central African Republic</t>
  </si>
  <si>
    <t>CAF</t>
  </si>
  <si>
    <t>Chad</t>
  </si>
  <si>
    <t>TCD</t>
  </si>
  <si>
    <t>Colombia</t>
  </si>
  <si>
    <t>COL</t>
  </si>
  <si>
    <t>Comoros</t>
  </si>
  <si>
    <t>COM</t>
  </si>
  <si>
    <t>Congo</t>
  </si>
  <si>
    <t>COG</t>
  </si>
  <si>
    <t>Costa Rica</t>
  </si>
  <si>
    <t>Central America</t>
  </si>
  <si>
    <t>CRI</t>
  </si>
  <si>
    <t>Cote d'Ivoire</t>
  </si>
  <si>
    <t>CIV</t>
  </si>
  <si>
    <t>Czechia</t>
  </si>
  <si>
    <t>CZE</t>
  </si>
  <si>
    <t>Democratic Republic of the Congo</t>
  </si>
  <si>
    <t>COD</t>
  </si>
  <si>
    <t>Djibouti</t>
  </si>
  <si>
    <t>DJI</t>
  </si>
  <si>
    <t>Dominican Republic</t>
  </si>
  <si>
    <t>Caribbean</t>
  </si>
  <si>
    <t>DOM</t>
  </si>
  <si>
    <t>Ecuador</t>
  </si>
  <si>
    <t>ECU</t>
  </si>
  <si>
    <t>Egypt</t>
  </si>
  <si>
    <t>EGY</t>
  </si>
  <si>
    <t>El Salvador</t>
  </si>
  <si>
    <t>SLV</t>
  </si>
  <si>
    <t>Equatorial Guinea</t>
  </si>
  <si>
    <t>GNQ</t>
  </si>
  <si>
    <t>Eswatini</t>
  </si>
  <si>
    <t>SWZ</t>
  </si>
  <si>
    <t>Ethiopia</t>
  </si>
  <si>
    <t>ETH</t>
  </si>
  <si>
    <t>Fiji</t>
  </si>
  <si>
    <t>Melanesia</t>
  </si>
  <si>
    <t>Oceania</t>
  </si>
  <si>
    <t>FJI</t>
  </si>
  <si>
    <t>Gabon</t>
  </si>
  <si>
    <t>GAB</t>
  </si>
  <si>
    <t>Gambia</t>
  </si>
  <si>
    <t>GMB</t>
  </si>
  <si>
    <t>Georgia</t>
  </si>
  <si>
    <t>GEO</t>
  </si>
  <si>
    <t>Ghana</t>
  </si>
  <si>
    <t>GHA</t>
  </si>
  <si>
    <t>Guatemala</t>
  </si>
  <si>
    <t>GTM</t>
  </si>
  <si>
    <t>Guinea</t>
  </si>
  <si>
    <t>GIN</t>
  </si>
  <si>
    <t>Guinea-Bissau</t>
  </si>
  <si>
    <t>GNB</t>
  </si>
  <si>
    <t>Guyana</t>
  </si>
  <si>
    <t>GUY</t>
  </si>
  <si>
    <t>Haiti</t>
  </si>
  <si>
    <t>HTI</t>
  </si>
  <si>
    <t>Honduras</t>
  </si>
  <si>
    <t>HND</t>
  </si>
  <si>
    <t>Indonesia</t>
  </si>
  <si>
    <t>IDN</t>
  </si>
  <si>
    <t>Iran</t>
  </si>
  <si>
    <t>IRN</t>
  </si>
  <si>
    <t>Iraq</t>
  </si>
  <si>
    <t>IRQ</t>
  </si>
  <si>
    <t>Jamaica</t>
  </si>
  <si>
    <t>JAM</t>
  </si>
  <si>
    <t>Jordan</t>
  </si>
  <si>
    <t>JOR</t>
  </si>
  <si>
    <t>Kazakhstan</t>
  </si>
  <si>
    <t>Central Asia</t>
  </si>
  <si>
    <t>KAZ</t>
  </si>
  <si>
    <t>Kenya</t>
  </si>
  <si>
    <t>KEN</t>
  </si>
  <si>
    <t>Kyrgyzstan</t>
  </si>
  <si>
    <t>KGZ</t>
  </si>
  <si>
    <t>Lao PDR</t>
  </si>
  <si>
    <t>LAO</t>
  </si>
  <si>
    <t>Latvia</t>
  </si>
  <si>
    <t>Northern Europe</t>
  </si>
  <si>
    <t>LVA</t>
  </si>
  <si>
    <t>Lesotho</t>
  </si>
  <si>
    <t>LSO</t>
  </si>
  <si>
    <t>Liberia</t>
  </si>
  <si>
    <t>LBR</t>
  </si>
  <si>
    <t>Libya</t>
  </si>
  <si>
    <t>LBY</t>
  </si>
  <si>
    <t>Madagascar</t>
  </si>
  <si>
    <t>MDG</t>
  </si>
  <si>
    <t>Malawi</t>
  </si>
  <si>
    <t>MWI</t>
  </si>
  <si>
    <t>Malaysia</t>
  </si>
  <si>
    <t>MYS</t>
  </si>
  <si>
    <t>Maldives</t>
  </si>
  <si>
    <t>MDV</t>
  </si>
  <si>
    <t>Mali</t>
  </si>
  <si>
    <t>MLI</t>
  </si>
  <si>
    <t>Mauritania</t>
  </si>
  <si>
    <t>MRT</t>
  </si>
  <si>
    <t>Mauritius</t>
  </si>
  <si>
    <t>MUS</t>
  </si>
  <si>
    <t>Mexico</t>
  </si>
  <si>
    <t>MEX</t>
  </si>
  <si>
    <t>Montenegro</t>
  </si>
  <si>
    <t>MNE</t>
  </si>
  <si>
    <t>Morocco</t>
  </si>
  <si>
    <t>MAR</t>
  </si>
  <si>
    <t>Mozambique</t>
  </si>
  <si>
    <t>MOZ</t>
  </si>
  <si>
    <t>Myanmar</t>
  </si>
  <si>
    <t>MMR</t>
  </si>
  <si>
    <t>Namibia</t>
  </si>
  <si>
    <t>NAM</t>
  </si>
  <si>
    <t>Nepal</t>
  </si>
  <si>
    <t>NPL</t>
  </si>
  <si>
    <t>Nicaragua</t>
  </si>
  <si>
    <t>NIC</t>
  </si>
  <si>
    <t>Niger</t>
  </si>
  <si>
    <t>NER</t>
  </si>
  <si>
    <t>Nigeria</t>
  </si>
  <si>
    <t>NGA</t>
  </si>
  <si>
    <t>North Macedonia</t>
  </si>
  <si>
    <t>MKD</t>
  </si>
  <si>
    <t>Oman</t>
  </si>
  <si>
    <t>OMN</t>
  </si>
  <si>
    <t>Pakistan</t>
  </si>
  <si>
    <t>PAK</t>
  </si>
  <si>
    <t>Panama</t>
  </si>
  <si>
    <t>PAN</t>
  </si>
  <si>
    <t>Papua New Guinea</t>
  </si>
  <si>
    <t>PNG</t>
  </si>
  <si>
    <t>Paraguay</t>
  </si>
  <si>
    <t>PRY</t>
  </si>
  <si>
    <t>Peru</t>
  </si>
  <si>
    <t>PER</t>
  </si>
  <si>
    <t>Philippines</t>
  </si>
  <si>
    <t>PHL</t>
  </si>
  <si>
    <t>South Korea</t>
  </si>
  <si>
    <t>Eastern Asia</t>
  </si>
  <si>
    <t>KOR</t>
  </si>
  <si>
    <t>Moldova</t>
  </si>
  <si>
    <t>MDA</t>
  </si>
  <si>
    <t>Rwanda</t>
  </si>
  <si>
    <t>RWA</t>
  </si>
  <si>
    <t>Sao Tome and Principe</t>
  </si>
  <si>
    <t>STP</t>
  </si>
  <si>
    <t>Senegal</t>
  </si>
  <si>
    <t>SEN</t>
  </si>
  <si>
    <t>Serbia</t>
  </si>
  <si>
    <t>SRB</t>
  </si>
  <si>
    <t>Seychelles</t>
  </si>
  <si>
    <t>SYC</t>
  </si>
  <si>
    <t>Sierra Leone</t>
  </si>
  <si>
    <t>SLE</t>
  </si>
  <si>
    <t>Slovakia</t>
  </si>
  <si>
    <t>SVK</t>
  </si>
  <si>
    <t>Solomon Islands</t>
  </si>
  <si>
    <t>SLB</t>
  </si>
  <si>
    <t>Somalia</t>
  </si>
  <si>
    <t>SOM</t>
  </si>
  <si>
    <t>South Africa</t>
  </si>
  <si>
    <t>ZAF</t>
  </si>
  <si>
    <t>South Sudan</t>
  </si>
  <si>
    <t>SSD</t>
  </si>
  <si>
    <t>Sri Lanka</t>
  </si>
  <si>
    <t>LKA</t>
  </si>
  <si>
    <t>Sudan</t>
  </si>
  <si>
    <t>SDN</t>
  </si>
  <si>
    <t>Syria</t>
  </si>
  <si>
    <t>SYR</t>
  </si>
  <si>
    <t>Tajikistan</t>
  </si>
  <si>
    <t>TJK</t>
  </si>
  <si>
    <t>Thailand</t>
  </si>
  <si>
    <t>THA</t>
  </si>
  <si>
    <t>Timor-Leste</t>
  </si>
  <si>
    <t>TLS</t>
  </si>
  <si>
    <t>Togo</t>
  </si>
  <si>
    <t>TGO</t>
  </si>
  <si>
    <t>Tunisia</t>
  </si>
  <si>
    <t>TUN</t>
  </si>
  <si>
    <t>Uganda</t>
  </si>
  <si>
    <t>UGA</t>
  </si>
  <si>
    <t>Tanzania</t>
  </si>
  <si>
    <t>TZA</t>
  </si>
  <si>
    <t>Uruguay</t>
  </si>
  <si>
    <t>URY</t>
  </si>
  <si>
    <t>Uzbekistan</t>
  </si>
  <si>
    <t>UZB</t>
  </si>
  <si>
    <t>Vanuatu</t>
  </si>
  <si>
    <t>VUT</t>
  </si>
  <si>
    <t>Venezuela</t>
  </si>
  <si>
    <t>VEN</t>
  </si>
  <si>
    <t>Vietnam</t>
  </si>
  <si>
    <t>VNM</t>
  </si>
  <si>
    <t>Yemen</t>
  </si>
  <si>
    <t>YEM</t>
  </si>
  <si>
    <t>Zambia</t>
  </si>
  <si>
    <t>ZMB</t>
  </si>
  <si>
    <t>Zimbabwe</t>
  </si>
  <si>
    <t>ZWE</t>
  </si>
  <si>
    <t>Country</t>
  </si>
  <si>
    <t>ISO CODE</t>
  </si>
  <si>
    <t>Uptake rate at 6 months from vaccine availability</t>
  </si>
  <si>
    <t>Uptake rate at 9 months from vaccine availability</t>
  </si>
  <si>
    <t>Uptake rate at 12 months from vaccine availability</t>
  </si>
  <si>
    <t>Uptake rate at 15 months from vaccine availability</t>
  </si>
  <si>
    <t>Electoral Democracy Index V-dem score 2019</t>
  </si>
  <si>
    <t>Binary V-dem Electoral Democracy 2019</t>
  </si>
  <si>
    <t>Kasuya and Mori Robustness check</t>
  </si>
  <si>
    <t>Vax-Score Regional</t>
  </si>
  <si>
    <t>Vax-Score Total</t>
  </si>
  <si>
    <t>Percentage of Donated Vaccine with Chinese Origin</t>
  </si>
  <si>
    <t>Percentage of Total Vaccines with Chinese Origin</t>
  </si>
  <si>
    <t>Secured and or expected vaccine 31-8-22 (% of population)</t>
  </si>
  <si>
    <t xml:space="preserve">Rural Population (% of total population 2019) World Bank </t>
  </si>
  <si>
    <t>2019 agree United Nations General Assembly Voting Data</t>
  </si>
  <si>
    <t>2019 IdealPointDistance United Nations General Assembly Voting Data</t>
  </si>
  <si>
    <t xml:space="preserve">Covid Mortality/Million 6mo </t>
  </si>
  <si>
    <t>Case Numbers/Million 6mo</t>
  </si>
  <si>
    <t>Covid Mortalit/Milliony 9mo</t>
  </si>
  <si>
    <t>Case Numbers/Million 9mo</t>
  </si>
  <si>
    <t>Covid Mortality/Million 12mo</t>
  </si>
  <si>
    <t>Case Numbers/Million 12mo</t>
  </si>
  <si>
    <t>Covid Mortality/Million 15mo</t>
  </si>
  <si>
    <t>Case Numbers/Million 15mo</t>
  </si>
  <si>
    <t>Brunei</t>
  </si>
  <si>
    <t>N/A</t>
  </si>
  <si>
    <t>14-05-22</t>
  </si>
  <si>
    <t>Laos</t>
  </si>
  <si>
    <t>17-03-21</t>
  </si>
  <si>
    <t>19-09-21</t>
  </si>
  <si>
    <t>18-03-22</t>
  </si>
  <si>
    <t>24-02-21</t>
  </si>
  <si>
    <t>24-08-21</t>
  </si>
  <si>
    <t>24-11-21</t>
  </si>
  <si>
    <t>24-02-22</t>
  </si>
  <si>
    <t>24-05-22</t>
  </si>
  <si>
    <t>26-01-21</t>
  </si>
  <si>
    <t>21-08-21</t>
  </si>
  <si>
    <t>23-10-21</t>
  </si>
  <si>
    <t>22-01-22</t>
  </si>
  <si>
    <t>26-04-22</t>
  </si>
  <si>
    <t>28-02-21</t>
  </si>
  <si>
    <t>15-08-21</t>
  </si>
  <si>
    <t>27-02-21</t>
  </si>
  <si>
    <t>27-08-21</t>
  </si>
  <si>
    <t>27-11-21</t>
  </si>
  <si>
    <t>27-02-22</t>
  </si>
  <si>
    <t>27-05-22</t>
  </si>
  <si>
    <t>14-04-21</t>
  </si>
  <si>
    <t>14-10-21</t>
  </si>
  <si>
    <t>14-01-22</t>
  </si>
  <si>
    <t>14-04-22</t>
  </si>
  <si>
    <t>14-07-22</t>
  </si>
  <si>
    <t>30/12/2020</t>
  </si>
  <si>
    <t>29/06/2021</t>
  </si>
  <si>
    <t>29/09/2021</t>
  </si>
  <si>
    <t>30/12/2021</t>
  </si>
  <si>
    <t>30/02/2022</t>
  </si>
  <si>
    <t>18/01/2021</t>
  </si>
  <si>
    <t>17/7/2021</t>
  </si>
  <si>
    <t>17/10/2021</t>
  </si>
  <si>
    <t>18/01/2022</t>
  </si>
  <si>
    <t>18/04/2022</t>
  </si>
  <si>
    <t>18/02/2021</t>
  </si>
  <si>
    <t>17/08/2021</t>
  </si>
  <si>
    <t>18/12/2021</t>
  </si>
  <si>
    <t>19/02/2022</t>
  </si>
  <si>
    <t>13/05/2022</t>
  </si>
  <si>
    <t>21/01/2021</t>
  </si>
  <si>
    <t>20/7/2021</t>
  </si>
  <si>
    <t>21/10/2022</t>
  </si>
  <si>
    <t>21/01/2022</t>
  </si>
  <si>
    <t>21/04/2022</t>
  </si>
  <si>
    <t>30/06/2021</t>
  </si>
  <si>
    <t>30/03/2022</t>
  </si>
  <si>
    <t>30/06/2022</t>
  </si>
  <si>
    <t>18/11/2022</t>
  </si>
  <si>
    <t>23/02/2021</t>
  </si>
  <si>
    <t>23/08/21</t>
  </si>
  <si>
    <t>19/11/2021</t>
  </si>
  <si>
    <t>25/02/2022</t>
  </si>
  <si>
    <t>28/02/2021</t>
  </si>
  <si>
    <t>28/08/2021</t>
  </si>
  <si>
    <t>28/11/2021</t>
  </si>
  <si>
    <t>28/02/2022</t>
  </si>
  <si>
    <t>28/05/2022</t>
  </si>
  <si>
    <t>17/12/2021</t>
  </si>
  <si>
    <t>25/03/2022</t>
  </si>
  <si>
    <t>voting vs chinese vax percentage</t>
  </si>
  <si>
    <t>Ideal point distance vs chinese donated vax</t>
  </si>
  <si>
    <t>Rurality vs vaccine uptake:</t>
  </si>
  <si>
    <t>Ideal point distance vs chinese total vax</t>
  </si>
  <si>
    <t>voting vs chinese donated vax percentage, only sea</t>
  </si>
  <si>
    <t>Ideal point distance vs chinese donated vax SEA only</t>
  </si>
  <si>
    <t>Bosnia and Herzegovina</t>
  </si>
  <si>
    <t>Samoa</t>
  </si>
  <si>
    <t>Ukraine</t>
  </si>
  <si>
    <t>Mongolia</t>
  </si>
  <si>
    <t>Saint Lucia</t>
  </si>
  <si>
    <t>Kiribati</t>
  </si>
  <si>
    <t>Tuvalu</t>
  </si>
  <si>
    <t>Nauru</t>
  </si>
  <si>
    <t>Democratic People's Republic of Korea</t>
  </si>
  <si>
    <t>Saint Kitts and Nevis</t>
  </si>
  <si>
    <t>Belize</t>
  </si>
  <si>
    <t>Dominica</t>
  </si>
  <si>
    <t>Saint Vincent and the Grenadines</t>
  </si>
  <si>
    <t>Brunei Darussalam</t>
  </si>
  <si>
    <t>Tonga</t>
  </si>
  <si>
    <t>West Bank</t>
  </si>
  <si>
    <t>[1]  4100000        0   200000   200000        0   100000   150000  7600000 19703000        0   600000    50000  3800000   150000  2200000        0   152000   400000</t>
  </si>
  <si>
    <t>[19]   500000    50000 34803000  1400000   150000   200000  5000000  2500000   200000        0        0        0   100000        0        0   700000  1300000    20000</t>
  </si>
  <si>
    <t>[37]  1150000   683520 12600000   750000   200000        0 13900000        0   500000        0   200000        0        0   400000   300000        0        0        0</t>
  </si>
  <si>
    <t>[55]        0  4480000  3550000  1750000   100000   550000        0   200000    90000  1500000  7702000        0   203340        0  5000000   300000        0  2500000</t>
  </si>
  <si>
    <t>[73]   418000   300000  1050000        0        0   300000    30000        0  1260000 29500000  1300000        0 12400000  2700000   400000        0   100000   100000</t>
  </si>
  <si>
    <t>[91] 13420000        0        0        0  1000000  7025000        0   150000   500000        0        0        0        0        0   300000 25850000    25000   200000</t>
  </si>
  <si>
    <t>[109]        0    50000   700000        0   100000  5000000   100000   250000  1800000  2400000  3400000   100000   200000        0  2100000        0  6000000   200000</t>
  </si>
  <si>
    <t>[127]  7600000        0 12700000   100000  1000000 12800000        0  1300000 14000000</t>
  </si>
  <si>
    <t>Donated vaccines at all months</t>
  </si>
  <si>
    <t>Combined</t>
  </si>
  <si>
    <t>Total vaccines at 15 months</t>
  </si>
  <si>
    <t>Southeast Asia</t>
  </si>
  <si>
    <t>% Donated of Chinese origin</t>
  </si>
  <si>
    <t>% Total vaccines of Chinese origin</t>
  </si>
  <si>
    <t>(14.01)</t>
  </si>
  <si>
    <t>(8.26)</t>
  </si>
  <si>
    <t>(31.18)</t>
  </si>
  <si>
    <t>(22.37)</t>
  </si>
  <si>
    <t>Vaxscore</t>
  </si>
  <si>
    <t>*</t>
  </si>
  <si>
    <t>(0.15)</t>
  </si>
  <si>
    <t>(0.2)</t>
  </si>
  <si>
    <t>(0.97)</t>
  </si>
  <si>
    <t>(0.69)</t>
  </si>
  <si>
    <t>V-Dem Electoral Democracy score</t>
  </si>
  <si>
    <t>(19.68)</t>
  </si>
  <si>
    <t>(8.43)</t>
  </si>
  <si>
    <t>(42.43)</t>
  </si>
  <si>
    <t>(31.14)</t>
  </si>
  <si>
    <t>Vaccine availability</t>
  </si>
  <si>
    <t>Southeast Asia (Dummy)</t>
  </si>
  <si>
    <t>(0.013)</t>
  </si>
  <si>
    <t>(21.86)</t>
  </si>
  <si>
    <t>(0.03)</t>
  </si>
  <si>
    <t>Adjusted R^2:</t>
  </si>
  <si>
    <t>% Chinese * Southeast Asia</t>
  </si>
  <si>
    <t>(27.29)</t>
  </si>
  <si>
    <t>Significance codes: *** 0.001 ** 0.01 * 0.05 ~ 0.1</t>
  </si>
  <si>
    <t>Southeast Asia * Vaxscore</t>
  </si>
  <si>
    <t>~</t>
  </si>
  <si>
    <t>(0.8)</t>
  </si>
  <si>
    <t>Southeast Asia * V-Dem</t>
  </si>
  <si>
    <t>(34.56)</t>
  </si>
  <si>
    <t>Constant</t>
  </si>
  <si>
    <t>***</t>
  </si>
  <si>
    <t>(4.91)</t>
  </si>
  <si>
    <t>(26.33)</t>
  </si>
  <si>
    <t>(22.56)</t>
  </si>
  <si>
    <t>Adjusted R^2: .823</t>
  </si>
  <si>
    <t>Adjusted R^2: - .071</t>
  </si>
  <si>
    <t>Adjusted R^2: .388</t>
  </si>
  <si>
    <t>p - value: .008 **</t>
  </si>
  <si>
    <t>p - value: .537</t>
  </si>
  <si>
    <t>p - value: .095 ~</t>
  </si>
  <si>
    <t>Donated vaccines at 15 months</t>
  </si>
  <si>
    <t>(13.36)</t>
  </si>
  <si>
    <t>(0.64)</t>
  </si>
  <si>
    <t>Residuals:</t>
  </si>
  <si>
    <t>(30.67)</t>
  </si>
  <si>
    <t>Min       1Q   Median       3Q      Max</t>
  </si>
  <si>
    <t>-14.1569  -4.0854   0.6135   6.4087  10.8256</t>
  </si>
  <si>
    <t>(21.18)</t>
  </si>
  <si>
    <t>Coefficients:</t>
  </si>
  <si>
    <t>Estimate Std. Error t value Pr(&gt;|t|)</t>
  </si>
  <si>
    <t>(Intercept)                  61.67136   24.20684   2.548   0.0290 *</t>
  </si>
  <si>
    <t>donated_china                -3.43763   13.66337  -0.252   0.8064</t>
  </si>
  <si>
    <t>(21.27)</t>
  </si>
  <si>
    <t>availability                 -0.04980    0.03456  -1.441   0.1802</t>
  </si>
  <si>
    <t>regionSEA                    46.56712   21.17510   2.199   0.0525 .</t>
  </si>
  <si>
    <t>(0.76)</t>
  </si>
  <si>
    <t>combined_vaxscore            -0.81345    0.63507  -1.281   0.2291</t>
  </si>
  <si>
    <t>combined_dem                 47.69161   30.67078   1.555   0.1510</t>
  </si>
  <si>
    <t>(34.04)</t>
  </si>
  <si>
    <t>donated_china:regionSEA      -6.60874   21.27166  -0.311   0.7624</t>
  </si>
  <si>
    <t>regionSEA:combined_vaxscore   1.58110    0.76248   2.074   0.0649 .</t>
  </si>
  <si>
    <t>(24.20)</t>
  </si>
  <si>
    <t>regionSEA:combined_dem      -94.80272   34.03709  -2.785   0.0193 *</t>
  </si>
  <si>
    <t>---</t>
  </si>
  <si>
    <t>Signif. codes:  0 ‘***’ 0.001 ‘**’ 0.01 ‘*’ 0.05 ‘.’ 0.1 ‘ ’ 1</t>
  </si>
  <si>
    <t>p - value:</t>
  </si>
  <si>
    <t>Residual standard error: 9.934 on 10 degrees of freedom</t>
  </si>
  <si>
    <t>Multiple R-squared:  0.6274,        Adjusted R-squared:  0.3293</t>
  </si>
  <si>
    <t>F-statistic: 2.105 on 8 and 10 DF,  p-value: 0.1342</t>
  </si>
  <si>
    <t>Multiple R-squared:   0.55,        Adjusted R-squared:  0.2637</t>
  </si>
  <si>
    <t>F-statistic: 1.921 on 7 and 11 DF,  p-value: 0.1601</t>
  </si>
  <si>
    <t>Total Vaccines at 12 Months</t>
  </si>
  <si>
    <t>(4.42)</t>
  </si>
  <si>
    <t>(32.70)</t>
  </si>
  <si>
    <t>(14.16)</t>
  </si>
  <si>
    <t>**</t>
  </si>
  <si>
    <t>(0.11)</t>
  </si>
  <si>
    <t>(1.01)</t>
  </si>
  <si>
    <t>(0.66)</t>
  </si>
  <si>
    <t>(4.43)</t>
  </si>
  <si>
    <t>(47.27)</t>
  </si>
  <si>
    <t>(31.79)</t>
  </si>
  <si>
    <t>(0.0095)</t>
  </si>
  <si>
    <t>(0.068)</t>
  </si>
  <si>
    <t>(0.036)</t>
  </si>
  <si>
    <t>(21.95)</t>
  </si>
  <si>
    <t>(22.05)</t>
  </si>
  <si>
    <t>(0.79)</t>
  </si>
  <si>
    <t>(35.28)</t>
  </si>
  <si>
    <t>(3.33)</t>
  </si>
  <si>
    <t>(40.69)</t>
  </si>
  <si>
    <t>(25.09)</t>
  </si>
  <si>
    <t>0.002 **</t>
  </si>
  <si>
    <t>Variable</t>
  </si>
  <si>
    <t>Mean</t>
  </si>
  <si>
    <t>Median</t>
  </si>
  <si>
    <t>Standard Deviation</t>
  </si>
  <si>
    <t>Range</t>
  </si>
  <si>
    <t>Six Month Uptake</t>
  </si>
  <si>
    <t>0.1-77.25</t>
  </si>
  <si>
    <t>Nine Month Uptake</t>
  </si>
  <si>
    <t>.14-83.49</t>
  </si>
  <si>
    <t>Twleve Month Uptake</t>
  </si>
  <si>
    <t>0.19-87.87</t>
  </si>
  <si>
    <t>v2x_polyarchy (Binary Converted)</t>
  </si>
  <si>
    <t>0-1</t>
  </si>
  <si>
    <t>Vax-score</t>
  </si>
  <si>
    <t>-49.01-11.99</t>
  </si>
  <si>
    <t>Percentage of rural population</t>
  </si>
  <si>
    <t>4.57-86.75</t>
  </si>
  <si>
    <t>Percentage of Chinese-donated Vaccines</t>
  </si>
  <si>
    <t>Vaccines donated per capita</t>
  </si>
  <si>
    <t>.0028-3.86</t>
  </si>
  <si>
    <t>GDP</t>
  </si>
  <si>
    <t>4.1E+08-8.8E+10</t>
  </si>
  <si>
    <t>GDP Per Capita</t>
  </si>
  <si>
    <t>217-31902</t>
  </si>
  <si>
    <t>Appendix B: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</si>
</sst>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mm\-dd\-yy"/>
    <numFmt numFmtId="165" formatCode="m/d/yyyy"/>
    <numFmt numFmtId="166" formatCode="m\-d\-yy"/>
    <numFmt numFmtId="167" formatCode="mm/dd/yyyy"/>
    <numFmt numFmtId="168" formatCode="0.000"/>
  </numFmts>
  <fonts count="27">
    <font>
      <sz val="10.0"/>
      <color rgb="FF000000"/>
      <name val="Arial"/>
      <scheme val="minor"/>
    </font>
    <font>
      <sz val="10.0"/>
      <color theme="1"/>
      <name val="Arial"/>
    </font>
    <font>
      <sz val="11.0"/>
      <color rgb="FF45818E"/>
      <name val="Calibri"/>
    </font>
    <font>
      <sz val="11.0"/>
      <color rgb="FFA61C00"/>
      <name val="Calibri"/>
    </font>
    <font>
      <sz val="11.0"/>
      <color rgb="FFE69138"/>
      <name val="Calibri"/>
    </font>
    <font>
      <sz val="10.0"/>
      <color rgb="FF6AA84F"/>
      <name val="Arial"/>
    </font>
    <font>
      <sz val="11.0"/>
      <color rgb="FF6AA84F"/>
      <name val="Calibri"/>
    </font>
    <font>
      <sz val="11.0"/>
      <color rgb="FFF1C232"/>
      <name val="Calibri"/>
    </font>
    <font>
      <sz val="11.0"/>
      <color rgb="FFFF00FF"/>
      <name val="Calibri"/>
    </font>
    <font>
      <sz val="9.0"/>
      <color rgb="FF6AA84F"/>
      <name val="Arial"/>
    </font>
    <font>
      <sz val="11.0"/>
      <color rgb="FF8E7CC3"/>
      <name val="Calibri"/>
    </font>
    <font>
      <sz val="12.0"/>
      <color rgb="FF0D0D0D"/>
      <name val="Quattrocento Sans"/>
    </font>
    <font>
      <sz val="11.0"/>
      <color rgb="FF000000"/>
      <name val="&quot;aptos narrow&quot;"/>
    </font>
    <font>
      <sz val="11.0"/>
      <color rgb="FF000000"/>
      <name val="Calibri"/>
    </font>
    <font>
      <color theme="1"/>
      <name val="Arial"/>
      <scheme val="minor"/>
    </font>
    <font>
      <sz val="10.0"/>
      <color rgb="FF000000"/>
      <name val="Arial"/>
    </font>
    <font>
      <b/>
      <sz val="11.0"/>
      <color theme="1"/>
      <name val="Calibri"/>
    </font>
    <font>
      <b/>
      <sz val="11.0"/>
      <color rgb="FF000000"/>
      <name val="Calibri"/>
    </font>
    <font>
      <sz val="11.0"/>
      <color theme="1"/>
      <name val="Calibri"/>
    </font>
    <font>
      <sz val="11.0"/>
      <color rgb="FF1F1F1F"/>
      <name val="Calibri"/>
    </font>
    <font>
      <sz val="11.0"/>
      <color theme="1"/>
      <name val="Arial"/>
    </font>
    <font>
      <sz val="11.0"/>
      <color rgb="FF980000"/>
      <name val="Calibri"/>
    </font>
    <font>
      <sz val="10.0"/>
      <color rgb="FF980000"/>
      <name val="Arial"/>
    </font>
    <font>
      <sz val="11.0"/>
      <color rgb="FF980000"/>
      <name val="&quot;aptos narrow&quot;"/>
    </font>
    <font>
      <b/>
      <i/>
      <sz val="10.0"/>
      <color theme="1"/>
      <name val="Arial"/>
    </font>
    <font>
      <sz val="10.0"/>
      <color rgb="FF000000"/>
      <name val="Droid Sans Mono"/>
    </font>
    <font>
      <sz val="11.0"/>
      <color rgb="FF000000"/>
      <name val="&quot;Aptos Narrow&quot;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C0000"/>
        <bgColor rgb="FFCC0000"/>
      </patternFill>
    </fill>
  </fills>
  <borders count="12">
    <border/>
    <border>
      <bottom style="thin">
        <color rgb="FF000000"/>
      </bottom>
    </border>
    <border>
      <left/>
      <right/>
      <top/>
      <bottom style="thin">
        <color rgb="FF000000"/>
      </bottom>
    </border>
    <border>
      <left/>
      <right/>
      <top/>
      <bottom/>
    </border>
    <border>
      <left/>
      <right/>
      <top style="thin">
        <color rgb="FF000000"/>
      </top>
      <bottom/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/>
      <top/>
      <bottom style="thick">
        <color rgb="FF000000"/>
      </bottom>
    </border>
  </borders>
  <cellStyleXfs count="1">
    <xf borderId="0" fillId="0" fontId="0" numFmtId="0" applyAlignment="1" applyFont="1"/>
  </cellStyleXfs>
  <cellXfs count="103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1" fillId="0" fontId="2" numFmtId="0" xfId="0" applyAlignment="1" applyBorder="1" applyFont="1">
      <alignment shrinkToFit="0" wrapText="1"/>
    </xf>
    <xf borderId="1" fillId="0" fontId="2" numFmtId="0" xfId="0" applyAlignment="1" applyBorder="1" applyFont="1">
      <alignment readingOrder="0" shrinkToFit="0" wrapText="1"/>
    </xf>
    <xf borderId="1" fillId="0" fontId="3" numFmtId="0" xfId="0" applyAlignment="1" applyBorder="1" applyFont="1">
      <alignment shrinkToFit="0" wrapText="1"/>
    </xf>
    <xf borderId="1" fillId="0" fontId="4" numFmtId="0" xfId="0" applyAlignment="1" applyBorder="1" applyFont="1">
      <alignment shrinkToFit="0" wrapText="1"/>
    </xf>
    <xf borderId="1" fillId="0" fontId="5" numFmtId="0" xfId="0" applyAlignment="1" applyBorder="1" applyFont="1">
      <alignment shrinkToFit="0" wrapText="1"/>
    </xf>
    <xf borderId="1" fillId="0" fontId="6" numFmtId="0" xfId="0" applyAlignment="1" applyBorder="1" applyFont="1">
      <alignment shrinkToFit="0" wrapText="1"/>
    </xf>
    <xf borderId="1" fillId="0" fontId="7" numFmtId="0" xfId="0" applyAlignment="1" applyBorder="1" applyFont="1">
      <alignment shrinkToFit="0" wrapText="1"/>
    </xf>
    <xf borderId="1" fillId="0" fontId="8" numFmtId="0" xfId="0" applyAlignment="1" applyBorder="1" applyFont="1">
      <alignment shrinkToFit="0" wrapText="1"/>
    </xf>
    <xf borderId="1" fillId="0" fontId="6" numFmtId="2" xfId="0" applyAlignment="1" applyBorder="1" applyFont="1" applyNumberFormat="1">
      <alignment shrinkToFit="0" wrapText="1"/>
    </xf>
    <xf borderId="2" fillId="2" fontId="9" numFmtId="0" xfId="0" applyAlignment="1" applyBorder="1" applyFill="1" applyFont="1">
      <alignment shrinkToFit="0" wrapText="1"/>
    </xf>
    <xf borderId="1" fillId="0" fontId="10" numFmtId="0" xfId="0" applyAlignment="1" applyBorder="1" applyFont="1">
      <alignment shrinkToFit="0" wrapText="1"/>
    </xf>
    <xf borderId="0" fillId="0" fontId="1" numFmtId="0" xfId="0" applyFont="1"/>
    <xf borderId="0" fillId="0" fontId="11" numFmtId="0" xfId="0" applyAlignment="1" applyFont="1">
      <alignment horizontal="left" vertical="center"/>
    </xf>
    <xf borderId="0" fillId="0" fontId="12" numFmtId="0" xfId="0" applyAlignment="1" applyFont="1">
      <alignment horizontal="right"/>
    </xf>
    <xf borderId="0" fillId="0" fontId="1" numFmtId="0" xfId="0" applyAlignment="1" applyFont="1">
      <alignment horizontal="right"/>
    </xf>
    <xf borderId="0" fillId="0" fontId="13" numFmtId="0" xfId="0" applyAlignment="1" applyFont="1">
      <alignment horizontal="right"/>
    </xf>
    <xf borderId="0" fillId="0" fontId="14" numFmtId="0" xfId="0" applyFont="1"/>
    <xf borderId="0" fillId="0" fontId="15" numFmtId="2" xfId="0" applyFont="1" applyNumberFormat="1"/>
    <xf borderId="0" fillId="0" fontId="12" numFmtId="11" xfId="0" applyAlignment="1" applyFont="1" applyNumberFormat="1">
      <alignment horizontal="right"/>
    </xf>
    <xf borderId="3" fillId="0" fontId="12" numFmtId="0" xfId="0" applyAlignment="1" applyBorder="1" applyFont="1">
      <alignment horizontal="right"/>
    </xf>
    <xf borderId="0" fillId="0" fontId="13" numFmtId="3" xfId="0" applyFont="1" applyNumberFormat="1"/>
    <xf borderId="0" fillId="0" fontId="12" numFmtId="0" xfId="0" applyFont="1"/>
    <xf borderId="1" fillId="0" fontId="16" numFmtId="0" xfId="0" applyAlignment="1" applyBorder="1" applyFont="1">
      <alignment shrinkToFit="0" wrapText="1"/>
    </xf>
    <xf borderId="1" fillId="0" fontId="17" numFmtId="0" xfId="0" applyAlignment="1" applyBorder="1" applyFont="1">
      <alignment shrinkToFit="0" wrapText="1"/>
    </xf>
    <xf borderId="3" fillId="3" fontId="18" numFmtId="0" xfId="0" applyAlignment="1" applyBorder="1" applyFill="1" applyFont="1">
      <alignment shrinkToFit="0" wrapText="1"/>
    </xf>
    <xf borderId="3" fillId="3" fontId="18" numFmtId="164" xfId="0" applyAlignment="1" applyBorder="1" applyFont="1" applyNumberFormat="1">
      <alignment horizontal="right"/>
    </xf>
    <xf borderId="4" fillId="3" fontId="18" numFmtId="164" xfId="0" applyAlignment="1" applyBorder="1" applyFont="1" applyNumberFormat="1">
      <alignment horizontal="right"/>
    </xf>
    <xf borderId="4" fillId="3" fontId="18" numFmtId="0" xfId="0" applyAlignment="1" applyBorder="1" applyFont="1">
      <alignment horizontal="right"/>
    </xf>
    <xf borderId="3" fillId="3" fontId="19" numFmtId="164" xfId="0" applyAlignment="1" applyBorder="1" applyFont="1" applyNumberFormat="1">
      <alignment horizontal="right"/>
    </xf>
    <xf borderId="3" fillId="3" fontId="18" numFmtId="0" xfId="0" applyAlignment="1" applyBorder="1" applyFont="1">
      <alignment horizontal="right"/>
    </xf>
    <xf borderId="3" fillId="3" fontId="20" numFmtId="0" xfId="0" applyBorder="1" applyFont="1"/>
    <xf borderId="3" fillId="3" fontId="13" numFmtId="0" xfId="0" applyBorder="1" applyFont="1"/>
    <xf borderId="3" fillId="3" fontId="15" numFmtId="0" xfId="0" applyBorder="1" applyFont="1"/>
    <xf borderId="3" fillId="3" fontId="13" numFmtId="0" xfId="0" applyAlignment="1" applyBorder="1" applyFont="1">
      <alignment horizontal="right"/>
    </xf>
    <xf borderId="3" fillId="3" fontId="18" numFmtId="164" xfId="0" applyAlignment="1" applyBorder="1" applyFont="1" applyNumberFormat="1">
      <alignment shrinkToFit="0" wrapText="1"/>
    </xf>
    <xf borderId="0" fillId="0" fontId="18" numFmtId="0" xfId="0" applyAlignment="1" applyFont="1">
      <alignment shrinkToFit="0" wrapText="1"/>
    </xf>
    <xf borderId="0" fillId="0" fontId="18" numFmtId="165" xfId="0" applyAlignment="1" applyFont="1" applyNumberFormat="1">
      <alignment horizontal="right"/>
    </xf>
    <xf borderId="0" fillId="0" fontId="18" numFmtId="0" xfId="0" applyAlignment="1" applyFont="1">
      <alignment horizontal="right"/>
    </xf>
    <xf borderId="0" fillId="0" fontId="18" numFmtId="164" xfId="0" applyAlignment="1" applyFont="1" applyNumberFormat="1">
      <alignment horizontal="right"/>
    </xf>
    <xf borderId="0" fillId="0" fontId="18" numFmtId="164" xfId="0" applyAlignment="1" applyFont="1" applyNumberFormat="1">
      <alignment horizontal="right" shrinkToFit="0" wrapText="1"/>
    </xf>
    <xf borderId="3" fillId="2" fontId="19" numFmtId="0" xfId="0" applyAlignment="1" applyBorder="1" applyFont="1">
      <alignment horizontal="right"/>
    </xf>
    <xf borderId="0" fillId="0" fontId="13" numFmtId="0" xfId="0" applyFont="1"/>
    <xf borderId="3" fillId="2" fontId="13" numFmtId="0" xfId="0" applyBorder="1" applyFont="1"/>
    <xf borderId="3" fillId="2" fontId="15" numFmtId="0" xfId="0" applyBorder="1" applyFont="1"/>
    <xf borderId="0" fillId="0" fontId="18" numFmtId="164" xfId="0" applyAlignment="1" applyFont="1" applyNumberFormat="1">
      <alignment shrinkToFit="0" wrapText="1"/>
    </xf>
    <xf borderId="0" fillId="0" fontId="18" numFmtId="166" xfId="0" applyAlignment="1" applyFont="1" applyNumberFormat="1">
      <alignment horizontal="right"/>
    </xf>
    <xf borderId="0" fillId="0" fontId="18" numFmtId="166" xfId="0" applyAlignment="1" applyFont="1" applyNumberFormat="1">
      <alignment shrinkToFit="0" wrapText="1"/>
    </xf>
    <xf borderId="3" fillId="2" fontId="19" numFmtId="164" xfId="0" applyAlignment="1" applyBorder="1" applyFont="1" applyNumberFormat="1">
      <alignment horizontal="right"/>
    </xf>
    <xf borderId="0" fillId="0" fontId="18" numFmtId="0" xfId="0" applyAlignment="1" applyFont="1">
      <alignment horizontal="right" shrinkToFit="0" wrapText="1"/>
    </xf>
    <xf borderId="1" fillId="0" fontId="18" numFmtId="0" xfId="0" applyAlignment="1" applyBorder="1" applyFont="1">
      <alignment shrinkToFit="0" wrapText="1"/>
    </xf>
    <xf borderId="1" fillId="0" fontId="18" numFmtId="164" xfId="0" applyAlignment="1" applyBorder="1" applyFont="1" applyNumberFormat="1">
      <alignment horizontal="right"/>
    </xf>
    <xf borderId="1" fillId="0" fontId="18" numFmtId="0" xfId="0" applyAlignment="1" applyBorder="1" applyFont="1">
      <alignment horizontal="right"/>
    </xf>
    <xf borderId="1" fillId="0" fontId="18" numFmtId="164" xfId="0" applyAlignment="1" applyBorder="1" applyFont="1" applyNumberFormat="1">
      <alignment horizontal="right" shrinkToFit="0" wrapText="1"/>
    </xf>
    <xf borderId="1" fillId="0" fontId="13" numFmtId="0" xfId="0" applyAlignment="1" applyBorder="1" applyFont="1">
      <alignment horizontal="right"/>
    </xf>
    <xf borderId="2" fillId="2" fontId="13" numFmtId="0" xfId="0" applyBorder="1" applyFont="1"/>
    <xf borderId="1" fillId="0" fontId="12" numFmtId="0" xfId="0" applyAlignment="1" applyBorder="1" applyFont="1">
      <alignment horizontal="right"/>
    </xf>
    <xf borderId="2" fillId="2" fontId="15" numFmtId="0" xfId="0" applyBorder="1" applyFont="1"/>
    <xf borderId="1" fillId="0" fontId="18" numFmtId="164" xfId="0" applyAlignment="1" applyBorder="1" applyFont="1" applyNumberFormat="1">
      <alignment shrinkToFit="0" wrapText="1"/>
    </xf>
    <xf borderId="0" fillId="0" fontId="21" numFmtId="0" xfId="0" applyFont="1"/>
    <xf borderId="0" fillId="0" fontId="22" numFmtId="0" xfId="0" applyAlignment="1" applyFont="1">
      <alignment horizontal="right"/>
    </xf>
    <xf borderId="0" fillId="0" fontId="22" numFmtId="0" xfId="0" applyFont="1"/>
    <xf borderId="0" fillId="0" fontId="21" numFmtId="0" xfId="0" applyAlignment="1" applyFont="1">
      <alignment horizontal="right"/>
    </xf>
    <xf borderId="3" fillId="2" fontId="21" numFmtId="0" xfId="0" applyAlignment="1" applyBorder="1" applyFont="1">
      <alignment horizontal="right"/>
    </xf>
    <xf borderId="0" fillId="0" fontId="23" numFmtId="0" xfId="0" applyAlignment="1" applyFont="1">
      <alignment horizontal="right"/>
    </xf>
    <xf borderId="0" fillId="0" fontId="21" numFmtId="0" xfId="0" applyAlignment="1" applyFont="1">
      <alignment shrinkToFit="0" wrapText="1"/>
    </xf>
    <xf borderId="3" fillId="2" fontId="22" numFmtId="0" xfId="0" applyBorder="1" applyFont="1"/>
    <xf borderId="0" fillId="0" fontId="18" numFmtId="0" xfId="0" applyFont="1"/>
    <xf borderId="0" fillId="0" fontId="1" numFmtId="165" xfId="0" applyAlignment="1" applyFont="1" applyNumberFormat="1">
      <alignment horizontal="right"/>
    </xf>
    <xf borderId="0" fillId="0" fontId="1" numFmtId="167" xfId="0" applyAlignment="1" applyFont="1" applyNumberFormat="1">
      <alignment horizontal="right"/>
    </xf>
    <xf borderId="3" fillId="2" fontId="18" numFmtId="0" xfId="0" applyAlignment="1" applyBorder="1" applyFont="1">
      <alignment horizontal="right"/>
    </xf>
    <xf borderId="1" fillId="0" fontId="18" numFmtId="0" xfId="0" applyBorder="1" applyFont="1"/>
    <xf borderId="1" fillId="0" fontId="1" numFmtId="167" xfId="0" applyAlignment="1" applyBorder="1" applyFont="1" applyNumberFormat="1">
      <alignment horizontal="right"/>
    </xf>
    <xf borderId="1" fillId="0" fontId="1" numFmtId="0" xfId="0" applyAlignment="1" applyBorder="1" applyFont="1">
      <alignment horizontal="right"/>
    </xf>
    <xf borderId="2" fillId="2" fontId="18" numFmtId="0" xfId="0" applyAlignment="1" applyBorder="1" applyFont="1">
      <alignment horizontal="right"/>
    </xf>
    <xf borderId="5" fillId="0" fontId="18" numFmtId="0" xfId="0" applyAlignment="1" applyBorder="1" applyFont="1">
      <alignment shrinkToFit="0" wrapText="1"/>
    </xf>
    <xf borderId="6" fillId="0" fontId="1" numFmtId="0" xfId="0" applyBorder="1" applyFont="1"/>
    <xf borderId="7" fillId="0" fontId="18" numFmtId="0" xfId="0" applyAlignment="1" applyBorder="1" applyFont="1">
      <alignment shrinkToFit="0" wrapText="1"/>
    </xf>
    <xf borderId="8" fillId="0" fontId="18" numFmtId="0" xfId="0" applyAlignment="1" applyBorder="1" applyFont="1">
      <alignment shrinkToFit="0" wrapText="1"/>
    </xf>
    <xf borderId="9" fillId="0" fontId="18" numFmtId="0" xfId="0" applyAlignment="1" applyBorder="1" applyFont="1">
      <alignment shrinkToFit="0" wrapText="1"/>
    </xf>
    <xf borderId="10" fillId="0" fontId="18" numFmtId="0" xfId="0" applyAlignment="1" applyBorder="1" applyFont="1">
      <alignment shrinkToFit="0" wrapText="1"/>
    </xf>
    <xf borderId="0" fillId="0" fontId="20" numFmtId="0" xfId="0" applyFont="1"/>
    <xf borderId="0" fillId="0" fontId="4" numFmtId="0" xfId="0" applyAlignment="1" applyFont="1">
      <alignment shrinkToFit="0" wrapText="1"/>
    </xf>
    <xf borderId="2" fillId="2" fontId="24" numFmtId="0" xfId="0" applyBorder="1" applyFont="1"/>
    <xf borderId="2" fillId="2" fontId="1" numFmtId="0" xfId="0" applyBorder="1" applyFont="1"/>
    <xf borderId="3" fillId="2" fontId="1" numFmtId="0" xfId="0" applyBorder="1" applyFont="1"/>
    <xf borderId="3" fillId="2" fontId="1" numFmtId="0" xfId="0" applyAlignment="1" applyBorder="1" applyFont="1">
      <alignment horizontal="right"/>
    </xf>
    <xf quotePrefix="1" borderId="3" fillId="2" fontId="1" numFmtId="0" xfId="0" applyAlignment="1" applyBorder="1" applyFont="1">
      <alignment horizontal="right"/>
    </xf>
    <xf quotePrefix="1" borderId="0" fillId="0" fontId="1" numFmtId="0" xfId="0" applyAlignment="1" applyFont="1">
      <alignment horizontal="right"/>
    </xf>
    <xf borderId="11" fillId="2" fontId="1" numFmtId="0" xfId="0" applyBorder="1" applyFont="1"/>
    <xf quotePrefix="1" borderId="2" fillId="2" fontId="1" numFmtId="0" xfId="0" applyAlignment="1" applyBorder="1" applyFont="1">
      <alignment horizontal="right"/>
    </xf>
    <xf borderId="3" fillId="2" fontId="25" numFmtId="0" xfId="0" applyBorder="1" applyFont="1"/>
    <xf borderId="3" fillId="2" fontId="1" numFmtId="2" xfId="0" applyAlignment="1" applyBorder="1" applyFont="1" applyNumberFormat="1">
      <alignment horizontal="right"/>
    </xf>
    <xf borderId="0" fillId="0" fontId="1" numFmtId="2" xfId="0" applyAlignment="1" applyFont="1" applyNumberFormat="1">
      <alignment horizontal="right"/>
    </xf>
    <xf borderId="3" fillId="2" fontId="1" numFmtId="168" xfId="0" applyBorder="1" applyFont="1" applyNumberFormat="1"/>
    <xf borderId="0" fillId="0" fontId="1" numFmtId="168" xfId="0" applyFont="1" applyNumberFormat="1"/>
    <xf borderId="0" fillId="0" fontId="26" numFmtId="0" xfId="0" applyAlignment="1" applyFont="1">
      <alignment readingOrder="0" shrinkToFit="0" vertical="bottom" wrapText="0"/>
    </xf>
    <xf borderId="0" fillId="0" fontId="26" numFmtId="0" xfId="0" applyAlignment="1" applyFont="1">
      <alignment horizontal="right" readingOrder="0" vertical="bottom"/>
    </xf>
    <xf borderId="0" fillId="0" fontId="26" numFmtId="0" xfId="0" applyAlignment="1" applyFont="1">
      <alignment horizontal="right" readingOrder="0" shrinkToFit="0" vertical="bottom" wrapText="0"/>
    </xf>
    <xf borderId="0" fillId="0" fontId="26" numFmtId="0" xfId="0" applyAlignment="1" applyFont="1">
      <alignment readingOrder="0" vertical="bottom"/>
    </xf>
    <xf borderId="0" fillId="0" fontId="26" numFmtId="11" xfId="0" applyAlignment="1" applyFont="1" applyNumberFormat="1">
      <alignment horizontal="right" readingOrder="0" vertical="bottom"/>
    </xf>
    <xf borderId="0" fillId="0" fontId="26" numFmtId="11" xfId="0" applyAlignment="1" applyFont="1" applyNumberFormat="1">
      <alignment horizontal="right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800">
                <a:solidFill>
                  <a:srgbClr val="757575"/>
                </a:solidFill>
                <a:latin typeface="+mn-lt"/>
              </a:defRPr>
            </a:pPr>
            <a:r>
              <a:rPr b="0" i="0" sz="1800">
                <a:solidFill>
                  <a:srgbClr val="757575"/>
                </a:solidFill>
                <a:latin typeface="+mn-lt"/>
              </a:rPr>
              <a:t>Vax-Score Across Sample Countries vs. Country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Vax-Score Total</c:v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'SEA and SA analysis'!$P$56:$P$75</c:f>
            </c:strRef>
          </c:cat>
          <c:val>
            <c:numRef>
              <c:f>'SEA and SA analysis'!$Q$56:$Q$75</c:f>
              <c:numCache/>
            </c:numRef>
          </c:val>
        </c:ser>
        <c:axId val="1158437930"/>
        <c:axId val="1453512456"/>
      </c:barChart>
      <c:catAx>
        <c:axId val="115843793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16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600">
                    <a:solidFill>
                      <a:srgbClr val="000000"/>
                    </a:solidFill>
                    <a:latin typeface="+mn-lt"/>
                  </a:rPr>
                  <a:t>Country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453512456"/>
      </c:catAx>
      <c:valAx>
        <c:axId val="14535124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 sz="16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600">
                    <a:solidFill>
                      <a:srgbClr val="000000"/>
                    </a:solidFill>
                    <a:latin typeface="+mn-lt"/>
                  </a:rPr>
                  <a:t>Vax-Score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158437930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'vax score visualization'!$C$8</c:f>
            </c:strRef>
          </c:cat>
          <c:val>
            <c:numRef>
              <c:f>'vax score visualization'!$A$1:$A$1000</c:f>
              <c:numCache/>
            </c:numRef>
          </c:val>
        </c:ser>
        <c:ser>
          <c:idx val="1"/>
          <c:order val="1"/>
          <c:cat>
            <c:strRef>
              <c:f>'vax score visualization'!$C$8</c:f>
            </c:strRef>
          </c:cat>
          <c:val>
            <c:numRef>
              <c:f>'vax score visualization'!$B$1:$B$1000</c:f>
              <c:numCache/>
            </c:numRef>
          </c:val>
        </c:ser>
        <c:axId val="1834504795"/>
        <c:axId val="1327649973"/>
      </c:barChart>
      <c:catAx>
        <c:axId val="18345047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327649973"/>
      </c:catAx>
      <c:valAx>
        <c:axId val="132764997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834504795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image" Target="../media/image5.png"/><Relationship Id="rId2" Type="http://schemas.openxmlformats.org/officeDocument/2006/relationships/image" Target="../media/image4.png"/><Relationship Id="rId3" Type="http://schemas.openxmlformats.org/officeDocument/2006/relationships/image" Target="../media/image2.png"/><Relationship Id="rId4" Type="http://schemas.openxmlformats.org/officeDocument/2006/relationships/image" Target="../media/image1.png"/><Relationship Id="rId5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17</xdr:col>
      <xdr:colOff>495300</xdr:colOff>
      <xdr:row>54</xdr:row>
      <xdr:rowOff>95250</xdr:rowOff>
    </xdr:from>
    <xdr:ext cx="9820275" cy="6086475"/>
    <xdr:graphicFrame>
      <xdr:nvGraphicFramePr>
        <xdr:cNvPr id="1586152582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714375</xdr:colOff>
      <xdr:row>9</xdr:row>
      <xdr:rowOff>180975</xdr:rowOff>
    </xdr:from>
    <xdr:ext cx="10086975" cy="4495800"/>
    <xdr:graphicFrame>
      <xdr:nvGraphicFramePr>
        <xdr:cNvPr id="210453619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12</xdr:col>
      <xdr:colOff>752475</xdr:colOff>
      <xdr:row>110</xdr:row>
      <xdr:rowOff>104775</xdr:rowOff>
    </xdr:from>
    <xdr:ext cx="7820025" cy="3743325"/>
    <xdr:pic>
      <xdr:nvPicPr>
        <xdr:cNvPr id="0" name="image5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971550</xdr:colOff>
      <xdr:row>87</xdr:row>
      <xdr:rowOff>209550</xdr:rowOff>
    </xdr:from>
    <xdr:ext cx="7086600" cy="4352925"/>
    <xdr:pic>
      <xdr:nvPicPr>
        <xdr:cNvPr id="0" name="image4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361950</xdr:colOff>
      <xdr:row>53</xdr:row>
      <xdr:rowOff>200025</xdr:rowOff>
    </xdr:from>
    <xdr:ext cx="7324725" cy="5419725"/>
    <xdr:pic>
      <xdr:nvPicPr>
        <xdr:cNvPr id="0" name="image2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0</xdr:colOff>
      <xdr:row>140</xdr:row>
      <xdr:rowOff>0</xdr:rowOff>
    </xdr:from>
    <xdr:ext cx="6934200" cy="5629275"/>
    <xdr:pic>
      <xdr:nvPicPr>
        <xdr:cNvPr id="0" name="image1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542925</xdr:colOff>
      <xdr:row>1</xdr:row>
      <xdr:rowOff>161925</xdr:rowOff>
    </xdr:from>
    <xdr:ext cx="6581775" cy="2838450"/>
    <xdr:pic>
      <xdr:nvPicPr>
        <xdr:cNvPr id="0" name="image3.png" title="Imag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3" width="20.88"/>
    <col customWidth="1" min="4" max="6" width="12.63"/>
    <col customWidth="1" min="27" max="27" width="39.75"/>
    <col customWidth="1" min="33" max="33" width="37.38"/>
    <col customWidth="1" min="34" max="34" width="27.25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2" t="s">
        <v>10</v>
      </c>
      <c r="L1" s="2" t="s">
        <v>11</v>
      </c>
      <c r="M1" s="3" t="s">
        <v>12</v>
      </c>
      <c r="N1" s="2" t="s">
        <v>13</v>
      </c>
      <c r="O1" s="2" t="s">
        <v>14</v>
      </c>
      <c r="P1" s="3" t="s">
        <v>15</v>
      </c>
      <c r="Q1" s="2" t="s">
        <v>16</v>
      </c>
      <c r="R1" s="2" t="s">
        <v>17</v>
      </c>
      <c r="S1" s="3" t="s">
        <v>18</v>
      </c>
      <c r="T1" s="4" t="s">
        <v>19</v>
      </c>
      <c r="U1" s="4" t="s">
        <v>20</v>
      </c>
      <c r="V1" s="4" t="s">
        <v>21</v>
      </c>
      <c r="W1" s="5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7" t="s">
        <v>27</v>
      </c>
      <c r="AC1" s="8" t="s">
        <v>28</v>
      </c>
      <c r="AD1" s="9" t="s">
        <v>29</v>
      </c>
      <c r="AE1" s="9" t="s">
        <v>30</v>
      </c>
      <c r="AF1" s="9" t="s">
        <v>31</v>
      </c>
      <c r="AG1" s="10" t="s">
        <v>32</v>
      </c>
      <c r="AH1" s="11" t="s">
        <v>33</v>
      </c>
      <c r="AI1" s="12"/>
      <c r="AJ1" s="12"/>
      <c r="AK1" s="12"/>
      <c r="AL1" s="12"/>
      <c r="AM1" s="12"/>
      <c r="AN1" s="12"/>
      <c r="AO1" s="12"/>
      <c r="AP1" s="12"/>
      <c r="AQ1" s="12"/>
      <c r="AR1" s="12"/>
    </row>
    <row r="2" ht="15.75" customHeight="1">
      <c r="A2" s="13" t="s">
        <v>34</v>
      </c>
      <c r="B2" s="13" t="s">
        <v>35</v>
      </c>
      <c r="C2" s="13" t="s">
        <v>36</v>
      </c>
      <c r="D2" s="14" t="s">
        <v>37</v>
      </c>
      <c r="E2" s="13" t="s">
        <v>38</v>
      </c>
      <c r="F2" s="15">
        <v>44255.0</v>
      </c>
      <c r="G2" s="15" t="str">
        <f t="shared" ref="G2:G117" si="1">TEXT(F2,"DD-MM-YYYY")</f>
        <v>28-02-2021</v>
      </c>
      <c r="H2" s="15">
        <v>1.88</v>
      </c>
      <c r="I2" s="15">
        <v>44439.0</v>
      </c>
      <c r="J2" s="15">
        <f t="shared" ref="J2:J117" si="2">(I2-F2)-180</f>
        <v>4</v>
      </c>
      <c r="K2" s="15">
        <v>8.58</v>
      </c>
      <c r="L2" s="15">
        <v>44514.0</v>
      </c>
      <c r="M2" s="15">
        <f t="shared" ref="M2:M117" si="3">L2-F2-270</f>
        <v>-11</v>
      </c>
      <c r="N2" s="15">
        <v>11.67</v>
      </c>
      <c r="O2" s="15">
        <v>44612.0</v>
      </c>
      <c r="P2" s="15">
        <f t="shared" ref="P2:P117" si="4">O2-F2-360</f>
        <v>-3</v>
      </c>
      <c r="Q2" s="15">
        <v>13.15</v>
      </c>
      <c r="R2" s="15">
        <v>44704.0</v>
      </c>
      <c r="S2" s="15">
        <f t="shared" ref="S2:S117" si="5">R2-F2-450</f>
        <v>-1</v>
      </c>
      <c r="T2" s="16">
        <v>0.353</v>
      </c>
      <c r="U2" s="13">
        <v>0.0</v>
      </c>
      <c r="V2" s="13">
        <v>0.0</v>
      </c>
      <c r="W2" s="17">
        <v>-14.0107</v>
      </c>
      <c r="X2" s="15">
        <v>4100000.0</v>
      </c>
      <c r="Y2" s="18">
        <v>3.7769499E7</v>
      </c>
      <c r="Z2" s="15">
        <v>1.961045E7</v>
      </c>
      <c r="AA2" s="15">
        <f t="shared" ref="AA2:AA117" si="6">Z2/Y2</f>
        <v>0.5192139297</v>
      </c>
      <c r="AB2" s="15">
        <v>0.209072</v>
      </c>
      <c r="AC2" s="15">
        <v>74.246</v>
      </c>
      <c r="AD2" s="15">
        <v>700.0</v>
      </c>
      <c r="AE2" s="15">
        <v>0.880952</v>
      </c>
      <c r="AF2" s="15">
        <v>0.227126</v>
      </c>
      <c r="AG2" s="19">
        <v>1.87994444145998E10</v>
      </c>
      <c r="AH2" s="19">
        <v>497.741429257502</v>
      </c>
    </row>
    <row r="3" ht="15.75" customHeight="1">
      <c r="A3" s="13" t="s">
        <v>39</v>
      </c>
      <c r="B3" s="13" t="s">
        <v>40</v>
      </c>
      <c r="C3" s="13" t="s">
        <v>41</v>
      </c>
      <c r="D3" s="14" t="s">
        <v>42</v>
      </c>
      <c r="E3" s="13" t="s">
        <v>43</v>
      </c>
      <c r="F3" s="15">
        <v>44209.0</v>
      </c>
      <c r="G3" s="15" t="str">
        <f t="shared" si="1"/>
        <v>13-01-2021</v>
      </c>
      <c r="H3" s="15">
        <v>20.77</v>
      </c>
      <c r="I3" s="15">
        <v>44389.0</v>
      </c>
      <c r="J3" s="15">
        <f t="shared" si="2"/>
        <v>0</v>
      </c>
      <c r="K3" s="15">
        <v>33.86</v>
      </c>
      <c r="L3" s="15">
        <v>44478.0</v>
      </c>
      <c r="M3" s="15">
        <f t="shared" si="3"/>
        <v>-1</v>
      </c>
      <c r="N3" s="15">
        <v>41.35</v>
      </c>
      <c r="O3" s="15">
        <v>44569.0</v>
      </c>
      <c r="P3" s="15">
        <f t="shared" si="4"/>
        <v>0</v>
      </c>
      <c r="Q3" s="15">
        <v>45.18</v>
      </c>
      <c r="R3" s="15">
        <v>44658.0</v>
      </c>
      <c r="S3" s="15">
        <f t="shared" si="5"/>
        <v>-1</v>
      </c>
      <c r="T3" s="16">
        <v>0.486</v>
      </c>
      <c r="U3" s="13">
        <v>0.0</v>
      </c>
      <c r="V3" s="13">
        <v>1.0</v>
      </c>
      <c r="W3" s="17">
        <v>11.41791</v>
      </c>
      <c r="X3" s="15">
        <v>0.0</v>
      </c>
      <c r="Y3" s="18">
        <v>2854191.0</v>
      </c>
      <c r="Z3" s="15">
        <v>899375.0</v>
      </c>
      <c r="AA3" s="15">
        <f t="shared" si="6"/>
        <v>0.3151068026</v>
      </c>
      <c r="AB3" s="15">
        <v>0.0</v>
      </c>
      <c r="AC3" s="15">
        <v>38.771</v>
      </c>
      <c r="AD3" s="15">
        <v>339.0</v>
      </c>
      <c r="AE3" s="15">
        <v>0.613636</v>
      </c>
      <c r="AF3" s="15">
        <v>1.491503</v>
      </c>
      <c r="AG3" s="19">
        <v>1.54018261272539E10</v>
      </c>
      <c r="AH3" s="19">
        <v>5396.2142432843</v>
      </c>
    </row>
    <row r="4" ht="15.75" customHeight="1">
      <c r="A4" s="13" t="s">
        <v>44</v>
      </c>
      <c r="B4" s="13" t="s">
        <v>45</v>
      </c>
      <c r="C4" s="13" t="s">
        <v>46</v>
      </c>
      <c r="D4" s="14" t="s">
        <v>37</v>
      </c>
      <c r="E4" s="13" t="s">
        <v>47</v>
      </c>
      <c r="F4" s="15">
        <v>44246.0</v>
      </c>
      <c r="G4" s="15" t="str">
        <f t="shared" si="1"/>
        <v>19-02-2021</v>
      </c>
      <c r="H4" s="15">
        <v>7.62</v>
      </c>
      <c r="I4" s="15">
        <v>44428.0</v>
      </c>
      <c r="J4" s="15">
        <f t="shared" si="2"/>
        <v>2</v>
      </c>
      <c r="K4" s="15">
        <v>14.36</v>
      </c>
      <c r="L4" s="15">
        <v>44513.0</v>
      </c>
      <c r="M4" s="15">
        <f t="shared" si="3"/>
        <v>-3</v>
      </c>
      <c r="N4" s="15">
        <v>16.61</v>
      </c>
      <c r="O4" s="15">
        <v>44612.0</v>
      </c>
      <c r="P4" s="15">
        <f t="shared" si="4"/>
        <v>6</v>
      </c>
      <c r="Q4" s="15">
        <v>17.46</v>
      </c>
      <c r="R4" s="15">
        <v>44682.0</v>
      </c>
      <c r="S4" s="15">
        <f t="shared" si="5"/>
        <v>-14</v>
      </c>
      <c r="T4" s="16">
        <v>0.287</v>
      </c>
      <c r="U4" s="13">
        <v>0.0</v>
      </c>
      <c r="V4" s="13">
        <v>0.0</v>
      </c>
      <c r="W4" s="17">
        <v>3.132191</v>
      </c>
      <c r="X4" s="20">
        <v>200000.0</v>
      </c>
      <c r="Y4" s="18">
        <v>4.2705368E7</v>
      </c>
      <c r="Z4" s="15">
        <v>7145200.0</v>
      </c>
      <c r="AA4" s="15">
        <f t="shared" si="6"/>
        <v>0.1673138609</v>
      </c>
      <c r="AB4" s="15">
        <v>0.027991</v>
      </c>
      <c r="AC4" s="15">
        <v>26.811</v>
      </c>
      <c r="AD4" s="15">
        <v>615.0</v>
      </c>
      <c r="AE4" s="15">
        <v>0.882022</v>
      </c>
      <c r="AF4" s="15">
        <v>0.633237</v>
      </c>
      <c r="AG4" s="19">
        <v>1.7176027546661E11</v>
      </c>
      <c r="AH4" s="19">
        <v>4021.9832660524</v>
      </c>
    </row>
    <row r="5" ht="15.75" customHeight="1">
      <c r="A5" s="13" t="s">
        <v>48</v>
      </c>
      <c r="B5" s="13" t="s">
        <v>49</v>
      </c>
      <c r="C5" s="13" t="s">
        <v>46</v>
      </c>
      <c r="D5" s="14" t="s">
        <v>50</v>
      </c>
      <c r="E5" s="13" t="s">
        <v>51</v>
      </c>
      <c r="F5" s="15">
        <v>44263.0</v>
      </c>
      <c r="G5" s="15" t="str">
        <f t="shared" si="1"/>
        <v>08-03-2021</v>
      </c>
      <c r="H5" s="15">
        <v>3.28</v>
      </c>
      <c r="I5" s="15">
        <v>44440.0</v>
      </c>
      <c r="J5" s="15">
        <f t="shared" si="2"/>
        <v>-3</v>
      </c>
      <c r="K5" s="15">
        <v>18.93</v>
      </c>
      <c r="L5" s="15">
        <v>44536.0</v>
      </c>
      <c r="M5" s="15">
        <f t="shared" si="3"/>
        <v>3</v>
      </c>
      <c r="N5" s="15">
        <v>30.29</v>
      </c>
      <c r="O5" s="15">
        <v>44622.0</v>
      </c>
      <c r="P5" s="15">
        <f t="shared" si="4"/>
        <v>-1</v>
      </c>
      <c r="Q5" s="15">
        <v>35.69</v>
      </c>
      <c r="R5" s="15">
        <v>44717.0</v>
      </c>
      <c r="S5" s="15">
        <f t="shared" si="5"/>
        <v>4</v>
      </c>
      <c r="T5" s="16">
        <v>0.365</v>
      </c>
      <c r="U5" s="13">
        <v>0.0</v>
      </c>
      <c r="V5" s="13">
        <v>0.0</v>
      </c>
      <c r="W5" s="17">
        <v>-29.725</v>
      </c>
      <c r="X5" s="20">
        <v>200000.0</v>
      </c>
      <c r="Y5" s="18">
        <v>3.2353588E7</v>
      </c>
      <c r="Z5" s="15">
        <v>2.361523E7</v>
      </c>
      <c r="AA5" s="15">
        <f t="shared" si="6"/>
        <v>0.729910698</v>
      </c>
      <c r="AB5" s="15">
        <v>0.008469</v>
      </c>
      <c r="AC5" s="15">
        <v>33.823</v>
      </c>
      <c r="AD5" s="15">
        <v>540.0</v>
      </c>
      <c r="AE5" s="15">
        <v>0.883721</v>
      </c>
      <c r="AF5" s="15">
        <v>0.245488</v>
      </c>
      <c r="AG5" s="19">
        <v>7.08979627126213E10</v>
      </c>
      <c r="AH5" s="19">
        <v>2191.34776373555</v>
      </c>
    </row>
    <row r="6" ht="15.75" customHeight="1">
      <c r="A6" s="13" t="s">
        <v>52</v>
      </c>
      <c r="B6" s="13" t="s">
        <v>53</v>
      </c>
      <c r="C6" s="13" t="s">
        <v>54</v>
      </c>
      <c r="D6" s="14" t="s">
        <v>55</v>
      </c>
      <c r="E6" s="13" t="s">
        <v>56</v>
      </c>
      <c r="F6" s="15">
        <v>44194.0</v>
      </c>
      <c r="G6" s="15" t="str">
        <f t="shared" si="1"/>
        <v>29-12-2020</v>
      </c>
      <c r="H6" s="15">
        <v>36.38</v>
      </c>
      <c r="I6" s="15">
        <v>44374.0</v>
      </c>
      <c r="J6" s="15">
        <f t="shared" si="2"/>
        <v>0</v>
      </c>
      <c r="K6" s="15">
        <v>65.68</v>
      </c>
      <c r="L6" s="15">
        <v>44464.0</v>
      </c>
      <c r="M6" s="15">
        <f t="shared" si="3"/>
        <v>0</v>
      </c>
      <c r="N6" s="15">
        <v>84.63</v>
      </c>
      <c r="O6" s="15">
        <v>44554.0</v>
      </c>
      <c r="P6" s="15">
        <f t="shared" si="4"/>
        <v>0</v>
      </c>
      <c r="Q6" s="15">
        <v>90.1</v>
      </c>
      <c r="R6" s="15">
        <v>44644.0</v>
      </c>
      <c r="S6" s="15">
        <f t="shared" si="5"/>
        <v>0</v>
      </c>
      <c r="T6" s="16">
        <v>0.771</v>
      </c>
      <c r="U6" s="13">
        <v>1.0</v>
      </c>
      <c r="V6" s="13">
        <v>1.0</v>
      </c>
      <c r="W6" s="17">
        <v>-2.43924</v>
      </c>
      <c r="X6" s="15">
        <v>0.0</v>
      </c>
      <c r="Y6" s="18">
        <v>4.4938712E7</v>
      </c>
      <c r="Z6" s="15">
        <v>6252400.0</v>
      </c>
      <c r="AA6" s="15">
        <f t="shared" si="6"/>
        <v>0.1391317134</v>
      </c>
      <c r="AB6" s="15">
        <v>0.0</v>
      </c>
      <c r="AC6" s="15">
        <v>8.009</v>
      </c>
      <c r="AD6" s="15">
        <v>160.0</v>
      </c>
      <c r="AE6" s="15">
        <v>0.853933</v>
      </c>
      <c r="AF6" s="15">
        <v>0.262211</v>
      </c>
      <c r="AG6" s="19">
        <v>4.47754683615225E11</v>
      </c>
      <c r="AH6" s="19">
        <v>9963.67416171662</v>
      </c>
    </row>
    <row r="7" ht="15.75" customHeight="1">
      <c r="A7" s="13" t="s">
        <v>57</v>
      </c>
      <c r="B7" s="13" t="s">
        <v>58</v>
      </c>
      <c r="C7" s="13" t="s">
        <v>36</v>
      </c>
      <c r="D7" s="14" t="s">
        <v>42</v>
      </c>
      <c r="E7" s="13" t="s">
        <v>59</v>
      </c>
      <c r="F7" s="15">
        <v>44286.0</v>
      </c>
      <c r="G7" s="15" t="str">
        <f t="shared" si="1"/>
        <v>31-03-2021</v>
      </c>
      <c r="H7" s="15">
        <v>9.52</v>
      </c>
      <c r="I7" s="15">
        <v>44465.0</v>
      </c>
      <c r="J7" s="15">
        <f t="shared" si="2"/>
        <v>-1</v>
      </c>
      <c r="K7" s="15">
        <v>33.59</v>
      </c>
      <c r="L7" s="15">
        <v>44556.0</v>
      </c>
      <c r="M7" s="15">
        <f t="shared" si="3"/>
        <v>0</v>
      </c>
      <c r="N7" s="15">
        <v>40.23</v>
      </c>
      <c r="O7" s="15">
        <v>44640.0</v>
      </c>
      <c r="P7" s="15">
        <f t="shared" si="4"/>
        <v>-6</v>
      </c>
      <c r="Q7" s="21">
        <v>40.23</v>
      </c>
      <c r="R7" s="21">
        <v>44640.0</v>
      </c>
      <c r="S7" s="21">
        <f t="shared" si="5"/>
        <v>-96</v>
      </c>
      <c r="T7" s="16">
        <v>0.799</v>
      </c>
      <c r="U7" s="13">
        <v>1.0</v>
      </c>
      <c r="V7" s="13">
        <v>1.0</v>
      </c>
      <c r="W7" s="17">
        <v>6.989334</v>
      </c>
      <c r="X7" s="20">
        <v>100000.0</v>
      </c>
      <c r="Y7" s="18">
        <v>2820602.0</v>
      </c>
      <c r="Z7" s="15">
        <v>1836540.0</v>
      </c>
      <c r="AA7" s="15">
        <f t="shared" si="6"/>
        <v>0.651116322</v>
      </c>
      <c r="AB7" s="15">
        <v>0.05445</v>
      </c>
      <c r="AC7" s="15">
        <v>36.781</v>
      </c>
      <c r="AD7" s="15">
        <v>371.0</v>
      </c>
      <c r="AE7" s="15">
        <v>0.857955</v>
      </c>
      <c r="AF7" s="15">
        <v>0.486664</v>
      </c>
      <c r="AG7" s="19">
        <v>1.36192905392116E10</v>
      </c>
      <c r="AH7" s="19">
        <v>4828.50488626598</v>
      </c>
    </row>
    <row r="8" ht="15.75" customHeight="1">
      <c r="A8" s="13" t="s">
        <v>60</v>
      </c>
      <c r="B8" s="13" t="s">
        <v>58</v>
      </c>
      <c r="C8" s="13" t="s">
        <v>36</v>
      </c>
      <c r="D8" s="14" t="s">
        <v>42</v>
      </c>
      <c r="E8" s="13" t="s">
        <v>61</v>
      </c>
      <c r="F8" s="15">
        <v>44233.0</v>
      </c>
      <c r="G8" s="15" t="str">
        <f t="shared" si="1"/>
        <v>06-02-2021</v>
      </c>
      <c r="H8" s="15">
        <v>29.48</v>
      </c>
      <c r="I8" s="15">
        <v>44413.0</v>
      </c>
      <c r="J8" s="15">
        <f t="shared" si="2"/>
        <v>0</v>
      </c>
      <c r="K8" s="15">
        <v>48.25</v>
      </c>
      <c r="L8" s="15">
        <v>44508.0</v>
      </c>
      <c r="M8" s="15">
        <f t="shared" si="3"/>
        <v>5</v>
      </c>
      <c r="N8" s="15">
        <v>50.53</v>
      </c>
      <c r="O8" s="15">
        <v>44593.0</v>
      </c>
      <c r="P8" s="15">
        <f t="shared" si="4"/>
        <v>0</v>
      </c>
      <c r="Q8" s="15">
        <v>51.56</v>
      </c>
      <c r="R8" s="15">
        <v>44683.0</v>
      </c>
      <c r="S8" s="15">
        <f t="shared" si="5"/>
        <v>0</v>
      </c>
      <c r="T8" s="16">
        <v>0.193</v>
      </c>
      <c r="U8" s="13">
        <v>0.0</v>
      </c>
      <c r="V8" s="13">
        <v>0.0</v>
      </c>
      <c r="W8" s="17">
        <v>8.275048</v>
      </c>
      <c r="X8" s="15">
        <v>150000.0</v>
      </c>
      <c r="Y8" s="18">
        <v>1.0024283E7</v>
      </c>
      <c r="Z8" s="15">
        <v>150000.0</v>
      </c>
      <c r="AA8" s="15">
        <f t="shared" si="6"/>
        <v>0.01496366374</v>
      </c>
      <c r="AB8" s="15">
        <v>1.0</v>
      </c>
      <c r="AC8" s="15">
        <v>43.969</v>
      </c>
      <c r="AD8" s="15">
        <v>373.0</v>
      </c>
      <c r="AE8" s="15">
        <v>0.888235</v>
      </c>
      <c r="AF8" s="15">
        <v>0.34352</v>
      </c>
      <c r="AG8" s="19">
        <v>4.81742352941176E10</v>
      </c>
      <c r="AH8" s="19">
        <v>4805.75371765917</v>
      </c>
    </row>
    <row r="9" ht="15.75" customHeight="1">
      <c r="A9" s="13" t="s">
        <v>62</v>
      </c>
      <c r="B9" s="13" t="s">
        <v>35</v>
      </c>
      <c r="C9" s="13" t="s">
        <v>36</v>
      </c>
      <c r="D9" s="14" t="s">
        <v>63</v>
      </c>
      <c r="E9" s="13" t="s">
        <v>64</v>
      </c>
      <c r="F9" s="15">
        <v>44234.0</v>
      </c>
      <c r="G9" s="15" t="str">
        <f t="shared" si="1"/>
        <v>07-02-2021</v>
      </c>
      <c r="H9" s="15">
        <v>5.98</v>
      </c>
      <c r="I9" s="15">
        <v>44415.0</v>
      </c>
      <c r="J9" s="15">
        <f t="shared" si="2"/>
        <v>1</v>
      </c>
      <c r="K9" s="15">
        <v>25.18</v>
      </c>
      <c r="L9" s="15">
        <v>44504.0</v>
      </c>
      <c r="M9" s="15">
        <f t="shared" si="3"/>
        <v>0</v>
      </c>
      <c r="N9" s="15">
        <v>55.75</v>
      </c>
      <c r="O9" s="15">
        <v>44587.0</v>
      </c>
      <c r="P9" s="15">
        <f t="shared" si="4"/>
        <v>-7</v>
      </c>
      <c r="Q9" s="15">
        <v>75.25</v>
      </c>
      <c r="R9" s="15">
        <v>44691.0</v>
      </c>
      <c r="S9" s="15">
        <f t="shared" si="5"/>
        <v>7</v>
      </c>
      <c r="T9" s="16">
        <v>0.25</v>
      </c>
      <c r="U9" s="13">
        <v>0.0</v>
      </c>
      <c r="V9" s="13">
        <v>0.0</v>
      </c>
      <c r="W9" s="17">
        <v>10.27505</v>
      </c>
      <c r="X9" s="15">
        <v>7600000.0</v>
      </c>
      <c r="Y9" s="18">
        <v>1.65516222E8</v>
      </c>
      <c r="Z9" s="20">
        <v>2.08E8</v>
      </c>
      <c r="AA9" s="20">
        <f t="shared" si="6"/>
        <v>1.256674406</v>
      </c>
      <c r="AB9" s="15">
        <v>0.036521</v>
      </c>
      <c r="AC9" s="15">
        <v>62.595</v>
      </c>
      <c r="AD9" s="15">
        <v>771.0</v>
      </c>
      <c r="AE9" s="15">
        <v>0.865169</v>
      </c>
      <c r="AF9" s="15">
        <v>0.249459</v>
      </c>
      <c r="AG9" s="19">
        <v>3.51238399005451E11</v>
      </c>
      <c r="AH9" s="19">
        <v>2122.07839667492</v>
      </c>
    </row>
    <row r="10" ht="15.75" customHeight="1">
      <c r="A10" s="13" t="s">
        <v>65</v>
      </c>
      <c r="B10" s="13" t="s">
        <v>66</v>
      </c>
      <c r="C10" s="13" t="s">
        <v>41</v>
      </c>
      <c r="D10" s="14" t="s">
        <v>50</v>
      </c>
      <c r="E10" s="13" t="s">
        <v>67</v>
      </c>
      <c r="F10" s="15">
        <v>44245.0</v>
      </c>
      <c r="G10" s="15" t="str">
        <f t="shared" si="1"/>
        <v>18-02-2021</v>
      </c>
      <c r="H10" s="15">
        <v>15.69</v>
      </c>
      <c r="I10" s="15">
        <v>44423.0</v>
      </c>
      <c r="J10" s="15">
        <f t="shared" si="2"/>
        <v>-2</v>
      </c>
      <c r="K10" s="15">
        <v>34.19</v>
      </c>
      <c r="L10" s="15">
        <v>44514.0</v>
      </c>
      <c r="M10" s="15">
        <f t="shared" si="3"/>
        <v>-1</v>
      </c>
      <c r="N10" s="15">
        <v>57.27</v>
      </c>
      <c r="O10" s="15">
        <v>44605.0</v>
      </c>
      <c r="P10" s="15">
        <f t="shared" si="4"/>
        <v>0</v>
      </c>
      <c r="Q10" s="15">
        <v>66.31</v>
      </c>
      <c r="R10" s="15">
        <v>44696.0</v>
      </c>
      <c r="S10" s="15">
        <f t="shared" si="5"/>
        <v>1</v>
      </c>
      <c r="T10" s="16">
        <v>0.263</v>
      </c>
      <c r="U10" s="13">
        <v>0.0</v>
      </c>
      <c r="V10" s="13">
        <v>0.0</v>
      </c>
      <c r="W10" s="17">
        <v>9.70362</v>
      </c>
      <c r="X10" s="15">
        <v>1.9703E7</v>
      </c>
      <c r="Y10" s="18">
        <v>9419758.0</v>
      </c>
      <c r="Z10" s="15">
        <v>1.9963E7</v>
      </c>
      <c r="AA10" s="15">
        <f t="shared" si="6"/>
        <v>2.119268881</v>
      </c>
      <c r="AB10" s="15">
        <v>0.986976</v>
      </c>
      <c r="AC10" s="15">
        <v>20.956</v>
      </c>
      <c r="AD10" s="15">
        <v>370.0</v>
      </c>
      <c r="AE10" s="15">
        <v>0.87931</v>
      </c>
      <c r="AF10" s="15">
        <v>0.138774</v>
      </c>
      <c r="AG10" s="19">
        <v>6.44101228473508E10</v>
      </c>
      <c r="AH10" s="19">
        <v>6837.76832136779</v>
      </c>
    </row>
    <row r="11" ht="15.75" customHeight="1">
      <c r="A11" s="13" t="s">
        <v>68</v>
      </c>
      <c r="B11" s="13" t="s">
        <v>69</v>
      </c>
      <c r="C11" s="13" t="s">
        <v>46</v>
      </c>
      <c r="D11" s="14" t="s">
        <v>50</v>
      </c>
      <c r="E11" s="13" t="s">
        <v>70</v>
      </c>
      <c r="F11" s="15">
        <v>44328.0</v>
      </c>
      <c r="G11" s="15" t="str">
        <f t="shared" si="1"/>
        <v>12-05-2021</v>
      </c>
      <c r="H11" s="15">
        <v>2.28</v>
      </c>
      <c r="I11" s="15">
        <v>44508.0</v>
      </c>
      <c r="J11" s="15">
        <f t="shared" si="2"/>
        <v>0</v>
      </c>
      <c r="K11" s="15">
        <v>17.0</v>
      </c>
      <c r="L11" s="15">
        <v>44596.0</v>
      </c>
      <c r="M11" s="15">
        <f t="shared" si="3"/>
        <v>-2</v>
      </c>
      <c r="N11" s="15">
        <v>23.65</v>
      </c>
      <c r="O11" s="15">
        <v>44689.0</v>
      </c>
      <c r="P11" s="15">
        <f t="shared" si="4"/>
        <v>1</v>
      </c>
      <c r="Q11" s="15">
        <v>23.89</v>
      </c>
      <c r="R11" s="15">
        <v>44780.0</v>
      </c>
      <c r="S11" s="15">
        <f t="shared" si="5"/>
        <v>2</v>
      </c>
      <c r="T11" s="16">
        <v>0.473</v>
      </c>
      <c r="U11" s="13">
        <v>0.0</v>
      </c>
      <c r="V11" s="13">
        <v>1.0</v>
      </c>
      <c r="W11" s="17">
        <v>-9.29638</v>
      </c>
      <c r="X11" s="20">
        <v>600000.0</v>
      </c>
      <c r="Y11" s="18">
        <v>1.2290444E7</v>
      </c>
      <c r="Z11" s="15">
        <v>5660790.0</v>
      </c>
      <c r="AA11" s="15">
        <f t="shared" si="6"/>
        <v>0.4605846624</v>
      </c>
      <c r="AB11" s="15">
        <v>0.105992</v>
      </c>
      <c r="AC11" s="15">
        <v>52.139</v>
      </c>
      <c r="AD11" s="15">
        <v>434.0</v>
      </c>
      <c r="AE11" s="15">
        <v>0.870588</v>
      </c>
      <c r="AF11" s="15">
        <v>0.158128</v>
      </c>
      <c r="AG11" s="19">
        <v>1.4390708756988E10</v>
      </c>
      <c r="AH11" s="19">
        <v>1170.8859954114</v>
      </c>
    </row>
    <row r="12" ht="15.75" customHeight="1">
      <c r="A12" s="13" t="s">
        <v>71</v>
      </c>
      <c r="B12" s="13" t="s">
        <v>35</v>
      </c>
      <c r="C12" s="13" t="s">
        <v>36</v>
      </c>
      <c r="D12" s="14" t="s">
        <v>63</v>
      </c>
      <c r="E12" s="13" t="s">
        <v>72</v>
      </c>
      <c r="F12" s="15">
        <v>44282.0</v>
      </c>
      <c r="G12" s="15" t="str">
        <f t="shared" si="1"/>
        <v>27-03-2021</v>
      </c>
      <c r="H12" s="15">
        <v>74.71</v>
      </c>
      <c r="I12" s="15">
        <v>44465.0</v>
      </c>
      <c r="J12" s="15">
        <f t="shared" si="2"/>
        <v>3</v>
      </c>
      <c r="K12" s="15">
        <v>75.37</v>
      </c>
      <c r="L12" s="15">
        <v>44550.0</v>
      </c>
      <c r="M12" s="15">
        <f t="shared" si="3"/>
        <v>-2</v>
      </c>
      <c r="N12" s="15">
        <v>87.87</v>
      </c>
      <c r="O12" s="15">
        <v>44640.0</v>
      </c>
      <c r="P12" s="15">
        <f t="shared" si="4"/>
        <v>-2</v>
      </c>
      <c r="Q12" s="15">
        <v>88.56</v>
      </c>
      <c r="R12" s="15">
        <v>44724.0</v>
      </c>
      <c r="S12" s="15">
        <f t="shared" si="5"/>
        <v>-8</v>
      </c>
      <c r="T12" s="16">
        <v>0.595</v>
      </c>
      <c r="U12" s="13">
        <v>1.0</v>
      </c>
      <c r="V12" s="13">
        <v>1.0</v>
      </c>
      <c r="W12" s="17">
        <v>9.417905</v>
      </c>
      <c r="X12" s="15">
        <v>50000.0</v>
      </c>
      <c r="Y12" s="18">
        <v>767459.0</v>
      </c>
      <c r="Z12" s="15">
        <v>2655790.0</v>
      </c>
      <c r="AA12" s="15">
        <f t="shared" si="6"/>
        <v>3.460497564</v>
      </c>
      <c r="AB12" s="15">
        <v>0.018827</v>
      </c>
      <c r="AC12" s="15">
        <v>58.388</v>
      </c>
      <c r="AD12" s="15">
        <v>760.0</v>
      </c>
      <c r="AE12" s="15">
        <v>0.870787</v>
      </c>
      <c r="AF12" s="15">
        <v>0.211096</v>
      </c>
      <c r="AG12" s="19">
        <v>2.73568340871698E9</v>
      </c>
      <c r="AH12" s="19">
        <v>3564.59877168289</v>
      </c>
    </row>
    <row r="13" ht="15.75" customHeight="1">
      <c r="A13" s="13" t="s">
        <v>73</v>
      </c>
      <c r="B13" s="13" t="s">
        <v>53</v>
      </c>
      <c r="C13" s="13" t="s">
        <v>54</v>
      </c>
      <c r="D13" s="14" t="s">
        <v>55</v>
      </c>
      <c r="E13" s="13" t="s">
        <v>74</v>
      </c>
      <c r="F13" s="15">
        <v>44229.0</v>
      </c>
      <c r="G13" s="15" t="str">
        <f t="shared" si="1"/>
        <v>02-02-2021</v>
      </c>
      <c r="H13" s="15">
        <v>25.56</v>
      </c>
      <c r="I13" s="15">
        <v>44409.0</v>
      </c>
      <c r="J13" s="15">
        <f t="shared" si="2"/>
        <v>0</v>
      </c>
      <c r="K13" s="15">
        <v>37.3</v>
      </c>
      <c r="L13" s="15">
        <v>44499.0</v>
      </c>
      <c r="M13" s="15">
        <f t="shared" si="3"/>
        <v>0</v>
      </c>
      <c r="N13" s="15">
        <v>54.76</v>
      </c>
      <c r="O13" s="15">
        <v>44589.0</v>
      </c>
      <c r="P13" s="15">
        <f t="shared" si="4"/>
        <v>0</v>
      </c>
      <c r="Q13" s="15">
        <v>58.6</v>
      </c>
      <c r="R13" s="15">
        <v>44679.0</v>
      </c>
      <c r="S13" s="15">
        <f t="shared" si="5"/>
        <v>0</v>
      </c>
      <c r="T13" s="16">
        <v>0.484</v>
      </c>
      <c r="U13" s="13">
        <v>0.0</v>
      </c>
      <c r="V13" s="13">
        <v>1.0</v>
      </c>
      <c r="W13" s="17">
        <v>-9.01067</v>
      </c>
      <c r="X13" s="15">
        <v>3800000.0</v>
      </c>
      <c r="Y13" s="18">
        <v>1.1777315E7</v>
      </c>
      <c r="Z13" s="15">
        <v>1.421741E7</v>
      </c>
      <c r="AA13" s="15">
        <f t="shared" si="6"/>
        <v>1.207186018</v>
      </c>
      <c r="AB13" s="15">
        <v>0.267278</v>
      </c>
      <c r="AC13" s="15">
        <v>30.227</v>
      </c>
      <c r="AD13" s="15">
        <v>145.0</v>
      </c>
      <c r="AE13" s="15">
        <v>0.878205</v>
      </c>
      <c r="AF13" s="15">
        <v>0.507025</v>
      </c>
      <c r="AG13" s="19">
        <v>4.08953228509407E10</v>
      </c>
      <c r="AH13" s="19">
        <v>3472.38083136442</v>
      </c>
    </row>
    <row r="14" ht="15.75" customHeight="1">
      <c r="A14" s="13" t="s">
        <v>75</v>
      </c>
      <c r="B14" s="13" t="s">
        <v>76</v>
      </c>
      <c r="C14" s="13" t="s">
        <v>46</v>
      </c>
      <c r="D14" s="14" t="s">
        <v>50</v>
      </c>
      <c r="E14" s="13" t="s">
        <v>77</v>
      </c>
      <c r="F14" s="15">
        <v>44288.0</v>
      </c>
      <c r="G14" s="15" t="str">
        <f t="shared" si="1"/>
        <v>02-04-2021</v>
      </c>
      <c r="H14" s="15">
        <v>15.01</v>
      </c>
      <c r="I14" s="15">
        <v>44469.0</v>
      </c>
      <c r="J14" s="15">
        <f t="shared" si="2"/>
        <v>1</v>
      </c>
      <c r="K14" s="15">
        <v>44.45</v>
      </c>
      <c r="L14" s="15">
        <v>44561.0</v>
      </c>
      <c r="M14" s="15">
        <f t="shared" si="3"/>
        <v>3</v>
      </c>
      <c r="N14" s="15">
        <v>55.31</v>
      </c>
      <c r="O14" s="15">
        <v>44641.0</v>
      </c>
      <c r="P14" s="15">
        <f t="shared" si="4"/>
        <v>-7</v>
      </c>
      <c r="Q14" s="15">
        <v>56.5</v>
      </c>
      <c r="R14" s="15">
        <v>44703.0</v>
      </c>
      <c r="S14" s="15">
        <f t="shared" si="5"/>
        <v>-35</v>
      </c>
      <c r="T14" s="16">
        <v>0.658</v>
      </c>
      <c r="U14" s="13">
        <v>1.0</v>
      </c>
      <c r="V14" s="13">
        <v>1.0</v>
      </c>
      <c r="W14" s="17">
        <v>9.132191</v>
      </c>
      <c r="X14" s="15">
        <v>2200000.0</v>
      </c>
      <c r="Y14" s="18">
        <v>2499702.0</v>
      </c>
      <c r="Z14" s="15">
        <v>4968640.0</v>
      </c>
      <c r="AA14" s="15">
        <f t="shared" si="6"/>
        <v>1.987692933</v>
      </c>
      <c r="AB14" s="15">
        <v>0.442777</v>
      </c>
      <c r="AC14" s="15">
        <v>29.828</v>
      </c>
      <c r="AD14" s="15">
        <v>571.0</v>
      </c>
      <c r="AE14" s="15">
        <v>0.854651</v>
      </c>
      <c r="AF14" s="15">
        <v>0.014342</v>
      </c>
      <c r="AG14" s="19">
        <v>1.67259086668462E10</v>
      </c>
      <c r="AH14" s="19">
        <v>6691.16105313603</v>
      </c>
    </row>
    <row r="15" ht="15.75" customHeight="1">
      <c r="A15" s="13" t="s">
        <v>78</v>
      </c>
      <c r="B15" s="13" t="s">
        <v>53</v>
      </c>
      <c r="C15" s="13" t="s">
        <v>54</v>
      </c>
      <c r="D15" s="14" t="s">
        <v>55</v>
      </c>
      <c r="E15" s="13" t="s">
        <v>79</v>
      </c>
      <c r="F15" s="15">
        <v>44215.0</v>
      </c>
      <c r="G15" s="15" t="str">
        <f t="shared" si="1"/>
        <v>19-01-2021</v>
      </c>
      <c r="H15" s="15">
        <v>43.02</v>
      </c>
      <c r="I15" s="15">
        <v>44395.0</v>
      </c>
      <c r="J15" s="15">
        <f t="shared" si="2"/>
        <v>0</v>
      </c>
      <c r="K15" s="15">
        <v>72.6</v>
      </c>
      <c r="L15" s="15">
        <v>44485.0</v>
      </c>
      <c r="M15" s="15">
        <f t="shared" si="3"/>
        <v>0</v>
      </c>
      <c r="N15" s="15">
        <v>77.5</v>
      </c>
      <c r="O15" s="15">
        <v>44575.0</v>
      </c>
      <c r="P15" s="15">
        <f t="shared" si="4"/>
        <v>0</v>
      </c>
      <c r="Q15" s="15">
        <v>84.48</v>
      </c>
      <c r="R15" s="15">
        <v>44665.0</v>
      </c>
      <c r="S15" s="15">
        <f t="shared" si="5"/>
        <v>0</v>
      </c>
      <c r="T15" s="16">
        <v>0.689</v>
      </c>
      <c r="U15" s="13">
        <v>1.0</v>
      </c>
      <c r="V15" s="13">
        <v>1.0</v>
      </c>
      <c r="W15" s="17">
        <v>-7.72495</v>
      </c>
      <c r="X15" s="15">
        <v>0.0</v>
      </c>
      <c r="Y15" s="18">
        <v>2.11782878E8</v>
      </c>
      <c r="Z15" s="15">
        <v>2.066972E7</v>
      </c>
      <c r="AA15" s="15">
        <f t="shared" si="6"/>
        <v>0.0975986359</v>
      </c>
      <c r="AB15" s="15">
        <v>0.0</v>
      </c>
      <c r="AC15" s="15">
        <v>13.176</v>
      </c>
      <c r="AD15" s="15">
        <v>140.0</v>
      </c>
      <c r="AE15" s="15">
        <v>0.730337</v>
      </c>
      <c r="AF15" s="15">
        <v>0.644583</v>
      </c>
      <c r="AG15" s="19">
        <v>1.87328820518645E12</v>
      </c>
      <c r="AH15" s="19">
        <v>8845.32414932264</v>
      </c>
    </row>
    <row r="16" ht="15.75" customHeight="1">
      <c r="A16" s="13" t="s">
        <v>80</v>
      </c>
      <c r="B16" s="13" t="s">
        <v>69</v>
      </c>
      <c r="C16" s="13" t="s">
        <v>46</v>
      </c>
      <c r="D16" s="14" t="s">
        <v>50</v>
      </c>
      <c r="E16" s="13" t="s">
        <v>81</v>
      </c>
      <c r="F16" s="15">
        <v>44357.0</v>
      </c>
      <c r="G16" s="15" t="str">
        <f t="shared" si="1"/>
        <v>10-06-2021</v>
      </c>
      <c r="H16" s="15">
        <v>1.95</v>
      </c>
      <c r="I16" s="15">
        <v>44545.0</v>
      </c>
      <c r="J16" s="15">
        <f t="shared" si="2"/>
        <v>8</v>
      </c>
      <c r="K16" s="15">
        <v>9.34</v>
      </c>
      <c r="L16" s="15">
        <v>44626.0</v>
      </c>
      <c r="M16" s="15">
        <f t="shared" si="3"/>
        <v>-1</v>
      </c>
      <c r="N16" s="15">
        <v>10.8</v>
      </c>
      <c r="O16" s="15">
        <v>44717.0</v>
      </c>
      <c r="P16" s="15">
        <f t="shared" si="4"/>
        <v>0</v>
      </c>
      <c r="Q16" s="15">
        <v>13.56</v>
      </c>
      <c r="R16" s="15">
        <v>44801.0</v>
      </c>
      <c r="S16" s="15">
        <f t="shared" si="5"/>
        <v>-6</v>
      </c>
      <c r="T16" s="16">
        <v>0.667</v>
      </c>
      <c r="U16" s="13">
        <v>1.0</v>
      </c>
      <c r="V16" s="13">
        <v>1.0</v>
      </c>
      <c r="W16" s="17">
        <v>5.132191</v>
      </c>
      <c r="X16" s="20">
        <v>400000.0</v>
      </c>
      <c r="Y16" s="18">
        <v>2.0951639E7</v>
      </c>
      <c r="Z16" s="15">
        <v>8387480.0</v>
      </c>
      <c r="AA16" s="15">
        <f t="shared" si="6"/>
        <v>0.4003257215</v>
      </c>
      <c r="AB16" s="15">
        <v>0.04769</v>
      </c>
      <c r="AC16" s="15">
        <v>70.02</v>
      </c>
      <c r="AD16" s="15">
        <v>439.0</v>
      </c>
      <c r="AE16" s="15">
        <v>0.867089</v>
      </c>
      <c r="AF16" s="15">
        <v>0.141646</v>
      </c>
      <c r="AG16" s="19">
        <v>1.60328135016639E10</v>
      </c>
      <c r="AH16" s="19">
        <v>765.229560401644</v>
      </c>
    </row>
    <row r="17" ht="15.75" customHeight="1">
      <c r="A17" s="13" t="s">
        <v>82</v>
      </c>
      <c r="B17" s="13" t="s">
        <v>83</v>
      </c>
      <c r="C17" s="13" t="s">
        <v>46</v>
      </c>
      <c r="D17" s="14" t="s">
        <v>50</v>
      </c>
      <c r="E17" s="13" t="s">
        <v>84</v>
      </c>
      <c r="F17" s="15">
        <v>44509.0</v>
      </c>
      <c r="G17" s="15" t="str">
        <f t="shared" si="1"/>
        <v>09-11-2021</v>
      </c>
      <c r="H17" s="15">
        <v>0.1</v>
      </c>
      <c r="I17" s="15">
        <v>44689.0</v>
      </c>
      <c r="J17" s="15">
        <f t="shared" si="2"/>
        <v>0</v>
      </c>
      <c r="K17" s="15">
        <v>0.14</v>
      </c>
      <c r="L17" s="15">
        <v>44780.0</v>
      </c>
      <c r="M17" s="15">
        <f t="shared" si="3"/>
        <v>1</v>
      </c>
      <c r="N17" s="15">
        <v>0.19</v>
      </c>
      <c r="O17" s="15">
        <v>44871.0</v>
      </c>
      <c r="P17" s="15">
        <f t="shared" si="4"/>
        <v>2</v>
      </c>
      <c r="Q17" s="15">
        <v>0.25</v>
      </c>
      <c r="R17" s="15">
        <v>44962.0</v>
      </c>
      <c r="S17" s="15">
        <f t="shared" si="5"/>
        <v>3</v>
      </c>
      <c r="T17" s="16">
        <v>0.159</v>
      </c>
      <c r="U17" s="13">
        <v>0.0</v>
      </c>
      <c r="V17" s="13">
        <v>0.0</v>
      </c>
      <c r="W17" s="17">
        <v>6.275048</v>
      </c>
      <c r="X17" s="20">
        <v>500000.0</v>
      </c>
      <c r="Y17" s="18">
        <v>1.1874838E7</v>
      </c>
      <c r="Z17" s="20">
        <v>500000.0</v>
      </c>
      <c r="AA17" s="20">
        <f t="shared" si="6"/>
        <v>0.04210583757</v>
      </c>
      <c r="AB17" s="15">
        <v>1.0</v>
      </c>
      <c r="AC17" s="15">
        <v>86.634</v>
      </c>
      <c r="AD17" s="15">
        <v>516.0</v>
      </c>
      <c r="AE17" s="15">
        <v>0.897436</v>
      </c>
      <c r="AF17" s="15">
        <v>0.739875</v>
      </c>
      <c r="AG17" s="19">
        <v>2.57651887982353E9</v>
      </c>
      <c r="AH17" s="19">
        <v>216.972970900616</v>
      </c>
    </row>
    <row r="18" ht="15.75" customHeight="1">
      <c r="A18" s="13" t="s">
        <v>85</v>
      </c>
      <c r="B18" s="13" t="s">
        <v>69</v>
      </c>
      <c r="C18" s="13" t="s">
        <v>46</v>
      </c>
      <c r="D18" s="14" t="s">
        <v>50</v>
      </c>
      <c r="E18" s="13" t="s">
        <v>86</v>
      </c>
      <c r="F18" s="15">
        <v>44279.0</v>
      </c>
      <c r="G18" s="15" t="str">
        <f t="shared" si="1"/>
        <v>24-03-2021</v>
      </c>
      <c r="H18" s="15">
        <v>47.58</v>
      </c>
      <c r="I18" s="15">
        <v>44461.0</v>
      </c>
      <c r="J18" s="15">
        <f t="shared" si="2"/>
        <v>2</v>
      </c>
      <c r="K18" s="15">
        <v>51.05</v>
      </c>
      <c r="L18" s="15">
        <v>44547.0</v>
      </c>
      <c r="M18" s="15">
        <f t="shared" si="3"/>
        <v>-2</v>
      </c>
      <c r="N18" s="15">
        <v>59.7</v>
      </c>
      <c r="O18" s="15">
        <v>44638.0</v>
      </c>
      <c r="P18" s="15">
        <f t="shared" si="4"/>
        <v>-1</v>
      </c>
      <c r="Q18" s="15">
        <v>59.91</v>
      </c>
      <c r="R18" s="15">
        <v>44731.0</v>
      </c>
      <c r="S18" s="15">
        <f t="shared" si="5"/>
        <v>2</v>
      </c>
      <c r="T18" s="16">
        <v>0.789</v>
      </c>
      <c r="U18" s="13">
        <v>1.0</v>
      </c>
      <c r="V18" s="13">
        <v>1.0</v>
      </c>
      <c r="W18" s="17">
        <v>9.846477</v>
      </c>
      <c r="X18" s="15">
        <v>50000.0</v>
      </c>
      <c r="Y18" s="18">
        <v>577030.0</v>
      </c>
      <c r="Z18" s="15">
        <v>1821930.0</v>
      </c>
      <c r="AA18" s="15">
        <f t="shared" si="6"/>
        <v>3.157426824</v>
      </c>
      <c r="AB18" s="15">
        <v>0.027443</v>
      </c>
      <c r="AC18" s="15">
        <v>33.805</v>
      </c>
      <c r="AD18" s="15">
        <v>402.0</v>
      </c>
      <c r="AE18" s="15">
        <v>0.848837</v>
      </c>
      <c r="AF18" s="15">
        <v>0.058121</v>
      </c>
      <c r="AG18" s="19">
        <v>2.25217712432402E9</v>
      </c>
      <c r="AH18" s="19">
        <v>3903.05031683625</v>
      </c>
    </row>
    <row r="19" ht="15.75" customHeight="1">
      <c r="A19" s="13" t="s">
        <v>87</v>
      </c>
      <c r="B19" s="13" t="s">
        <v>88</v>
      </c>
      <c r="C19" s="13" t="s">
        <v>36</v>
      </c>
      <c r="D19" s="14" t="s">
        <v>89</v>
      </c>
      <c r="E19" s="13" t="s">
        <v>90</v>
      </c>
      <c r="F19" s="15">
        <v>44239.0</v>
      </c>
      <c r="G19" s="15" t="str">
        <f t="shared" si="1"/>
        <v>12-02-2021</v>
      </c>
      <c r="H19" s="15">
        <v>50.81</v>
      </c>
      <c r="I19" s="15">
        <v>44419.0</v>
      </c>
      <c r="J19" s="15">
        <f t="shared" si="2"/>
        <v>0</v>
      </c>
      <c r="K19" s="15">
        <v>83.49</v>
      </c>
      <c r="L19" s="15">
        <v>44509.0</v>
      </c>
      <c r="M19" s="15">
        <f t="shared" si="3"/>
        <v>0</v>
      </c>
      <c r="N19" s="15">
        <v>85.67</v>
      </c>
      <c r="O19" s="15">
        <v>44599.0</v>
      </c>
      <c r="P19" s="15">
        <f t="shared" si="4"/>
        <v>0</v>
      </c>
      <c r="Q19" s="15">
        <v>89.05</v>
      </c>
      <c r="R19" s="15">
        <v>44695.0</v>
      </c>
      <c r="S19" s="15">
        <f t="shared" si="5"/>
        <v>6</v>
      </c>
      <c r="T19" s="16">
        <v>0.195</v>
      </c>
      <c r="U19" s="13">
        <v>0.0</v>
      </c>
      <c r="V19" s="13">
        <v>0.0</v>
      </c>
      <c r="W19" s="17">
        <v>2.70362</v>
      </c>
      <c r="X19" s="15">
        <v>3.4803E7</v>
      </c>
      <c r="Y19" s="18">
        <v>1.6207746E7</v>
      </c>
      <c r="Z19" s="15">
        <v>4.880387E7</v>
      </c>
      <c r="AA19" s="15">
        <f t="shared" si="6"/>
        <v>3.011144795</v>
      </c>
      <c r="AB19" s="15">
        <v>0.71312</v>
      </c>
      <c r="AC19" s="15">
        <v>76.195</v>
      </c>
      <c r="AD19" s="15">
        <v>811.0</v>
      </c>
      <c r="AE19" s="15">
        <v>0.931034</v>
      </c>
      <c r="AF19" s="15">
        <v>0.847652</v>
      </c>
      <c r="AG19" s="19">
        <v>2.7089390032798E10</v>
      </c>
      <c r="AH19" s="19">
        <v>1671.3854000919</v>
      </c>
    </row>
    <row r="20" ht="15.75" customHeight="1">
      <c r="A20" s="13" t="s">
        <v>91</v>
      </c>
      <c r="B20" s="13" t="s">
        <v>49</v>
      </c>
      <c r="C20" s="13" t="s">
        <v>46</v>
      </c>
      <c r="D20" s="14" t="s">
        <v>50</v>
      </c>
      <c r="E20" s="13" t="s">
        <v>92</v>
      </c>
      <c r="F20" s="15">
        <v>44315.0</v>
      </c>
      <c r="G20" s="15" t="str">
        <f t="shared" si="1"/>
        <v>29-04-2021</v>
      </c>
      <c r="H20" s="15">
        <v>1.49</v>
      </c>
      <c r="I20" s="15">
        <v>44496.0</v>
      </c>
      <c r="J20" s="15">
        <f t="shared" si="2"/>
        <v>1</v>
      </c>
      <c r="K20" s="15">
        <v>3.0</v>
      </c>
      <c r="L20" s="15">
        <v>44575.0</v>
      </c>
      <c r="M20" s="15">
        <f t="shared" si="3"/>
        <v>-10</v>
      </c>
      <c r="N20" s="15">
        <v>5.56</v>
      </c>
      <c r="O20" s="15">
        <v>44677.0</v>
      </c>
      <c r="P20" s="15">
        <f t="shared" si="4"/>
        <v>2</v>
      </c>
      <c r="Q20" s="15">
        <v>5.62</v>
      </c>
      <c r="R20" s="15">
        <v>44766.0</v>
      </c>
      <c r="S20" s="15">
        <f t="shared" si="5"/>
        <v>1</v>
      </c>
      <c r="T20" s="16">
        <v>0.283</v>
      </c>
      <c r="U20" s="13">
        <v>0.0</v>
      </c>
      <c r="V20" s="13">
        <v>0.0</v>
      </c>
      <c r="W20" s="17">
        <v>-18.0107</v>
      </c>
      <c r="X20" s="15">
        <v>1400000.0</v>
      </c>
      <c r="Y20" s="18">
        <v>2.5782341E7</v>
      </c>
      <c r="Z20" s="15">
        <v>3270150.0</v>
      </c>
      <c r="AA20" s="15">
        <f t="shared" si="6"/>
        <v>0.1268368144</v>
      </c>
      <c r="AB20" s="15">
        <v>0.428115</v>
      </c>
      <c r="AC20" s="15">
        <v>43.032</v>
      </c>
      <c r="AD20" s="15">
        <v>471.0</v>
      </c>
      <c r="AE20" s="15">
        <v>0.80814</v>
      </c>
      <c r="AF20" s="15">
        <v>0.381795</v>
      </c>
      <c r="AG20" s="19">
        <v>3.96709764525283E10</v>
      </c>
      <c r="AH20" s="19">
        <v>1538.68791249516</v>
      </c>
    </row>
    <row r="21" ht="15.75" customHeight="1">
      <c r="A21" s="13" t="s">
        <v>93</v>
      </c>
      <c r="B21" s="13" t="s">
        <v>49</v>
      </c>
      <c r="C21" s="13" t="s">
        <v>46</v>
      </c>
      <c r="D21" s="14" t="s">
        <v>50</v>
      </c>
      <c r="E21" s="13" t="s">
        <v>94</v>
      </c>
      <c r="F21" s="15">
        <v>44328.0</v>
      </c>
      <c r="G21" s="15" t="str">
        <f t="shared" si="1"/>
        <v>12-05-2021</v>
      </c>
      <c r="H21" s="15">
        <v>6.49</v>
      </c>
      <c r="I21" s="15">
        <v>44507.0</v>
      </c>
      <c r="J21" s="15">
        <f t="shared" si="2"/>
        <v>-1</v>
      </c>
      <c r="K21" s="15">
        <v>11.11</v>
      </c>
      <c r="L21" s="15">
        <v>44598.0</v>
      </c>
      <c r="M21" s="15">
        <f t="shared" si="3"/>
        <v>0</v>
      </c>
      <c r="N21" s="15">
        <v>18.34</v>
      </c>
      <c r="O21" s="15">
        <v>44682.0</v>
      </c>
      <c r="P21" s="15">
        <f t="shared" si="4"/>
        <v>-6</v>
      </c>
      <c r="Q21" s="15">
        <v>23.35</v>
      </c>
      <c r="R21" s="15">
        <v>44787.0</v>
      </c>
      <c r="S21" s="15">
        <f t="shared" si="5"/>
        <v>9</v>
      </c>
      <c r="T21" s="16">
        <v>0.385</v>
      </c>
      <c r="U21" s="13">
        <v>0.0</v>
      </c>
      <c r="V21" s="13">
        <v>0.0</v>
      </c>
      <c r="W21" s="17">
        <v>-40.4392</v>
      </c>
      <c r="X21" s="15">
        <v>150000.0</v>
      </c>
      <c r="Y21" s="18">
        <v>5209324.0</v>
      </c>
      <c r="Z21" s="15">
        <v>3793020.0</v>
      </c>
      <c r="AA21" s="15">
        <f t="shared" si="6"/>
        <v>0.7281213455</v>
      </c>
      <c r="AB21" s="15">
        <v>0.039546</v>
      </c>
      <c r="AC21" s="15">
        <v>58.23</v>
      </c>
      <c r="AD21" s="15">
        <v>482.0</v>
      </c>
      <c r="AE21" s="15">
        <v>0.822785</v>
      </c>
      <c r="AF21" s="15">
        <v>0.350025</v>
      </c>
      <c r="AG21" s="19">
        <v>2.22130135143918E9</v>
      </c>
      <c r="AH21" s="19">
        <v>426.408753120209</v>
      </c>
    </row>
    <row r="22" ht="15.75" customHeight="1">
      <c r="A22" s="13" t="s">
        <v>95</v>
      </c>
      <c r="B22" s="13" t="s">
        <v>49</v>
      </c>
      <c r="C22" s="13" t="s">
        <v>46</v>
      </c>
      <c r="D22" s="14" t="s">
        <v>50</v>
      </c>
      <c r="E22" s="13" t="s">
        <v>96</v>
      </c>
      <c r="F22" s="15">
        <v>44357.0</v>
      </c>
      <c r="G22" s="15" t="str">
        <f t="shared" si="1"/>
        <v>10-06-2021</v>
      </c>
      <c r="H22" s="15">
        <v>1.12</v>
      </c>
      <c r="I22" s="15">
        <v>44535.0</v>
      </c>
      <c r="J22" s="15">
        <f t="shared" si="2"/>
        <v>-2</v>
      </c>
      <c r="K22" s="15">
        <v>1.56</v>
      </c>
      <c r="L22" s="15">
        <v>44624.0</v>
      </c>
      <c r="M22" s="15">
        <f t="shared" si="3"/>
        <v>-3</v>
      </c>
      <c r="N22" s="15">
        <v>12.51</v>
      </c>
      <c r="O22" s="15">
        <v>44717.0</v>
      </c>
      <c r="P22" s="15">
        <f t="shared" si="4"/>
        <v>0</v>
      </c>
      <c r="Q22" s="15">
        <v>21.1</v>
      </c>
      <c r="R22" s="15">
        <v>44801.0</v>
      </c>
      <c r="S22" s="15">
        <f t="shared" si="5"/>
        <v>-6</v>
      </c>
      <c r="T22" s="16">
        <v>0.274</v>
      </c>
      <c r="U22" s="13">
        <v>0.0</v>
      </c>
      <c r="V22" s="13">
        <v>0.0</v>
      </c>
      <c r="W22" s="17">
        <v>-36.1535</v>
      </c>
      <c r="X22" s="20">
        <v>200000.0</v>
      </c>
      <c r="Y22" s="18">
        <v>1.6126866E7</v>
      </c>
      <c r="Z22" s="15">
        <v>1.257529E7</v>
      </c>
      <c r="AA22" s="15">
        <f t="shared" si="6"/>
        <v>0.7797727097</v>
      </c>
      <c r="AB22" s="15">
        <v>0.015904</v>
      </c>
      <c r="AC22" s="15">
        <v>76.721</v>
      </c>
      <c r="AD22" s="15">
        <v>483.0</v>
      </c>
      <c r="AE22" s="15">
        <v>0.886076</v>
      </c>
      <c r="AF22" s="15">
        <v>0.230208</v>
      </c>
      <c r="AG22" s="19">
        <v>1.13149510917283E10</v>
      </c>
      <c r="AH22" s="19">
        <v>701.621201027424</v>
      </c>
    </row>
    <row r="23" ht="15.75" customHeight="1">
      <c r="A23" s="13" t="s">
        <v>97</v>
      </c>
      <c r="B23" s="13" t="s">
        <v>53</v>
      </c>
      <c r="C23" s="13" t="s">
        <v>54</v>
      </c>
      <c r="D23" s="14" t="s">
        <v>55</v>
      </c>
      <c r="E23" s="13" t="s">
        <v>98</v>
      </c>
      <c r="F23" s="15">
        <v>44268.0</v>
      </c>
      <c r="G23" s="15" t="str">
        <f t="shared" si="1"/>
        <v>13-03-2021</v>
      </c>
      <c r="H23" s="15">
        <v>46.77</v>
      </c>
      <c r="I23" s="15">
        <v>44448.0</v>
      </c>
      <c r="J23" s="15">
        <f t="shared" si="2"/>
        <v>0</v>
      </c>
      <c r="K23" s="15">
        <v>72.94</v>
      </c>
      <c r="L23" s="15">
        <v>44548.0</v>
      </c>
      <c r="M23" s="15">
        <f t="shared" si="3"/>
        <v>10</v>
      </c>
      <c r="N23" s="15">
        <v>80.04</v>
      </c>
      <c r="O23" s="15">
        <v>44629.0</v>
      </c>
      <c r="P23" s="15">
        <f t="shared" si="4"/>
        <v>1</v>
      </c>
      <c r="Q23" s="15">
        <v>81.53</v>
      </c>
      <c r="R23" s="15">
        <v>44715.0</v>
      </c>
      <c r="S23" s="15">
        <f t="shared" si="5"/>
        <v>-3</v>
      </c>
      <c r="T23" s="16">
        <v>0.649</v>
      </c>
      <c r="U23" s="13">
        <v>1.0</v>
      </c>
      <c r="V23" s="13">
        <v>1.0</v>
      </c>
      <c r="W23" s="17">
        <v>6.275048</v>
      </c>
      <c r="X23" s="15">
        <v>2500000.0</v>
      </c>
      <c r="Y23" s="18">
        <v>5.0187406E7</v>
      </c>
      <c r="Z23" s="15">
        <v>3.46874E7</v>
      </c>
      <c r="AA23" s="15">
        <f t="shared" si="6"/>
        <v>0.6911574589</v>
      </c>
      <c r="AB23" s="15">
        <v>0.072072</v>
      </c>
      <c r="AC23" s="15">
        <v>18.896</v>
      </c>
      <c r="AD23" s="15">
        <v>100.0</v>
      </c>
      <c r="AE23" s="15">
        <v>0.780899</v>
      </c>
      <c r="AF23" s="15">
        <v>0.416395</v>
      </c>
      <c r="AG23" s="19">
        <v>3.23031701210765E11</v>
      </c>
      <c r="AH23" s="19">
        <v>6436.50921529527</v>
      </c>
    </row>
    <row r="24" ht="15.75" customHeight="1">
      <c r="A24" s="13" t="s">
        <v>99</v>
      </c>
      <c r="B24" s="13" t="s">
        <v>83</v>
      </c>
      <c r="C24" s="13" t="s">
        <v>46</v>
      </c>
      <c r="D24" s="14" t="s">
        <v>50</v>
      </c>
      <c r="E24" s="13" t="s">
        <v>100</v>
      </c>
      <c r="F24" s="15">
        <v>44307.0</v>
      </c>
      <c r="G24" s="15" t="str">
        <f t="shared" si="1"/>
        <v>21-04-2021</v>
      </c>
      <c r="H24" s="15">
        <v>29.36</v>
      </c>
      <c r="I24" s="15">
        <v>44488.0</v>
      </c>
      <c r="J24" s="15">
        <f t="shared" si="2"/>
        <v>1</v>
      </c>
      <c r="K24" s="15">
        <v>40.76</v>
      </c>
      <c r="L24" s="15">
        <v>44588.0</v>
      </c>
      <c r="M24" s="15">
        <f t="shared" si="3"/>
        <v>11</v>
      </c>
      <c r="N24" s="15">
        <v>40.79</v>
      </c>
      <c r="O24" s="15">
        <v>44677.0</v>
      </c>
      <c r="P24" s="15">
        <f t="shared" si="4"/>
        <v>10</v>
      </c>
      <c r="Q24" s="15">
        <v>50.23</v>
      </c>
      <c r="R24" s="15">
        <v>44766.0</v>
      </c>
      <c r="S24" s="15">
        <f t="shared" si="5"/>
        <v>9</v>
      </c>
      <c r="T24" s="16">
        <v>0.322</v>
      </c>
      <c r="U24" s="13">
        <v>0.0</v>
      </c>
      <c r="V24" s="13">
        <v>0.0</v>
      </c>
      <c r="W24" s="17">
        <v>4.132191</v>
      </c>
      <c r="X24" s="20">
        <v>200000.0</v>
      </c>
      <c r="Y24" s="18">
        <v>790986.0</v>
      </c>
      <c r="Z24" s="15">
        <v>1292780.0</v>
      </c>
      <c r="AA24" s="15">
        <f t="shared" si="6"/>
        <v>1.634390495</v>
      </c>
      <c r="AB24" s="15">
        <v>0.154705</v>
      </c>
      <c r="AC24" s="15">
        <v>70.836</v>
      </c>
      <c r="AD24" s="15">
        <v>581.0</v>
      </c>
      <c r="AE24" s="15">
        <v>0.861111</v>
      </c>
      <c r="AF24" s="15">
        <v>0.21113</v>
      </c>
      <c r="AG24" s="19">
        <v>1.19501953103664E9</v>
      </c>
      <c r="AH24" s="19">
        <v>1510.79732262852</v>
      </c>
    </row>
    <row r="25" ht="15.75" customHeight="1">
      <c r="A25" s="13" t="s">
        <v>101</v>
      </c>
      <c r="B25" s="13" t="s">
        <v>49</v>
      </c>
      <c r="C25" s="13" t="s">
        <v>46</v>
      </c>
      <c r="D25" s="14" t="s">
        <v>50</v>
      </c>
      <c r="E25" s="13" t="s">
        <v>102</v>
      </c>
      <c r="F25" s="15">
        <v>44300.0</v>
      </c>
      <c r="G25" s="15" t="str">
        <f t="shared" si="1"/>
        <v>14-04-2021</v>
      </c>
      <c r="H25" s="15">
        <v>4.67</v>
      </c>
      <c r="I25" s="15">
        <v>44483.0</v>
      </c>
      <c r="J25" s="15">
        <f t="shared" si="2"/>
        <v>3</v>
      </c>
      <c r="K25" s="15">
        <v>10.43</v>
      </c>
      <c r="L25" s="15">
        <v>44558.0</v>
      </c>
      <c r="M25" s="15">
        <f t="shared" si="3"/>
        <v>-12</v>
      </c>
      <c r="N25" s="15">
        <v>11.42</v>
      </c>
      <c r="O25" s="15">
        <v>44643.0</v>
      </c>
      <c r="P25" s="15">
        <f t="shared" si="4"/>
        <v>-17</v>
      </c>
      <c r="Q25" s="15">
        <v>11.65</v>
      </c>
      <c r="R25" s="15">
        <v>44759.0</v>
      </c>
      <c r="S25" s="15">
        <f t="shared" si="5"/>
        <v>9</v>
      </c>
      <c r="T25" s="16">
        <v>0.237</v>
      </c>
      <c r="U25" s="13">
        <v>0.0</v>
      </c>
      <c r="V25" s="13">
        <v>0.0</v>
      </c>
      <c r="W25" s="17">
        <v>-8.58209</v>
      </c>
      <c r="X25" s="15">
        <v>0.0</v>
      </c>
      <c r="Y25" s="18">
        <v>5570733.0</v>
      </c>
      <c r="Z25" s="15">
        <v>1297110.0</v>
      </c>
      <c r="AA25" s="15">
        <f t="shared" si="6"/>
        <v>0.232843685</v>
      </c>
      <c r="AB25" s="15">
        <v>0.0</v>
      </c>
      <c r="AC25" s="15">
        <v>32.627</v>
      </c>
      <c r="AD25" s="15">
        <v>484.0</v>
      </c>
      <c r="AE25" s="15">
        <v>0.908451</v>
      </c>
      <c r="AF25" s="15">
        <v>0.394016</v>
      </c>
      <c r="AG25" s="19">
        <v>1.3976661497841E10</v>
      </c>
      <c r="AH25" s="19">
        <v>2508.9447830009</v>
      </c>
    </row>
    <row r="26" ht="15.75" customHeight="1">
      <c r="A26" s="13" t="s">
        <v>103</v>
      </c>
      <c r="B26" s="13" t="s">
        <v>104</v>
      </c>
      <c r="C26" s="13" t="s">
        <v>54</v>
      </c>
      <c r="D26" s="14" t="s">
        <v>55</v>
      </c>
      <c r="E26" s="13" t="s">
        <v>105</v>
      </c>
      <c r="F26" s="15">
        <v>44199.0</v>
      </c>
      <c r="G26" s="15" t="str">
        <f t="shared" si="1"/>
        <v>03-01-2021</v>
      </c>
      <c r="H26" s="15">
        <v>32.91</v>
      </c>
      <c r="I26" s="15">
        <v>44382.0</v>
      </c>
      <c r="J26" s="15">
        <f t="shared" si="2"/>
        <v>3</v>
      </c>
      <c r="K26" s="15">
        <v>65.77</v>
      </c>
      <c r="L26" s="15">
        <v>44466.0</v>
      </c>
      <c r="M26" s="15">
        <f t="shared" si="3"/>
        <v>-3</v>
      </c>
      <c r="N26" s="15">
        <v>76.14</v>
      </c>
      <c r="O26" s="15">
        <v>44557.0</v>
      </c>
      <c r="P26" s="15">
        <f t="shared" si="4"/>
        <v>-2</v>
      </c>
      <c r="Q26" s="15">
        <v>83.7</v>
      </c>
      <c r="R26" s="15">
        <v>44648.0</v>
      </c>
      <c r="S26" s="15">
        <f t="shared" si="5"/>
        <v>-1</v>
      </c>
      <c r="T26" s="16">
        <v>0.899</v>
      </c>
      <c r="U26" s="13">
        <v>1.0</v>
      </c>
      <c r="V26" s="13">
        <v>1.0</v>
      </c>
      <c r="W26" s="17">
        <v>8.846477</v>
      </c>
      <c r="X26" s="15">
        <v>0.0</v>
      </c>
      <c r="Y26" s="18">
        <v>5084532.0</v>
      </c>
      <c r="Z26" s="15">
        <v>4733380.0</v>
      </c>
      <c r="AA26" s="15">
        <f t="shared" si="6"/>
        <v>0.9309372033</v>
      </c>
      <c r="AB26" s="15">
        <v>0.0</v>
      </c>
      <c r="AC26" s="15">
        <v>19.924</v>
      </c>
      <c r="AD26" s="15">
        <v>94.0</v>
      </c>
      <c r="AE26" s="15">
        <v>0.83908</v>
      </c>
      <c r="AF26" s="15">
        <v>0.192063</v>
      </c>
      <c r="AG26" s="19">
        <v>6.44176705211842E10</v>
      </c>
      <c r="AH26" s="19">
        <v>12669.3411549351</v>
      </c>
    </row>
    <row r="27" ht="15.75" customHeight="1">
      <c r="A27" s="13" t="s">
        <v>106</v>
      </c>
      <c r="B27" s="13" t="s">
        <v>69</v>
      </c>
      <c r="C27" s="13" t="s">
        <v>46</v>
      </c>
      <c r="D27" s="14" t="s">
        <v>50</v>
      </c>
      <c r="E27" s="13" t="s">
        <v>107</v>
      </c>
      <c r="F27" s="15">
        <v>44261.0</v>
      </c>
      <c r="G27" s="15" t="str">
        <f t="shared" si="1"/>
        <v>06-03-2021</v>
      </c>
      <c r="H27" s="15">
        <v>4.24</v>
      </c>
      <c r="I27" s="15">
        <v>44449.0</v>
      </c>
      <c r="J27" s="15">
        <f t="shared" si="2"/>
        <v>8</v>
      </c>
      <c r="K27" s="15">
        <v>11.08</v>
      </c>
      <c r="L27" s="15">
        <v>44535.0</v>
      </c>
      <c r="M27" s="15">
        <f t="shared" si="3"/>
        <v>4</v>
      </c>
      <c r="N27" s="15">
        <v>24.41</v>
      </c>
      <c r="O27" s="15">
        <v>44625.0</v>
      </c>
      <c r="P27" s="15">
        <f t="shared" si="4"/>
        <v>4</v>
      </c>
      <c r="Q27" s="15">
        <v>28.5</v>
      </c>
      <c r="R27" s="15">
        <v>44717.0</v>
      </c>
      <c r="S27" s="15">
        <f t="shared" si="5"/>
        <v>6</v>
      </c>
      <c r="T27" s="16">
        <v>0.55</v>
      </c>
      <c r="U27" s="13">
        <v>1.0</v>
      </c>
      <c r="V27" s="13">
        <v>1.0</v>
      </c>
      <c r="W27" s="17">
        <v>-3.58209</v>
      </c>
      <c r="X27" s="20">
        <v>100000.0</v>
      </c>
      <c r="Y27" s="18">
        <v>2.6147551E7</v>
      </c>
      <c r="Z27" s="15">
        <v>1.889717E7</v>
      </c>
      <c r="AA27" s="15">
        <f t="shared" si="6"/>
        <v>0.7227128078</v>
      </c>
      <c r="AB27" s="15">
        <v>0.005292</v>
      </c>
      <c r="AC27" s="15">
        <v>48.761</v>
      </c>
      <c r="AD27" s="15">
        <v>437.0</v>
      </c>
      <c r="AE27" s="15">
        <v>0.818182</v>
      </c>
      <c r="AF27" s="15">
        <v>0.178491</v>
      </c>
      <c r="AG27" s="19">
        <v>5.98984798212323E10</v>
      </c>
      <c r="AH27" s="19">
        <v>2290.78737894927</v>
      </c>
    </row>
    <row r="28" ht="15.75" customHeight="1">
      <c r="A28" s="13" t="s">
        <v>108</v>
      </c>
      <c r="B28" s="13" t="s">
        <v>66</v>
      </c>
      <c r="C28" s="13" t="s">
        <v>41</v>
      </c>
      <c r="D28" s="14" t="s">
        <v>42</v>
      </c>
      <c r="E28" s="13" t="s">
        <v>109</v>
      </c>
      <c r="F28" s="15">
        <v>44192.0</v>
      </c>
      <c r="G28" s="15" t="str">
        <f t="shared" si="1"/>
        <v>27-12-2020</v>
      </c>
      <c r="H28" s="15">
        <v>47.49</v>
      </c>
      <c r="I28" s="15">
        <v>44372.0</v>
      </c>
      <c r="J28" s="15">
        <f t="shared" si="2"/>
        <v>0</v>
      </c>
      <c r="K28" s="15">
        <v>57.92</v>
      </c>
      <c r="L28" s="15">
        <v>44462.0</v>
      </c>
      <c r="M28" s="15">
        <f t="shared" si="3"/>
        <v>0</v>
      </c>
      <c r="N28" s="15">
        <v>64.86</v>
      </c>
      <c r="O28" s="15">
        <v>44552.0</v>
      </c>
      <c r="P28" s="15">
        <f t="shared" si="4"/>
        <v>0</v>
      </c>
      <c r="Q28" s="15">
        <v>66.22</v>
      </c>
      <c r="R28" s="15">
        <v>44642.0</v>
      </c>
      <c r="S28" s="15">
        <f t="shared" si="5"/>
        <v>0</v>
      </c>
      <c r="T28" s="16">
        <v>0.819</v>
      </c>
      <c r="U28" s="13">
        <v>1.0</v>
      </c>
      <c r="V28" s="13">
        <v>1.0</v>
      </c>
      <c r="W28" s="17">
        <v>10.3273</v>
      </c>
      <c r="X28" s="15">
        <v>0.0</v>
      </c>
      <c r="Y28" s="18">
        <v>1.067187E7</v>
      </c>
      <c r="Z28" s="15">
        <v>186150.0</v>
      </c>
      <c r="AA28" s="15">
        <f t="shared" si="6"/>
        <v>0.01744305356</v>
      </c>
      <c r="AB28" s="15">
        <v>0.0</v>
      </c>
      <c r="AC28" s="15">
        <v>26.079</v>
      </c>
      <c r="AD28" s="15">
        <v>316.0</v>
      </c>
      <c r="AE28" s="15">
        <v>0.589888</v>
      </c>
      <c r="AF28" s="15">
        <v>1.605062</v>
      </c>
      <c r="AG28" s="19">
        <v>2.52548179964897E11</v>
      </c>
      <c r="AH28" s="19">
        <v>23664.8478631108</v>
      </c>
    </row>
    <row r="29" ht="15.75" customHeight="1">
      <c r="A29" s="13" t="s">
        <v>110</v>
      </c>
      <c r="B29" s="13" t="s">
        <v>49</v>
      </c>
      <c r="C29" s="13" t="s">
        <v>46</v>
      </c>
      <c r="D29" s="14" t="s">
        <v>50</v>
      </c>
      <c r="E29" s="13" t="s">
        <v>111</v>
      </c>
      <c r="F29" s="15">
        <v>44328.0</v>
      </c>
      <c r="G29" s="15" t="str">
        <f t="shared" si="1"/>
        <v>12-05-2021</v>
      </c>
      <c r="H29" s="15">
        <v>0.12</v>
      </c>
      <c r="I29" s="15">
        <v>44509.0</v>
      </c>
      <c r="J29" s="15">
        <f t="shared" si="2"/>
        <v>1</v>
      </c>
      <c r="K29" s="15">
        <v>0.44</v>
      </c>
      <c r="L29" s="15">
        <v>44601.0</v>
      </c>
      <c r="M29" s="15">
        <f t="shared" si="3"/>
        <v>3</v>
      </c>
      <c r="N29" s="15">
        <v>1.91</v>
      </c>
      <c r="O29" s="15">
        <v>44703.0</v>
      </c>
      <c r="P29" s="15">
        <f t="shared" si="4"/>
        <v>15</v>
      </c>
      <c r="Q29" s="15">
        <v>3.84</v>
      </c>
      <c r="R29" s="15">
        <v>44780.0</v>
      </c>
      <c r="S29" s="15">
        <f t="shared" si="5"/>
        <v>2</v>
      </c>
      <c r="T29" s="16">
        <v>0.35</v>
      </c>
      <c r="U29" s="13">
        <v>0.0</v>
      </c>
      <c r="V29" s="13">
        <v>0.0</v>
      </c>
      <c r="W29" s="17">
        <v>-11.5821</v>
      </c>
      <c r="X29" s="20">
        <v>700000.0</v>
      </c>
      <c r="Y29" s="18">
        <v>8.990689E7</v>
      </c>
      <c r="Z29" s="15">
        <v>2.848147E7</v>
      </c>
      <c r="AA29" s="15">
        <f t="shared" si="6"/>
        <v>0.3167885131</v>
      </c>
      <c r="AB29" s="15">
        <v>0.024577</v>
      </c>
      <c r="AC29" s="15">
        <v>54.954</v>
      </c>
      <c r="AD29" s="15">
        <v>490.0</v>
      </c>
      <c r="AE29" s="15">
        <v>0.829787</v>
      </c>
      <c r="AF29" s="15">
        <v>0.151561</v>
      </c>
      <c r="AG29" s="19">
        <v>5.17758298772088E10</v>
      </c>
      <c r="AH29" s="19">
        <v>575.882781366465</v>
      </c>
    </row>
    <row r="30" ht="15.75" customHeight="1">
      <c r="A30" s="13" t="s">
        <v>112</v>
      </c>
      <c r="B30" s="13" t="s">
        <v>83</v>
      </c>
      <c r="C30" s="13" t="s">
        <v>46</v>
      </c>
      <c r="D30" s="14" t="s">
        <v>50</v>
      </c>
      <c r="E30" s="13" t="s">
        <v>113</v>
      </c>
      <c r="F30" s="15">
        <v>44303.0</v>
      </c>
      <c r="G30" s="15" t="str">
        <f t="shared" si="1"/>
        <v>17-04-2021</v>
      </c>
      <c r="H30" s="15">
        <v>3.45</v>
      </c>
      <c r="I30" s="15">
        <v>44448.0</v>
      </c>
      <c r="J30" s="15">
        <f t="shared" si="2"/>
        <v>-35</v>
      </c>
      <c r="K30" s="15">
        <v>11.02</v>
      </c>
      <c r="L30" s="15">
        <v>44578.0</v>
      </c>
      <c r="M30" s="15">
        <f t="shared" si="3"/>
        <v>5</v>
      </c>
      <c r="N30" s="15">
        <v>13.55</v>
      </c>
      <c r="O30" s="15">
        <v>44660.0</v>
      </c>
      <c r="P30" s="15">
        <f t="shared" si="4"/>
        <v>-3</v>
      </c>
      <c r="Q30" s="15">
        <v>18.39</v>
      </c>
      <c r="R30" s="15">
        <v>44749.0</v>
      </c>
      <c r="S30" s="15">
        <f t="shared" si="5"/>
        <v>-4</v>
      </c>
      <c r="T30" s="16">
        <v>0.256</v>
      </c>
      <c r="U30" s="13">
        <v>0.0</v>
      </c>
      <c r="V30" s="13">
        <v>0.0</v>
      </c>
      <c r="W30" s="17">
        <v>-0.15352</v>
      </c>
      <c r="X30" s="15">
        <v>1300000.0</v>
      </c>
      <c r="Y30" s="18">
        <v>1073994.0</v>
      </c>
      <c r="Z30" s="15">
        <v>2064100.0</v>
      </c>
      <c r="AA30" s="15">
        <f t="shared" si="6"/>
        <v>1.921891556</v>
      </c>
      <c r="AB30" s="15">
        <v>0.629814</v>
      </c>
      <c r="AC30" s="15">
        <v>22.085</v>
      </c>
      <c r="AD30" s="15">
        <v>522.0</v>
      </c>
      <c r="AE30" s="15">
        <v>0.837079</v>
      </c>
      <c r="AF30" s="15">
        <v>0.101319</v>
      </c>
      <c r="AG30" s="19">
        <v>3.08885363856832E9</v>
      </c>
      <c r="AH30" s="19">
        <v>2876.04366371536</v>
      </c>
    </row>
    <row r="31" ht="15.75" customHeight="1">
      <c r="A31" s="13" t="s">
        <v>114</v>
      </c>
      <c r="B31" s="13" t="s">
        <v>115</v>
      </c>
      <c r="C31" s="13" t="s">
        <v>54</v>
      </c>
      <c r="D31" s="14" t="s">
        <v>55</v>
      </c>
      <c r="E31" s="13" t="s">
        <v>116</v>
      </c>
      <c r="F31" s="15">
        <v>44244.0</v>
      </c>
      <c r="G31" s="15" t="str">
        <f t="shared" si="1"/>
        <v>17-02-2021</v>
      </c>
      <c r="H31" s="15">
        <v>50.52</v>
      </c>
      <c r="I31" s="15">
        <v>44424.0</v>
      </c>
      <c r="J31" s="15">
        <f t="shared" si="2"/>
        <v>0</v>
      </c>
      <c r="K31" s="15">
        <v>60.73</v>
      </c>
      <c r="L31" s="15">
        <v>44514.0</v>
      </c>
      <c r="M31" s="15">
        <f t="shared" si="3"/>
        <v>0</v>
      </c>
      <c r="N31" s="15">
        <v>62.54</v>
      </c>
      <c r="O31" s="15">
        <v>44604.0</v>
      </c>
      <c r="P31" s="15">
        <f t="shared" si="4"/>
        <v>0</v>
      </c>
      <c r="Q31" s="15">
        <v>64.23</v>
      </c>
      <c r="R31" s="15">
        <v>44694.0</v>
      </c>
      <c r="S31" s="15">
        <f t="shared" si="5"/>
        <v>0</v>
      </c>
      <c r="T31" s="16">
        <v>0.543</v>
      </c>
      <c r="U31" s="13">
        <v>1.0</v>
      </c>
      <c r="V31" s="13">
        <v>1.0</v>
      </c>
      <c r="W31" s="17">
        <v>4.560762</v>
      </c>
      <c r="X31" s="15">
        <v>1150000.0</v>
      </c>
      <c r="Y31" s="18">
        <v>1.0881882E7</v>
      </c>
      <c r="Z31" s="15">
        <v>1180000.0</v>
      </c>
      <c r="AA31" s="15">
        <f t="shared" si="6"/>
        <v>0.1084371251</v>
      </c>
      <c r="AB31" s="15">
        <v>0.974576</v>
      </c>
      <c r="AC31" s="15">
        <v>18.172</v>
      </c>
      <c r="AD31" s="15">
        <v>42.0</v>
      </c>
      <c r="AE31" s="15">
        <v>0.848315</v>
      </c>
      <c r="AF31" s="15">
        <v>0.036097</v>
      </c>
      <c r="AG31" s="19">
        <v>8.89413725582397E10</v>
      </c>
      <c r="AH31" s="19">
        <v>8173.34469885261</v>
      </c>
    </row>
    <row r="32" ht="15.75" customHeight="1">
      <c r="A32" s="13" t="s">
        <v>117</v>
      </c>
      <c r="B32" s="13" t="s">
        <v>53</v>
      </c>
      <c r="C32" s="13" t="s">
        <v>54</v>
      </c>
      <c r="D32" s="14" t="s">
        <v>55</v>
      </c>
      <c r="E32" s="13" t="s">
        <v>118</v>
      </c>
      <c r="F32" s="15">
        <v>44217.0</v>
      </c>
      <c r="G32" s="15" t="str">
        <f t="shared" si="1"/>
        <v>21-01-2021</v>
      </c>
      <c r="H32" s="15">
        <v>42.74</v>
      </c>
      <c r="I32" s="15">
        <v>44397.0</v>
      </c>
      <c r="J32" s="15">
        <f t="shared" si="2"/>
        <v>0</v>
      </c>
      <c r="K32" s="15">
        <v>65.41</v>
      </c>
      <c r="L32" s="15">
        <v>44487.0</v>
      </c>
      <c r="M32" s="15">
        <f t="shared" si="3"/>
        <v>0</v>
      </c>
      <c r="N32" s="15">
        <v>80.55</v>
      </c>
      <c r="O32" s="15">
        <v>44577.0</v>
      </c>
      <c r="P32" s="15">
        <f t="shared" si="4"/>
        <v>0</v>
      </c>
      <c r="Q32" s="15">
        <v>83.79</v>
      </c>
      <c r="R32" s="15">
        <v>44667.0</v>
      </c>
      <c r="S32" s="15">
        <f t="shared" si="5"/>
        <v>0</v>
      </c>
      <c r="T32" s="16">
        <v>0.625</v>
      </c>
      <c r="U32" s="13">
        <v>1.0</v>
      </c>
      <c r="V32" s="13">
        <v>1.0</v>
      </c>
      <c r="W32" s="17">
        <v>-2.15352</v>
      </c>
      <c r="X32" s="15">
        <v>683520.0</v>
      </c>
      <c r="Y32" s="18">
        <v>1.734374E7</v>
      </c>
      <c r="Z32" s="15">
        <v>8523950.0</v>
      </c>
      <c r="AA32" s="15">
        <f t="shared" si="6"/>
        <v>0.4914712744</v>
      </c>
      <c r="AB32" s="15">
        <v>0.080188</v>
      </c>
      <c r="AC32" s="15">
        <v>36.014</v>
      </c>
      <c r="AD32" s="15">
        <v>130.0</v>
      </c>
      <c r="AE32" s="15">
        <v>0.859551</v>
      </c>
      <c r="AF32" s="15">
        <v>0.100594</v>
      </c>
      <c r="AG32" s="19">
        <v>1.08108009E11</v>
      </c>
      <c r="AH32" s="19">
        <v>6233.25816692363</v>
      </c>
    </row>
    <row r="33" ht="15.75" customHeight="1">
      <c r="A33" s="13" t="s">
        <v>119</v>
      </c>
      <c r="B33" s="13" t="s">
        <v>45</v>
      </c>
      <c r="C33" s="13" t="s">
        <v>46</v>
      </c>
      <c r="D33" s="14" t="s">
        <v>37</v>
      </c>
      <c r="E33" s="13" t="s">
        <v>120</v>
      </c>
      <c r="F33" s="15">
        <v>44282.0</v>
      </c>
      <c r="G33" s="15" t="str">
        <f t="shared" si="1"/>
        <v>27-03-2021</v>
      </c>
      <c r="H33" s="15">
        <v>8.64</v>
      </c>
      <c r="I33" s="15">
        <v>44462.0</v>
      </c>
      <c r="J33" s="15">
        <f t="shared" si="2"/>
        <v>0</v>
      </c>
      <c r="K33" s="15">
        <v>29.82</v>
      </c>
      <c r="L33" s="15">
        <v>44554.0</v>
      </c>
      <c r="M33" s="15">
        <f t="shared" si="3"/>
        <v>2</v>
      </c>
      <c r="N33" s="15">
        <v>40.12</v>
      </c>
      <c r="O33" s="15">
        <v>44640.0</v>
      </c>
      <c r="P33" s="15">
        <f t="shared" si="4"/>
        <v>-2</v>
      </c>
      <c r="Q33" s="15">
        <v>43.5</v>
      </c>
      <c r="R33" s="15">
        <v>44739.0</v>
      </c>
      <c r="S33" s="15">
        <f t="shared" si="5"/>
        <v>7</v>
      </c>
      <c r="T33" s="16">
        <v>0.173</v>
      </c>
      <c r="U33" s="13">
        <v>0.0</v>
      </c>
      <c r="V33" s="13">
        <v>0.0</v>
      </c>
      <c r="W33" s="17">
        <v>8.417905</v>
      </c>
      <c r="X33" s="15">
        <v>1.26E7</v>
      </c>
      <c r="Y33" s="18">
        <v>1.05618671E8</v>
      </c>
      <c r="Z33" s="15">
        <v>9.986261E7</v>
      </c>
      <c r="AA33" s="15">
        <f t="shared" si="6"/>
        <v>0.9455014824</v>
      </c>
      <c r="AB33" s="15">
        <v>0.126173</v>
      </c>
      <c r="AC33" s="15">
        <v>57.27</v>
      </c>
      <c r="AD33" s="15">
        <v>651.0</v>
      </c>
      <c r="AE33" s="15">
        <v>0.882022</v>
      </c>
      <c r="AF33" s="15">
        <v>0.746995</v>
      </c>
      <c r="AG33" s="19">
        <v>3.18678815489749E11</v>
      </c>
      <c r="AH33" s="19">
        <v>3017.25833578941</v>
      </c>
    </row>
    <row r="34" ht="15.75" customHeight="1">
      <c r="A34" s="13" t="s">
        <v>121</v>
      </c>
      <c r="B34" s="13" t="s">
        <v>104</v>
      </c>
      <c r="C34" s="13" t="s">
        <v>54</v>
      </c>
      <c r="D34" s="14" t="s">
        <v>55</v>
      </c>
      <c r="E34" s="13" t="s">
        <v>122</v>
      </c>
      <c r="F34" s="15">
        <v>44249.0</v>
      </c>
      <c r="G34" s="15" t="str">
        <f t="shared" si="1"/>
        <v>22-02-2021</v>
      </c>
      <c r="H34" s="15">
        <v>52.74</v>
      </c>
      <c r="I34" s="15">
        <v>44428.0</v>
      </c>
      <c r="J34" s="15">
        <f t="shared" si="2"/>
        <v>-1</v>
      </c>
      <c r="K34" s="15">
        <v>69.42</v>
      </c>
      <c r="L34" s="15">
        <v>44521.0</v>
      </c>
      <c r="M34" s="15">
        <f t="shared" si="3"/>
        <v>2</v>
      </c>
      <c r="N34" s="15">
        <v>71.87</v>
      </c>
      <c r="O34" s="15">
        <v>44607.0</v>
      </c>
      <c r="P34" s="15">
        <f t="shared" si="4"/>
        <v>-2</v>
      </c>
      <c r="Q34" s="15">
        <v>72.64</v>
      </c>
      <c r="R34" s="15">
        <v>44701.0</v>
      </c>
      <c r="S34" s="15">
        <f t="shared" si="5"/>
        <v>2</v>
      </c>
      <c r="T34" s="16">
        <v>0.626</v>
      </c>
      <c r="U34" s="13">
        <v>1.0</v>
      </c>
      <c r="V34" s="13">
        <v>1.0</v>
      </c>
      <c r="W34" s="17">
        <v>2.989334</v>
      </c>
      <c r="X34" s="15">
        <v>750000.0</v>
      </c>
      <c r="Y34" s="18">
        <v>6280217.0</v>
      </c>
      <c r="Z34" s="15">
        <v>4692770.0</v>
      </c>
      <c r="AA34" s="15">
        <f t="shared" si="6"/>
        <v>0.7472305495</v>
      </c>
      <c r="AB34" s="15">
        <v>0.15982</v>
      </c>
      <c r="AC34" s="15">
        <v>27.254</v>
      </c>
      <c r="AD34" s="15">
        <v>92.0</v>
      </c>
      <c r="AE34" s="15">
        <v>0.848315</v>
      </c>
      <c r="AF34" s="15">
        <v>0.030353</v>
      </c>
      <c r="AG34" s="19">
        <v>2.688114E10</v>
      </c>
      <c r="AH34" s="19">
        <v>4280.28840404719</v>
      </c>
    </row>
    <row r="35" ht="15.75" customHeight="1">
      <c r="A35" s="13" t="s">
        <v>123</v>
      </c>
      <c r="B35" s="13" t="s">
        <v>49</v>
      </c>
      <c r="C35" s="13" t="s">
        <v>46</v>
      </c>
      <c r="D35" s="14" t="s">
        <v>50</v>
      </c>
      <c r="E35" s="13" t="s">
        <v>124</v>
      </c>
      <c r="F35" s="15">
        <v>44271.0</v>
      </c>
      <c r="G35" s="15" t="str">
        <f t="shared" si="1"/>
        <v>16-03-2021</v>
      </c>
      <c r="H35" s="15">
        <v>12.56</v>
      </c>
      <c r="I35" s="15">
        <v>44452.0</v>
      </c>
      <c r="J35" s="15">
        <f t="shared" si="2"/>
        <v>1</v>
      </c>
      <c r="K35" s="15">
        <v>14.87</v>
      </c>
      <c r="L35" s="15">
        <v>44544.0</v>
      </c>
      <c r="M35" s="15">
        <f t="shared" si="3"/>
        <v>3</v>
      </c>
      <c r="N35" s="15">
        <v>15.5</v>
      </c>
      <c r="O35" s="15">
        <v>44625.0</v>
      </c>
      <c r="P35" s="15">
        <f t="shared" si="4"/>
        <v>-6</v>
      </c>
      <c r="Q35" s="15">
        <v>15.85</v>
      </c>
      <c r="R35" s="15">
        <v>44717.0</v>
      </c>
      <c r="S35" s="15">
        <f t="shared" si="5"/>
        <v>-4</v>
      </c>
      <c r="T35" s="16">
        <v>0.176</v>
      </c>
      <c r="U35" s="13">
        <v>0.0</v>
      </c>
      <c r="V35" s="13">
        <v>0.0</v>
      </c>
      <c r="W35" s="17">
        <v>-26.0107</v>
      </c>
      <c r="X35" s="20">
        <v>200000.0</v>
      </c>
      <c r="Y35" s="18">
        <v>1553031.0</v>
      </c>
      <c r="Z35" s="15">
        <v>260480.0</v>
      </c>
      <c r="AA35" s="15">
        <f t="shared" si="6"/>
        <v>0.167723632</v>
      </c>
      <c r="AB35" s="15">
        <v>0.767813</v>
      </c>
      <c r="AC35" s="15">
        <v>27.373</v>
      </c>
      <c r="AD35" s="15">
        <v>411.0</v>
      </c>
      <c r="AE35" s="15">
        <v>0.96875</v>
      </c>
      <c r="AF35" s="15">
        <v>0.195273</v>
      </c>
      <c r="AG35" s="19">
        <v>1.13641335462488E10</v>
      </c>
      <c r="AH35" s="19">
        <v>7317.39002392662</v>
      </c>
    </row>
    <row r="36" ht="15.75" customHeight="1">
      <c r="A36" s="13" t="s">
        <v>125</v>
      </c>
      <c r="B36" s="13" t="s">
        <v>76</v>
      </c>
      <c r="C36" s="13" t="s">
        <v>46</v>
      </c>
      <c r="D36" s="14" t="s">
        <v>50</v>
      </c>
      <c r="E36" s="13" t="s">
        <v>126</v>
      </c>
      <c r="F36" s="15">
        <v>44291.0</v>
      </c>
      <c r="G36" s="15" t="str">
        <f t="shared" si="1"/>
        <v>05-04-2021</v>
      </c>
      <c r="H36" s="15">
        <v>18.1</v>
      </c>
      <c r="I36" s="15">
        <v>44468.0</v>
      </c>
      <c r="J36" s="15">
        <f t="shared" si="2"/>
        <v>-3</v>
      </c>
      <c r="K36" s="15">
        <v>27.85</v>
      </c>
      <c r="L36" s="15">
        <v>44564.0</v>
      </c>
      <c r="M36" s="15">
        <f t="shared" si="3"/>
        <v>3</v>
      </c>
      <c r="N36" s="15">
        <v>32.14</v>
      </c>
      <c r="O36" s="15">
        <v>44634.0</v>
      </c>
      <c r="P36" s="15">
        <f t="shared" si="4"/>
        <v>-17</v>
      </c>
      <c r="Q36" s="15">
        <v>34.16</v>
      </c>
      <c r="R36" s="15">
        <v>44745.0</v>
      </c>
      <c r="S36" s="15">
        <f t="shared" si="5"/>
        <v>4</v>
      </c>
      <c r="T36" s="16">
        <v>0.133</v>
      </c>
      <c r="U36" s="13">
        <v>0.0</v>
      </c>
      <c r="V36" s="13">
        <v>0.0</v>
      </c>
      <c r="W36" s="17">
        <v>3.560762</v>
      </c>
      <c r="X36" s="15">
        <v>0.0</v>
      </c>
      <c r="Y36" s="18">
        <v>1169613.0</v>
      </c>
      <c r="Z36" s="15">
        <v>1064440.0</v>
      </c>
      <c r="AA36" s="15">
        <f t="shared" si="6"/>
        <v>0.9100788038</v>
      </c>
      <c r="AB36" s="15">
        <v>0.0</v>
      </c>
      <c r="AC36" s="15">
        <v>76.019</v>
      </c>
      <c r="AD36" s="15">
        <v>572.0</v>
      </c>
      <c r="AE36" s="15">
        <v>0.847458</v>
      </c>
      <c r="AF36" s="15">
        <v>0.124773</v>
      </c>
      <c r="AG36" s="19">
        <v>4.46621459114854E9</v>
      </c>
      <c r="AH36" s="19">
        <v>3818.54048403065</v>
      </c>
    </row>
    <row r="37" ht="15.75" customHeight="1">
      <c r="A37" s="13" t="s">
        <v>127</v>
      </c>
      <c r="B37" s="13" t="s">
        <v>83</v>
      </c>
      <c r="C37" s="13" t="s">
        <v>46</v>
      </c>
      <c r="D37" s="14" t="s">
        <v>50</v>
      </c>
      <c r="E37" s="13" t="s">
        <v>128</v>
      </c>
      <c r="F37" s="15">
        <v>44294.0</v>
      </c>
      <c r="G37" s="15" t="str">
        <f t="shared" si="1"/>
        <v>08-04-2021</v>
      </c>
      <c r="H37" s="15">
        <v>2.35</v>
      </c>
      <c r="I37" s="15">
        <v>44474.0</v>
      </c>
      <c r="J37" s="15">
        <f t="shared" si="2"/>
        <v>0</v>
      </c>
      <c r="K37" s="15">
        <v>7.58</v>
      </c>
      <c r="L37" s="15">
        <v>44564.0</v>
      </c>
      <c r="M37" s="15">
        <f t="shared" si="3"/>
        <v>0</v>
      </c>
      <c r="N37" s="15">
        <v>20.08</v>
      </c>
      <c r="O37" s="15">
        <v>44661.0</v>
      </c>
      <c r="P37" s="15">
        <f t="shared" si="4"/>
        <v>7</v>
      </c>
      <c r="Q37" s="15">
        <v>23.81</v>
      </c>
      <c r="R37" s="15">
        <v>44731.0</v>
      </c>
      <c r="S37" s="15">
        <f t="shared" si="5"/>
        <v>-13</v>
      </c>
      <c r="T37" s="16">
        <v>0.331</v>
      </c>
      <c r="U37" s="13">
        <v>0.0</v>
      </c>
      <c r="V37" s="13">
        <v>0.0</v>
      </c>
      <c r="W37" s="17">
        <v>-19.1535</v>
      </c>
      <c r="X37" s="15">
        <v>1.39E7</v>
      </c>
      <c r="Y37" s="18">
        <v>1.14120594E8</v>
      </c>
      <c r="Z37" s="15">
        <v>7.230158E7</v>
      </c>
      <c r="AA37" s="15">
        <f t="shared" si="6"/>
        <v>0.6335541857</v>
      </c>
      <c r="AB37" s="15">
        <v>0.19225</v>
      </c>
      <c r="AC37" s="15">
        <v>78.775</v>
      </c>
      <c r="AD37" s="15">
        <v>530.0</v>
      </c>
      <c r="AE37" s="15">
        <v>0.865169</v>
      </c>
      <c r="AF37" s="15">
        <v>0.094712</v>
      </c>
      <c r="AG37" s="19">
        <v>9.59126077223032E10</v>
      </c>
      <c r="AH37" s="19">
        <v>840.449601255171</v>
      </c>
    </row>
    <row r="38" ht="15.75" customHeight="1">
      <c r="A38" s="13" t="s">
        <v>129</v>
      </c>
      <c r="B38" s="13" t="s">
        <v>130</v>
      </c>
      <c r="C38" s="13" t="s">
        <v>131</v>
      </c>
      <c r="D38" s="14" t="s">
        <v>89</v>
      </c>
      <c r="E38" s="13" t="s">
        <v>132</v>
      </c>
      <c r="F38" s="15">
        <v>44299.0</v>
      </c>
      <c r="G38" s="15" t="str">
        <f t="shared" si="1"/>
        <v>13-04-2021</v>
      </c>
      <c r="H38" s="15">
        <v>63.98</v>
      </c>
      <c r="I38" s="15">
        <v>44481.0</v>
      </c>
      <c r="J38" s="15">
        <f t="shared" si="2"/>
        <v>2</v>
      </c>
      <c r="K38" s="15">
        <v>71.37</v>
      </c>
      <c r="L38" s="15">
        <v>44572.0</v>
      </c>
      <c r="M38" s="15">
        <f t="shared" si="3"/>
        <v>3</v>
      </c>
      <c r="N38" s="15">
        <v>73.66</v>
      </c>
      <c r="O38" s="15">
        <v>44662.0</v>
      </c>
      <c r="P38" s="15">
        <f t="shared" si="4"/>
        <v>3</v>
      </c>
      <c r="Q38" s="15">
        <v>76.01</v>
      </c>
      <c r="R38" s="15">
        <v>44746.0</v>
      </c>
      <c r="S38" s="15">
        <f t="shared" si="5"/>
        <v>-3</v>
      </c>
      <c r="T38" s="16">
        <v>0.404</v>
      </c>
      <c r="U38" s="13">
        <v>0.0</v>
      </c>
      <c r="V38" s="13">
        <v>1.0</v>
      </c>
      <c r="W38" s="17">
        <v>9.846477</v>
      </c>
      <c r="X38" s="15">
        <v>0.0</v>
      </c>
      <c r="Y38" s="18">
        <v>918465.0</v>
      </c>
      <c r="Z38" s="15">
        <v>2444360.0</v>
      </c>
      <c r="AA38" s="15">
        <f t="shared" si="6"/>
        <v>2.661353454</v>
      </c>
      <c r="AB38" s="15">
        <v>0.0</v>
      </c>
      <c r="AC38" s="15">
        <v>43.25</v>
      </c>
      <c r="AD38" s="15">
        <v>950.0</v>
      </c>
      <c r="AE38" s="15">
        <v>0.843023</v>
      </c>
      <c r="AF38" s="15">
        <v>0.212103</v>
      </c>
      <c r="AG38" s="19">
        <v>5.44440721431758E9</v>
      </c>
      <c r="AH38" s="19">
        <v>5927.72420758285</v>
      </c>
    </row>
    <row r="39" ht="15.75" customHeight="1">
      <c r="A39" s="13" t="s">
        <v>133</v>
      </c>
      <c r="B39" s="13" t="s">
        <v>49</v>
      </c>
      <c r="C39" s="13" t="s">
        <v>46</v>
      </c>
      <c r="D39" s="14" t="s">
        <v>50</v>
      </c>
      <c r="E39" s="13" t="s">
        <v>134</v>
      </c>
      <c r="F39" s="15">
        <v>44286.0</v>
      </c>
      <c r="G39" s="15" t="str">
        <f t="shared" si="1"/>
        <v>31-03-2021</v>
      </c>
      <c r="H39" s="15">
        <v>4.28</v>
      </c>
      <c r="I39" s="15">
        <v>44469.0</v>
      </c>
      <c r="J39" s="15">
        <f t="shared" si="2"/>
        <v>3</v>
      </c>
      <c r="K39" s="15">
        <v>9.2</v>
      </c>
      <c r="L39" s="15">
        <v>44543.0</v>
      </c>
      <c r="M39" s="15">
        <f t="shared" si="3"/>
        <v>-13</v>
      </c>
      <c r="N39" s="15">
        <v>12.48</v>
      </c>
      <c r="O39" s="15">
        <v>44644.0</v>
      </c>
      <c r="P39" s="15">
        <f t="shared" si="4"/>
        <v>-2</v>
      </c>
      <c r="Q39" s="15">
        <v>12.93</v>
      </c>
      <c r="R39" s="15">
        <v>44738.0</v>
      </c>
      <c r="S39" s="15">
        <f t="shared" si="5"/>
        <v>2</v>
      </c>
      <c r="T39" s="16">
        <v>0.385</v>
      </c>
      <c r="U39" s="13">
        <v>0.0</v>
      </c>
      <c r="V39" s="13">
        <v>0.0</v>
      </c>
      <c r="W39" s="17">
        <v>-14.0107</v>
      </c>
      <c r="X39" s="20">
        <v>500000.0</v>
      </c>
      <c r="Y39" s="18">
        <v>2242785.0</v>
      </c>
      <c r="Z39" s="15">
        <v>1558030.0</v>
      </c>
      <c r="AA39" s="15">
        <f t="shared" si="6"/>
        <v>0.6946854023</v>
      </c>
      <c r="AB39" s="15">
        <v>0.320918</v>
      </c>
      <c r="AC39" s="15">
        <v>10.259</v>
      </c>
      <c r="AD39" s="15">
        <v>481.0</v>
      </c>
      <c r="AE39" s="15">
        <v>0.875</v>
      </c>
      <c r="AF39" s="15">
        <v>0.327305</v>
      </c>
      <c r="AG39" s="19">
        <v>1.6874405465391E10</v>
      </c>
      <c r="AH39" s="19">
        <v>7523.86228077637</v>
      </c>
    </row>
    <row r="40" ht="15.75" customHeight="1">
      <c r="A40" s="13" t="s">
        <v>135</v>
      </c>
      <c r="B40" s="13" t="s">
        <v>69</v>
      </c>
      <c r="C40" s="13" t="s">
        <v>46</v>
      </c>
      <c r="D40" s="14" t="s">
        <v>50</v>
      </c>
      <c r="E40" s="13" t="s">
        <v>136</v>
      </c>
      <c r="F40" s="15">
        <v>44283.0</v>
      </c>
      <c r="G40" s="15" t="str">
        <f t="shared" si="1"/>
        <v>28-03-2021</v>
      </c>
      <c r="H40" s="15">
        <v>6.79</v>
      </c>
      <c r="I40" s="15">
        <v>44460.0</v>
      </c>
      <c r="J40" s="15">
        <f t="shared" si="2"/>
        <v>-3</v>
      </c>
      <c r="K40" s="15">
        <v>9.72</v>
      </c>
      <c r="L40" s="15">
        <v>44558.0</v>
      </c>
      <c r="M40" s="15">
        <f t="shared" si="3"/>
        <v>5</v>
      </c>
      <c r="N40" s="15">
        <v>12.2</v>
      </c>
      <c r="O40" s="15">
        <v>44608.0</v>
      </c>
      <c r="P40" s="15">
        <f t="shared" si="4"/>
        <v>-35</v>
      </c>
      <c r="Q40" s="15">
        <v>16.61</v>
      </c>
      <c r="R40" s="15">
        <v>44731.0</v>
      </c>
      <c r="S40" s="15">
        <f t="shared" si="5"/>
        <v>-2</v>
      </c>
      <c r="T40" s="16">
        <v>0.523</v>
      </c>
      <c r="U40" s="13">
        <v>1.0</v>
      </c>
      <c r="V40" s="13">
        <v>1.0</v>
      </c>
      <c r="W40" s="17">
        <v>1.275048</v>
      </c>
      <c r="X40" s="15">
        <v>0.0</v>
      </c>
      <c r="Y40" s="18">
        <v>2508883.0</v>
      </c>
      <c r="Z40" s="15">
        <v>2137930.0</v>
      </c>
      <c r="AA40" s="15">
        <f t="shared" si="6"/>
        <v>0.8521441614</v>
      </c>
      <c r="AB40" s="15">
        <v>0.0</v>
      </c>
      <c r="AC40" s="15">
        <v>38.069</v>
      </c>
      <c r="AD40" s="15">
        <v>420.0</v>
      </c>
      <c r="AE40" s="15">
        <v>0.873563</v>
      </c>
      <c r="AF40" s="15">
        <v>0.200795</v>
      </c>
      <c r="AG40" s="19">
        <v>1.81360969249994E9</v>
      </c>
      <c r="AH40" s="19">
        <v>722.875356284026</v>
      </c>
    </row>
    <row r="41" ht="15.75" customHeight="1">
      <c r="A41" s="13" t="s">
        <v>137</v>
      </c>
      <c r="B41" s="13" t="s">
        <v>58</v>
      </c>
      <c r="C41" s="13" t="s">
        <v>36</v>
      </c>
      <c r="D41" s="14" t="s">
        <v>42</v>
      </c>
      <c r="E41" s="13" t="s">
        <v>138</v>
      </c>
      <c r="F41" s="15">
        <v>44284.0</v>
      </c>
      <c r="G41" s="15" t="str">
        <f t="shared" si="1"/>
        <v>29-03-2021</v>
      </c>
      <c r="H41" s="15">
        <v>25.84</v>
      </c>
      <c r="I41" s="15">
        <v>44464.0</v>
      </c>
      <c r="J41" s="15">
        <f t="shared" si="2"/>
        <v>0</v>
      </c>
      <c r="K41" s="15">
        <v>35.53</v>
      </c>
      <c r="L41" s="15">
        <v>44554.0</v>
      </c>
      <c r="M41" s="15">
        <f t="shared" si="3"/>
        <v>0</v>
      </c>
      <c r="N41" s="15">
        <v>42.6</v>
      </c>
      <c r="O41" s="15">
        <v>44644.0</v>
      </c>
      <c r="P41" s="15">
        <f t="shared" si="4"/>
        <v>0</v>
      </c>
      <c r="Q41" s="15">
        <v>43.54</v>
      </c>
      <c r="R41" s="15">
        <v>44733.0</v>
      </c>
      <c r="S41" s="15">
        <f t="shared" si="5"/>
        <v>-1</v>
      </c>
      <c r="T41" s="16">
        <v>0.638</v>
      </c>
      <c r="U41" s="13">
        <v>1.0</v>
      </c>
      <c r="V41" s="13">
        <v>1.0</v>
      </c>
      <c r="W41" s="17">
        <v>9.417905</v>
      </c>
      <c r="X41" s="20">
        <v>200000.0</v>
      </c>
      <c r="Y41" s="18">
        <v>3720161.0</v>
      </c>
      <c r="Z41" s="15">
        <v>1504170.0</v>
      </c>
      <c r="AA41" s="15">
        <f t="shared" si="6"/>
        <v>0.404329275</v>
      </c>
      <c r="AB41" s="15">
        <v>0.132964</v>
      </c>
      <c r="AC41" s="15">
        <v>40.961</v>
      </c>
      <c r="AD41" s="15">
        <v>372.0</v>
      </c>
      <c r="AE41" s="15">
        <v>0.636364</v>
      </c>
      <c r="AF41" s="15">
        <v>1.271777</v>
      </c>
      <c r="AG41" s="19">
        <v>1.74704362585131E10</v>
      </c>
      <c r="AH41" s="19">
        <v>4696.15058555612</v>
      </c>
    </row>
    <row r="42" ht="15.75" customHeight="1">
      <c r="A42" s="13" t="s">
        <v>139</v>
      </c>
      <c r="B42" s="13" t="s">
        <v>69</v>
      </c>
      <c r="C42" s="13" t="s">
        <v>46</v>
      </c>
      <c r="D42" s="14" t="s">
        <v>50</v>
      </c>
      <c r="E42" s="13" t="s">
        <v>140</v>
      </c>
      <c r="F42" s="15">
        <v>44263.0</v>
      </c>
      <c r="G42" s="15" t="str">
        <f t="shared" si="1"/>
        <v>08-03-2021</v>
      </c>
      <c r="H42" s="15">
        <v>2.59</v>
      </c>
      <c r="I42" s="15">
        <v>44459.0</v>
      </c>
      <c r="J42" s="15">
        <f t="shared" si="2"/>
        <v>16</v>
      </c>
      <c r="K42" s="15">
        <v>7.92</v>
      </c>
      <c r="L42" s="15">
        <v>44524.0</v>
      </c>
      <c r="M42" s="15">
        <f t="shared" si="3"/>
        <v>-9</v>
      </c>
      <c r="N42" s="15">
        <v>26.27</v>
      </c>
      <c r="O42" s="15">
        <v>44617.0</v>
      </c>
      <c r="P42" s="15">
        <f t="shared" si="4"/>
        <v>-6</v>
      </c>
      <c r="Q42" s="15">
        <v>29.23</v>
      </c>
      <c r="R42" s="15">
        <v>44710.0</v>
      </c>
      <c r="S42" s="15">
        <f t="shared" si="5"/>
        <v>-3</v>
      </c>
      <c r="T42" s="16">
        <v>0.719</v>
      </c>
      <c r="U42" s="13">
        <v>1.0</v>
      </c>
      <c r="V42" s="13">
        <v>1.0</v>
      </c>
      <c r="W42" s="17">
        <v>9.132191</v>
      </c>
      <c r="X42" s="15">
        <v>0.0</v>
      </c>
      <c r="Y42" s="18">
        <v>3.152229E7</v>
      </c>
      <c r="Z42" s="15">
        <v>2.870561E7</v>
      </c>
      <c r="AA42" s="15">
        <f t="shared" si="6"/>
        <v>0.9106448167</v>
      </c>
      <c r="AB42" s="15">
        <v>0.0</v>
      </c>
      <c r="AC42" s="15">
        <v>43.293</v>
      </c>
      <c r="AD42" s="15">
        <v>452.0</v>
      </c>
      <c r="AE42" s="15">
        <v>0.825581</v>
      </c>
      <c r="AF42" s="15">
        <v>0.219417</v>
      </c>
      <c r="AG42" s="19">
        <v>6.83379744183315E10</v>
      </c>
      <c r="AH42" s="19">
        <v>2167.92544000869</v>
      </c>
    </row>
    <row r="43" ht="15.75" customHeight="1">
      <c r="A43" s="13" t="s">
        <v>141</v>
      </c>
      <c r="B43" s="13" t="s">
        <v>104</v>
      </c>
      <c r="C43" s="13" t="s">
        <v>54</v>
      </c>
      <c r="D43" s="14" t="s">
        <v>55</v>
      </c>
      <c r="E43" s="13" t="s">
        <v>142</v>
      </c>
      <c r="F43" s="15">
        <v>44254.0</v>
      </c>
      <c r="G43" s="15" t="str">
        <f t="shared" si="1"/>
        <v>27-02-2021</v>
      </c>
      <c r="H43" s="15">
        <v>17.87</v>
      </c>
      <c r="I43" s="15">
        <v>44434.0</v>
      </c>
      <c r="J43" s="15">
        <f t="shared" si="2"/>
        <v>0</v>
      </c>
      <c r="K43" s="15">
        <v>32.71</v>
      </c>
      <c r="L43" s="15">
        <v>44524.0</v>
      </c>
      <c r="M43" s="15">
        <f t="shared" si="3"/>
        <v>0</v>
      </c>
      <c r="N43" s="15">
        <v>40.09</v>
      </c>
      <c r="O43" s="15">
        <v>44615.0</v>
      </c>
      <c r="P43" s="15">
        <f t="shared" si="4"/>
        <v>1</v>
      </c>
      <c r="Q43" s="15">
        <v>45.95</v>
      </c>
      <c r="R43" s="15">
        <v>44701.0</v>
      </c>
      <c r="S43" s="15">
        <f t="shared" si="5"/>
        <v>-3</v>
      </c>
      <c r="T43" s="16">
        <v>0.564</v>
      </c>
      <c r="U43" s="13">
        <v>1.0</v>
      </c>
      <c r="V43" s="13">
        <v>1.0</v>
      </c>
      <c r="W43" s="17">
        <v>0.560762</v>
      </c>
      <c r="X43" s="15">
        <v>0.0</v>
      </c>
      <c r="Y43" s="18">
        <v>1.6604026E7</v>
      </c>
      <c r="Z43" s="15">
        <v>1.438297E7</v>
      </c>
      <c r="AA43" s="15">
        <f t="shared" si="6"/>
        <v>0.8662338881</v>
      </c>
      <c r="AB43" s="15">
        <v>0.0</v>
      </c>
      <c r="AC43" s="15">
        <v>48.561</v>
      </c>
      <c r="AD43" s="15">
        <v>90.0</v>
      </c>
      <c r="AE43" s="15">
        <v>0.730337</v>
      </c>
      <c r="AF43" s="15">
        <v>0.45666</v>
      </c>
      <c r="AG43" s="19">
        <v>7.71723172586478E10</v>
      </c>
      <c r="AH43" s="19">
        <v>4647.80754129437</v>
      </c>
    </row>
    <row r="44" ht="15.75" customHeight="1">
      <c r="A44" s="13" t="s">
        <v>143</v>
      </c>
      <c r="B44" s="13" t="s">
        <v>69</v>
      </c>
      <c r="C44" s="13" t="s">
        <v>46</v>
      </c>
      <c r="D44" s="14" t="s">
        <v>50</v>
      </c>
      <c r="E44" s="13" t="s">
        <v>144</v>
      </c>
      <c r="F44" s="15">
        <v>44274.0</v>
      </c>
      <c r="G44" s="15" t="str">
        <f t="shared" si="1"/>
        <v>19-03-2021</v>
      </c>
      <c r="H44" s="15">
        <v>6.88</v>
      </c>
      <c r="I44" s="15">
        <v>44453.0</v>
      </c>
      <c r="J44" s="15">
        <f t="shared" si="2"/>
        <v>-1</v>
      </c>
      <c r="K44" s="15">
        <v>12.17</v>
      </c>
      <c r="L44" s="15">
        <v>44542.0</v>
      </c>
      <c r="M44" s="15">
        <f t="shared" si="3"/>
        <v>-2</v>
      </c>
      <c r="N44" s="15">
        <v>24.5</v>
      </c>
      <c r="O44" s="15">
        <v>44633.0</v>
      </c>
      <c r="P44" s="15">
        <f t="shared" si="4"/>
        <v>-1</v>
      </c>
      <c r="Q44" s="15">
        <v>32.74</v>
      </c>
      <c r="R44" s="15">
        <v>44731.0</v>
      </c>
      <c r="S44" s="15">
        <f t="shared" si="5"/>
        <v>7</v>
      </c>
      <c r="T44" s="16">
        <v>0.353</v>
      </c>
      <c r="U44" s="13">
        <v>0.0</v>
      </c>
      <c r="V44" s="13">
        <v>0.0</v>
      </c>
      <c r="W44" s="17">
        <v>-34.1535</v>
      </c>
      <c r="X44" s="20">
        <v>400000.0</v>
      </c>
      <c r="Y44" s="18">
        <v>1.2877539E7</v>
      </c>
      <c r="Z44" s="15">
        <v>7811590.0</v>
      </c>
      <c r="AA44" s="15">
        <f t="shared" si="6"/>
        <v>0.6066058119</v>
      </c>
      <c r="AB44" s="15">
        <v>0.051206</v>
      </c>
      <c r="AC44" s="15">
        <v>63.5</v>
      </c>
      <c r="AD44" s="15">
        <v>438.0</v>
      </c>
      <c r="AE44" s="15">
        <v>0.960784</v>
      </c>
      <c r="AF44" s="15">
        <v>0.447714</v>
      </c>
      <c r="AG44" s="19">
        <v>1.34428614964128E10</v>
      </c>
      <c r="AH44" s="19">
        <v>1043.89988618266</v>
      </c>
    </row>
    <row r="45" ht="15.75" customHeight="1">
      <c r="A45" s="13" t="s">
        <v>145</v>
      </c>
      <c r="B45" s="13" t="s">
        <v>69</v>
      </c>
      <c r="C45" s="13" t="s">
        <v>46</v>
      </c>
      <c r="D45" s="14" t="s">
        <v>50</v>
      </c>
      <c r="E45" s="13" t="s">
        <v>146</v>
      </c>
      <c r="F45" s="15">
        <v>44328.0</v>
      </c>
      <c r="G45" s="15" t="str">
        <f t="shared" si="1"/>
        <v>12-05-2021</v>
      </c>
      <c r="H45" s="15">
        <v>12.29</v>
      </c>
      <c r="I45" s="15">
        <v>44508.0</v>
      </c>
      <c r="J45" s="15">
        <f t="shared" si="2"/>
        <v>0</v>
      </c>
      <c r="K45" s="15">
        <v>20.77</v>
      </c>
      <c r="L45" s="15">
        <v>44598.0</v>
      </c>
      <c r="M45" s="15">
        <f t="shared" si="3"/>
        <v>0</v>
      </c>
      <c r="N45" s="15">
        <v>24.67</v>
      </c>
      <c r="O45" s="15">
        <v>44675.0</v>
      </c>
      <c r="P45" s="15">
        <f t="shared" si="4"/>
        <v>-13</v>
      </c>
      <c r="Q45" s="15">
        <v>25.82</v>
      </c>
      <c r="R45" s="15">
        <v>44787.0</v>
      </c>
      <c r="S45" s="15">
        <f t="shared" si="5"/>
        <v>9</v>
      </c>
      <c r="T45" s="16">
        <v>0.523</v>
      </c>
      <c r="U45" s="13">
        <v>1.0</v>
      </c>
      <c r="V45" s="13">
        <v>1.0</v>
      </c>
      <c r="W45" s="17">
        <v>-7.01067</v>
      </c>
      <c r="X45" s="20">
        <v>300000.0</v>
      </c>
      <c r="Y45" s="18">
        <v>1970457.0</v>
      </c>
      <c r="Z45" s="15">
        <v>1423600.0</v>
      </c>
      <c r="AA45" s="15">
        <f t="shared" si="6"/>
        <v>0.7224719951</v>
      </c>
      <c r="AB45" s="15">
        <v>0.210733</v>
      </c>
      <c r="AC45" s="15">
        <v>56.223</v>
      </c>
      <c r="AD45" s="15">
        <v>404.0</v>
      </c>
      <c r="AE45" s="15">
        <v>0.853846</v>
      </c>
      <c r="AF45" s="15">
        <v>0.113036</v>
      </c>
      <c r="AG45" s="19">
        <v>1.43963841099683E9</v>
      </c>
      <c r="AH45" s="19">
        <v>730.611432270196</v>
      </c>
    </row>
    <row r="46" ht="15.75" customHeight="1">
      <c r="A46" s="13" t="s">
        <v>147</v>
      </c>
      <c r="B46" s="13" t="s">
        <v>53</v>
      </c>
      <c r="C46" s="13" t="s">
        <v>54</v>
      </c>
      <c r="D46" s="14" t="s">
        <v>55</v>
      </c>
      <c r="E46" s="13" t="s">
        <v>148</v>
      </c>
      <c r="F46" s="15">
        <v>44242.0</v>
      </c>
      <c r="G46" s="15" t="str">
        <f t="shared" si="1"/>
        <v>15-02-2021</v>
      </c>
      <c r="H46" s="15">
        <v>34.94</v>
      </c>
      <c r="I46" s="15">
        <v>44421.0</v>
      </c>
      <c r="J46" s="15">
        <f t="shared" si="2"/>
        <v>-1</v>
      </c>
      <c r="K46" s="15">
        <v>48.24</v>
      </c>
      <c r="L46" s="15">
        <v>44512.0</v>
      </c>
      <c r="M46" s="15">
        <f t="shared" si="3"/>
        <v>0</v>
      </c>
      <c r="N46" s="15">
        <v>52.88</v>
      </c>
      <c r="O46" s="15">
        <v>44603.0</v>
      </c>
      <c r="P46" s="15">
        <f t="shared" si="4"/>
        <v>1</v>
      </c>
      <c r="Q46" s="15">
        <v>58.8</v>
      </c>
      <c r="R46" s="15">
        <v>44694.0</v>
      </c>
      <c r="S46" s="15">
        <f t="shared" si="5"/>
        <v>2</v>
      </c>
      <c r="T46" s="16">
        <v>0.651</v>
      </c>
      <c r="U46" s="13">
        <v>1.0</v>
      </c>
      <c r="V46" s="13">
        <v>1.0</v>
      </c>
      <c r="W46" s="17">
        <v>11.84648</v>
      </c>
      <c r="X46" s="15">
        <v>0.0</v>
      </c>
      <c r="Y46" s="18">
        <v>798753.0</v>
      </c>
      <c r="Z46" s="15">
        <v>835690.0</v>
      </c>
      <c r="AA46" s="15">
        <f t="shared" si="6"/>
        <v>1.046243332</v>
      </c>
      <c r="AB46" s="15">
        <v>0.0</v>
      </c>
      <c r="AC46" s="15">
        <v>73.311</v>
      </c>
      <c r="AD46" s="15">
        <v>110.0</v>
      </c>
      <c r="AE46" s="15">
        <v>0.844828</v>
      </c>
      <c r="AF46" s="15">
        <v>0.104514</v>
      </c>
      <c r="AG46" s="19">
        <v>5.17376019184652E9</v>
      </c>
      <c r="AH46" s="19">
        <v>6477.29672607993</v>
      </c>
    </row>
    <row r="47" ht="15.75" customHeight="1">
      <c r="A47" s="13" t="s">
        <v>149</v>
      </c>
      <c r="B47" s="13" t="s">
        <v>115</v>
      </c>
      <c r="C47" s="13" t="s">
        <v>54</v>
      </c>
      <c r="D47" s="14" t="s">
        <v>55</v>
      </c>
      <c r="E47" s="13" t="s">
        <v>150</v>
      </c>
      <c r="F47" s="15">
        <v>44398.0</v>
      </c>
      <c r="G47" s="15" t="str">
        <f t="shared" si="1"/>
        <v>21-07-2021</v>
      </c>
      <c r="H47" s="15">
        <v>1.12</v>
      </c>
      <c r="I47" s="15">
        <v>44582.0</v>
      </c>
      <c r="J47" s="15">
        <f t="shared" si="2"/>
        <v>4</v>
      </c>
      <c r="K47" s="15">
        <v>1.51</v>
      </c>
      <c r="L47" s="15">
        <v>44666.0</v>
      </c>
      <c r="M47" s="15">
        <f t="shared" si="3"/>
        <v>-2</v>
      </c>
      <c r="N47" s="15">
        <v>2.14</v>
      </c>
      <c r="O47" s="15">
        <v>44757.0</v>
      </c>
      <c r="P47" s="15">
        <f t="shared" si="4"/>
        <v>-1</v>
      </c>
      <c r="Q47" s="15">
        <v>3.16</v>
      </c>
      <c r="R47" s="15">
        <v>44848.0</v>
      </c>
      <c r="S47" s="15">
        <f t="shared" si="5"/>
        <v>0</v>
      </c>
      <c r="T47" s="16">
        <v>0.407</v>
      </c>
      <c r="U47" s="13">
        <v>0.0</v>
      </c>
      <c r="V47" s="13">
        <v>1.0</v>
      </c>
      <c r="W47" s="17">
        <v>-24.0107</v>
      </c>
      <c r="X47" s="15">
        <v>0.0</v>
      </c>
      <c r="Y47" s="18">
        <v>1.1160438E7</v>
      </c>
      <c r="Z47" s="15">
        <v>1564700.0</v>
      </c>
      <c r="AA47" s="15">
        <f t="shared" si="6"/>
        <v>0.1402005907</v>
      </c>
      <c r="AB47" s="15">
        <v>0.0</v>
      </c>
      <c r="AC47" s="15">
        <v>43.808</v>
      </c>
      <c r="AD47" s="15">
        <v>41.0</v>
      </c>
      <c r="AE47" s="15">
        <v>0.775862</v>
      </c>
      <c r="AF47" s="15">
        <v>0.568549</v>
      </c>
      <c r="AG47" s="19">
        <v>1.50160909295125E10</v>
      </c>
      <c r="AH47" s="19">
        <v>1345.4750547884</v>
      </c>
    </row>
    <row r="48" ht="15.75" customHeight="1">
      <c r="A48" s="13" t="s">
        <v>151</v>
      </c>
      <c r="B48" s="13" t="s">
        <v>104</v>
      </c>
      <c r="C48" s="13" t="s">
        <v>54</v>
      </c>
      <c r="D48" s="14" t="s">
        <v>55</v>
      </c>
      <c r="E48" s="13" t="s">
        <v>152</v>
      </c>
      <c r="F48" s="15">
        <v>44255.0</v>
      </c>
      <c r="G48" s="15" t="str">
        <f t="shared" si="1"/>
        <v>28-02-2021</v>
      </c>
      <c r="H48" s="15">
        <v>26.54</v>
      </c>
      <c r="I48" s="15">
        <v>44437.0</v>
      </c>
      <c r="J48" s="15">
        <f t="shared" si="2"/>
        <v>2</v>
      </c>
      <c r="K48" s="15">
        <v>42.13</v>
      </c>
      <c r="L48" s="15">
        <v>44529.0</v>
      </c>
      <c r="M48" s="15">
        <f t="shared" si="3"/>
        <v>4</v>
      </c>
      <c r="N48" s="15">
        <v>49.75</v>
      </c>
      <c r="O48" s="15">
        <v>44603.0</v>
      </c>
      <c r="P48" s="15">
        <f t="shared" si="4"/>
        <v>-12</v>
      </c>
      <c r="Q48" s="15">
        <v>57.82</v>
      </c>
      <c r="R48" s="15">
        <v>44701.0</v>
      </c>
      <c r="S48" s="15">
        <f t="shared" si="5"/>
        <v>-4</v>
      </c>
      <c r="T48" s="16">
        <v>0.374</v>
      </c>
      <c r="U48" s="13">
        <v>0.0</v>
      </c>
      <c r="V48" s="13">
        <v>0.0</v>
      </c>
      <c r="W48" s="17">
        <v>1.275048</v>
      </c>
      <c r="X48" s="15">
        <v>0.0</v>
      </c>
      <c r="Y48" s="18">
        <v>9958829.0</v>
      </c>
      <c r="Z48" s="15">
        <v>9035680.0</v>
      </c>
      <c r="AA48" s="15">
        <f t="shared" si="6"/>
        <v>0.9073034591</v>
      </c>
      <c r="AB48" s="15">
        <v>0.0</v>
      </c>
      <c r="AC48" s="15">
        <v>42.27</v>
      </c>
      <c r="AD48" s="15">
        <v>91.0</v>
      </c>
      <c r="AE48" s="15">
        <v>0.747191</v>
      </c>
      <c r="AF48" s="15">
        <v>0.452358</v>
      </c>
      <c r="AG48" s="19">
        <v>2.50899370215418E10</v>
      </c>
      <c r="AH48" s="19">
        <v>2519.36618467309</v>
      </c>
    </row>
    <row r="49" ht="15.75" customHeight="1">
      <c r="A49" s="13" t="s">
        <v>153</v>
      </c>
      <c r="B49" s="13" t="s">
        <v>88</v>
      </c>
      <c r="C49" s="13" t="s">
        <v>36</v>
      </c>
      <c r="D49" s="14" t="s">
        <v>63</v>
      </c>
      <c r="E49" s="13" t="s">
        <v>154</v>
      </c>
      <c r="F49" s="15">
        <v>44218.0</v>
      </c>
      <c r="G49" s="15" t="str">
        <f t="shared" si="1"/>
        <v>22-01-2021</v>
      </c>
      <c r="H49" s="15">
        <v>15.47</v>
      </c>
      <c r="I49" s="15">
        <v>44398.0</v>
      </c>
      <c r="J49" s="15">
        <f t="shared" si="2"/>
        <v>0</v>
      </c>
      <c r="K49" s="15">
        <v>39.57</v>
      </c>
      <c r="L49" s="15">
        <v>44488.0</v>
      </c>
      <c r="M49" s="15">
        <f t="shared" si="3"/>
        <v>0</v>
      </c>
      <c r="N49" s="15">
        <v>64.11</v>
      </c>
      <c r="O49" s="15">
        <v>44578.0</v>
      </c>
      <c r="P49" s="15">
        <f t="shared" si="4"/>
        <v>0</v>
      </c>
      <c r="Q49" s="15">
        <v>71.94</v>
      </c>
      <c r="R49" s="15">
        <v>44668.0</v>
      </c>
      <c r="S49" s="15">
        <f t="shared" si="5"/>
        <v>0</v>
      </c>
      <c r="T49" s="16">
        <v>0.609</v>
      </c>
      <c r="U49" s="13">
        <v>1.0</v>
      </c>
      <c r="V49" s="13">
        <v>1.0</v>
      </c>
      <c r="W49" s="17">
        <v>-1.43924</v>
      </c>
      <c r="X49" s="15">
        <v>4480000.0</v>
      </c>
      <c r="Y49" s="18">
        <v>2.69582878E8</v>
      </c>
      <c r="Z49" s="20">
        <v>1.38E8</v>
      </c>
      <c r="AA49" s="20">
        <f t="shared" si="6"/>
        <v>0.5119019465</v>
      </c>
      <c r="AB49" s="15">
        <v>0.032542</v>
      </c>
      <c r="AC49" s="15">
        <v>44.015</v>
      </c>
      <c r="AD49" s="15">
        <v>850.0</v>
      </c>
      <c r="AE49" s="15">
        <v>0.870787</v>
      </c>
      <c r="AF49" s="15">
        <v>0.516229</v>
      </c>
      <c r="AG49" s="19">
        <v>1.1190998713502E12</v>
      </c>
      <c r="AH49" s="19">
        <v>4151.22755440796</v>
      </c>
    </row>
    <row r="50" ht="15.75" customHeight="1">
      <c r="A50" s="13" t="s">
        <v>155</v>
      </c>
      <c r="B50" s="13" t="s">
        <v>35</v>
      </c>
      <c r="C50" s="13" t="s">
        <v>36</v>
      </c>
      <c r="D50" s="14" t="s">
        <v>37</v>
      </c>
      <c r="E50" s="13" t="s">
        <v>156</v>
      </c>
      <c r="F50" s="15">
        <v>44244.0</v>
      </c>
      <c r="G50" s="15" t="str">
        <f t="shared" si="1"/>
        <v>17-02-2021</v>
      </c>
      <c r="H50" s="15">
        <v>17.52</v>
      </c>
      <c r="I50" s="15">
        <v>44424.0</v>
      </c>
      <c r="J50" s="15">
        <f t="shared" si="2"/>
        <v>0</v>
      </c>
      <c r="K50" s="15">
        <v>62.76</v>
      </c>
      <c r="L50" s="15">
        <v>44513.0</v>
      </c>
      <c r="M50" s="15">
        <f t="shared" si="3"/>
        <v>-1</v>
      </c>
      <c r="N50" s="15">
        <v>69.43</v>
      </c>
      <c r="O50" s="15">
        <v>44604.0</v>
      </c>
      <c r="P50" s="15">
        <f t="shared" si="4"/>
        <v>0</v>
      </c>
      <c r="Q50" s="15">
        <v>72.76</v>
      </c>
      <c r="R50" s="15">
        <v>44695.0</v>
      </c>
      <c r="S50" s="15">
        <f t="shared" si="5"/>
        <v>1</v>
      </c>
      <c r="T50" s="16">
        <v>0.206</v>
      </c>
      <c r="U50" s="13">
        <v>0.0</v>
      </c>
      <c r="V50" s="13">
        <v>0.0</v>
      </c>
      <c r="W50" s="17">
        <v>11.98933</v>
      </c>
      <c r="X50" s="15">
        <v>3550000.0</v>
      </c>
      <c r="Y50" s="18">
        <v>8.6564202E7</v>
      </c>
      <c r="Z50" s="15">
        <v>2.374783E7</v>
      </c>
      <c r="AA50" s="15">
        <f t="shared" si="6"/>
        <v>0.2743377684</v>
      </c>
      <c r="AB50" s="15">
        <v>0.149487</v>
      </c>
      <c r="AC50" s="15">
        <v>24.609</v>
      </c>
      <c r="AD50" s="15">
        <v>630.0</v>
      </c>
      <c r="AE50" s="15">
        <v>0.895349</v>
      </c>
      <c r="AF50" s="15">
        <v>1.347318</v>
      </c>
      <c r="AG50" s="19">
        <v>2.83649531542631E11</v>
      </c>
      <c r="AH50" s="19">
        <v>3276.75326508099</v>
      </c>
    </row>
    <row r="51" ht="15.75" customHeight="1">
      <c r="A51" s="13" t="s">
        <v>157</v>
      </c>
      <c r="B51" s="13" t="s">
        <v>58</v>
      </c>
      <c r="C51" s="13" t="s">
        <v>36</v>
      </c>
      <c r="D51" s="14" t="s">
        <v>37</v>
      </c>
      <c r="E51" s="13" t="s">
        <v>158</v>
      </c>
      <c r="F51" s="15">
        <v>44284.0</v>
      </c>
      <c r="G51" s="15" t="str">
        <f t="shared" si="1"/>
        <v>29-03-2021</v>
      </c>
      <c r="H51" s="15">
        <v>10.51</v>
      </c>
      <c r="I51" s="15">
        <v>44465.0</v>
      </c>
      <c r="J51" s="15">
        <f t="shared" si="2"/>
        <v>1</v>
      </c>
      <c r="K51" s="15">
        <v>18.86</v>
      </c>
      <c r="L51" s="15">
        <v>44552.0</v>
      </c>
      <c r="M51" s="15">
        <f t="shared" si="3"/>
        <v>-2</v>
      </c>
      <c r="N51" s="15">
        <v>23.07</v>
      </c>
      <c r="O51" s="15">
        <v>44643.0</v>
      </c>
      <c r="P51" s="15">
        <f t="shared" si="4"/>
        <v>-1</v>
      </c>
      <c r="Q51" s="15">
        <v>24.29</v>
      </c>
      <c r="R51" s="15">
        <v>44732.0</v>
      </c>
      <c r="S51" s="15">
        <f t="shared" si="5"/>
        <v>-2</v>
      </c>
      <c r="T51" s="16">
        <v>0.385</v>
      </c>
      <c r="U51" s="13">
        <v>0.0</v>
      </c>
      <c r="V51" s="13">
        <v>0.0</v>
      </c>
      <c r="W51" s="17">
        <v>1.275048</v>
      </c>
      <c r="X51" s="15">
        <v>1750000.0</v>
      </c>
      <c r="Y51" s="18">
        <v>4.156352E7</v>
      </c>
      <c r="Z51" s="22">
        <v>2428780.0</v>
      </c>
      <c r="AA51" s="15">
        <f t="shared" si="6"/>
        <v>0.05843537795</v>
      </c>
      <c r="AB51" s="23">
        <f>X51/Z51</f>
        <v>0.7205263548</v>
      </c>
      <c r="AC51" s="15">
        <v>29.322</v>
      </c>
      <c r="AD51" s="15">
        <v>645.0</v>
      </c>
      <c r="AE51" s="15">
        <v>0.870787</v>
      </c>
      <c r="AF51" s="15">
        <v>0.569913</v>
      </c>
      <c r="AG51" s="19">
        <v>2.33636097800338E11</v>
      </c>
      <c r="AH51" s="19">
        <v>5621.18169491752</v>
      </c>
    </row>
    <row r="52" ht="15.75" customHeight="1">
      <c r="A52" s="13" t="s">
        <v>159</v>
      </c>
      <c r="B52" s="13" t="s">
        <v>115</v>
      </c>
      <c r="C52" s="13" t="s">
        <v>54</v>
      </c>
      <c r="D52" s="14" t="s">
        <v>55</v>
      </c>
      <c r="E52" s="13" t="s">
        <v>160</v>
      </c>
      <c r="F52" s="15">
        <v>44269.0</v>
      </c>
      <c r="G52" s="15" t="str">
        <f t="shared" si="1"/>
        <v>14-03-2021</v>
      </c>
      <c r="H52" s="15">
        <v>16.71</v>
      </c>
      <c r="I52" s="15">
        <v>44449.0</v>
      </c>
      <c r="J52" s="15">
        <f t="shared" si="2"/>
        <v>0</v>
      </c>
      <c r="K52" s="15">
        <v>24.43</v>
      </c>
      <c r="L52" s="15">
        <v>44539.0</v>
      </c>
      <c r="M52" s="15">
        <f t="shared" si="3"/>
        <v>0</v>
      </c>
      <c r="N52" s="15">
        <v>27.31</v>
      </c>
      <c r="O52" s="15">
        <v>44629.0</v>
      </c>
      <c r="P52" s="15">
        <f t="shared" si="4"/>
        <v>0</v>
      </c>
      <c r="Q52" s="15">
        <v>28.5</v>
      </c>
      <c r="R52" s="15">
        <v>44719.0</v>
      </c>
      <c r="S52" s="15">
        <f t="shared" si="5"/>
        <v>0</v>
      </c>
      <c r="T52" s="16">
        <v>0.815</v>
      </c>
      <c r="U52" s="13">
        <v>1.0</v>
      </c>
      <c r="V52" s="13">
        <v>1.0</v>
      </c>
      <c r="W52" s="17">
        <v>9.132191</v>
      </c>
      <c r="X52" s="20">
        <v>100000.0</v>
      </c>
      <c r="Y52" s="18">
        <v>2813773.0</v>
      </c>
      <c r="Z52" s="15">
        <v>3046940.0</v>
      </c>
      <c r="AA52" s="15">
        <f t="shared" si="6"/>
        <v>1.082866315</v>
      </c>
      <c r="AB52" s="15">
        <v>0.03282</v>
      </c>
      <c r="AC52" s="15">
        <v>44.015</v>
      </c>
      <c r="AD52" s="15">
        <v>51.0</v>
      </c>
      <c r="AE52" s="15">
        <v>0.863636</v>
      </c>
      <c r="AF52" s="15">
        <v>0.145864</v>
      </c>
      <c r="AG52" s="19">
        <v>1.58307665707266E10</v>
      </c>
      <c r="AH52" s="19">
        <v>5626.17047314286</v>
      </c>
    </row>
    <row r="53" ht="15.75" customHeight="1">
      <c r="A53" s="13" t="s">
        <v>161</v>
      </c>
      <c r="B53" s="13" t="s">
        <v>58</v>
      </c>
      <c r="C53" s="13" t="s">
        <v>36</v>
      </c>
      <c r="D53" s="14" t="s">
        <v>37</v>
      </c>
      <c r="E53" s="13" t="s">
        <v>162</v>
      </c>
      <c r="F53" s="15">
        <v>44219.0</v>
      </c>
      <c r="G53" s="15" t="str">
        <f t="shared" si="1"/>
        <v>23-01-2021</v>
      </c>
      <c r="H53" s="15">
        <v>24.2</v>
      </c>
      <c r="I53" s="15">
        <v>44399.0</v>
      </c>
      <c r="J53" s="15">
        <f t="shared" si="2"/>
        <v>0</v>
      </c>
      <c r="K53" s="15">
        <v>34.17</v>
      </c>
      <c r="L53" s="15">
        <v>44490.0</v>
      </c>
      <c r="M53" s="15">
        <f t="shared" si="3"/>
        <v>1</v>
      </c>
      <c r="N53" s="15">
        <v>40.2</v>
      </c>
      <c r="O53" s="15">
        <v>44580.0</v>
      </c>
      <c r="P53" s="15">
        <f t="shared" si="4"/>
        <v>1</v>
      </c>
      <c r="Q53" s="15">
        <v>42.14</v>
      </c>
      <c r="R53" s="15">
        <v>44669.0</v>
      </c>
      <c r="S53" s="15">
        <f t="shared" si="5"/>
        <v>0</v>
      </c>
      <c r="T53" s="16">
        <v>0.262</v>
      </c>
      <c r="U53" s="13">
        <v>0.0</v>
      </c>
      <c r="V53" s="13">
        <v>0.0</v>
      </c>
      <c r="W53" s="17">
        <v>1.560762</v>
      </c>
      <c r="X53" s="15">
        <v>550000.0</v>
      </c>
      <c r="Y53" s="18">
        <v>1.0698683E7</v>
      </c>
      <c r="Z53" s="15">
        <v>1203100.0</v>
      </c>
      <c r="AA53" s="15">
        <f t="shared" si="6"/>
        <v>0.1124530935</v>
      </c>
      <c r="AB53" s="15">
        <v>0.457152</v>
      </c>
      <c r="AC53" s="15">
        <v>8.797</v>
      </c>
      <c r="AD53" s="15">
        <v>663.0</v>
      </c>
      <c r="AE53" s="15">
        <v>0.862069</v>
      </c>
      <c r="AF53" s="15">
        <v>0.413999</v>
      </c>
      <c r="AG53" s="19">
        <v>4.45028169014085E10</v>
      </c>
      <c r="AH53" s="19">
        <v>4159.6537537759</v>
      </c>
    </row>
    <row r="54" ht="15.75" customHeight="1">
      <c r="A54" s="13" t="s">
        <v>163</v>
      </c>
      <c r="B54" s="13" t="s">
        <v>164</v>
      </c>
      <c r="C54" s="13" t="s">
        <v>36</v>
      </c>
      <c r="D54" s="14" t="s">
        <v>42</v>
      </c>
      <c r="E54" s="13" t="s">
        <v>165</v>
      </c>
      <c r="F54" s="15">
        <v>44238.0</v>
      </c>
      <c r="G54" s="15" t="str">
        <f t="shared" si="1"/>
        <v>11-02-2021</v>
      </c>
      <c r="H54" s="15">
        <v>29.94</v>
      </c>
      <c r="I54" s="15">
        <v>44418.0</v>
      </c>
      <c r="J54" s="15">
        <f t="shared" si="2"/>
        <v>0</v>
      </c>
      <c r="K54" s="15">
        <v>43.35</v>
      </c>
      <c r="L54" s="15">
        <v>44508.0</v>
      </c>
      <c r="M54" s="15">
        <f t="shared" si="3"/>
        <v>0</v>
      </c>
      <c r="N54" s="15">
        <v>47.62</v>
      </c>
      <c r="O54" s="15">
        <v>44598.0</v>
      </c>
      <c r="P54" s="15">
        <f t="shared" si="4"/>
        <v>0</v>
      </c>
      <c r="Q54" s="15">
        <v>48.92</v>
      </c>
      <c r="R54" s="15">
        <v>44688.0</v>
      </c>
      <c r="S54" s="15">
        <f t="shared" si="5"/>
        <v>0</v>
      </c>
      <c r="T54" s="16">
        <v>0.24</v>
      </c>
      <c r="U54" s="13">
        <v>0.0</v>
      </c>
      <c r="V54" s="13">
        <v>0.0</v>
      </c>
      <c r="W54" s="17">
        <v>9.417905</v>
      </c>
      <c r="X54" s="15">
        <v>0.0</v>
      </c>
      <c r="Y54" s="18">
        <v>1.8513673E7</v>
      </c>
      <c r="Z54" s="15">
        <v>360000.0</v>
      </c>
      <c r="AA54" s="15">
        <f t="shared" si="6"/>
        <v>0.01944508796</v>
      </c>
      <c r="AB54" s="15">
        <v>0.0</v>
      </c>
      <c r="AC54" s="15">
        <v>42.46</v>
      </c>
      <c r="AD54" s="15">
        <v>705.0</v>
      </c>
      <c r="AE54" s="15">
        <v>0.882022</v>
      </c>
      <c r="AF54" s="15">
        <v>0.264496</v>
      </c>
      <c r="AG54" s="19">
        <v>1.81667184854501E11</v>
      </c>
      <c r="AH54" s="19">
        <v>9812.59552626324</v>
      </c>
    </row>
    <row r="55" ht="15.75" customHeight="1">
      <c r="A55" s="13" t="s">
        <v>166</v>
      </c>
      <c r="B55" s="13" t="s">
        <v>83</v>
      </c>
      <c r="C55" s="13" t="s">
        <v>46</v>
      </c>
      <c r="D55" s="14" t="s">
        <v>50</v>
      </c>
      <c r="E55" s="13" t="s">
        <v>167</v>
      </c>
      <c r="F55" s="15">
        <v>44265.0</v>
      </c>
      <c r="G55" s="15" t="str">
        <f t="shared" si="1"/>
        <v>10-03-2021</v>
      </c>
      <c r="H55" s="15">
        <v>3.81</v>
      </c>
      <c r="I55" s="15">
        <v>44445.0</v>
      </c>
      <c r="J55" s="15">
        <f t="shared" si="2"/>
        <v>0</v>
      </c>
      <c r="K55" s="15">
        <v>9.14</v>
      </c>
      <c r="L55" s="15">
        <v>44535.0</v>
      </c>
      <c r="M55" s="15">
        <f t="shared" si="3"/>
        <v>0</v>
      </c>
      <c r="N55" s="15">
        <v>16.65</v>
      </c>
      <c r="O55" s="15">
        <v>44644.0</v>
      </c>
      <c r="P55" s="15">
        <f t="shared" si="4"/>
        <v>19</v>
      </c>
      <c r="Q55" s="15">
        <v>23.28</v>
      </c>
      <c r="R55" s="15">
        <v>44717.0</v>
      </c>
      <c r="S55" s="15">
        <f t="shared" si="5"/>
        <v>2</v>
      </c>
      <c r="T55" s="16">
        <v>0.463</v>
      </c>
      <c r="U55" s="13">
        <v>0.0</v>
      </c>
      <c r="V55" s="13">
        <v>1.0</v>
      </c>
      <c r="W55" s="17">
        <v>4.846477</v>
      </c>
      <c r="X55" s="20">
        <v>200000.0</v>
      </c>
      <c r="Y55" s="18">
        <v>5.095145E7</v>
      </c>
      <c r="Z55" s="15">
        <v>4.000861E7</v>
      </c>
      <c r="AA55" s="15">
        <f t="shared" si="6"/>
        <v>0.7852300572</v>
      </c>
      <c r="AB55" s="15">
        <v>0.004999</v>
      </c>
      <c r="AC55" s="15">
        <v>72.493</v>
      </c>
      <c r="AD55" s="15">
        <v>501.0</v>
      </c>
      <c r="AE55" s="15">
        <v>0.877907</v>
      </c>
      <c r="AF55" s="15">
        <v>0.094924</v>
      </c>
      <c r="AG55" s="19">
        <v>1.00378436207371E11</v>
      </c>
      <c r="AH55" s="19">
        <v>1970.08007048615</v>
      </c>
    </row>
    <row r="56" ht="15.75" customHeight="1">
      <c r="A56" s="13" t="s">
        <v>168</v>
      </c>
      <c r="B56" s="13" t="s">
        <v>164</v>
      </c>
      <c r="C56" s="13" t="s">
        <v>36</v>
      </c>
      <c r="D56" s="14" t="s">
        <v>42</v>
      </c>
      <c r="E56" s="13" t="s">
        <v>169</v>
      </c>
      <c r="F56" s="15">
        <v>44292.0</v>
      </c>
      <c r="G56" s="15" t="str">
        <f t="shared" si="1"/>
        <v>06-04-2021</v>
      </c>
      <c r="H56" s="15">
        <v>12.64</v>
      </c>
      <c r="I56" s="15">
        <v>44472.0</v>
      </c>
      <c r="J56" s="15">
        <f t="shared" si="2"/>
        <v>0</v>
      </c>
      <c r="K56" s="15">
        <v>18.57</v>
      </c>
      <c r="L56" s="15">
        <v>44562.0</v>
      </c>
      <c r="M56" s="15">
        <f t="shared" si="3"/>
        <v>0</v>
      </c>
      <c r="N56" s="15">
        <v>22.51</v>
      </c>
      <c r="O56" s="15">
        <v>44651.0</v>
      </c>
      <c r="P56" s="15">
        <f t="shared" si="4"/>
        <v>-1</v>
      </c>
      <c r="Q56" s="15">
        <v>23.7</v>
      </c>
      <c r="R56" s="15">
        <v>44742.0</v>
      </c>
      <c r="S56" s="15">
        <f t="shared" si="5"/>
        <v>0</v>
      </c>
      <c r="T56" s="16">
        <v>0.437</v>
      </c>
      <c r="U56" s="13">
        <v>0.0</v>
      </c>
      <c r="V56" s="13">
        <v>1.0</v>
      </c>
      <c r="W56" s="17">
        <v>8.560762</v>
      </c>
      <c r="X56" s="15">
        <v>1500000.0</v>
      </c>
      <c r="Y56" s="18">
        <v>6456200.0</v>
      </c>
      <c r="Z56" s="15">
        <v>3541900.0</v>
      </c>
      <c r="AA56" s="15">
        <f t="shared" si="6"/>
        <v>0.5486044422</v>
      </c>
      <c r="AB56" s="15">
        <v>0.423502</v>
      </c>
      <c r="AC56" s="15">
        <v>63.409</v>
      </c>
      <c r="AD56" s="15">
        <v>703.0</v>
      </c>
      <c r="AE56" s="15">
        <v>0.892857</v>
      </c>
      <c r="AF56" s="15">
        <v>0.391426</v>
      </c>
      <c r="AG56" s="19">
        <v>9.37127526436735E9</v>
      </c>
      <c r="AH56" s="19">
        <v>1451.51563835807</v>
      </c>
    </row>
    <row r="57" ht="15.75" customHeight="1">
      <c r="A57" s="13" t="s">
        <v>170</v>
      </c>
      <c r="B57" s="13" t="s">
        <v>88</v>
      </c>
      <c r="C57" s="13" t="s">
        <v>36</v>
      </c>
      <c r="D57" s="14" t="s">
        <v>89</v>
      </c>
      <c r="E57" s="13" t="s">
        <v>171</v>
      </c>
      <c r="F57" s="15">
        <v>44272.0</v>
      </c>
      <c r="G57" s="15" t="str">
        <f t="shared" si="1"/>
        <v>17-03-2021</v>
      </c>
      <c r="H57" s="15">
        <v>35.21</v>
      </c>
      <c r="I57" s="15">
        <v>44450.0</v>
      </c>
      <c r="J57" s="15">
        <f t="shared" si="2"/>
        <v>-2</v>
      </c>
      <c r="K57" s="15">
        <v>49.73</v>
      </c>
      <c r="L57" s="15">
        <v>44523.0</v>
      </c>
      <c r="M57" s="15">
        <f t="shared" si="3"/>
        <v>-19</v>
      </c>
      <c r="N57" s="15">
        <v>69.15</v>
      </c>
      <c r="O57" s="15">
        <v>44631.0</v>
      </c>
      <c r="P57" s="15">
        <f t="shared" si="4"/>
        <v>-1</v>
      </c>
      <c r="Q57" s="15">
        <v>77.27</v>
      </c>
      <c r="R57" s="15">
        <v>44721.0</v>
      </c>
      <c r="S57" s="15">
        <f t="shared" si="5"/>
        <v>-1</v>
      </c>
      <c r="T57" s="16">
        <v>0.129</v>
      </c>
      <c r="U57" s="13">
        <v>0.0</v>
      </c>
      <c r="V57" s="13">
        <v>0.0</v>
      </c>
      <c r="W57" s="17">
        <v>-5.58209</v>
      </c>
      <c r="X57" s="15">
        <v>7702000.0</v>
      </c>
      <c r="Y57" s="18">
        <v>7212053.0</v>
      </c>
      <c r="Z57" s="15">
        <v>1.882088E7</v>
      </c>
      <c r="AA57" s="15">
        <f t="shared" si="6"/>
        <v>2.609642497</v>
      </c>
      <c r="AB57" s="15">
        <v>0.409226</v>
      </c>
      <c r="AC57" s="15">
        <v>64.355</v>
      </c>
      <c r="AD57" s="15">
        <v>812.0</v>
      </c>
      <c r="AE57" s="15">
        <v>0.893258</v>
      </c>
      <c r="AF57" s="15">
        <v>0.525368</v>
      </c>
      <c r="AG57" s="19">
        <v>1.87405595541632E10</v>
      </c>
      <c r="AH57" s="19">
        <v>2598.50552320723</v>
      </c>
    </row>
    <row r="58" ht="15.75" customHeight="1">
      <c r="A58" s="13" t="s">
        <v>172</v>
      </c>
      <c r="B58" s="13" t="s">
        <v>173</v>
      </c>
      <c r="C58" s="13" t="s">
        <v>41</v>
      </c>
      <c r="D58" s="14" t="s">
        <v>42</v>
      </c>
      <c r="E58" s="13" t="s">
        <v>174</v>
      </c>
      <c r="F58" s="15">
        <v>44193.0</v>
      </c>
      <c r="G58" s="15" t="str">
        <f t="shared" si="1"/>
        <v>28-12-2020</v>
      </c>
      <c r="H58" s="15">
        <v>32.96</v>
      </c>
      <c r="I58" s="15">
        <v>44373.0</v>
      </c>
      <c r="J58" s="15">
        <f t="shared" si="2"/>
        <v>0</v>
      </c>
      <c r="K58" s="15">
        <v>48.13</v>
      </c>
      <c r="L58" s="15">
        <v>44463.0</v>
      </c>
      <c r="M58" s="15">
        <f t="shared" si="3"/>
        <v>0</v>
      </c>
      <c r="N58" s="15">
        <v>70.72</v>
      </c>
      <c r="O58" s="15">
        <v>44553.0</v>
      </c>
      <c r="P58" s="15">
        <f t="shared" si="4"/>
        <v>0</v>
      </c>
      <c r="Q58" s="15">
        <v>72.59</v>
      </c>
      <c r="R58" s="15">
        <v>44643.0</v>
      </c>
      <c r="S58" s="15">
        <f t="shared" si="5"/>
        <v>0</v>
      </c>
      <c r="T58" s="16">
        <v>0.686</v>
      </c>
      <c r="U58" s="13">
        <v>1.0</v>
      </c>
      <c r="V58" s="13">
        <v>1.0</v>
      </c>
      <c r="W58" s="17">
        <v>11.56076</v>
      </c>
      <c r="X58" s="15">
        <v>0.0</v>
      </c>
      <c r="Y58" s="18">
        <v>1913822.0</v>
      </c>
      <c r="Z58" s="15">
        <v>201240.0</v>
      </c>
      <c r="AA58" s="15">
        <f t="shared" si="6"/>
        <v>0.1051508447</v>
      </c>
      <c r="AB58" s="15">
        <v>0.0</v>
      </c>
      <c r="AC58" s="15">
        <v>31.778</v>
      </c>
      <c r="AD58" s="15">
        <v>367.0</v>
      </c>
      <c r="AE58" s="15">
        <v>0.607955</v>
      </c>
      <c r="AF58" s="15">
        <v>1.524615</v>
      </c>
      <c r="AG58" s="19">
        <v>3.42255475370745E10</v>
      </c>
      <c r="AH58" s="19">
        <v>17883.3494113217</v>
      </c>
    </row>
    <row r="59" ht="15.75" customHeight="1">
      <c r="A59" s="13" t="s">
        <v>175</v>
      </c>
      <c r="B59" s="13" t="s">
        <v>76</v>
      </c>
      <c r="C59" s="13" t="s">
        <v>46</v>
      </c>
      <c r="D59" s="14" t="s">
        <v>50</v>
      </c>
      <c r="E59" s="13" t="s">
        <v>176</v>
      </c>
      <c r="F59" s="15">
        <v>44303.0</v>
      </c>
      <c r="G59" s="15" t="str">
        <f t="shared" si="1"/>
        <v>17-04-2021</v>
      </c>
      <c r="H59" s="15">
        <v>15.09</v>
      </c>
      <c r="I59" s="15">
        <v>44479.0</v>
      </c>
      <c r="J59" s="15">
        <f t="shared" si="2"/>
        <v>-4</v>
      </c>
      <c r="K59" s="15">
        <v>33.92</v>
      </c>
      <c r="L59" s="15">
        <v>44561.0</v>
      </c>
      <c r="M59" s="15">
        <f t="shared" si="3"/>
        <v>-12</v>
      </c>
      <c r="N59" s="15">
        <v>33.92</v>
      </c>
      <c r="O59" s="15">
        <v>44642.0</v>
      </c>
      <c r="P59" s="15">
        <f t="shared" si="4"/>
        <v>-21</v>
      </c>
      <c r="Q59" s="15">
        <v>39.75</v>
      </c>
      <c r="R59" s="15">
        <v>44752.0</v>
      </c>
      <c r="S59" s="15">
        <f t="shared" si="5"/>
        <v>-1</v>
      </c>
      <c r="T59" s="16">
        <v>0.629</v>
      </c>
      <c r="U59" s="13">
        <v>1.0</v>
      </c>
      <c r="V59" s="13">
        <v>1.0</v>
      </c>
      <c r="W59" s="17">
        <v>2.417905</v>
      </c>
      <c r="X59" s="15">
        <v>203340.0</v>
      </c>
      <c r="Y59" s="18">
        <v>2225702.0</v>
      </c>
      <c r="Z59" s="15">
        <v>1512540.0</v>
      </c>
      <c r="AA59" s="15">
        <f t="shared" si="6"/>
        <v>0.6795788475</v>
      </c>
      <c r="AB59" s="15">
        <v>0.134436</v>
      </c>
      <c r="AC59" s="15">
        <v>71.415</v>
      </c>
      <c r="AD59" s="15">
        <v>570.0</v>
      </c>
      <c r="AE59" s="15">
        <v>0.85119</v>
      </c>
      <c r="AF59" s="15">
        <v>0.020318</v>
      </c>
      <c r="AG59" s="19">
        <v>2.36196694629803E9</v>
      </c>
      <c r="AH59" s="19">
        <v>1061.22335618067</v>
      </c>
    </row>
    <row r="60" ht="15.75" customHeight="1">
      <c r="A60" s="13" t="s">
        <v>177</v>
      </c>
      <c r="B60" s="13" t="s">
        <v>69</v>
      </c>
      <c r="C60" s="13" t="s">
        <v>46</v>
      </c>
      <c r="D60" s="14" t="s">
        <v>50</v>
      </c>
      <c r="E60" s="13" t="s">
        <v>178</v>
      </c>
      <c r="F60" s="15">
        <v>44328.0</v>
      </c>
      <c r="G60" s="15" t="str">
        <f t="shared" si="1"/>
        <v>12-05-2021</v>
      </c>
      <c r="H60" s="15">
        <v>7.43</v>
      </c>
      <c r="I60" s="15">
        <v>44502.0</v>
      </c>
      <c r="J60" s="15">
        <f t="shared" si="2"/>
        <v>-6</v>
      </c>
      <c r="K60" s="15">
        <v>19.22</v>
      </c>
      <c r="L60" s="15">
        <v>44568.0</v>
      </c>
      <c r="M60" s="15">
        <f t="shared" si="3"/>
        <v>-30</v>
      </c>
      <c r="N60" s="15">
        <v>33.03</v>
      </c>
      <c r="O60" s="15">
        <v>44677.0</v>
      </c>
      <c r="P60" s="15">
        <f t="shared" si="4"/>
        <v>-11</v>
      </c>
      <c r="Q60" s="15">
        <v>66.07</v>
      </c>
      <c r="R60" s="15">
        <v>44808.0</v>
      </c>
      <c r="S60" s="15">
        <f t="shared" si="5"/>
        <v>30</v>
      </c>
      <c r="T60" s="16">
        <v>0.627</v>
      </c>
      <c r="U60" s="13">
        <v>1.0</v>
      </c>
      <c r="V60" s="13">
        <v>1.0</v>
      </c>
      <c r="W60" s="17">
        <v>-13.5821</v>
      </c>
      <c r="X60" s="15">
        <v>0.0</v>
      </c>
      <c r="Y60" s="18">
        <v>4985289.0</v>
      </c>
      <c r="Z60" s="15">
        <v>4144800.0</v>
      </c>
      <c r="AA60" s="15">
        <f t="shared" si="6"/>
        <v>0.8314061632</v>
      </c>
      <c r="AB60" s="15">
        <v>0.0</v>
      </c>
      <c r="AC60" s="15">
        <v>48.385</v>
      </c>
      <c r="AD60" s="15">
        <v>450.0</v>
      </c>
      <c r="AE60" s="15">
        <v>0.666667</v>
      </c>
      <c r="AF60" s="15">
        <v>0.713711</v>
      </c>
      <c r="AG60" s="19">
        <v>3.3195965E9</v>
      </c>
      <c r="AH60" s="19">
        <v>665.878447568436</v>
      </c>
    </row>
    <row r="61" ht="15.75" customHeight="1">
      <c r="A61" s="13" t="s">
        <v>179</v>
      </c>
      <c r="B61" s="13" t="s">
        <v>45</v>
      </c>
      <c r="C61" s="13" t="s">
        <v>46</v>
      </c>
      <c r="D61" s="14" t="s">
        <v>37</v>
      </c>
      <c r="E61" s="13" t="s">
        <v>180</v>
      </c>
      <c r="F61" s="15">
        <v>44303.0</v>
      </c>
      <c r="G61" s="15" t="str">
        <f t="shared" si="1"/>
        <v>17-04-2021</v>
      </c>
      <c r="H61" s="15">
        <v>21.17</v>
      </c>
      <c r="I61" s="15">
        <v>44483.0</v>
      </c>
      <c r="J61" s="15">
        <f t="shared" si="2"/>
        <v>0</v>
      </c>
      <c r="K61" s="15">
        <v>28.57</v>
      </c>
      <c r="L61" s="15">
        <v>44573.0</v>
      </c>
      <c r="M61" s="15">
        <f t="shared" si="3"/>
        <v>0</v>
      </c>
      <c r="N61" s="15">
        <v>32.5</v>
      </c>
      <c r="O61" s="15">
        <v>44665.0</v>
      </c>
      <c r="P61" s="15">
        <f t="shared" si="4"/>
        <v>2</v>
      </c>
      <c r="Q61" s="15">
        <v>33.57</v>
      </c>
      <c r="R61" s="15">
        <v>44759.0</v>
      </c>
      <c r="S61" s="15">
        <f t="shared" si="5"/>
        <v>6</v>
      </c>
      <c r="T61" s="16">
        <v>0.27</v>
      </c>
      <c r="U61" s="13">
        <v>0.0</v>
      </c>
      <c r="V61" s="13">
        <v>0.0</v>
      </c>
      <c r="W61" s="17">
        <v>-13.5821</v>
      </c>
      <c r="X61" s="20">
        <v>5000000.0</v>
      </c>
      <c r="Y61" s="18">
        <v>6569088.0</v>
      </c>
      <c r="Z61" s="15">
        <v>1.229713E7</v>
      </c>
      <c r="AA61" s="15">
        <f t="shared" si="6"/>
        <v>1.871969138</v>
      </c>
      <c r="AB61" s="15">
        <v>0.406599</v>
      </c>
      <c r="AC61" s="15">
        <v>19.607</v>
      </c>
      <c r="AD61" s="15">
        <v>620.0</v>
      </c>
      <c r="AE61" s="15">
        <v>0.862069</v>
      </c>
      <c r="AF61" s="15">
        <v>0.446386</v>
      </c>
      <c r="AG61" s="19">
        <v>6.92541439668182E10</v>
      </c>
      <c r="AH61" s="19">
        <v>10542.4290201042</v>
      </c>
    </row>
    <row r="62" ht="15.75" customHeight="1">
      <c r="A62" s="13" t="s">
        <v>181</v>
      </c>
      <c r="B62" s="13" t="s">
        <v>83</v>
      </c>
      <c r="C62" s="13" t="s">
        <v>46</v>
      </c>
      <c r="D62" s="14" t="s">
        <v>50</v>
      </c>
      <c r="E62" s="13" t="s">
        <v>182</v>
      </c>
      <c r="F62" s="15">
        <v>44334.0</v>
      </c>
      <c r="G62" s="15" t="str">
        <f t="shared" si="1"/>
        <v>18-05-2021</v>
      </c>
      <c r="H62" s="15">
        <v>1.54</v>
      </c>
      <c r="I62" s="15">
        <v>44518.0</v>
      </c>
      <c r="J62" s="15">
        <f t="shared" si="2"/>
        <v>4</v>
      </c>
      <c r="K62" s="15">
        <v>3.4</v>
      </c>
      <c r="L62" s="15">
        <v>44607.0</v>
      </c>
      <c r="M62" s="15">
        <f t="shared" si="3"/>
        <v>3</v>
      </c>
      <c r="N62" s="15">
        <v>4.36</v>
      </c>
      <c r="O62" s="15">
        <v>44696.0</v>
      </c>
      <c r="P62" s="15">
        <f t="shared" si="4"/>
        <v>2</v>
      </c>
      <c r="Q62" s="15">
        <v>4.87</v>
      </c>
      <c r="R62" s="15">
        <v>44787.0</v>
      </c>
      <c r="S62" s="15">
        <f t="shared" si="5"/>
        <v>3</v>
      </c>
      <c r="T62" s="16">
        <v>0.497</v>
      </c>
      <c r="U62" s="13">
        <v>0.0</v>
      </c>
      <c r="V62" s="13">
        <v>1.0</v>
      </c>
      <c r="W62" s="17">
        <v>-16.4392</v>
      </c>
      <c r="X62" s="20">
        <v>300000.0</v>
      </c>
      <c r="Y62" s="18">
        <v>2.7533134E7</v>
      </c>
      <c r="Z62" s="15">
        <v>6330340.0</v>
      </c>
      <c r="AA62" s="15">
        <f t="shared" si="6"/>
        <v>0.2299171609</v>
      </c>
      <c r="AB62" s="15">
        <v>0.047391</v>
      </c>
      <c r="AC62" s="15">
        <v>62.139</v>
      </c>
      <c r="AD62" s="15">
        <v>580.0</v>
      </c>
      <c r="AE62" s="15">
        <v>0.866197</v>
      </c>
      <c r="AF62" s="15">
        <v>0.244998</v>
      </c>
      <c r="AG62" s="19">
        <v>1.41046646785063E10</v>
      </c>
      <c r="AH62" s="19">
        <v>512.27966560241</v>
      </c>
    </row>
    <row r="63" ht="15.75" customHeight="1">
      <c r="A63" s="13" t="s">
        <v>183</v>
      </c>
      <c r="B63" s="13" t="s">
        <v>83</v>
      </c>
      <c r="C63" s="13" t="s">
        <v>46</v>
      </c>
      <c r="D63" s="14" t="s">
        <v>50</v>
      </c>
      <c r="E63" s="13" t="s">
        <v>184</v>
      </c>
      <c r="F63" s="15">
        <v>44272.0</v>
      </c>
      <c r="G63" s="15" t="str">
        <f t="shared" si="1"/>
        <v>17-03-2021</v>
      </c>
      <c r="H63" s="15">
        <v>3.52</v>
      </c>
      <c r="I63" s="15">
        <v>44452.0</v>
      </c>
      <c r="J63" s="15">
        <f t="shared" si="2"/>
        <v>0</v>
      </c>
      <c r="K63" s="15">
        <v>6.22</v>
      </c>
      <c r="L63" s="15">
        <v>44542.0</v>
      </c>
      <c r="M63" s="15">
        <f t="shared" si="3"/>
        <v>0</v>
      </c>
      <c r="N63" s="15">
        <v>7.7</v>
      </c>
      <c r="O63" s="15">
        <v>44633.0</v>
      </c>
      <c r="P63" s="15">
        <f t="shared" si="4"/>
        <v>1</v>
      </c>
      <c r="Q63" s="15">
        <v>10.03</v>
      </c>
      <c r="R63" s="15">
        <v>44710.0</v>
      </c>
      <c r="S63" s="15">
        <f t="shared" si="5"/>
        <v>-12</v>
      </c>
      <c r="T63" s="16">
        <v>0.479</v>
      </c>
      <c r="U63" s="13">
        <v>0.0</v>
      </c>
      <c r="V63" s="13">
        <v>1.0</v>
      </c>
      <c r="W63" s="17">
        <v>6.275048</v>
      </c>
      <c r="X63" s="15">
        <v>0.0</v>
      </c>
      <c r="Y63" s="18">
        <v>1.8867337E7</v>
      </c>
      <c r="Z63" s="15">
        <v>8551290.0</v>
      </c>
      <c r="AA63" s="15">
        <f t="shared" si="6"/>
        <v>0.4532324832</v>
      </c>
      <c r="AB63" s="15">
        <v>0.0</v>
      </c>
      <c r="AC63" s="15">
        <v>82.826</v>
      </c>
      <c r="AD63" s="15">
        <v>553.0</v>
      </c>
      <c r="AE63" s="15">
        <v>0.820896</v>
      </c>
      <c r="AF63" s="15">
        <v>0.070915</v>
      </c>
      <c r="AG63" s="19">
        <v>1.10253711471876E10</v>
      </c>
      <c r="AH63" s="19">
        <v>584.362867276266</v>
      </c>
    </row>
    <row r="64" ht="15.75" customHeight="1">
      <c r="A64" s="13" t="s">
        <v>185</v>
      </c>
      <c r="B64" s="13" t="s">
        <v>88</v>
      </c>
      <c r="C64" s="13" t="s">
        <v>36</v>
      </c>
      <c r="D64" s="14" t="s">
        <v>89</v>
      </c>
      <c r="E64" s="13" t="s">
        <v>186</v>
      </c>
      <c r="F64" s="15">
        <v>44253.0</v>
      </c>
      <c r="G64" s="15" t="str">
        <f t="shared" si="1"/>
        <v>26-02-2021</v>
      </c>
      <c r="H64" s="15">
        <v>56.65</v>
      </c>
      <c r="I64" s="15">
        <v>44433.0</v>
      </c>
      <c r="J64" s="15">
        <f t="shared" si="2"/>
        <v>0</v>
      </c>
      <c r="K64" s="15">
        <v>76.16</v>
      </c>
      <c r="L64" s="15">
        <v>44523.0</v>
      </c>
      <c r="M64" s="15">
        <f t="shared" si="3"/>
        <v>0</v>
      </c>
      <c r="N64" s="15">
        <v>78.56</v>
      </c>
      <c r="O64" s="15">
        <v>44613.0</v>
      </c>
      <c r="P64" s="15">
        <f t="shared" si="4"/>
        <v>0</v>
      </c>
      <c r="Q64" s="15">
        <v>82.31</v>
      </c>
      <c r="R64" s="15">
        <v>44703.0</v>
      </c>
      <c r="S64" s="15">
        <f t="shared" si="5"/>
        <v>0</v>
      </c>
      <c r="T64" s="16">
        <v>0.472</v>
      </c>
      <c r="U64" s="13">
        <v>0.0</v>
      </c>
      <c r="V64" s="13">
        <v>1.0</v>
      </c>
      <c r="W64" s="17">
        <v>11.13219</v>
      </c>
      <c r="X64" s="15">
        <v>2500000.0</v>
      </c>
      <c r="Y64" s="18">
        <v>3.280402E7</v>
      </c>
      <c r="Z64" s="15">
        <v>1.081599E7</v>
      </c>
      <c r="AA64" s="15">
        <f t="shared" si="6"/>
        <v>0.3297153824</v>
      </c>
      <c r="AB64" s="15">
        <v>0.231139</v>
      </c>
      <c r="AC64" s="15">
        <v>23.393</v>
      </c>
      <c r="AD64" s="15">
        <v>820.0</v>
      </c>
      <c r="AE64" s="15">
        <v>0.870787</v>
      </c>
      <c r="AF64" s="15">
        <v>0.356246</v>
      </c>
      <c r="AG64" s="19">
        <v>3.65177721021516E11</v>
      </c>
      <c r="AH64" s="19">
        <v>11132.1027429418</v>
      </c>
    </row>
    <row r="65" ht="15.75" customHeight="1">
      <c r="A65" s="13" t="s">
        <v>187</v>
      </c>
      <c r="B65" s="13" t="s">
        <v>35</v>
      </c>
      <c r="C65" s="13" t="s">
        <v>36</v>
      </c>
      <c r="D65" s="14" t="s">
        <v>63</v>
      </c>
      <c r="E65" s="13" t="s">
        <v>188</v>
      </c>
      <c r="F65" s="15">
        <v>44229.0</v>
      </c>
      <c r="G65" s="15" t="str">
        <f t="shared" si="1"/>
        <v>02-02-2021</v>
      </c>
      <c r="H65" s="15">
        <v>61.77</v>
      </c>
      <c r="I65" s="15">
        <v>44409.0</v>
      </c>
      <c r="J65" s="15">
        <f t="shared" si="2"/>
        <v>0</v>
      </c>
      <c r="K65" s="15">
        <v>75.32</v>
      </c>
      <c r="L65" s="15">
        <v>44499.0</v>
      </c>
      <c r="M65" s="15">
        <f t="shared" si="3"/>
        <v>0</v>
      </c>
      <c r="N65" s="15">
        <v>75.9</v>
      </c>
      <c r="O65" s="15">
        <v>44590.0</v>
      </c>
      <c r="P65" s="15">
        <f t="shared" si="4"/>
        <v>1</v>
      </c>
      <c r="Q65" s="15">
        <v>76.09</v>
      </c>
      <c r="R65" s="15">
        <v>44675.0</v>
      </c>
      <c r="S65" s="15">
        <f t="shared" si="5"/>
        <v>-4</v>
      </c>
      <c r="T65" s="16">
        <v>0.594</v>
      </c>
      <c r="U65" s="13">
        <v>1.0</v>
      </c>
      <c r="V65" s="13">
        <v>1.0</v>
      </c>
      <c r="W65" s="17">
        <v>11.41791</v>
      </c>
      <c r="X65" s="15">
        <v>418000.0</v>
      </c>
      <c r="Y65" s="18">
        <v>504508.0</v>
      </c>
      <c r="Z65" s="15">
        <v>730000.0</v>
      </c>
      <c r="AA65" s="15">
        <f t="shared" si="6"/>
        <v>1.44695426</v>
      </c>
      <c r="AB65" s="15">
        <v>0.572603</v>
      </c>
      <c r="AC65" s="15">
        <v>59.762</v>
      </c>
      <c r="AD65" s="15">
        <v>781.0</v>
      </c>
      <c r="AE65" s="15">
        <v>0.859551</v>
      </c>
      <c r="AF65" s="15">
        <v>0.209233</v>
      </c>
      <c r="AG65" s="19">
        <v>5.72609479767486E9</v>
      </c>
      <c r="AH65" s="19">
        <v>11349.8592642235</v>
      </c>
    </row>
    <row r="66" ht="15.75" customHeight="1">
      <c r="A66" s="13" t="s">
        <v>189</v>
      </c>
      <c r="B66" s="13" t="s">
        <v>69</v>
      </c>
      <c r="C66" s="13" t="s">
        <v>46</v>
      </c>
      <c r="D66" s="14" t="s">
        <v>50</v>
      </c>
      <c r="E66" s="13" t="s">
        <v>190</v>
      </c>
      <c r="F66" s="15">
        <v>44298.0</v>
      </c>
      <c r="G66" s="15" t="str">
        <f t="shared" si="1"/>
        <v>12-04-2021</v>
      </c>
      <c r="H66" s="15">
        <v>1.41</v>
      </c>
      <c r="I66" s="15">
        <v>44470.0</v>
      </c>
      <c r="J66" s="15">
        <f t="shared" si="2"/>
        <v>-8</v>
      </c>
      <c r="K66" s="15">
        <v>4.17</v>
      </c>
      <c r="L66" s="15">
        <v>44568.0</v>
      </c>
      <c r="M66" s="15">
        <f t="shared" si="3"/>
        <v>0</v>
      </c>
      <c r="N66" s="15">
        <v>5.9</v>
      </c>
      <c r="O66" s="15">
        <v>44645.0</v>
      </c>
      <c r="P66" s="15">
        <f t="shared" si="4"/>
        <v>-13</v>
      </c>
      <c r="Q66" s="15">
        <v>8.47</v>
      </c>
      <c r="R66" s="15">
        <v>44745.0</v>
      </c>
      <c r="S66" s="15">
        <f t="shared" si="5"/>
        <v>-3</v>
      </c>
      <c r="T66" s="16">
        <v>0.523</v>
      </c>
      <c r="U66" s="13">
        <v>1.0</v>
      </c>
      <c r="V66" s="13">
        <v>1.0</v>
      </c>
      <c r="W66" s="17">
        <v>-9.43924</v>
      </c>
      <c r="X66" s="20">
        <v>300000.0</v>
      </c>
      <c r="Y66" s="18">
        <v>2.0567424E7</v>
      </c>
      <c r="Z66" s="15">
        <v>7284170.0</v>
      </c>
      <c r="AA66" s="15">
        <f t="shared" si="6"/>
        <v>0.3541605405</v>
      </c>
      <c r="AB66" s="15">
        <v>0.041185</v>
      </c>
      <c r="AC66" s="15">
        <v>56.864</v>
      </c>
      <c r="AD66" s="15">
        <v>432.0</v>
      </c>
      <c r="AE66" s="15">
        <v>0.895349</v>
      </c>
      <c r="AF66" s="15">
        <v>0.193216</v>
      </c>
      <c r="AG66" s="19">
        <v>1.72802508100321E10</v>
      </c>
      <c r="AH66" s="19">
        <v>840.175746366299</v>
      </c>
    </row>
    <row r="67" ht="15.75" customHeight="1">
      <c r="A67" s="13" t="s">
        <v>191</v>
      </c>
      <c r="B67" s="13" t="s">
        <v>69</v>
      </c>
      <c r="C67" s="13" t="s">
        <v>46</v>
      </c>
      <c r="D67" s="14" t="s">
        <v>50</v>
      </c>
      <c r="E67" s="13" t="s">
        <v>192</v>
      </c>
      <c r="F67" s="15">
        <v>44287.0</v>
      </c>
      <c r="G67" s="15" t="str">
        <f t="shared" si="1"/>
        <v>01-04-2021</v>
      </c>
      <c r="H67" s="15">
        <v>6.58</v>
      </c>
      <c r="I67" s="15">
        <v>44454.0</v>
      </c>
      <c r="J67" s="15">
        <f t="shared" si="2"/>
        <v>-13</v>
      </c>
      <c r="K67" s="15">
        <v>23.64</v>
      </c>
      <c r="L67" s="15">
        <v>44556.0</v>
      </c>
      <c r="M67" s="15">
        <f t="shared" si="3"/>
        <v>-1</v>
      </c>
      <c r="N67" s="15">
        <v>32.9</v>
      </c>
      <c r="O67" s="15">
        <v>44651.0</v>
      </c>
      <c r="P67" s="15">
        <f t="shared" si="4"/>
        <v>4</v>
      </c>
      <c r="Q67" s="15">
        <v>40.69</v>
      </c>
      <c r="R67" s="15">
        <v>44738.0</v>
      </c>
      <c r="S67" s="15">
        <f t="shared" si="5"/>
        <v>1</v>
      </c>
      <c r="T67" s="16">
        <v>0.41</v>
      </c>
      <c r="U67" s="13">
        <v>0.0</v>
      </c>
      <c r="V67" s="13">
        <v>1.0</v>
      </c>
      <c r="W67" s="17">
        <v>-6.29638</v>
      </c>
      <c r="X67" s="15">
        <v>1050000.0</v>
      </c>
      <c r="Y67" s="18">
        <v>4383849.0</v>
      </c>
      <c r="Z67" s="15">
        <v>4682540.0</v>
      </c>
      <c r="AA67" s="15">
        <f t="shared" si="6"/>
        <v>1.068134418</v>
      </c>
      <c r="AB67" s="15">
        <v>0.224237</v>
      </c>
      <c r="AC67" s="15">
        <v>45.493</v>
      </c>
      <c r="AD67" s="15">
        <v>435.0</v>
      </c>
      <c r="AE67" s="15">
        <v>0.876471</v>
      </c>
      <c r="AF67" s="15">
        <v>0.547174</v>
      </c>
      <c r="AG67" s="19">
        <v>7.89476488582312E9</v>
      </c>
      <c r="AH67" s="19">
        <v>1800.87518658218</v>
      </c>
    </row>
    <row r="68" ht="15.75" customHeight="1">
      <c r="A68" s="13" t="s">
        <v>193</v>
      </c>
      <c r="B68" s="13" t="s">
        <v>83</v>
      </c>
      <c r="C68" s="13" t="s">
        <v>46</v>
      </c>
      <c r="D68" s="14" t="s">
        <v>50</v>
      </c>
      <c r="E68" s="13" t="s">
        <v>194</v>
      </c>
      <c r="F68" s="15">
        <v>44228.0</v>
      </c>
      <c r="G68" s="15" t="str">
        <f t="shared" si="1"/>
        <v>01-02-2021</v>
      </c>
      <c r="H68" s="15">
        <v>52.61</v>
      </c>
      <c r="I68" s="15">
        <v>44411.0</v>
      </c>
      <c r="J68" s="15">
        <f t="shared" si="2"/>
        <v>3</v>
      </c>
      <c r="K68" s="15">
        <v>69.38</v>
      </c>
      <c r="L68" s="15">
        <v>44497.0</v>
      </c>
      <c r="M68" s="15">
        <f t="shared" si="3"/>
        <v>-1</v>
      </c>
      <c r="N68" s="15">
        <v>72.11</v>
      </c>
      <c r="O68" s="15">
        <v>44553.0</v>
      </c>
      <c r="P68" s="15">
        <f t="shared" si="4"/>
        <v>-35</v>
      </c>
      <c r="Q68" s="15">
        <v>75.17</v>
      </c>
      <c r="R68" s="15">
        <v>44710.0</v>
      </c>
      <c r="S68" s="15">
        <f t="shared" si="5"/>
        <v>32</v>
      </c>
      <c r="T68" s="16">
        <v>0.714</v>
      </c>
      <c r="U68" s="13">
        <v>1.0</v>
      </c>
      <c r="V68" s="13">
        <v>1.0</v>
      </c>
      <c r="W68" s="17">
        <v>10.41791</v>
      </c>
      <c r="X68" s="15">
        <v>0.0</v>
      </c>
      <c r="Y68" s="18">
        <v>1265985.0</v>
      </c>
      <c r="Z68" s="15">
        <v>972270.0</v>
      </c>
      <c r="AA68" s="15">
        <f t="shared" si="6"/>
        <v>0.7679948815</v>
      </c>
      <c r="AB68" s="15">
        <v>0.0</v>
      </c>
      <c r="AC68" s="15">
        <v>59.234</v>
      </c>
      <c r="AD68" s="15">
        <v>590.0</v>
      </c>
      <c r="AE68" s="15">
        <v>0.873563</v>
      </c>
      <c r="AF68" s="15">
        <v>0.178821</v>
      </c>
      <c r="AG68" s="19">
        <v>1.44363469796355E10</v>
      </c>
      <c r="AH68" s="19">
        <v>11403.2527870674</v>
      </c>
    </row>
    <row r="69" ht="15.75" customHeight="1">
      <c r="A69" s="13" t="s">
        <v>195</v>
      </c>
      <c r="B69" s="13" t="s">
        <v>104</v>
      </c>
      <c r="C69" s="13" t="s">
        <v>54</v>
      </c>
      <c r="D69" s="14" t="s">
        <v>55</v>
      </c>
      <c r="E69" s="13" t="s">
        <v>196</v>
      </c>
      <c r="F69" s="15">
        <v>44192.0</v>
      </c>
      <c r="G69" s="15" t="str">
        <f t="shared" si="1"/>
        <v>27-12-2020</v>
      </c>
      <c r="H69" s="15">
        <v>23.41</v>
      </c>
      <c r="I69" s="15">
        <v>44372.0</v>
      </c>
      <c r="J69" s="15">
        <f t="shared" si="2"/>
        <v>0</v>
      </c>
      <c r="K69" s="15">
        <v>49.34</v>
      </c>
      <c r="L69" s="15">
        <v>44462.0</v>
      </c>
      <c r="M69" s="15">
        <f t="shared" si="3"/>
        <v>0</v>
      </c>
      <c r="N69" s="15">
        <v>64.24</v>
      </c>
      <c r="O69" s="15">
        <v>44554.0</v>
      </c>
      <c r="P69" s="15">
        <f t="shared" si="4"/>
        <v>2</v>
      </c>
      <c r="Q69" s="15">
        <v>67.08</v>
      </c>
      <c r="R69" s="15">
        <v>44642.0</v>
      </c>
      <c r="S69" s="15">
        <f t="shared" si="5"/>
        <v>0</v>
      </c>
      <c r="T69" s="16">
        <v>0.671</v>
      </c>
      <c r="U69" s="13">
        <v>1.0</v>
      </c>
      <c r="V69" s="13">
        <v>1.0</v>
      </c>
      <c r="W69" s="17">
        <v>-10.2964</v>
      </c>
      <c r="X69" s="15">
        <v>0.0</v>
      </c>
      <c r="Y69" s="18">
        <v>1.25085311E8</v>
      </c>
      <c r="Z69" s="15">
        <v>3.682042E7</v>
      </c>
      <c r="AA69" s="15">
        <f t="shared" si="6"/>
        <v>0.2943624612</v>
      </c>
      <c r="AB69" s="15">
        <v>0.0</v>
      </c>
      <c r="AC69" s="15">
        <v>19.556</v>
      </c>
      <c r="AD69" s="15">
        <v>70.0</v>
      </c>
      <c r="AE69" s="15">
        <v>0.825843</v>
      </c>
      <c r="AF69" s="15">
        <v>0.317101</v>
      </c>
      <c r="AG69" s="19">
        <v>1.30521247996159E12</v>
      </c>
      <c r="AH69" s="19">
        <v>10434.5783651735</v>
      </c>
    </row>
    <row r="70" ht="15.75" customHeight="1">
      <c r="A70" s="13" t="s">
        <v>197</v>
      </c>
      <c r="B70" s="13" t="s">
        <v>40</v>
      </c>
      <c r="C70" s="13" t="s">
        <v>41</v>
      </c>
      <c r="D70" s="14" t="s">
        <v>42</v>
      </c>
      <c r="E70" s="13" t="s">
        <v>198</v>
      </c>
      <c r="F70" s="15">
        <v>44252.0</v>
      </c>
      <c r="G70" s="15" t="str">
        <f t="shared" si="1"/>
        <v>25-02-2021</v>
      </c>
      <c r="H70" s="15">
        <v>32.52</v>
      </c>
      <c r="I70" s="15">
        <v>44432.0</v>
      </c>
      <c r="J70" s="15">
        <f t="shared" si="2"/>
        <v>0</v>
      </c>
      <c r="K70" s="15">
        <v>43.15</v>
      </c>
      <c r="L70" s="15">
        <v>44522.0</v>
      </c>
      <c r="M70" s="15">
        <f t="shared" si="3"/>
        <v>0</v>
      </c>
      <c r="N70" s="15">
        <v>45.97</v>
      </c>
      <c r="O70" s="15">
        <v>44612.0</v>
      </c>
      <c r="P70" s="15">
        <f t="shared" si="4"/>
        <v>0</v>
      </c>
      <c r="Q70" s="15">
        <v>46.41</v>
      </c>
      <c r="R70" s="15">
        <v>44702.0</v>
      </c>
      <c r="S70" s="15">
        <f t="shared" si="5"/>
        <v>0</v>
      </c>
      <c r="T70" s="16">
        <v>0.462</v>
      </c>
      <c r="U70" s="13">
        <v>0.0</v>
      </c>
      <c r="V70" s="13">
        <v>1.0</v>
      </c>
      <c r="W70" s="17">
        <v>-10.8678</v>
      </c>
      <c r="X70" s="15">
        <v>30000.0</v>
      </c>
      <c r="Y70" s="18">
        <v>622028.0</v>
      </c>
      <c r="Z70" s="15">
        <v>613700.0</v>
      </c>
      <c r="AA70" s="15">
        <f t="shared" si="6"/>
        <v>0.9866115352</v>
      </c>
      <c r="AB70" s="15">
        <v>0.048884</v>
      </c>
      <c r="AC70" s="15">
        <v>32.85</v>
      </c>
      <c r="AD70" s="15">
        <v>341.0</v>
      </c>
      <c r="AE70" s="15">
        <v>0.623596</v>
      </c>
      <c r="AF70" s="15">
        <v>1.407631</v>
      </c>
      <c r="AG70" s="19">
        <v>5.54205418112616E9</v>
      </c>
      <c r="AH70" s="19">
        <v>8909.6538759126</v>
      </c>
    </row>
    <row r="71" ht="15.75" customHeight="1">
      <c r="A71" s="13" t="s">
        <v>199</v>
      </c>
      <c r="B71" s="13" t="s">
        <v>45</v>
      </c>
      <c r="C71" s="13" t="s">
        <v>46</v>
      </c>
      <c r="D71" s="14" t="s">
        <v>50</v>
      </c>
      <c r="E71" s="13" t="s">
        <v>200</v>
      </c>
      <c r="F71" s="15">
        <v>44246.0</v>
      </c>
      <c r="G71" s="15" t="str">
        <f t="shared" si="1"/>
        <v>19-02-2021</v>
      </c>
      <c r="H71" s="15">
        <v>45.28</v>
      </c>
      <c r="I71" s="15">
        <v>44426.0</v>
      </c>
      <c r="J71" s="15">
        <f t="shared" si="2"/>
        <v>0</v>
      </c>
      <c r="K71" s="15">
        <v>65.35</v>
      </c>
      <c r="L71" s="15">
        <v>44517.0</v>
      </c>
      <c r="M71" s="15">
        <f t="shared" si="3"/>
        <v>1</v>
      </c>
      <c r="N71" s="15">
        <v>66.21</v>
      </c>
      <c r="O71" s="15">
        <v>44605.0</v>
      </c>
      <c r="P71" s="15">
        <f t="shared" si="4"/>
        <v>-1</v>
      </c>
      <c r="Q71" s="15">
        <v>66.51</v>
      </c>
      <c r="R71" s="15">
        <v>44696.0</v>
      </c>
      <c r="S71" s="15">
        <f t="shared" si="5"/>
        <v>0</v>
      </c>
      <c r="T71" s="16">
        <v>0.261</v>
      </c>
      <c r="U71" s="13">
        <v>0.0</v>
      </c>
      <c r="V71" s="13">
        <v>0.0</v>
      </c>
      <c r="W71" s="17">
        <v>11.98933</v>
      </c>
      <c r="X71" s="15">
        <v>0.0</v>
      </c>
      <c r="Y71" s="18">
        <v>3.6304408E7</v>
      </c>
      <c r="Z71" s="15">
        <v>3629980.0</v>
      </c>
      <c r="AA71" s="15">
        <f t="shared" si="6"/>
        <v>0.09998730733</v>
      </c>
      <c r="AB71" s="15">
        <v>0.0</v>
      </c>
      <c r="AC71" s="15">
        <v>37.006</v>
      </c>
      <c r="AD71" s="15">
        <v>600.0</v>
      </c>
      <c r="AE71" s="15">
        <v>0.867816</v>
      </c>
      <c r="AF71" s="15">
        <v>0.289612</v>
      </c>
      <c r="AG71" s="19">
        <v>1.28920266409458E11</v>
      </c>
      <c r="AH71" s="19">
        <v>3498.58276367188</v>
      </c>
    </row>
    <row r="72" ht="15.75" customHeight="1">
      <c r="A72" s="13" t="s">
        <v>201</v>
      </c>
      <c r="B72" s="13" t="s">
        <v>83</v>
      </c>
      <c r="C72" s="13" t="s">
        <v>46</v>
      </c>
      <c r="D72" s="14" t="s">
        <v>50</v>
      </c>
      <c r="E72" s="13" t="s">
        <v>202</v>
      </c>
      <c r="F72" s="15">
        <v>44268.0</v>
      </c>
      <c r="G72" s="15" t="str">
        <f t="shared" si="1"/>
        <v>13-03-2021</v>
      </c>
      <c r="H72" s="15">
        <v>4.98</v>
      </c>
      <c r="I72" s="15">
        <v>44447.0</v>
      </c>
      <c r="J72" s="15">
        <f t="shared" si="2"/>
        <v>-1</v>
      </c>
      <c r="K72" s="15">
        <v>20.63</v>
      </c>
      <c r="L72" s="15">
        <v>44539.0</v>
      </c>
      <c r="M72" s="15">
        <f t="shared" si="3"/>
        <v>1</v>
      </c>
      <c r="N72" s="15">
        <v>40.19</v>
      </c>
      <c r="O72" s="15">
        <v>44630.0</v>
      </c>
      <c r="P72" s="15">
        <f t="shared" si="4"/>
        <v>2</v>
      </c>
      <c r="Q72" s="21">
        <v>40.71</v>
      </c>
      <c r="R72" s="21">
        <v>44787.0</v>
      </c>
      <c r="S72" s="21">
        <f t="shared" si="5"/>
        <v>69</v>
      </c>
      <c r="T72" s="16">
        <v>0.396</v>
      </c>
      <c r="U72" s="13">
        <v>0.0</v>
      </c>
      <c r="V72" s="13">
        <v>1.0</v>
      </c>
      <c r="W72" s="17">
        <v>1.560762</v>
      </c>
      <c r="X72" s="15">
        <v>1260000.0</v>
      </c>
      <c r="Y72" s="18">
        <v>3.0285595E7</v>
      </c>
      <c r="Z72" s="15">
        <v>2.214146E7</v>
      </c>
      <c r="AA72" s="15">
        <f t="shared" si="6"/>
        <v>0.7310888229</v>
      </c>
      <c r="AB72" s="15">
        <v>0.056907</v>
      </c>
      <c r="AC72" s="15">
        <v>63.472</v>
      </c>
      <c r="AD72" s="15">
        <v>541.0</v>
      </c>
      <c r="AE72" s="15">
        <v>0.880682</v>
      </c>
      <c r="AF72" s="15">
        <v>0.284242</v>
      </c>
      <c r="AG72" s="19">
        <v>1.5512759174573E10</v>
      </c>
      <c r="AH72" s="19">
        <v>512.21576378384</v>
      </c>
    </row>
    <row r="73" ht="15.75" customHeight="1">
      <c r="A73" s="13" t="s">
        <v>203</v>
      </c>
      <c r="B73" s="13" t="s">
        <v>88</v>
      </c>
      <c r="C73" s="13" t="s">
        <v>36</v>
      </c>
      <c r="D73" s="14" t="s">
        <v>63</v>
      </c>
      <c r="E73" s="13" t="s">
        <v>204</v>
      </c>
      <c r="F73" s="15">
        <v>44223.0</v>
      </c>
      <c r="G73" s="15" t="str">
        <f t="shared" si="1"/>
        <v>27-01-2021</v>
      </c>
      <c r="H73" s="15">
        <v>8.23</v>
      </c>
      <c r="I73" s="15">
        <v>44429.0</v>
      </c>
      <c r="J73" s="15">
        <f t="shared" si="2"/>
        <v>26</v>
      </c>
      <c r="K73" s="15">
        <v>22.86</v>
      </c>
      <c r="L73" s="15">
        <v>44492.0</v>
      </c>
      <c r="M73" s="15">
        <f t="shared" si="3"/>
        <v>-1</v>
      </c>
      <c r="N73" s="15">
        <v>40.14</v>
      </c>
      <c r="O73" s="15">
        <v>44583.0</v>
      </c>
      <c r="P73" s="15">
        <f t="shared" si="4"/>
        <v>0</v>
      </c>
      <c r="Q73" s="15">
        <v>54.65</v>
      </c>
      <c r="R73" s="15">
        <v>44674.0</v>
      </c>
      <c r="S73" s="15">
        <f t="shared" si="5"/>
        <v>1</v>
      </c>
      <c r="T73" s="16">
        <v>0.434</v>
      </c>
      <c r="U73" s="13">
        <v>0.0</v>
      </c>
      <c r="V73" s="13">
        <v>1.0</v>
      </c>
      <c r="W73" s="17">
        <v>2.70362</v>
      </c>
      <c r="X73" s="15">
        <v>2.95E7</v>
      </c>
      <c r="Y73" s="18">
        <v>5.3040212E7</v>
      </c>
      <c r="Z73" s="15">
        <v>4.91482E7</v>
      </c>
      <c r="AA73" s="15">
        <f t="shared" si="6"/>
        <v>0.9266214848</v>
      </c>
      <c r="AB73" s="15">
        <v>0.600225</v>
      </c>
      <c r="AC73" s="15">
        <v>69.148</v>
      </c>
      <c r="AD73" s="15">
        <v>775.0</v>
      </c>
      <c r="AE73" s="15">
        <v>0.878571</v>
      </c>
      <c r="AF73" s="15">
        <v>0.386967</v>
      </c>
      <c r="AG73" s="19">
        <v>7.50720380858542E10</v>
      </c>
      <c r="AH73" s="19">
        <v>1415.37967619462</v>
      </c>
    </row>
    <row r="74" ht="15.75" customHeight="1">
      <c r="A74" s="13" t="s">
        <v>205</v>
      </c>
      <c r="B74" s="13" t="s">
        <v>76</v>
      </c>
      <c r="C74" s="13" t="s">
        <v>46</v>
      </c>
      <c r="D74" s="14" t="s">
        <v>50</v>
      </c>
      <c r="E74" s="13" t="s">
        <v>206</v>
      </c>
      <c r="F74" s="15">
        <v>44280.0</v>
      </c>
      <c r="G74" s="15" t="str">
        <f t="shared" si="1"/>
        <v>25-03-2021</v>
      </c>
      <c r="H74" s="15">
        <v>9.67</v>
      </c>
      <c r="I74" s="15">
        <v>44461.0</v>
      </c>
      <c r="J74" s="15">
        <f t="shared" si="2"/>
        <v>1</v>
      </c>
      <c r="K74" s="15">
        <v>15.79</v>
      </c>
      <c r="L74" s="15">
        <v>44563.0</v>
      </c>
      <c r="M74" s="15">
        <f t="shared" si="3"/>
        <v>13</v>
      </c>
      <c r="N74" s="15">
        <v>17.49</v>
      </c>
      <c r="O74" s="15">
        <v>44638.0</v>
      </c>
      <c r="P74" s="15">
        <f t="shared" si="4"/>
        <v>-2</v>
      </c>
      <c r="Q74" s="15">
        <v>19.34</v>
      </c>
      <c r="R74" s="15">
        <v>44717.0</v>
      </c>
      <c r="S74" s="15">
        <f t="shared" si="5"/>
        <v>-13</v>
      </c>
      <c r="T74" s="16">
        <v>0.662</v>
      </c>
      <c r="U74" s="13">
        <v>1.0</v>
      </c>
      <c r="V74" s="13">
        <v>1.0</v>
      </c>
      <c r="W74" s="17">
        <v>-0.29638</v>
      </c>
      <c r="X74" s="15">
        <v>1300000.0</v>
      </c>
      <c r="Y74" s="18">
        <v>2446644.0</v>
      </c>
      <c r="Z74" s="15">
        <v>2388900.0</v>
      </c>
      <c r="AA74" s="15">
        <f t="shared" si="6"/>
        <v>0.9763986914</v>
      </c>
      <c r="AB74" s="15">
        <v>0.544184</v>
      </c>
      <c r="AC74" s="15">
        <v>48.958</v>
      </c>
      <c r="AD74" s="15">
        <v>565.0</v>
      </c>
      <c r="AE74" s="15">
        <v>0.872093</v>
      </c>
      <c r="AF74" s="15">
        <v>0.136973</v>
      </c>
      <c r="AG74" s="19">
        <v>1.25419281027657E10</v>
      </c>
      <c r="AH74" s="19">
        <v>5126.17614281673</v>
      </c>
    </row>
    <row r="75" ht="15.75" customHeight="1">
      <c r="A75" s="13" t="s">
        <v>207</v>
      </c>
      <c r="B75" s="13" t="s">
        <v>35</v>
      </c>
      <c r="C75" s="13" t="s">
        <v>36</v>
      </c>
      <c r="D75" s="14" t="s">
        <v>63</v>
      </c>
      <c r="E75" s="13" t="s">
        <v>208</v>
      </c>
      <c r="F75" s="15">
        <v>44228.0</v>
      </c>
      <c r="G75" s="15" t="str">
        <f t="shared" si="1"/>
        <v>01-02-2021</v>
      </c>
      <c r="H75" s="15">
        <v>12.89</v>
      </c>
      <c r="I75" s="15">
        <v>44408.0</v>
      </c>
      <c r="J75" s="15">
        <f t="shared" si="2"/>
        <v>0</v>
      </c>
      <c r="K75" s="15">
        <v>28.38</v>
      </c>
      <c r="L75" s="15">
        <v>44501.0</v>
      </c>
      <c r="M75" s="15">
        <f t="shared" si="3"/>
        <v>3</v>
      </c>
      <c r="N75" s="15">
        <v>53.47</v>
      </c>
      <c r="O75" s="15">
        <v>44585.0</v>
      </c>
      <c r="P75" s="15">
        <f t="shared" si="4"/>
        <v>-3</v>
      </c>
      <c r="Q75" s="15">
        <v>72.75</v>
      </c>
      <c r="R75" s="15">
        <v>44678.0</v>
      </c>
      <c r="S75" s="15">
        <f t="shared" si="5"/>
        <v>0</v>
      </c>
      <c r="T75" s="16">
        <v>0.595</v>
      </c>
      <c r="U75" s="13">
        <v>1.0</v>
      </c>
      <c r="V75" s="13">
        <v>1.0</v>
      </c>
      <c r="W75" s="17">
        <v>4.846477</v>
      </c>
      <c r="X75" s="15">
        <v>1.24E7</v>
      </c>
      <c r="Y75" s="18">
        <v>2.8832496E7</v>
      </c>
      <c r="Z75" s="15">
        <v>6.501241E7</v>
      </c>
      <c r="AA75" s="15">
        <f t="shared" si="6"/>
        <v>2.254831146</v>
      </c>
      <c r="AB75" s="15">
        <v>0.190733</v>
      </c>
      <c r="AC75" s="15">
        <v>79.847</v>
      </c>
      <c r="AD75" s="15">
        <v>790.0</v>
      </c>
      <c r="AE75" s="15">
        <v>0.880682</v>
      </c>
      <c r="AF75" s="15">
        <v>0.256562</v>
      </c>
      <c r="AG75" s="19">
        <v>3.41861806959969E10</v>
      </c>
      <c r="AH75" s="19">
        <v>1185.68231817311</v>
      </c>
    </row>
    <row r="76" ht="15.75" customHeight="1">
      <c r="A76" s="13" t="s">
        <v>209</v>
      </c>
      <c r="B76" s="13" t="s">
        <v>104</v>
      </c>
      <c r="C76" s="13" t="s">
        <v>54</v>
      </c>
      <c r="D76" s="14" t="s">
        <v>55</v>
      </c>
      <c r="E76" s="13" t="s">
        <v>210</v>
      </c>
      <c r="F76" s="15">
        <v>44300.0</v>
      </c>
      <c r="G76" s="15" t="str">
        <f t="shared" si="1"/>
        <v>14-04-2021</v>
      </c>
      <c r="H76" s="15">
        <v>9.67</v>
      </c>
      <c r="I76" s="15">
        <v>44477.0</v>
      </c>
      <c r="J76" s="15">
        <f t="shared" si="2"/>
        <v>-3</v>
      </c>
      <c r="K76" s="15">
        <v>71.12</v>
      </c>
      <c r="L76" s="15">
        <v>44568.0</v>
      </c>
      <c r="M76" s="15">
        <f t="shared" si="3"/>
        <v>-2</v>
      </c>
      <c r="N76" s="15">
        <v>80.66</v>
      </c>
      <c r="O76" s="15">
        <v>44652.0</v>
      </c>
      <c r="P76" s="15">
        <f t="shared" si="4"/>
        <v>-8</v>
      </c>
      <c r="Q76" s="15">
        <v>85.72</v>
      </c>
      <c r="R76" s="15">
        <v>44750.0</v>
      </c>
      <c r="S76" s="15">
        <f t="shared" si="5"/>
        <v>0</v>
      </c>
      <c r="T76" s="16">
        <v>0.221</v>
      </c>
      <c r="U76" s="13">
        <v>0.0</v>
      </c>
      <c r="V76" s="13">
        <v>0.0</v>
      </c>
      <c r="W76" s="17">
        <v>11.56076</v>
      </c>
      <c r="X76" s="15">
        <v>2700000.0</v>
      </c>
      <c r="Y76" s="18">
        <v>6663924.0</v>
      </c>
      <c r="Z76" s="15">
        <v>1.441253E7</v>
      </c>
      <c r="AA76" s="15">
        <f t="shared" si="6"/>
        <v>2.162769263</v>
      </c>
      <c r="AB76" s="15">
        <v>0.187337</v>
      </c>
      <c r="AC76" s="15">
        <v>41.24</v>
      </c>
      <c r="AD76" s="15">
        <v>93.0</v>
      </c>
      <c r="AE76" s="15">
        <v>0.920455</v>
      </c>
      <c r="AF76" s="15">
        <v>1.176515</v>
      </c>
      <c r="AG76" s="19">
        <v>1.26990289913771E10</v>
      </c>
      <c r="AH76" s="19">
        <v>1905.63832831484</v>
      </c>
    </row>
    <row r="77" ht="15.75" customHeight="1">
      <c r="A77" s="13" t="s">
        <v>211</v>
      </c>
      <c r="B77" s="13" t="s">
        <v>69</v>
      </c>
      <c r="C77" s="13" t="s">
        <v>46</v>
      </c>
      <c r="D77" s="14" t="s">
        <v>50</v>
      </c>
      <c r="E77" s="13" t="s">
        <v>212</v>
      </c>
      <c r="F77" s="15">
        <v>44303.0</v>
      </c>
      <c r="G77" s="15" t="str">
        <f t="shared" si="1"/>
        <v>17-04-2021</v>
      </c>
      <c r="H77" s="15">
        <v>1.83</v>
      </c>
      <c r="I77" s="15">
        <v>44484.0</v>
      </c>
      <c r="J77" s="15">
        <f t="shared" si="2"/>
        <v>1</v>
      </c>
      <c r="K77" s="15">
        <v>5.44</v>
      </c>
      <c r="L77" s="15">
        <v>44571.0</v>
      </c>
      <c r="M77" s="15">
        <f t="shared" si="3"/>
        <v>-2</v>
      </c>
      <c r="N77" s="15">
        <v>8.35</v>
      </c>
      <c r="O77" s="15">
        <v>44659.0</v>
      </c>
      <c r="P77" s="15">
        <f t="shared" si="4"/>
        <v>-4</v>
      </c>
      <c r="Q77" s="15">
        <v>13.92</v>
      </c>
      <c r="R77" s="15">
        <v>44759.0</v>
      </c>
      <c r="S77" s="15">
        <f t="shared" si="5"/>
        <v>6</v>
      </c>
      <c r="T77" s="16">
        <v>0.534</v>
      </c>
      <c r="U77" s="13">
        <v>1.0</v>
      </c>
      <c r="V77" s="13">
        <v>1.0</v>
      </c>
      <c r="W77" s="17">
        <v>-6.29638</v>
      </c>
      <c r="X77" s="20">
        <v>400000.0</v>
      </c>
      <c r="Y77" s="18">
        <v>2.3443393E7</v>
      </c>
      <c r="Z77" s="15">
        <v>9797410.0</v>
      </c>
      <c r="AA77" s="15">
        <f t="shared" si="6"/>
        <v>0.4179177477</v>
      </c>
      <c r="AB77" s="15">
        <v>0.040827</v>
      </c>
      <c r="AC77" s="15">
        <v>83.483</v>
      </c>
      <c r="AD77" s="15">
        <v>436.0</v>
      </c>
      <c r="AE77" s="15">
        <v>0.859375</v>
      </c>
      <c r="AF77" s="15">
        <v>0.28432</v>
      </c>
      <c r="AG77" s="19">
        <v>1.2889555561304E10</v>
      </c>
      <c r="AH77" s="19">
        <v>549.81612778082</v>
      </c>
    </row>
    <row r="78" ht="15.75" customHeight="1">
      <c r="A78" s="13" t="s">
        <v>213</v>
      </c>
      <c r="B78" s="13" t="s">
        <v>69</v>
      </c>
      <c r="C78" s="13" t="s">
        <v>46</v>
      </c>
      <c r="D78" s="14" t="s">
        <v>50</v>
      </c>
      <c r="E78" s="13" t="s">
        <v>214</v>
      </c>
      <c r="F78" s="15">
        <v>44279.0</v>
      </c>
      <c r="G78" s="15" t="str">
        <f t="shared" si="1"/>
        <v>24-03-2021</v>
      </c>
      <c r="H78" s="15">
        <v>2.02</v>
      </c>
      <c r="I78" s="15">
        <v>44458.0</v>
      </c>
      <c r="J78" s="15">
        <f t="shared" si="2"/>
        <v>-1</v>
      </c>
      <c r="K78" s="15">
        <v>4.03</v>
      </c>
      <c r="L78" s="15">
        <v>44550.0</v>
      </c>
      <c r="M78" s="15">
        <f t="shared" si="3"/>
        <v>1</v>
      </c>
      <c r="N78" s="15">
        <v>9.1</v>
      </c>
      <c r="O78" s="15">
        <v>44638.0</v>
      </c>
      <c r="P78" s="15">
        <f t="shared" si="4"/>
        <v>-1</v>
      </c>
      <c r="Q78" s="15">
        <v>12.97</v>
      </c>
      <c r="R78" s="15">
        <v>44731.0</v>
      </c>
      <c r="S78" s="15">
        <f t="shared" si="5"/>
        <v>2</v>
      </c>
      <c r="T78" s="16">
        <v>0.529</v>
      </c>
      <c r="U78" s="13">
        <v>1.0</v>
      </c>
      <c r="V78" s="13">
        <v>1.0</v>
      </c>
      <c r="W78" s="17">
        <v>-20.0107</v>
      </c>
      <c r="X78" s="15">
        <v>0.0</v>
      </c>
      <c r="Y78" s="18">
        <v>2.03304492E8</v>
      </c>
      <c r="Z78" s="15">
        <v>8.116297E7</v>
      </c>
      <c r="AA78" s="15">
        <f t="shared" si="6"/>
        <v>0.3992187738</v>
      </c>
      <c r="AB78" s="15">
        <v>0.0</v>
      </c>
      <c r="AC78" s="15">
        <v>48.843</v>
      </c>
      <c r="AD78" s="15">
        <v>475.0</v>
      </c>
      <c r="AE78" s="15">
        <v>0.867816</v>
      </c>
      <c r="AF78" s="15">
        <v>0.042216</v>
      </c>
      <c r="AG78" s="19">
        <v>4.74517491092913E11</v>
      </c>
      <c r="AH78" s="19">
        <v>2334.02364318105</v>
      </c>
    </row>
    <row r="79" ht="15.75" customHeight="1">
      <c r="A79" s="13" t="s">
        <v>215</v>
      </c>
      <c r="B79" s="13" t="s">
        <v>40</v>
      </c>
      <c r="C79" s="13" t="s">
        <v>41</v>
      </c>
      <c r="D79" s="14" t="s">
        <v>42</v>
      </c>
      <c r="E79" s="13" t="s">
        <v>216</v>
      </c>
      <c r="F79" s="15">
        <v>44271.0</v>
      </c>
      <c r="G79" s="15" t="str">
        <f t="shared" si="1"/>
        <v>16-03-2021</v>
      </c>
      <c r="H79" s="15">
        <v>36.38</v>
      </c>
      <c r="I79" s="15">
        <v>44452.0</v>
      </c>
      <c r="J79" s="15">
        <f t="shared" si="2"/>
        <v>1</v>
      </c>
      <c r="K79" s="15">
        <v>39.97</v>
      </c>
      <c r="L79" s="15">
        <v>44542.0</v>
      </c>
      <c r="M79" s="15">
        <f t="shared" si="3"/>
        <v>1</v>
      </c>
      <c r="N79" s="15">
        <v>40.46</v>
      </c>
      <c r="O79" s="15">
        <v>44577.0</v>
      </c>
      <c r="P79" s="15">
        <f t="shared" si="4"/>
        <v>-54</v>
      </c>
      <c r="Q79" s="15">
        <v>40.55</v>
      </c>
      <c r="R79" s="15">
        <v>44717.0</v>
      </c>
      <c r="S79" s="15">
        <f t="shared" si="5"/>
        <v>-4</v>
      </c>
      <c r="T79" s="16">
        <v>0.599</v>
      </c>
      <c r="U79" s="13">
        <v>1.0</v>
      </c>
      <c r="V79" s="13">
        <v>1.0</v>
      </c>
      <c r="W79" s="17">
        <v>4.417905</v>
      </c>
      <c r="X79" s="20">
        <v>100000.0</v>
      </c>
      <c r="Y79" s="18">
        <v>2076694.0</v>
      </c>
      <c r="Z79" s="15">
        <v>1389680.0</v>
      </c>
      <c r="AA79" s="15">
        <f t="shared" si="6"/>
        <v>0.6691789931</v>
      </c>
      <c r="AB79" s="15">
        <v>0.071959</v>
      </c>
      <c r="AC79" s="15">
        <v>41.792</v>
      </c>
      <c r="AD79" s="15">
        <v>343.0</v>
      </c>
      <c r="AE79" s="15">
        <v>0.617978</v>
      </c>
      <c r="AF79" s="15">
        <v>1.386769</v>
      </c>
      <c r="AG79" s="19">
        <v>1.2606338448547E10</v>
      </c>
      <c r="AH79" s="19">
        <v>6070.38805358275</v>
      </c>
    </row>
    <row r="80" ht="15.75" customHeight="1">
      <c r="A80" s="13" t="s">
        <v>217</v>
      </c>
      <c r="B80" s="13" t="s">
        <v>58</v>
      </c>
      <c r="C80" s="13" t="s">
        <v>36</v>
      </c>
      <c r="D80" s="14" t="s">
        <v>37</v>
      </c>
      <c r="E80" s="13" t="s">
        <v>218</v>
      </c>
      <c r="F80" s="15">
        <v>44193.0</v>
      </c>
      <c r="G80" s="15" t="str">
        <f t="shared" si="1"/>
        <v>28-12-2020</v>
      </c>
      <c r="H80" s="15">
        <v>14.55</v>
      </c>
      <c r="I80" s="15">
        <v>44367.0</v>
      </c>
      <c r="J80" s="15">
        <f t="shared" si="2"/>
        <v>-6</v>
      </c>
      <c r="K80" s="15">
        <v>63.29</v>
      </c>
      <c r="L80" s="15">
        <v>44467.0</v>
      </c>
      <c r="M80" s="15">
        <f t="shared" si="3"/>
        <v>4</v>
      </c>
      <c r="N80" s="15">
        <v>68.22</v>
      </c>
      <c r="O80" s="15">
        <v>44556.0</v>
      </c>
      <c r="P80" s="15">
        <f t="shared" si="4"/>
        <v>3</v>
      </c>
      <c r="Q80" s="15">
        <v>70.85</v>
      </c>
      <c r="R80" s="15">
        <v>44642.0</v>
      </c>
      <c r="S80" s="15">
        <f t="shared" si="5"/>
        <v>-1</v>
      </c>
      <c r="T80" s="16">
        <v>0.176</v>
      </c>
      <c r="U80" s="13">
        <v>0.0</v>
      </c>
      <c r="V80" s="13">
        <v>0.0</v>
      </c>
      <c r="W80" s="17">
        <v>11.98933</v>
      </c>
      <c r="X80" s="20">
        <v>100000.0</v>
      </c>
      <c r="Y80" s="18">
        <v>4602768.0</v>
      </c>
      <c r="Z80" s="20">
        <v>200000.0</v>
      </c>
      <c r="AA80" s="20">
        <f t="shared" si="6"/>
        <v>0.04345211403</v>
      </c>
      <c r="AB80" s="15">
        <v>0.5</v>
      </c>
      <c r="AC80" s="15">
        <v>14.557</v>
      </c>
      <c r="AD80" s="15">
        <v>698.0</v>
      </c>
      <c r="AE80" s="15">
        <v>0.869318</v>
      </c>
      <c r="AF80" s="15">
        <v>0.628303</v>
      </c>
      <c r="AG80" s="19">
        <v>8.80608582574772E10</v>
      </c>
      <c r="AH80" s="19">
        <v>19132.1522739094</v>
      </c>
    </row>
    <row r="81" ht="15.75" customHeight="1">
      <c r="A81" s="13" t="s">
        <v>219</v>
      </c>
      <c r="B81" s="13" t="s">
        <v>35</v>
      </c>
      <c r="C81" s="13" t="s">
        <v>36</v>
      </c>
      <c r="D81" s="14" t="s">
        <v>37</v>
      </c>
      <c r="E81" s="13" t="s">
        <v>220</v>
      </c>
      <c r="F81" s="15">
        <v>44237.0</v>
      </c>
      <c r="G81" s="15" t="str">
        <f t="shared" si="1"/>
        <v>10-02-2021</v>
      </c>
      <c r="H81" s="15">
        <v>13.11</v>
      </c>
      <c r="I81" s="15">
        <v>44417.0</v>
      </c>
      <c r="J81" s="15">
        <f t="shared" si="2"/>
        <v>0</v>
      </c>
      <c r="K81" s="15">
        <v>31.64</v>
      </c>
      <c r="L81" s="15">
        <v>44507.0</v>
      </c>
      <c r="M81" s="15">
        <f t="shared" si="3"/>
        <v>0</v>
      </c>
      <c r="N81" s="15">
        <v>46.74</v>
      </c>
      <c r="O81" s="15">
        <v>44598.0</v>
      </c>
      <c r="P81" s="15">
        <f t="shared" si="4"/>
        <v>1</v>
      </c>
      <c r="Q81" s="15">
        <v>56.96</v>
      </c>
      <c r="R81" s="15">
        <v>44687.0</v>
      </c>
      <c r="S81" s="15">
        <f t="shared" si="5"/>
        <v>0</v>
      </c>
      <c r="T81" s="16">
        <v>0.372</v>
      </c>
      <c r="U81" s="13">
        <v>0.0</v>
      </c>
      <c r="V81" s="13">
        <v>0.0</v>
      </c>
      <c r="W81" s="17">
        <v>-1.29638</v>
      </c>
      <c r="X81" s="15">
        <v>1.342E7</v>
      </c>
      <c r="Y81" s="18">
        <v>2.2329328E8</v>
      </c>
      <c r="Z81" s="20">
        <v>1.33E8</v>
      </c>
      <c r="AA81" s="20">
        <f t="shared" si="6"/>
        <v>0.5956292102</v>
      </c>
      <c r="AB81" s="15">
        <v>0.100526</v>
      </c>
      <c r="AC81" s="15">
        <v>63.093</v>
      </c>
      <c r="AD81" s="15">
        <v>770.0</v>
      </c>
      <c r="AE81" s="15">
        <v>0.909091</v>
      </c>
      <c r="AF81" s="15">
        <v>0.230459</v>
      </c>
      <c r="AG81" s="19">
        <v>3.20909472770669E11</v>
      </c>
      <c r="AH81" s="19">
        <v>1437.1658330724</v>
      </c>
    </row>
    <row r="82" ht="15.75" customHeight="1">
      <c r="A82" s="13" t="s">
        <v>221</v>
      </c>
      <c r="B82" s="13" t="s">
        <v>104</v>
      </c>
      <c r="C82" s="13" t="s">
        <v>54</v>
      </c>
      <c r="D82" s="14" t="s">
        <v>55</v>
      </c>
      <c r="E82" s="13" t="s">
        <v>222</v>
      </c>
      <c r="F82" s="15">
        <v>44216.0</v>
      </c>
      <c r="G82" s="15" t="str">
        <f t="shared" si="1"/>
        <v>20-01-2021</v>
      </c>
      <c r="H82" s="15">
        <v>24.87</v>
      </c>
      <c r="I82" s="15">
        <v>44395.0</v>
      </c>
      <c r="J82" s="15">
        <f t="shared" si="2"/>
        <v>-1</v>
      </c>
      <c r="K82" s="15">
        <v>68.4</v>
      </c>
      <c r="L82" s="15">
        <v>44486.0</v>
      </c>
      <c r="M82" s="15">
        <f t="shared" si="3"/>
        <v>0</v>
      </c>
      <c r="N82" s="15">
        <v>71.22</v>
      </c>
      <c r="O82" s="15">
        <v>44577.0</v>
      </c>
      <c r="P82" s="15">
        <f t="shared" si="4"/>
        <v>1</v>
      </c>
      <c r="Q82" s="15">
        <v>78.39</v>
      </c>
      <c r="R82" s="15">
        <v>44666.0</v>
      </c>
      <c r="S82" s="15">
        <f t="shared" si="5"/>
        <v>0</v>
      </c>
      <c r="T82" s="16">
        <v>0.734</v>
      </c>
      <c r="U82" s="13">
        <v>1.0</v>
      </c>
      <c r="V82" s="13">
        <v>1.0</v>
      </c>
      <c r="W82" s="17">
        <v>6.417905</v>
      </c>
      <c r="X82" s="15">
        <v>0.0</v>
      </c>
      <c r="Y82" s="18">
        <v>4232532.0</v>
      </c>
      <c r="Z82" s="15">
        <v>503100.0</v>
      </c>
      <c r="AA82" s="15">
        <f t="shared" si="6"/>
        <v>0.1188650198</v>
      </c>
      <c r="AB82" s="15">
        <v>0.0</v>
      </c>
      <c r="AC82" s="15">
        <v>31.941</v>
      </c>
      <c r="AD82" s="15">
        <v>95.0</v>
      </c>
      <c r="AE82" s="15">
        <v>0.818182</v>
      </c>
      <c r="AF82" s="15">
        <v>0.268869</v>
      </c>
      <c r="AG82" s="19">
        <v>6.97217875E10</v>
      </c>
      <c r="AH82" s="19">
        <v>16472.8317470488</v>
      </c>
    </row>
    <row r="83" ht="15.75" customHeight="1">
      <c r="A83" s="13" t="s">
        <v>223</v>
      </c>
      <c r="B83" s="13" t="s">
        <v>130</v>
      </c>
      <c r="C83" s="13" t="s">
        <v>131</v>
      </c>
      <c r="D83" s="14" t="s">
        <v>89</v>
      </c>
      <c r="E83" s="13" t="s">
        <v>224</v>
      </c>
      <c r="F83" s="15">
        <v>44306.0</v>
      </c>
      <c r="G83" s="15" t="str">
        <f t="shared" si="1"/>
        <v>20-04-2021</v>
      </c>
      <c r="H83" s="15">
        <v>1.81</v>
      </c>
      <c r="I83" s="15">
        <v>44494.0</v>
      </c>
      <c r="J83" s="15">
        <f t="shared" si="2"/>
        <v>8</v>
      </c>
      <c r="K83" s="15">
        <v>2.85</v>
      </c>
      <c r="L83" s="15">
        <v>44579.0</v>
      </c>
      <c r="M83" s="15">
        <f t="shared" si="3"/>
        <v>3</v>
      </c>
      <c r="N83" s="15">
        <v>3.18</v>
      </c>
      <c r="O83" s="15">
        <v>44669.0</v>
      </c>
      <c r="P83" s="15">
        <f t="shared" si="4"/>
        <v>3</v>
      </c>
      <c r="Q83" s="15">
        <v>3.35</v>
      </c>
      <c r="R83" s="15">
        <v>44753.0</v>
      </c>
      <c r="S83" s="15">
        <f t="shared" si="5"/>
        <v>-3</v>
      </c>
      <c r="T83" s="16">
        <v>0.435</v>
      </c>
      <c r="U83" s="13">
        <v>0.0</v>
      </c>
      <c r="V83" s="13">
        <v>1.0</v>
      </c>
      <c r="W83" s="17">
        <v>-49.0107</v>
      </c>
      <c r="X83" s="15">
        <v>0.0</v>
      </c>
      <c r="Y83" s="18">
        <v>9542486.0</v>
      </c>
      <c r="Z83" s="15">
        <v>1391750.0</v>
      </c>
      <c r="AA83" s="15">
        <f t="shared" si="6"/>
        <v>0.1458477382</v>
      </c>
      <c r="AB83" s="15">
        <v>0.0</v>
      </c>
      <c r="AC83" s="15">
        <v>86.75</v>
      </c>
      <c r="AD83" s="15">
        <v>910.0</v>
      </c>
      <c r="AE83" s="15">
        <v>0.759259</v>
      </c>
      <c r="AF83" s="15">
        <v>0.442645</v>
      </c>
      <c r="AG83" s="19">
        <v>2.47510669105409E10</v>
      </c>
      <c r="AH83" s="19">
        <v>2593.77555393227</v>
      </c>
    </row>
    <row r="84" ht="15.75" customHeight="1">
      <c r="A84" s="13" t="s">
        <v>225</v>
      </c>
      <c r="B84" s="13" t="s">
        <v>53</v>
      </c>
      <c r="C84" s="13" t="s">
        <v>54</v>
      </c>
      <c r="D84" s="14" t="s">
        <v>55</v>
      </c>
      <c r="E84" s="13" t="s">
        <v>226</v>
      </c>
      <c r="F84" s="15">
        <v>44250.0</v>
      </c>
      <c r="G84" s="15" t="str">
        <f t="shared" si="1"/>
        <v>23-02-2021</v>
      </c>
      <c r="H84" s="15">
        <v>33.66</v>
      </c>
      <c r="I84" s="15">
        <v>44430.0</v>
      </c>
      <c r="J84" s="15">
        <f t="shared" si="2"/>
        <v>0</v>
      </c>
      <c r="K84" s="15">
        <v>48.36</v>
      </c>
      <c r="L84" s="15">
        <v>44519.0</v>
      </c>
      <c r="M84" s="15">
        <f t="shared" si="3"/>
        <v>-1</v>
      </c>
      <c r="N84" s="15">
        <v>55.47</v>
      </c>
      <c r="O84" s="15">
        <v>44610.0</v>
      </c>
      <c r="P84" s="15">
        <f t="shared" si="4"/>
        <v>0</v>
      </c>
      <c r="Q84" s="15">
        <v>57.51</v>
      </c>
      <c r="R84" s="15">
        <v>44694.0</v>
      </c>
      <c r="S84" s="15">
        <f t="shared" si="5"/>
        <v>-6</v>
      </c>
      <c r="T84" s="16">
        <v>0.583</v>
      </c>
      <c r="U84" s="13">
        <v>1.0</v>
      </c>
      <c r="V84" s="13">
        <v>1.0</v>
      </c>
      <c r="W84" s="17">
        <v>-0.15352</v>
      </c>
      <c r="X84" s="15">
        <v>0.0</v>
      </c>
      <c r="Y84" s="18">
        <v>6530026.0</v>
      </c>
      <c r="Z84" s="15">
        <v>6126670.0</v>
      </c>
      <c r="AA84" s="15">
        <f t="shared" si="6"/>
        <v>0.9382305675</v>
      </c>
      <c r="AB84" s="15">
        <v>0.0</v>
      </c>
      <c r="AC84" s="15">
        <v>38.121</v>
      </c>
      <c r="AD84" s="15">
        <v>150.0</v>
      </c>
      <c r="AE84" s="15">
        <v>0.835227</v>
      </c>
      <c r="AF84" s="15">
        <v>0.160229</v>
      </c>
      <c r="AG84" s="19">
        <v>3.79253383291494E10</v>
      </c>
      <c r="AH84" s="19">
        <v>5807.83879407975</v>
      </c>
    </row>
    <row r="85" ht="15.75" customHeight="1">
      <c r="A85" s="13" t="s">
        <v>227</v>
      </c>
      <c r="B85" s="13" t="s">
        <v>53</v>
      </c>
      <c r="C85" s="13" t="s">
        <v>54</v>
      </c>
      <c r="D85" s="14" t="s">
        <v>55</v>
      </c>
      <c r="E85" s="13" t="s">
        <v>228</v>
      </c>
      <c r="F85" s="15">
        <v>44236.0</v>
      </c>
      <c r="G85" s="15" t="str">
        <f t="shared" si="1"/>
        <v>09-02-2021</v>
      </c>
      <c r="H85" s="15">
        <v>26.75</v>
      </c>
      <c r="I85" s="15">
        <v>44416.0</v>
      </c>
      <c r="J85" s="15">
        <f t="shared" si="2"/>
        <v>0</v>
      </c>
      <c r="K85" s="15">
        <v>60.08</v>
      </c>
      <c r="L85" s="15">
        <v>44506.0</v>
      </c>
      <c r="M85" s="15">
        <f t="shared" si="3"/>
        <v>0</v>
      </c>
      <c r="N85" s="15">
        <v>77.83</v>
      </c>
      <c r="O85" s="15">
        <v>44596.0</v>
      </c>
      <c r="P85" s="15">
        <f t="shared" si="4"/>
        <v>0</v>
      </c>
      <c r="Q85" s="15">
        <v>86.02</v>
      </c>
      <c r="R85" s="15">
        <v>44686.0</v>
      </c>
      <c r="S85" s="15">
        <f t="shared" si="5"/>
        <v>0</v>
      </c>
      <c r="T85" s="16">
        <v>0.797</v>
      </c>
      <c r="U85" s="13">
        <v>1.0</v>
      </c>
      <c r="V85" s="13">
        <v>1.0</v>
      </c>
      <c r="W85" s="17">
        <v>3.846477</v>
      </c>
      <c r="X85" s="20">
        <v>1000000.0</v>
      </c>
      <c r="Y85" s="18">
        <v>3.2824861E7</v>
      </c>
      <c r="Z85" s="15">
        <v>3314060.0</v>
      </c>
      <c r="AA85" s="15">
        <f t="shared" si="6"/>
        <v>0.1009618898</v>
      </c>
      <c r="AB85" s="15">
        <v>0.301745</v>
      </c>
      <c r="AC85" s="15">
        <v>21.901</v>
      </c>
      <c r="AD85" s="15">
        <v>135.0</v>
      </c>
      <c r="AE85" s="15">
        <v>0.837079</v>
      </c>
      <c r="AF85" s="15">
        <v>0.179848</v>
      </c>
      <c r="AG85" s="19">
        <v>2.28325821196153E11</v>
      </c>
      <c r="AH85" s="19">
        <v>6955.88082448096</v>
      </c>
    </row>
    <row r="86" ht="15.75" customHeight="1">
      <c r="A86" s="13" t="s">
        <v>229</v>
      </c>
      <c r="B86" s="13" t="s">
        <v>88</v>
      </c>
      <c r="C86" s="13" t="s">
        <v>36</v>
      </c>
      <c r="D86" s="14" t="s">
        <v>89</v>
      </c>
      <c r="E86" s="13" t="s">
        <v>230</v>
      </c>
      <c r="F86" s="15">
        <v>44259.0</v>
      </c>
      <c r="G86" s="15" t="str">
        <f t="shared" si="1"/>
        <v>04-03-2021</v>
      </c>
      <c r="H86" s="15">
        <v>21.8</v>
      </c>
      <c r="I86" s="15">
        <v>44448.0</v>
      </c>
      <c r="J86" s="15">
        <f t="shared" si="2"/>
        <v>9</v>
      </c>
      <c r="K86" s="15">
        <v>48.56</v>
      </c>
      <c r="L86" s="15">
        <v>44532.0</v>
      </c>
      <c r="M86" s="15">
        <f t="shared" si="3"/>
        <v>3</v>
      </c>
      <c r="N86" s="15">
        <v>59.42</v>
      </c>
      <c r="O86" s="15">
        <v>44616.0</v>
      </c>
      <c r="P86" s="15">
        <f t="shared" si="4"/>
        <v>-3</v>
      </c>
      <c r="Q86" s="15">
        <v>64.59</v>
      </c>
      <c r="R86" s="15">
        <v>44717.0</v>
      </c>
      <c r="S86" s="15">
        <f t="shared" si="5"/>
        <v>8</v>
      </c>
      <c r="T86" s="16">
        <v>0.454</v>
      </c>
      <c r="U86" s="13">
        <v>0.0</v>
      </c>
      <c r="V86" s="13">
        <v>1.0</v>
      </c>
      <c r="W86" s="17">
        <v>-15.2964</v>
      </c>
      <c r="X86" s="15">
        <v>7025000.0</v>
      </c>
      <c r="Y86" s="18">
        <v>1.10380804E8</v>
      </c>
      <c r="Z86" s="20">
        <v>1.28E8</v>
      </c>
      <c r="AA86" s="20">
        <f t="shared" si="6"/>
        <v>1.159621921</v>
      </c>
      <c r="AB86" s="15">
        <v>0.054932</v>
      </c>
      <c r="AC86" s="15">
        <v>52.851</v>
      </c>
      <c r="AD86" s="15">
        <v>840.0</v>
      </c>
      <c r="AE86" s="15">
        <v>0.882022</v>
      </c>
      <c r="AF86" s="15">
        <v>0.085534</v>
      </c>
      <c r="AG86" s="19">
        <v>3.76823402244928E11</v>
      </c>
      <c r="AH86" s="19">
        <v>3413.84904430419</v>
      </c>
    </row>
    <row r="87" ht="15.75" customHeight="1">
      <c r="A87" s="13" t="s">
        <v>231</v>
      </c>
      <c r="B87" s="13" t="s">
        <v>232</v>
      </c>
      <c r="C87" s="13" t="s">
        <v>36</v>
      </c>
      <c r="D87" s="14" t="s">
        <v>89</v>
      </c>
      <c r="E87" s="13" t="s">
        <v>233</v>
      </c>
      <c r="F87" s="15">
        <v>44253.0</v>
      </c>
      <c r="G87" s="15" t="str">
        <f t="shared" si="1"/>
        <v>26-02-2021</v>
      </c>
      <c r="H87" s="15">
        <v>52.11</v>
      </c>
      <c r="I87" s="15">
        <v>44433.0</v>
      </c>
      <c r="J87" s="15">
        <f t="shared" si="2"/>
        <v>0</v>
      </c>
      <c r="K87" s="15">
        <v>81.29</v>
      </c>
      <c r="L87" s="15">
        <v>44523.0</v>
      </c>
      <c r="M87" s="15">
        <f t="shared" si="3"/>
        <v>0</v>
      </c>
      <c r="N87" s="15">
        <v>85.89</v>
      </c>
      <c r="O87" s="15">
        <v>44613.0</v>
      </c>
      <c r="P87" s="15">
        <f t="shared" si="4"/>
        <v>0</v>
      </c>
      <c r="Q87" s="15">
        <v>86.27</v>
      </c>
      <c r="R87" s="15">
        <v>44703.0</v>
      </c>
      <c r="S87" s="15">
        <f t="shared" si="5"/>
        <v>0</v>
      </c>
      <c r="T87" s="16">
        <v>0.851</v>
      </c>
      <c r="U87" s="13">
        <v>1.0</v>
      </c>
      <c r="V87" s="13">
        <v>1.0</v>
      </c>
      <c r="W87" s="17">
        <v>10.98933</v>
      </c>
      <c r="X87" s="15">
        <v>0.0</v>
      </c>
      <c r="Y87" s="18">
        <v>5.1764822E7</v>
      </c>
      <c r="Z87" s="15">
        <v>1862800.0</v>
      </c>
      <c r="AA87" s="15">
        <f t="shared" si="6"/>
        <v>0.03598582837</v>
      </c>
      <c r="AB87" s="15">
        <v>0.0</v>
      </c>
      <c r="AC87" s="15">
        <v>18.57</v>
      </c>
      <c r="AD87" s="15">
        <v>732.0</v>
      </c>
      <c r="AE87" s="15">
        <v>0.651685</v>
      </c>
      <c r="AF87" s="15">
        <v>1.189964</v>
      </c>
      <c r="AG87" s="19">
        <v>1.65142293244777E12</v>
      </c>
      <c r="AH87" s="19">
        <v>31902.4169048194</v>
      </c>
    </row>
    <row r="88" ht="15.75" customHeight="1">
      <c r="A88" s="13" t="s">
        <v>234</v>
      </c>
      <c r="B88" s="13" t="s">
        <v>66</v>
      </c>
      <c r="C88" s="13" t="s">
        <v>41</v>
      </c>
      <c r="D88" s="14" t="s">
        <v>42</v>
      </c>
      <c r="E88" s="13" t="s">
        <v>235</v>
      </c>
      <c r="F88" s="15">
        <v>44260.0</v>
      </c>
      <c r="G88" s="15" t="str">
        <f t="shared" si="1"/>
        <v>05-03-2021</v>
      </c>
      <c r="H88" s="15">
        <v>17.14</v>
      </c>
      <c r="I88" s="15">
        <v>44414.0</v>
      </c>
      <c r="J88" s="15">
        <f t="shared" si="2"/>
        <v>-26</v>
      </c>
      <c r="K88" s="15">
        <v>30.24</v>
      </c>
      <c r="L88" s="15">
        <v>44535.0</v>
      </c>
      <c r="M88" s="15">
        <f t="shared" si="3"/>
        <v>5</v>
      </c>
      <c r="N88" s="15">
        <v>33.03</v>
      </c>
      <c r="O88" s="15">
        <v>44626.0</v>
      </c>
      <c r="P88" s="15">
        <f t="shared" si="4"/>
        <v>6</v>
      </c>
      <c r="Q88" s="21">
        <v>33.1</v>
      </c>
      <c r="R88" s="21">
        <v>44633.0</v>
      </c>
      <c r="S88" s="21">
        <f t="shared" si="5"/>
        <v>-77</v>
      </c>
      <c r="T88" s="16">
        <v>0.608</v>
      </c>
      <c r="U88" s="13">
        <v>1.0</v>
      </c>
      <c r="V88" s="13">
        <v>1.0</v>
      </c>
      <c r="W88" s="17">
        <v>6.560762</v>
      </c>
      <c r="X88" s="15">
        <v>150000.0</v>
      </c>
      <c r="Y88" s="18">
        <v>2664224.0</v>
      </c>
      <c r="Z88" s="15">
        <v>2542190.0</v>
      </c>
      <c r="AA88" s="15">
        <f t="shared" si="6"/>
        <v>0.9541952929</v>
      </c>
      <c r="AB88" s="15">
        <v>0.059004</v>
      </c>
      <c r="AC88" s="15">
        <v>57.274</v>
      </c>
      <c r="AD88" s="15">
        <v>359.0</v>
      </c>
      <c r="AE88" s="15">
        <v>0.643678</v>
      </c>
      <c r="AF88" s="15">
        <v>1.028793</v>
      </c>
      <c r="AG88" s="19">
        <v>1.17357746344239E10</v>
      </c>
      <c r="AH88" s="19">
        <v>4404.95042249597</v>
      </c>
    </row>
    <row r="89" ht="15.75" customHeight="1">
      <c r="A89" s="13" t="s">
        <v>236</v>
      </c>
      <c r="B89" s="13" t="s">
        <v>83</v>
      </c>
      <c r="C89" s="13" t="s">
        <v>46</v>
      </c>
      <c r="D89" s="14" t="s">
        <v>50</v>
      </c>
      <c r="E89" s="13" t="s">
        <v>237</v>
      </c>
      <c r="F89" s="15">
        <v>44260.0</v>
      </c>
      <c r="G89" s="15" t="str">
        <f t="shared" si="1"/>
        <v>05-03-2021</v>
      </c>
      <c r="H89" s="15">
        <v>10.99</v>
      </c>
      <c r="I89" s="15">
        <v>44437.0</v>
      </c>
      <c r="J89" s="15">
        <f t="shared" si="2"/>
        <v>-3</v>
      </c>
      <c r="K89" s="15">
        <v>34.66</v>
      </c>
      <c r="L89" s="15">
        <v>44511.0</v>
      </c>
      <c r="M89" s="15">
        <f t="shared" si="3"/>
        <v>-19</v>
      </c>
      <c r="N89" s="15">
        <v>64.57</v>
      </c>
      <c r="O89" s="15">
        <v>44616.0</v>
      </c>
      <c r="P89" s="15">
        <f t="shared" si="4"/>
        <v>-4</v>
      </c>
      <c r="Q89" s="15">
        <v>65.77</v>
      </c>
      <c r="R89" s="15">
        <v>44710.0</v>
      </c>
      <c r="S89" s="15">
        <f t="shared" si="5"/>
        <v>0</v>
      </c>
      <c r="T89" s="16">
        <v>0.235</v>
      </c>
      <c r="U89" s="13">
        <v>0.0</v>
      </c>
      <c r="V89" s="13">
        <v>0.0</v>
      </c>
      <c r="W89" s="17">
        <v>10.84648</v>
      </c>
      <c r="X89" s="20">
        <v>500000.0</v>
      </c>
      <c r="Y89" s="18">
        <v>1.2835028E7</v>
      </c>
      <c r="Z89" s="15">
        <v>2.373795E7</v>
      </c>
      <c r="AA89" s="15">
        <f t="shared" si="6"/>
        <v>1.849466164</v>
      </c>
      <c r="AB89" s="15">
        <v>0.021063</v>
      </c>
      <c r="AC89" s="15">
        <v>82.687</v>
      </c>
      <c r="AD89" s="15">
        <v>517.0</v>
      </c>
      <c r="AE89" s="15">
        <v>0.807229</v>
      </c>
      <c r="AF89" s="15">
        <v>0.220654</v>
      </c>
      <c r="AG89" s="19">
        <v>1.0346326599029E10</v>
      </c>
      <c r="AH89" s="19">
        <v>806.100820273159</v>
      </c>
    </row>
    <row r="90" ht="15.75" customHeight="1">
      <c r="A90" s="13" t="s">
        <v>238</v>
      </c>
      <c r="B90" s="13" t="s">
        <v>49</v>
      </c>
      <c r="C90" s="13" t="s">
        <v>46</v>
      </c>
      <c r="D90" s="14" t="s">
        <v>50</v>
      </c>
      <c r="E90" s="13" t="s">
        <v>239</v>
      </c>
      <c r="F90" s="15">
        <v>44277.0</v>
      </c>
      <c r="G90" s="15" t="str">
        <f t="shared" si="1"/>
        <v>22-03-2021</v>
      </c>
      <c r="H90" s="15">
        <v>22.62</v>
      </c>
      <c r="I90" s="15">
        <v>44456.0</v>
      </c>
      <c r="J90" s="15">
        <f t="shared" si="2"/>
        <v>-1</v>
      </c>
      <c r="K90" s="15">
        <v>37.99</v>
      </c>
      <c r="L90" s="15">
        <v>44543.0</v>
      </c>
      <c r="M90" s="15">
        <f t="shared" si="3"/>
        <v>-4</v>
      </c>
      <c r="N90" s="15">
        <v>49.71</v>
      </c>
      <c r="O90" s="15">
        <v>44627.0</v>
      </c>
      <c r="P90" s="15">
        <f t="shared" si="4"/>
        <v>-10</v>
      </c>
      <c r="Q90" s="15">
        <v>54.13</v>
      </c>
      <c r="R90" s="15">
        <v>44717.0</v>
      </c>
      <c r="S90" s="15">
        <f t="shared" si="5"/>
        <v>-10</v>
      </c>
      <c r="T90" s="16">
        <v>0.701</v>
      </c>
      <c r="U90" s="13">
        <v>1.0</v>
      </c>
      <c r="V90" s="13">
        <v>1.0</v>
      </c>
      <c r="W90" s="17">
        <v>8.275048</v>
      </c>
      <c r="X90" s="15">
        <v>0.0</v>
      </c>
      <c r="Y90" s="18">
        <v>214599.0</v>
      </c>
      <c r="Z90" s="15">
        <v>303440.0</v>
      </c>
      <c r="AA90" s="15">
        <f t="shared" si="6"/>
        <v>1.413986086</v>
      </c>
      <c r="AB90" s="15">
        <v>0.0</v>
      </c>
      <c r="AC90" s="15">
        <v>26.402</v>
      </c>
      <c r="AD90" s="15">
        <v>403.0</v>
      </c>
      <c r="AE90" s="15">
        <v>0.846154</v>
      </c>
      <c r="AF90" s="15">
        <v>0.156955</v>
      </c>
      <c r="AG90" s="19">
        <v>4.12976064479214E8</v>
      </c>
      <c r="AH90" s="19">
        <v>1924.40814952173</v>
      </c>
    </row>
    <row r="91" ht="15.75" customHeight="1">
      <c r="A91" s="13" t="s">
        <v>240</v>
      </c>
      <c r="B91" s="13" t="s">
        <v>69</v>
      </c>
      <c r="C91" s="13" t="s">
        <v>46</v>
      </c>
      <c r="D91" s="14" t="s">
        <v>50</v>
      </c>
      <c r="E91" s="13" t="s">
        <v>241</v>
      </c>
      <c r="F91" s="15">
        <v>44251.0</v>
      </c>
      <c r="G91" s="15" t="str">
        <f t="shared" si="1"/>
        <v>24-02-2021</v>
      </c>
      <c r="H91" s="15">
        <v>6.63</v>
      </c>
      <c r="I91" s="15">
        <v>44433.0</v>
      </c>
      <c r="J91" s="15">
        <f t="shared" si="2"/>
        <v>2</v>
      </c>
      <c r="K91" s="15">
        <v>7.6</v>
      </c>
      <c r="L91" s="15">
        <v>44522.0</v>
      </c>
      <c r="M91" s="15">
        <f t="shared" si="3"/>
        <v>1</v>
      </c>
      <c r="N91" s="15">
        <v>8.31</v>
      </c>
      <c r="O91" s="15">
        <v>44610.0</v>
      </c>
      <c r="P91" s="15">
        <f t="shared" si="4"/>
        <v>-1</v>
      </c>
      <c r="Q91" s="21">
        <v>8.41</v>
      </c>
      <c r="R91" s="21">
        <v>44635.0</v>
      </c>
      <c r="S91" s="21">
        <f t="shared" si="5"/>
        <v>-66</v>
      </c>
      <c r="T91" s="16">
        <v>0.733</v>
      </c>
      <c r="U91" s="13">
        <v>1.0</v>
      </c>
      <c r="V91" s="13">
        <v>1.0</v>
      </c>
      <c r="W91" s="17">
        <v>6.989334</v>
      </c>
      <c r="X91" s="20">
        <v>300000.0</v>
      </c>
      <c r="Y91" s="18">
        <v>1.6000781E7</v>
      </c>
      <c r="Z91" s="15">
        <v>5769940.0</v>
      </c>
      <c r="AA91" s="15">
        <f t="shared" si="6"/>
        <v>0.360603648</v>
      </c>
      <c r="AB91" s="15">
        <v>0.051994</v>
      </c>
      <c r="AC91" s="15">
        <v>52.347</v>
      </c>
      <c r="AD91" s="15">
        <v>433.0</v>
      </c>
      <c r="AE91" s="15">
        <v>0.867816</v>
      </c>
      <c r="AF91" s="15">
        <v>0.172507</v>
      </c>
      <c r="AG91" s="19">
        <v>2.34039959921354E10</v>
      </c>
      <c r="AH91" s="19">
        <v>1462.67835252138</v>
      </c>
    </row>
    <row r="92" ht="15.75" customHeight="1">
      <c r="A92" s="13" t="s">
        <v>242</v>
      </c>
      <c r="B92" s="13" t="s">
        <v>40</v>
      </c>
      <c r="C92" s="13" t="s">
        <v>41</v>
      </c>
      <c r="D92" s="14" t="s">
        <v>42</v>
      </c>
      <c r="E92" s="13" t="s">
        <v>243</v>
      </c>
      <c r="F92" s="15">
        <v>44204.0</v>
      </c>
      <c r="G92" s="15" t="str">
        <f t="shared" si="1"/>
        <v>08-01-2021</v>
      </c>
      <c r="H92" s="15">
        <v>39.72</v>
      </c>
      <c r="I92" s="15">
        <v>44382.0</v>
      </c>
      <c r="J92" s="15">
        <f t="shared" si="2"/>
        <v>-2</v>
      </c>
      <c r="K92" s="15">
        <v>44.44</v>
      </c>
      <c r="L92" s="15">
        <v>44474.0</v>
      </c>
      <c r="M92" s="15">
        <f t="shared" si="3"/>
        <v>0</v>
      </c>
      <c r="N92" s="15">
        <v>48.26</v>
      </c>
      <c r="O92" s="15">
        <v>44562.0</v>
      </c>
      <c r="P92" s="15">
        <f t="shared" si="4"/>
        <v>-2</v>
      </c>
      <c r="Q92" s="15">
        <v>48.71</v>
      </c>
      <c r="R92" s="15">
        <v>44642.0</v>
      </c>
      <c r="S92" s="15">
        <f t="shared" si="5"/>
        <v>-12</v>
      </c>
      <c r="T92" s="16">
        <v>0.367</v>
      </c>
      <c r="U92" s="13">
        <v>0.0</v>
      </c>
      <c r="V92" s="13">
        <v>0.0</v>
      </c>
      <c r="W92" s="17">
        <v>8.846477</v>
      </c>
      <c r="X92" s="15">
        <v>2.585E7</v>
      </c>
      <c r="Y92" s="18">
        <v>6945235.0</v>
      </c>
      <c r="Z92" s="15">
        <v>2.68124E7</v>
      </c>
      <c r="AA92" s="15">
        <f t="shared" si="6"/>
        <v>3.860546115</v>
      </c>
      <c r="AB92" s="15">
        <v>0.964106</v>
      </c>
      <c r="AC92" s="15">
        <v>43.74</v>
      </c>
      <c r="AD92" s="15">
        <v>345.0</v>
      </c>
      <c r="AE92" s="15">
        <v>0.779762</v>
      </c>
      <c r="AF92" s="15">
        <v>0.798961</v>
      </c>
      <c r="AG92" s="19">
        <v>5.15142429386734E10</v>
      </c>
      <c r="AH92" s="19">
        <v>7417.20660836868</v>
      </c>
    </row>
    <row r="93" ht="15.75" customHeight="1">
      <c r="A93" s="13" t="s">
        <v>244</v>
      </c>
      <c r="B93" s="13" t="s">
        <v>83</v>
      </c>
      <c r="C93" s="13" t="s">
        <v>46</v>
      </c>
      <c r="D93" s="14" t="s">
        <v>50</v>
      </c>
      <c r="E93" s="13" t="s">
        <v>245</v>
      </c>
      <c r="F93" s="15">
        <v>44209.0</v>
      </c>
      <c r="G93" s="15" t="str">
        <f t="shared" si="1"/>
        <v>13-01-2021</v>
      </c>
      <c r="H93" s="15">
        <v>66.73</v>
      </c>
      <c r="I93" s="15">
        <v>44382.0</v>
      </c>
      <c r="J93" s="15">
        <f t="shared" si="2"/>
        <v>-7</v>
      </c>
      <c r="K93" s="15">
        <v>75.23</v>
      </c>
      <c r="L93" s="15">
        <v>44484.0</v>
      </c>
      <c r="M93" s="15">
        <f t="shared" si="3"/>
        <v>5</v>
      </c>
      <c r="N93" s="15">
        <v>77.86</v>
      </c>
      <c r="O93" s="15">
        <v>44579.0</v>
      </c>
      <c r="P93" s="15">
        <f t="shared" si="4"/>
        <v>10</v>
      </c>
      <c r="Q93" s="15">
        <v>78.71</v>
      </c>
      <c r="R93" s="15">
        <v>44638.0</v>
      </c>
      <c r="S93" s="15">
        <f t="shared" si="5"/>
        <v>-21</v>
      </c>
      <c r="T93" s="16">
        <v>0.623</v>
      </c>
      <c r="U93" s="13">
        <v>1.0</v>
      </c>
      <c r="V93" s="13">
        <v>1.0</v>
      </c>
      <c r="W93" s="17">
        <v>11.84648</v>
      </c>
      <c r="X93" s="15">
        <v>25000.0</v>
      </c>
      <c r="Y93" s="18">
        <v>97625.0</v>
      </c>
      <c r="Z93" s="15">
        <v>329820.0</v>
      </c>
      <c r="AA93" s="15">
        <f t="shared" si="6"/>
        <v>3.3784379</v>
      </c>
      <c r="AB93" s="15">
        <v>0.075799</v>
      </c>
      <c r="AC93" s="15">
        <v>42.881</v>
      </c>
      <c r="AD93" s="15">
        <v>591.0</v>
      </c>
      <c r="AE93" s="15">
        <v>0.865385</v>
      </c>
      <c r="AF93" s="15">
        <v>0.089411</v>
      </c>
      <c r="AG93" s="19">
        <v>1.64509056704612E9</v>
      </c>
      <c r="AH93" s="19">
        <v>16851.1197648771</v>
      </c>
    </row>
    <row r="94" ht="15.75" customHeight="1">
      <c r="A94" s="13" t="s">
        <v>246</v>
      </c>
      <c r="B94" s="13" t="s">
        <v>69</v>
      </c>
      <c r="C94" s="13" t="s">
        <v>46</v>
      </c>
      <c r="D94" s="14" t="s">
        <v>50</v>
      </c>
      <c r="E94" s="13" t="s">
        <v>247</v>
      </c>
      <c r="F94" s="15">
        <v>44280.0</v>
      </c>
      <c r="G94" s="15" t="str">
        <f t="shared" si="1"/>
        <v>25-03-2021</v>
      </c>
      <c r="H94" s="15">
        <v>2.2</v>
      </c>
      <c r="I94" s="15">
        <v>44466.0</v>
      </c>
      <c r="J94" s="15">
        <f t="shared" si="2"/>
        <v>6</v>
      </c>
      <c r="K94" s="15">
        <v>8.68</v>
      </c>
      <c r="L94" s="15">
        <v>44572.0</v>
      </c>
      <c r="M94" s="15">
        <f t="shared" si="3"/>
        <v>22</v>
      </c>
      <c r="N94" s="15">
        <v>20.07</v>
      </c>
      <c r="O94" s="15">
        <v>44635.0</v>
      </c>
      <c r="P94" s="15">
        <f t="shared" si="4"/>
        <v>-5</v>
      </c>
      <c r="Q94" s="15">
        <v>27.7</v>
      </c>
      <c r="R94" s="15">
        <v>44731.0</v>
      </c>
      <c r="S94" s="15">
        <f t="shared" si="5"/>
        <v>1</v>
      </c>
      <c r="T94" s="16">
        <v>0.55</v>
      </c>
      <c r="U94" s="13">
        <v>1.0</v>
      </c>
      <c r="V94" s="13">
        <v>1.0</v>
      </c>
      <c r="W94" s="17">
        <v>5.132191</v>
      </c>
      <c r="X94" s="20">
        <v>200000.0</v>
      </c>
      <c r="Y94" s="18">
        <v>8046828.0</v>
      </c>
      <c r="Z94" s="15">
        <v>9736580.0</v>
      </c>
      <c r="AA94" s="15">
        <f t="shared" si="6"/>
        <v>1.209989825</v>
      </c>
      <c r="AB94" s="15">
        <v>0.020541</v>
      </c>
      <c r="AC94" s="15">
        <v>57.516</v>
      </c>
      <c r="AD94" s="15">
        <v>451.0</v>
      </c>
      <c r="AE94" s="15">
        <v>0.876471</v>
      </c>
      <c r="AF94" s="15">
        <v>0.241356</v>
      </c>
      <c r="AG94" s="19">
        <v>4.07657869879107E9</v>
      </c>
      <c r="AH94" s="19">
        <v>506.606913779078</v>
      </c>
    </row>
    <row r="95" ht="15.75" customHeight="1">
      <c r="A95" s="13" t="s">
        <v>248</v>
      </c>
      <c r="B95" s="13" t="s">
        <v>66</v>
      </c>
      <c r="C95" s="13" t="s">
        <v>41</v>
      </c>
      <c r="D95" s="14" t="s">
        <v>42</v>
      </c>
      <c r="E95" s="13" t="s">
        <v>249</v>
      </c>
      <c r="F95" s="15">
        <v>44199.0</v>
      </c>
      <c r="G95" s="15" t="str">
        <f t="shared" si="1"/>
        <v>03-01-2021</v>
      </c>
      <c r="H95" s="15">
        <v>37.83</v>
      </c>
      <c r="I95" s="15">
        <v>44381.0</v>
      </c>
      <c r="J95" s="15">
        <f t="shared" si="2"/>
        <v>2</v>
      </c>
      <c r="K95" s="15">
        <v>43.87</v>
      </c>
      <c r="L95" s="15">
        <v>44472.0</v>
      </c>
      <c r="M95" s="15">
        <f t="shared" si="3"/>
        <v>3</v>
      </c>
      <c r="N95" s="15">
        <v>45.04</v>
      </c>
      <c r="O95" s="15">
        <v>44563.0</v>
      </c>
      <c r="P95" s="15">
        <f t="shared" si="4"/>
        <v>4</v>
      </c>
      <c r="Q95" s="15">
        <v>45.95</v>
      </c>
      <c r="R95" s="15">
        <v>44647.0</v>
      </c>
      <c r="S95" s="15">
        <f t="shared" si="5"/>
        <v>-2</v>
      </c>
      <c r="T95" s="16">
        <v>0.843</v>
      </c>
      <c r="U95" s="13">
        <v>1.0</v>
      </c>
      <c r="V95" s="13">
        <v>1.0</v>
      </c>
      <c r="W95" s="17">
        <v>10.66063</v>
      </c>
      <c r="X95" s="15">
        <v>0.0</v>
      </c>
      <c r="Y95" s="18">
        <v>5454147.0</v>
      </c>
      <c r="Z95" s="15">
        <v>15000.0</v>
      </c>
      <c r="AA95" s="15">
        <f t="shared" si="6"/>
        <v>0.002750200902</v>
      </c>
      <c r="AB95" s="15">
        <v>0.0</v>
      </c>
      <c r="AC95" s="15">
        <v>46.271</v>
      </c>
      <c r="AD95" s="15">
        <v>317.0</v>
      </c>
      <c r="AE95" s="15">
        <v>0.61236</v>
      </c>
      <c r="AF95" s="15">
        <v>1.480576</v>
      </c>
      <c r="AG95" s="19">
        <v>1.05711680180565E11</v>
      </c>
      <c r="AH95" s="19">
        <v>19381.8905468746</v>
      </c>
    </row>
    <row r="96" ht="15.75" customHeight="1">
      <c r="A96" s="13" t="s">
        <v>250</v>
      </c>
      <c r="B96" s="13" t="s">
        <v>130</v>
      </c>
      <c r="C96" s="13" t="s">
        <v>131</v>
      </c>
      <c r="D96" s="14" t="s">
        <v>89</v>
      </c>
      <c r="E96" s="13" t="s">
        <v>251</v>
      </c>
      <c r="F96" s="15">
        <v>44299.0</v>
      </c>
      <c r="G96" s="15" t="str">
        <f t="shared" si="1"/>
        <v>13-04-2021</v>
      </c>
      <c r="H96" s="15">
        <v>15.66</v>
      </c>
      <c r="I96" s="15">
        <v>44481.0</v>
      </c>
      <c r="J96" s="15">
        <f t="shared" si="2"/>
        <v>2</v>
      </c>
      <c r="K96" s="15">
        <v>25.61</v>
      </c>
      <c r="L96" s="15">
        <v>44565.0</v>
      </c>
      <c r="M96" s="15">
        <f t="shared" si="3"/>
        <v>-4</v>
      </c>
      <c r="N96" s="15">
        <v>33.96</v>
      </c>
      <c r="O96" s="15">
        <v>44662.0</v>
      </c>
      <c r="P96" s="15">
        <f t="shared" si="4"/>
        <v>3</v>
      </c>
      <c r="Q96" s="15">
        <v>39.31</v>
      </c>
      <c r="R96" s="15">
        <v>44753.0</v>
      </c>
      <c r="S96" s="15">
        <f t="shared" si="5"/>
        <v>4</v>
      </c>
      <c r="T96" s="16">
        <v>0.618</v>
      </c>
      <c r="U96" s="13">
        <v>1.0</v>
      </c>
      <c r="V96" s="13">
        <v>1.0</v>
      </c>
      <c r="W96" s="17">
        <v>2.989334</v>
      </c>
      <c r="X96" s="15">
        <v>50000.0</v>
      </c>
      <c r="Y96" s="18">
        <v>674993.0</v>
      </c>
      <c r="Z96" s="15">
        <v>1835590.0</v>
      </c>
      <c r="AA96" s="15">
        <f t="shared" si="6"/>
        <v>2.719420794</v>
      </c>
      <c r="AB96" s="15">
        <v>0.027239</v>
      </c>
      <c r="AC96" s="15">
        <v>75.79</v>
      </c>
      <c r="AD96" s="15">
        <v>940.0</v>
      </c>
      <c r="AE96" s="15">
        <v>0.801471</v>
      </c>
      <c r="AF96" s="15">
        <v>0.254379</v>
      </c>
      <c r="AG96" s="19">
        <v>1.6191550173924E9</v>
      </c>
      <c r="AH96" s="19">
        <v>2398.77305007963</v>
      </c>
    </row>
    <row r="97" ht="15.75" customHeight="1">
      <c r="A97" s="13" t="s">
        <v>252</v>
      </c>
      <c r="B97" s="13" t="s">
        <v>83</v>
      </c>
      <c r="C97" s="13" t="s">
        <v>46</v>
      </c>
      <c r="D97" s="14" t="s">
        <v>50</v>
      </c>
      <c r="E97" s="13" t="s">
        <v>253</v>
      </c>
      <c r="F97" s="15">
        <v>44303.0</v>
      </c>
      <c r="G97" s="15" t="str">
        <f t="shared" si="1"/>
        <v>17-04-2021</v>
      </c>
      <c r="H97" s="15">
        <v>1.94</v>
      </c>
      <c r="I97" s="15">
        <v>44483.0</v>
      </c>
      <c r="J97" s="15">
        <f t="shared" si="2"/>
        <v>0</v>
      </c>
      <c r="K97" s="15">
        <v>7.42</v>
      </c>
      <c r="L97" s="15">
        <v>44577.0</v>
      </c>
      <c r="M97" s="15">
        <f t="shared" si="3"/>
        <v>4</v>
      </c>
      <c r="N97" s="15">
        <v>11.56</v>
      </c>
      <c r="O97" s="15">
        <v>44662.0</v>
      </c>
      <c r="P97" s="15">
        <f t="shared" si="4"/>
        <v>-1</v>
      </c>
      <c r="Q97" s="15">
        <v>15.12</v>
      </c>
      <c r="R97" s="15">
        <v>44749.0</v>
      </c>
      <c r="S97" s="15">
        <f t="shared" si="5"/>
        <v>-4</v>
      </c>
      <c r="T97" s="16">
        <v>0.157</v>
      </c>
      <c r="U97" s="13">
        <v>0.0</v>
      </c>
      <c r="V97" s="13">
        <v>0.0</v>
      </c>
      <c r="W97" s="17">
        <v>-43.725</v>
      </c>
      <c r="X97" s="20">
        <v>700000.0</v>
      </c>
      <c r="Y97" s="18">
        <v>1.59813E7</v>
      </c>
      <c r="Z97" s="15">
        <v>1.513062E7</v>
      </c>
      <c r="AA97" s="15">
        <f t="shared" si="6"/>
        <v>0.9467702878</v>
      </c>
      <c r="AB97" s="15">
        <v>0.046264</v>
      </c>
      <c r="AC97" s="15">
        <v>54.446</v>
      </c>
      <c r="AD97" s="15">
        <v>520.0</v>
      </c>
      <c r="AE97" s="15">
        <v>0.9375</v>
      </c>
      <c r="AF97" s="15">
        <v>0.252495</v>
      </c>
      <c r="AG97" s="19">
        <v>9.42043125824667E9</v>
      </c>
      <c r="AH97" s="19">
        <v>589.465891901577</v>
      </c>
    </row>
    <row r="98" ht="15.75" customHeight="1">
      <c r="A98" s="13" t="s">
        <v>254</v>
      </c>
      <c r="B98" s="13" t="s">
        <v>76</v>
      </c>
      <c r="C98" s="13" t="s">
        <v>46</v>
      </c>
      <c r="D98" s="14" t="s">
        <v>50</v>
      </c>
      <c r="E98" s="13" t="s">
        <v>255</v>
      </c>
      <c r="F98" s="15">
        <v>44246.0</v>
      </c>
      <c r="G98" s="15" t="str">
        <f t="shared" si="1"/>
        <v>19-02-2021</v>
      </c>
      <c r="H98" s="15">
        <v>12.86</v>
      </c>
      <c r="I98" s="15">
        <v>44426.0</v>
      </c>
      <c r="J98" s="15">
        <f t="shared" si="2"/>
        <v>0</v>
      </c>
      <c r="K98" s="15">
        <v>27.39</v>
      </c>
      <c r="L98" s="15">
        <v>44516.0</v>
      </c>
      <c r="M98" s="15">
        <f t="shared" si="3"/>
        <v>0</v>
      </c>
      <c r="N98" s="15">
        <v>33.36</v>
      </c>
      <c r="O98" s="15">
        <v>44606.0</v>
      </c>
      <c r="P98" s="15">
        <f t="shared" si="4"/>
        <v>0</v>
      </c>
      <c r="Q98" s="15">
        <v>35.9</v>
      </c>
      <c r="R98" s="15">
        <v>44696.0</v>
      </c>
      <c r="S98" s="15">
        <f t="shared" si="5"/>
        <v>0</v>
      </c>
      <c r="T98" s="16">
        <v>0.708</v>
      </c>
      <c r="U98" s="13">
        <v>1.0</v>
      </c>
      <c r="V98" s="13">
        <v>1.0</v>
      </c>
      <c r="W98" s="17">
        <v>-1.86781</v>
      </c>
      <c r="X98" s="15">
        <v>0.0</v>
      </c>
      <c r="Y98" s="18">
        <v>5.8087055E7</v>
      </c>
      <c r="Z98" s="15">
        <v>7954410.0</v>
      </c>
      <c r="AA98" s="15">
        <f t="shared" si="6"/>
        <v>0.136939461</v>
      </c>
      <c r="AB98" s="15">
        <v>0.0</v>
      </c>
      <c r="AC98" s="15">
        <v>33.144</v>
      </c>
      <c r="AD98" s="15">
        <v>560.0</v>
      </c>
      <c r="AE98" s="15">
        <v>0.867816</v>
      </c>
      <c r="AF98" s="15">
        <v>0.004956</v>
      </c>
      <c r="AG98" s="19">
        <v>3.8933003222107E11</v>
      </c>
      <c r="AH98" s="19">
        <v>6702.52661666304</v>
      </c>
    </row>
    <row r="99" ht="15.75" customHeight="1">
      <c r="A99" s="13" t="s">
        <v>256</v>
      </c>
      <c r="B99" s="13" t="s">
        <v>83</v>
      </c>
      <c r="C99" s="13" t="s">
        <v>46</v>
      </c>
      <c r="D99" s="14" t="s">
        <v>50</v>
      </c>
      <c r="E99" s="13" t="s">
        <v>257</v>
      </c>
      <c r="F99" s="15">
        <v>44301.0</v>
      </c>
      <c r="G99" s="15" t="str">
        <f t="shared" si="1"/>
        <v>15-04-2021</v>
      </c>
      <c r="H99" s="15">
        <v>0.76</v>
      </c>
      <c r="I99" s="15">
        <v>44480.0</v>
      </c>
      <c r="J99" s="15">
        <f t="shared" si="2"/>
        <v>-1</v>
      </c>
      <c r="K99" s="15">
        <v>2.25</v>
      </c>
      <c r="L99" s="15">
        <v>44570.0</v>
      </c>
      <c r="M99" s="15">
        <f t="shared" si="3"/>
        <v>-1</v>
      </c>
      <c r="N99" s="15">
        <v>5.47</v>
      </c>
      <c r="O99" s="15">
        <v>44659.0</v>
      </c>
      <c r="P99" s="15">
        <f t="shared" si="4"/>
        <v>-2</v>
      </c>
      <c r="Q99" s="15">
        <v>11.67</v>
      </c>
      <c r="R99" s="15">
        <v>44752.0</v>
      </c>
      <c r="S99" s="15">
        <f t="shared" si="5"/>
        <v>1</v>
      </c>
      <c r="T99" s="16">
        <v>0.165</v>
      </c>
      <c r="U99" s="13">
        <v>0.0</v>
      </c>
      <c r="V99" s="13">
        <v>0.0</v>
      </c>
      <c r="W99" s="17">
        <v>-24.4392</v>
      </c>
      <c r="X99" s="20">
        <v>100000.0</v>
      </c>
      <c r="Y99" s="18">
        <v>1.0447666E7</v>
      </c>
      <c r="Z99" s="15">
        <v>3177170.0</v>
      </c>
      <c r="AA99" s="15">
        <f t="shared" si="6"/>
        <v>0.304103328</v>
      </c>
      <c r="AB99" s="15">
        <v>0.031475</v>
      </c>
      <c r="AC99" s="15">
        <v>80.101</v>
      </c>
      <c r="AD99" s="15">
        <v>626.0</v>
      </c>
      <c r="AE99" s="15">
        <v>0.790698</v>
      </c>
      <c r="AF99" s="15">
        <v>0.425936</v>
      </c>
      <c r="AG99" s="19"/>
      <c r="AH99" s="19"/>
    </row>
    <row r="100" ht="15.75" customHeight="1">
      <c r="A100" s="13" t="s">
        <v>258</v>
      </c>
      <c r="B100" s="13" t="s">
        <v>35</v>
      </c>
      <c r="C100" s="13" t="s">
        <v>36</v>
      </c>
      <c r="D100" s="14" t="s">
        <v>63</v>
      </c>
      <c r="E100" s="13" t="s">
        <v>259</v>
      </c>
      <c r="F100" s="15">
        <v>44225.0</v>
      </c>
      <c r="G100" s="15" t="str">
        <f t="shared" si="1"/>
        <v>29-01-2021</v>
      </c>
      <c r="H100" s="15">
        <v>37.71</v>
      </c>
      <c r="I100" s="15">
        <v>44405.0</v>
      </c>
      <c r="J100" s="15">
        <f t="shared" si="2"/>
        <v>0</v>
      </c>
      <c r="K100" s="15">
        <v>68.99</v>
      </c>
      <c r="L100" s="15">
        <v>44495.0</v>
      </c>
      <c r="M100" s="15">
        <f t="shared" si="3"/>
        <v>0</v>
      </c>
      <c r="N100" s="15">
        <v>75.22</v>
      </c>
      <c r="O100" s="15">
        <v>44585.0</v>
      </c>
      <c r="P100" s="15">
        <f t="shared" si="4"/>
        <v>0</v>
      </c>
      <c r="Q100" s="15">
        <v>78.02</v>
      </c>
      <c r="R100" s="15">
        <v>44676.0</v>
      </c>
      <c r="S100" s="15">
        <f t="shared" si="5"/>
        <v>1</v>
      </c>
      <c r="T100" s="16">
        <v>0.563</v>
      </c>
      <c r="U100" s="13">
        <v>1.0</v>
      </c>
      <c r="V100" s="13">
        <v>1.0</v>
      </c>
      <c r="W100" s="17">
        <v>11.98933</v>
      </c>
      <c r="X100" s="20">
        <v>5000000.0</v>
      </c>
      <c r="Y100" s="18">
        <v>2.1803E7</v>
      </c>
      <c r="Z100" s="15">
        <v>1.074101E7</v>
      </c>
      <c r="AA100" s="15">
        <f t="shared" si="6"/>
        <v>0.4926390864</v>
      </c>
      <c r="AB100" s="15">
        <v>0.465506</v>
      </c>
      <c r="AC100" s="15">
        <v>81.415</v>
      </c>
      <c r="AD100" s="15">
        <v>780.0</v>
      </c>
      <c r="AE100" s="15">
        <v>0.882022</v>
      </c>
      <c r="AF100" s="15">
        <v>0.322037</v>
      </c>
      <c r="AG100" s="19">
        <v>8.90149783441404E10</v>
      </c>
      <c r="AH100" s="19">
        <v>4082.69404871533</v>
      </c>
    </row>
    <row r="101" ht="15.75" customHeight="1">
      <c r="A101" s="13" t="s">
        <v>260</v>
      </c>
      <c r="B101" s="13" t="s">
        <v>45</v>
      </c>
      <c r="C101" s="13" t="s">
        <v>46</v>
      </c>
      <c r="D101" s="14" t="s">
        <v>37</v>
      </c>
      <c r="E101" s="13" t="s">
        <v>261</v>
      </c>
      <c r="F101" s="15">
        <v>44291.0</v>
      </c>
      <c r="G101" s="15" t="str">
        <f t="shared" si="1"/>
        <v>05-04-2021</v>
      </c>
      <c r="H101" s="15">
        <v>1.38</v>
      </c>
      <c r="I101" s="15">
        <v>44458.0</v>
      </c>
      <c r="J101" s="15">
        <f t="shared" si="2"/>
        <v>-13</v>
      </c>
      <c r="K101" s="15">
        <v>6.66</v>
      </c>
      <c r="L101" s="15">
        <v>44579.0</v>
      </c>
      <c r="M101" s="15">
        <f t="shared" si="3"/>
        <v>18</v>
      </c>
      <c r="N101" s="15">
        <v>12.18</v>
      </c>
      <c r="O101" s="15">
        <v>44651.0</v>
      </c>
      <c r="P101" s="15">
        <f t="shared" si="4"/>
        <v>0</v>
      </c>
      <c r="Q101" s="15">
        <v>14.19</v>
      </c>
      <c r="R101" s="15">
        <v>44711.0</v>
      </c>
      <c r="S101" s="15">
        <f t="shared" si="5"/>
        <v>-30</v>
      </c>
      <c r="T101" s="16">
        <v>0.222</v>
      </c>
      <c r="U101" s="13">
        <v>0.0</v>
      </c>
      <c r="V101" s="13">
        <v>0.0</v>
      </c>
      <c r="W101" s="17">
        <v>5.70362</v>
      </c>
      <c r="X101" s="15">
        <v>250000.0</v>
      </c>
      <c r="Y101" s="18">
        <v>4.3232093E7</v>
      </c>
      <c r="Z101" s="15">
        <v>3.634952E7</v>
      </c>
      <c r="AA101" s="15">
        <f t="shared" si="6"/>
        <v>0.8407994496</v>
      </c>
      <c r="AB101" s="15">
        <v>0.006878</v>
      </c>
      <c r="AC101" s="15">
        <v>65.064</v>
      </c>
      <c r="AD101" s="15">
        <v>625.0</v>
      </c>
      <c r="AE101" s="15">
        <v>0.869318</v>
      </c>
      <c r="AF101" s="15">
        <v>0.760044</v>
      </c>
      <c r="AG101" s="19">
        <v>3.23380791652893E10</v>
      </c>
      <c r="AH101" s="19">
        <v>748.010925292969</v>
      </c>
    </row>
    <row r="102" ht="15.75" customHeight="1">
      <c r="A102" s="13" t="s">
        <v>262</v>
      </c>
      <c r="B102" s="13" t="s">
        <v>58</v>
      </c>
      <c r="C102" s="13" t="s">
        <v>36</v>
      </c>
      <c r="D102" s="14" t="s">
        <v>37</v>
      </c>
      <c r="E102" s="13" t="s">
        <v>263</v>
      </c>
      <c r="F102" s="15">
        <v>44294.0</v>
      </c>
      <c r="G102" s="15" t="str">
        <f t="shared" si="1"/>
        <v>08-04-2021</v>
      </c>
      <c r="H102" s="15">
        <v>2.77</v>
      </c>
      <c r="I102" s="15">
        <v>44468.0</v>
      </c>
      <c r="J102" s="15">
        <f t="shared" si="2"/>
        <v>-6</v>
      </c>
      <c r="K102" s="15">
        <v>5.4</v>
      </c>
      <c r="L102" s="15">
        <v>44551.0</v>
      </c>
      <c r="M102" s="15">
        <f t="shared" si="3"/>
        <v>-13</v>
      </c>
      <c r="N102" s="15">
        <v>10.92</v>
      </c>
      <c r="O102" s="15">
        <v>44660.0</v>
      </c>
      <c r="P102" s="15">
        <f t="shared" si="4"/>
        <v>6</v>
      </c>
      <c r="Q102" s="15">
        <v>12.42</v>
      </c>
      <c r="R102" s="15">
        <v>44740.0</v>
      </c>
      <c r="S102" s="15">
        <f t="shared" si="5"/>
        <v>-4</v>
      </c>
      <c r="T102" s="16">
        <v>0.138</v>
      </c>
      <c r="U102" s="13">
        <v>0.0</v>
      </c>
      <c r="V102" s="13">
        <v>0.0</v>
      </c>
      <c r="W102" s="17">
        <v>-22.1535</v>
      </c>
      <c r="X102" s="15">
        <v>1800000.0</v>
      </c>
      <c r="Y102" s="18">
        <v>2.0098251E7</v>
      </c>
      <c r="Z102" s="15">
        <v>8920540.0</v>
      </c>
      <c r="AA102" s="15">
        <f t="shared" si="6"/>
        <v>0.4438465815</v>
      </c>
      <c r="AB102" s="15">
        <v>0.201782</v>
      </c>
      <c r="AC102" s="15">
        <v>45.179</v>
      </c>
      <c r="AD102" s="15">
        <v>652.0</v>
      </c>
      <c r="AE102" s="15">
        <v>0.89881</v>
      </c>
      <c r="AF102" s="15">
        <v>1.610016</v>
      </c>
      <c r="AG102" s="19">
        <v>2.26008963429399E10</v>
      </c>
      <c r="AH102" s="19">
        <v>1124.52055370091</v>
      </c>
    </row>
    <row r="103" ht="15.75" customHeight="1">
      <c r="A103" s="13" t="s">
        <v>264</v>
      </c>
      <c r="B103" s="13" t="s">
        <v>164</v>
      </c>
      <c r="C103" s="13" t="s">
        <v>36</v>
      </c>
      <c r="D103" s="14" t="s">
        <v>42</v>
      </c>
      <c r="E103" s="13" t="s">
        <v>265</v>
      </c>
      <c r="F103" s="15">
        <v>44323.0</v>
      </c>
      <c r="G103" s="15" t="str">
        <f t="shared" si="1"/>
        <v>07-05-2021</v>
      </c>
      <c r="H103" s="15">
        <v>27.28</v>
      </c>
      <c r="I103" s="15">
        <v>44507.0</v>
      </c>
      <c r="J103" s="15">
        <f t="shared" si="2"/>
        <v>4</v>
      </c>
      <c r="K103" s="15">
        <v>45.44</v>
      </c>
      <c r="L103" s="15">
        <v>44591.0</v>
      </c>
      <c r="M103" s="15">
        <f t="shared" si="3"/>
        <v>-2</v>
      </c>
      <c r="N103" s="15">
        <v>52.07</v>
      </c>
      <c r="O103" s="15">
        <v>44682.0</v>
      </c>
      <c r="P103" s="15">
        <f t="shared" si="4"/>
        <v>-1</v>
      </c>
      <c r="Q103" s="15">
        <v>53.08</v>
      </c>
      <c r="R103" s="15">
        <v>44794.0</v>
      </c>
      <c r="S103" s="15">
        <f t="shared" si="5"/>
        <v>21</v>
      </c>
      <c r="T103" s="16">
        <v>0.166</v>
      </c>
      <c r="U103" s="13">
        <v>0.0</v>
      </c>
      <c r="V103" s="13">
        <v>0.0</v>
      </c>
      <c r="W103" s="17">
        <v>10.27505</v>
      </c>
      <c r="X103" s="15">
        <v>2400000.0</v>
      </c>
      <c r="Y103" s="18">
        <v>9337003.0</v>
      </c>
      <c r="Z103" s="15">
        <v>1.03836E7</v>
      </c>
      <c r="AA103" s="15">
        <f t="shared" si="6"/>
        <v>1.112091321</v>
      </c>
      <c r="AB103" s="15">
        <v>0.231134</v>
      </c>
      <c r="AC103" s="15">
        <v>72.691</v>
      </c>
      <c r="AD103" s="15">
        <v>702.0</v>
      </c>
      <c r="AE103" s="15">
        <v>0.895349</v>
      </c>
      <c r="AF103" s="15">
        <v>0.268224</v>
      </c>
      <c r="AG103" s="19">
        <v>8.30081388960795E9</v>
      </c>
      <c r="AH103" s="19">
        <v>889.023371804416</v>
      </c>
    </row>
    <row r="104" ht="15.75" customHeight="1">
      <c r="A104" s="13" t="s">
        <v>266</v>
      </c>
      <c r="B104" s="13" t="s">
        <v>88</v>
      </c>
      <c r="C104" s="13" t="s">
        <v>36</v>
      </c>
      <c r="D104" s="14" t="s">
        <v>63</v>
      </c>
      <c r="E104" s="13" t="s">
        <v>267</v>
      </c>
      <c r="F104" s="15">
        <v>44257.0</v>
      </c>
      <c r="G104" s="15" t="str">
        <f t="shared" si="1"/>
        <v>02-03-2021</v>
      </c>
      <c r="H104" s="15">
        <v>32.11</v>
      </c>
      <c r="I104" s="15">
        <v>44437.0</v>
      </c>
      <c r="J104" s="15">
        <f t="shared" si="2"/>
        <v>0</v>
      </c>
      <c r="K104" s="15">
        <v>66.46</v>
      </c>
      <c r="L104" s="15">
        <v>44527.0</v>
      </c>
      <c r="M104" s="15">
        <f t="shared" si="3"/>
        <v>0</v>
      </c>
      <c r="N104" s="15">
        <v>74.66</v>
      </c>
      <c r="O104" s="15">
        <v>44617.0</v>
      </c>
      <c r="P104" s="15">
        <f t="shared" si="4"/>
        <v>0</v>
      </c>
      <c r="Q104" s="15">
        <v>78.76</v>
      </c>
      <c r="R104" s="15">
        <v>44707.0</v>
      </c>
      <c r="S104" s="15">
        <f t="shared" si="5"/>
        <v>0</v>
      </c>
      <c r="T104" s="16">
        <v>0.207</v>
      </c>
      <c r="U104" s="13">
        <v>0.0</v>
      </c>
      <c r="V104" s="13">
        <v>0.0</v>
      </c>
      <c r="W104" s="17">
        <v>10.28399</v>
      </c>
      <c r="X104" s="15">
        <v>3400000.0</v>
      </c>
      <c r="Y104" s="18">
        <v>7.1307763E7</v>
      </c>
      <c r="Z104" s="15">
        <v>1.362513E7</v>
      </c>
      <c r="AA104" s="15">
        <f t="shared" si="6"/>
        <v>0.1910749886</v>
      </c>
      <c r="AB104" s="15">
        <v>0.249539</v>
      </c>
      <c r="AC104" s="15">
        <v>49.308</v>
      </c>
      <c r="AD104" s="15">
        <v>800.0</v>
      </c>
      <c r="AE104" s="15">
        <v>0.870787</v>
      </c>
      <c r="AF104" s="15">
        <v>0.138997</v>
      </c>
      <c r="AG104" s="19">
        <v>5.43976691793886E11</v>
      </c>
      <c r="AH104" s="19">
        <v>7628.57603307351</v>
      </c>
    </row>
    <row r="105" ht="15.75" customHeight="1">
      <c r="A105" s="13" t="s">
        <v>268</v>
      </c>
      <c r="B105" s="13" t="s">
        <v>88</v>
      </c>
      <c r="C105" s="13" t="s">
        <v>36</v>
      </c>
      <c r="D105" s="14" t="s">
        <v>63</v>
      </c>
      <c r="E105" s="13" t="s">
        <v>269</v>
      </c>
      <c r="F105" s="15">
        <v>44300.0</v>
      </c>
      <c r="G105" s="15" t="str">
        <f t="shared" si="1"/>
        <v>14-04-2021</v>
      </c>
      <c r="H105" s="15">
        <v>36.97</v>
      </c>
      <c r="I105" s="15">
        <v>44481.0</v>
      </c>
      <c r="J105" s="15">
        <f t="shared" si="2"/>
        <v>1</v>
      </c>
      <c r="K105" s="15">
        <v>49.75</v>
      </c>
      <c r="L105" s="15">
        <v>44572.0</v>
      </c>
      <c r="M105" s="15">
        <f t="shared" si="3"/>
        <v>2</v>
      </c>
      <c r="N105" s="15">
        <v>57.75</v>
      </c>
      <c r="O105" s="15">
        <v>44663.0</v>
      </c>
      <c r="P105" s="15">
        <f t="shared" si="4"/>
        <v>3</v>
      </c>
      <c r="Q105" s="15">
        <v>62.58</v>
      </c>
      <c r="R105" s="15">
        <v>44754.0</v>
      </c>
      <c r="S105" s="15">
        <f t="shared" si="5"/>
        <v>4</v>
      </c>
      <c r="T105" s="16">
        <v>0.689</v>
      </c>
      <c r="U105" s="13">
        <v>1.0</v>
      </c>
      <c r="V105" s="13">
        <v>1.0</v>
      </c>
      <c r="W105" s="17">
        <v>2.275048</v>
      </c>
      <c r="X105" s="20">
        <v>100000.0</v>
      </c>
      <c r="Y105" s="18">
        <v>1280438.0</v>
      </c>
      <c r="Z105" s="15">
        <v>3976840.0</v>
      </c>
      <c r="AA105" s="15">
        <f t="shared" si="6"/>
        <v>3.105843469</v>
      </c>
      <c r="AB105" s="15">
        <v>0.025146</v>
      </c>
      <c r="AC105" s="15">
        <v>69.053</v>
      </c>
      <c r="AD105" s="15">
        <v>860.0</v>
      </c>
      <c r="AE105" s="15">
        <v>0.863095</v>
      </c>
      <c r="AF105" s="15">
        <v>0.012135</v>
      </c>
      <c r="AG105" s="19">
        <v>2.027034E9</v>
      </c>
      <c r="AH105" s="19">
        <v>1583.07860279061</v>
      </c>
    </row>
    <row r="106" ht="15.75" customHeight="1">
      <c r="A106" s="13" t="s">
        <v>270</v>
      </c>
      <c r="B106" s="13" t="s">
        <v>69</v>
      </c>
      <c r="C106" s="13" t="s">
        <v>46</v>
      </c>
      <c r="D106" s="14" t="s">
        <v>50</v>
      </c>
      <c r="E106" s="13" t="s">
        <v>271</v>
      </c>
      <c r="F106" s="15">
        <v>44279.0</v>
      </c>
      <c r="G106" s="15" t="str">
        <f t="shared" si="1"/>
        <v>24-03-2021</v>
      </c>
      <c r="H106" s="15">
        <v>5.03</v>
      </c>
      <c r="I106" s="15">
        <v>44456.0</v>
      </c>
      <c r="J106" s="15">
        <f t="shared" si="2"/>
        <v>-3</v>
      </c>
      <c r="K106" s="15">
        <v>15.44</v>
      </c>
      <c r="L106" s="15">
        <v>44547.0</v>
      </c>
      <c r="M106" s="15">
        <f t="shared" si="3"/>
        <v>-2</v>
      </c>
      <c r="N106" s="15">
        <v>17.61</v>
      </c>
      <c r="O106" s="15">
        <v>44631.0</v>
      </c>
      <c r="P106" s="15">
        <f t="shared" si="4"/>
        <v>-8</v>
      </c>
      <c r="Q106" s="15">
        <v>23.65</v>
      </c>
      <c r="R106" s="15">
        <v>44717.0</v>
      </c>
      <c r="S106" s="15">
        <f t="shared" si="5"/>
        <v>-12</v>
      </c>
      <c r="T106" s="16">
        <v>0.413</v>
      </c>
      <c r="U106" s="13">
        <v>0.0</v>
      </c>
      <c r="V106" s="13">
        <v>1.0</v>
      </c>
      <c r="W106" s="17">
        <v>-1.43924</v>
      </c>
      <c r="X106" s="20">
        <v>200000.0</v>
      </c>
      <c r="Y106" s="18">
        <v>8243094.0</v>
      </c>
      <c r="Z106" s="15">
        <v>3659300.0</v>
      </c>
      <c r="AA106" s="15">
        <f t="shared" si="6"/>
        <v>0.4439231192</v>
      </c>
      <c r="AB106" s="15">
        <v>0.054655</v>
      </c>
      <c r="AC106" s="15">
        <v>57.752</v>
      </c>
      <c r="AD106" s="15">
        <v>461.0</v>
      </c>
      <c r="AE106" s="15">
        <v>0.784091</v>
      </c>
      <c r="AF106" s="15">
        <v>0.326072</v>
      </c>
      <c r="AG106" s="19">
        <v>6.99265401928876E9</v>
      </c>
      <c r="AH106" s="19">
        <v>848.304534594506</v>
      </c>
    </row>
    <row r="107" ht="15.75" customHeight="1">
      <c r="A107" s="13" t="s">
        <v>272</v>
      </c>
      <c r="B107" s="13" t="s">
        <v>45</v>
      </c>
      <c r="C107" s="13" t="s">
        <v>46</v>
      </c>
      <c r="D107" s="14" t="s">
        <v>50</v>
      </c>
      <c r="E107" s="13" t="s">
        <v>273</v>
      </c>
      <c r="F107" s="15">
        <v>44268.0</v>
      </c>
      <c r="G107" s="15" t="str">
        <f t="shared" si="1"/>
        <v>13-03-2021</v>
      </c>
      <c r="H107" s="15">
        <v>36.1</v>
      </c>
      <c r="I107" s="15">
        <v>44449.0</v>
      </c>
      <c r="J107" s="15">
        <f t="shared" si="2"/>
        <v>1</v>
      </c>
      <c r="K107" s="15">
        <v>50.41</v>
      </c>
      <c r="L107" s="15">
        <v>44538.0</v>
      </c>
      <c r="M107" s="15">
        <f t="shared" si="3"/>
        <v>0</v>
      </c>
      <c r="N107" s="15">
        <v>57.99</v>
      </c>
      <c r="O107" s="15">
        <v>44628.0</v>
      </c>
      <c r="P107" s="15">
        <f t="shared" si="4"/>
        <v>0</v>
      </c>
      <c r="Q107" s="15">
        <v>58.1</v>
      </c>
      <c r="R107" s="15">
        <v>44676.0</v>
      </c>
      <c r="S107" s="15">
        <f t="shared" si="5"/>
        <v>-42</v>
      </c>
      <c r="T107" s="16">
        <v>0.722</v>
      </c>
      <c r="U107" s="13">
        <v>1.0</v>
      </c>
      <c r="V107" s="13">
        <v>1.0</v>
      </c>
      <c r="W107" s="17">
        <v>9.989334</v>
      </c>
      <c r="X107" s="15">
        <v>2100000.0</v>
      </c>
      <c r="Y107" s="18">
        <v>1.2049314E7</v>
      </c>
      <c r="Z107" s="15">
        <v>1.214596E7</v>
      </c>
      <c r="AA107" s="15">
        <f t="shared" si="6"/>
        <v>1.008020872</v>
      </c>
      <c r="AB107" s="15">
        <v>0.172897</v>
      </c>
      <c r="AC107" s="15">
        <v>30.746</v>
      </c>
      <c r="AD107" s="15">
        <v>616.0</v>
      </c>
      <c r="AE107" s="15">
        <v>0.863636</v>
      </c>
      <c r="AF107" s="15">
        <v>0.38861</v>
      </c>
      <c r="AG107" s="19">
        <v>4.1905540184424E10</v>
      </c>
      <c r="AH107" s="19">
        <v>3477.83618091653</v>
      </c>
    </row>
    <row r="108" ht="15.75" customHeight="1">
      <c r="A108" s="13" t="s">
        <v>274</v>
      </c>
      <c r="B108" s="13" t="s">
        <v>83</v>
      </c>
      <c r="C108" s="13" t="s">
        <v>46</v>
      </c>
      <c r="D108" s="14" t="s">
        <v>50</v>
      </c>
      <c r="E108" s="13" t="s">
        <v>275</v>
      </c>
      <c r="F108" s="15">
        <v>44270.0</v>
      </c>
      <c r="G108" s="15" t="str">
        <f t="shared" si="1"/>
        <v>15-03-2021</v>
      </c>
      <c r="H108" s="15">
        <v>2.18</v>
      </c>
      <c r="I108" s="15">
        <v>44440.0</v>
      </c>
      <c r="J108" s="15">
        <f t="shared" si="2"/>
        <v>-10</v>
      </c>
      <c r="K108" s="15">
        <v>13.81</v>
      </c>
      <c r="L108" s="15">
        <v>44539.0</v>
      </c>
      <c r="M108" s="15">
        <f t="shared" si="3"/>
        <v>-1</v>
      </c>
      <c r="N108" s="15">
        <v>29.74</v>
      </c>
      <c r="O108" s="15">
        <v>44629.0</v>
      </c>
      <c r="P108" s="15">
        <f t="shared" si="4"/>
        <v>-1</v>
      </c>
      <c r="Q108" s="15">
        <v>33.64</v>
      </c>
      <c r="R108" s="15">
        <v>44717.0</v>
      </c>
      <c r="S108" s="15">
        <f t="shared" si="5"/>
        <v>-3</v>
      </c>
      <c r="T108" s="16">
        <v>0.297</v>
      </c>
      <c r="U108" s="13">
        <v>0.0</v>
      </c>
      <c r="V108" s="13">
        <v>0.0</v>
      </c>
      <c r="W108" s="17">
        <v>4.132191</v>
      </c>
      <c r="X108" s="20">
        <v>6000000.0</v>
      </c>
      <c r="Y108" s="18">
        <v>4.294908E7</v>
      </c>
      <c r="Z108" s="15">
        <v>6.376258E7</v>
      </c>
      <c r="AA108" s="15">
        <f t="shared" si="6"/>
        <v>1.484608751</v>
      </c>
      <c r="AB108" s="15">
        <v>0.094099</v>
      </c>
      <c r="AC108" s="15">
        <v>75.639</v>
      </c>
      <c r="AD108" s="15">
        <v>500.0</v>
      </c>
      <c r="AE108" s="15">
        <v>0.87931</v>
      </c>
      <c r="AF108" s="15">
        <v>0.490348</v>
      </c>
      <c r="AG108" s="19">
        <v>3.53481550954215E10</v>
      </c>
      <c r="AH108" s="19">
        <v>823.024732902811</v>
      </c>
    </row>
    <row r="109" ht="15.75" customHeight="1">
      <c r="A109" s="13" t="s">
        <v>276</v>
      </c>
      <c r="B109" s="13" t="s">
        <v>83</v>
      </c>
      <c r="C109" s="13" t="s">
        <v>46</v>
      </c>
      <c r="D109" s="14" t="s">
        <v>50</v>
      </c>
      <c r="E109" s="13" t="s">
        <v>277</v>
      </c>
      <c r="F109" s="15">
        <v>44416.0</v>
      </c>
      <c r="G109" s="15" t="str">
        <f t="shared" si="1"/>
        <v>08-08-2021</v>
      </c>
      <c r="H109" s="15">
        <v>3.89</v>
      </c>
      <c r="I109" s="15">
        <v>44582.0</v>
      </c>
      <c r="J109" s="15">
        <f t="shared" si="2"/>
        <v>-14</v>
      </c>
      <c r="K109" s="15">
        <v>9.9</v>
      </c>
      <c r="L109" s="15">
        <v>44682.0</v>
      </c>
      <c r="M109" s="15">
        <f t="shared" si="3"/>
        <v>-4</v>
      </c>
      <c r="N109" s="15">
        <v>24.91</v>
      </c>
      <c r="O109" s="15">
        <v>44780.0</v>
      </c>
      <c r="P109" s="15">
        <f t="shared" si="4"/>
        <v>4</v>
      </c>
      <c r="Q109" s="15">
        <v>40.29</v>
      </c>
      <c r="R109" s="15">
        <v>44864.0</v>
      </c>
      <c r="S109" s="15">
        <f t="shared" si="5"/>
        <v>-2</v>
      </c>
      <c r="T109" s="16">
        <v>0.396</v>
      </c>
      <c r="U109" s="13">
        <v>0.0</v>
      </c>
      <c r="V109" s="13">
        <v>1.0</v>
      </c>
      <c r="W109" s="17">
        <v>2.417905</v>
      </c>
      <c r="X109" s="15">
        <v>7600000.0</v>
      </c>
      <c r="Y109" s="18">
        <v>5.9872579E7</v>
      </c>
      <c r="Z109" s="15">
        <v>3.570442E7</v>
      </c>
      <c r="AA109" s="15">
        <f t="shared" si="6"/>
        <v>0.5963401042</v>
      </c>
      <c r="AB109" s="15">
        <v>0.212859</v>
      </c>
      <c r="AC109" s="15">
        <v>65.5</v>
      </c>
      <c r="AD109" s="15">
        <v>510.0</v>
      </c>
      <c r="AE109" s="15">
        <v>0.9</v>
      </c>
      <c r="AF109" s="15">
        <v>0.305204</v>
      </c>
      <c r="AG109" s="19">
        <v>6.10267319259213E10</v>
      </c>
      <c r="AH109" s="19">
        <v>1050.93176269531</v>
      </c>
    </row>
    <row r="110" ht="15.75" customHeight="1">
      <c r="A110" s="13" t="s">
        <v>278</v>
      </c>
      <c r="B110" s="13" t="s">
        <v>53</v>
      </c>
      <c r="C110" s="13" t="s">
        <v>54</v>
      </c>
      <c r="D110" s="14" t="s">
        <v>55</v>
      </c>
      <c r="E110" s="13" t="s">
        <v>279</v>
      </c>
      <c r="F110" s="15">
        <v>44254.0</v>
      </c>
      <c r="G110" s="15" t="str">
        <f t="shared" si="1"/>
        <v>27-02-2021</v>
      </c>
      <c r="H110" s="15">
        <v>77.25</v>
      </c>
      <c r="I110" s="15">
        <v>44434.0</v>
      </c>
      <c r="J110" s="15">
        <f t="shared" si="2"/>
        <v>0</v>
      </c>
      <c r="K110" s="15">
        <v>80.3</v>
      </c>
      <c r="L110" s="15">
        <v>44524.0</v>
      </c>
      <c r="M110" s="15">
        <f t="shared" si="3"/>
        <v>0</v>
      </c>
      <c r="N110" s="15">
        <v>86.44</v>
      </c>
      <c r="O110" s="15">
        <v>44614.0</v>
      </c>
      <c r="P110" s="15">
        <f t="shared" si="4"/>
        <v>0</v>
      </c>
      <c r="Q110" s="15">
        <v>87.54</v>
      </c>
      <c r="R110" s="15">
        <v>44704.0</v>
      </c>
      <c r="S110" s="15">
        <f t="shared" si="5"/>
        <v>0</v>
      </c>
      <c r="T110" s="16">
        <v>0.556</v>
      </c>
      <c r="U110" s="13">
        <v>1.0</v>
      </c>
      <c r="V110" s="13">
        <v>1.0</v>
      </c>
      <c r="W110" s="17">
        <v>9.417905</v>
      </c>
      <c r="X110" s="15">
        <v>0.0</v>
      </c>
      <c r="Y110" s="18">
        <v>3428409.0</v>
      </c>
      <c r="Z110" s="15">
        <v>500760.0</v>
      </c>
      <c r="AA110" s="15">
        <f t="shared" si="6"/>
        <v>0.1460619197</v>
      </c>
      <c r="AB110" s="15">
        <v>0.0</v>
      </c>
      <c r="AC110" s="15">
        <v>4.574</v>
      </c>
      <c r="AD110" s="15">
        <v>165.0</v>
      </c>
      <c r="AE110" s="15">
        <v>0.859551</v>
      </c>
      <c r="AF110" s="15">
        <v>0.058553</v>
      </c>
      <c r="AG110" s="19">
        <v>6.2048585618505E10</v>
      </c>
      <c r="AH110" s="19">
        <v>18098.361548609</v>
      </c>
    </row>
    <row r="111" ht="15.75" customHeight="1">
      <c r="A111" s="13" t="s">
        <v>280</v>
      </c>
      <c r="B111" s="13" t="s">
        <v>164</v>
      </c>
      <c r="C111" s="13" t="s">
        <v>36</v>
      </c>
      <c r="D111" s="14" t="s">
        <v>42</v>
      </c>
      <c r="E111" s="13" t="s">
        <v>281</v>
      </c>
      <c r="F111" s="15">
        <v>44292.0</v>
      </c>
      <c r="G111" s="15" t="str">
        <f t="shared" si="1"/>
        <v>06-04-2021</v>
      </c>
      <c r="H111" s="15">
        <v>33.87</v>
      </c>
      <c r="I111" s="15">
        <v>44473.0</v>
      </c>
      <c r="J111" s="15">
        <f t="shared" si="2"/>
        <v>1</v>
      </c>
      <c r="K111" s="15">
        <v>52.15</v>
      </c>
      <c r="L111" s="15">
        <v>44538.0</v>
      </c>
      <c r="M111" s="15">
        <f t="shared" si="3"/>
        <v>-24</v>
      </c>
      <c r="N111" s="15">
        <v>54.04</v>
      </c>
      <c r="O111" s="15">
        <v>44654.0</v>
      </c>
      <c r="P111" s="15">
        <f t="shared" si="4"/>
        <v>2</v>
      </c>
      <c r="Q111" s="15">
        <v>56.89</v>
      </c>
      <c r="R111" s="15">
        <v>44738.0</v>
      </c>
      <c r="S111" s="15">
        <f t="shared" si="5"/>
        <v>-4</v>
      </c>
      <c r="T111" s="16">
        <v>0.204</v>
      </c>
      <c r="U111" s="13">
        <v>0.0</v>
      </c>
      <c r="V111" s="13">
        <v>0.0</v>
      </c>
      <c r="W111" s="17">
        <v>9.417905</v>
      </c>
      <c r="X111" s="15">
        <v>1.27E7</v>
      </c>
      <c r="Y111" s="18">
        <v>3.358035E7</v>
      </c>
      <c r="Z111" s="15">
        <v>3.3617399E7</v>
      </c>
      <c r="AA111" s="15">
        <f t="shared" si="6"/>
        <v>1.001103294</v>
      </c>
      <c r="AB111" s="15">
        <v>0.377781</v>
      </c>
      <c r="AC111" s="15">
        <v>49.567</v>
      </c>
      <c r="AD111" s="15">
        <v>704.0</v>
      </c>
      <c r="AE111" s="15">
        <v>0.89759</v>
      </c>
      <c r="AF111" s="15">
        <v>0.032891</v>
      </c>
      <c r="AG111" s="19">
        <v>6.02835037053907E10</v>
      </c>
      <c r="AH111" s="19">
        <v>1795.20176845657</v>
      </c>
    </row>
    <row r="112" ht="15.75" customHeight="1">
      <c r="A112" s="13" t="s">
        <v>282</v>
      </c>
      <c r="B112" s="13" t="s">
        <v>130</v>
      </c>
      <c r="C112" s="13" t="s">
        <v>131</v>
      </c>
      <c r="D112" s="14" t="s">
        <v>89</v>
      </c>
      <c r="E112" s="13" t="s">
        <v>283</v>
      </c>
      <c r="F112" s="15">
        <v>44350.0</v>
      </c>
      <c r="G112" s="15" t="str">
        <f t="shared" si="1"/>
        <v>03-06-2021</v>
      </c>
      <c r="H112" s="15">
        <v>29.42</v>
      </c>
      <c r="I112" s="15">
        <v>44536.0</v>
      </c>
      <c r="J112" s="15">
        <f t="shared" si="2"/>
        <v>6</v>
      </c>
      <c r="K112" s="15">
        <v>34.98</v>
      </c>
      <c r="L112" s="15">
        <v>44620.0</v>
      </c>
      <c r="M112" s="15">
        <f t="shared" si="3"/>
        <v>0</v>
      </c>
      <c r="N112" s="15">
        <v>43.22</v>
      </c>
      <c r="O112" s="15">
        <v>44704.0</v>
      </c>
      <c r="P112" s="15">
        <f t="shared" si="4"/>
        <v>-6</v>
      </c>
      <c r="Q112" s="15">
        <v>43.87</v>
      </c>
      <c r="R112" s="15">
        <v>44788.0</v>
      </c>
      <c r="S112" s="15">
        <f t="shared" si="5"/>
        <v>-12</v>
      </c>
      <c r="T112" s="16">
        <v>0.758</v>
      </c>
      <c r="U112" s="13">
        <v>1.0</v>
      </c>
      <c r="V112" s="13">
        <v>1.0</v>
      </c>
      <c r="W112" s="17">
        <v>3.417905</v>
      </c>
      <c r="X112" s="20">
        <v>100000.0</v>
      </c>
      <c r="Y112" s="18">
        <v>304404.0</v>
      </c>
      <c r="Z112" s="15">
        <v>384510.0</v>
      </c>
      <c r="AA112" s="15">
        <f t="shared" si="6"/>
        <v>1.263156857</v>
      </c>
      <c r="AB112" s="15">
        <v>0.260071</v>
      </c>
      <c r="AC112" s="15">
        <v>74.606</v>
      </c>
      <c r="AD112" s="15">
        <v>935.0</v>
      </c>
      <c r="AE112" s="15">
        <v>0.755814</v>
      </c>
      <c r="AF112" s="15">
        <v>0.370268</v>
      </c>
      <c r="AG112" s="19">
        <v>9.36526267622513E8</v>
      </c>
      <c r="AH112" s="19">
        <v>3076.58988588361</v>
      </c>
    </row>
    <row r="113" ht="15.75" customHeight="1">
      <c r="A113" s="13" t="s">
        <v>284</v>
      </c>
      <c r="B113" s="13" t="s">
        <v>53</v>
      </c>
      <c r="C113" s="13" t="s">
        <v>54</v>
      </c>
      <c r="D113" s="14" t="s">
        <v>55</v>
      </c>
      <c r="E113" s="13" t="s">
        <v>285</v>
      </c>
      <c r="F113" s="15">
        <v>44259.0</v>
      </c>
      <c r="G113" s="15" t="str">
        <f t="shared" si="1"/>
        <v>04-03-2021</v>
      </c>
      <c r="H113" s="15">
        <v>21.22</v>
      </c>
      <c r="I113" s="15">
        <v>44435.0</v>
      </c>
      <c r="J113" s="15">
        <f t="shared" si="2"/>
        <v>-4</v>
      </c>
      <c r="K113" s="15">
        <v>58.0</v>
      </c>
      <c r="L113" s="15">
        <v>44529.0</v>
      </c>
      <c r="M113" s="15">
        <f t="shared" si="3"/>
        <v>0</v>
      </c>
      <c r="N113" s="15">
        <v>78.29</v>
      </c>
      <c r="O113" s="15">
        <v>44603.0</v>
      </c>
      <c r="P113" s="15">
        <f t="shared" si="4"/>
        <v>-16</v>
      </c>
      <c r="Q113" s="21">
        <v>78.29</v>
      </c>
      <c r="R113" s="21">
        <v>44645.0</v>
      </c>
      <c r="S113" s="21">
        <f t="shared" si="5"/>
        <v>-64</v>
      </c>
      <c r="T113" s="16">
        <v>0.209</v>
      </c>
      <c r="U113" s="13">
        <v>0.0</v>
      </c>
      <c r="V113" s="13">
        <v>0.0</v>
      </c>
      <c r="W113" s="17">
        <v>-13.2964</v>
      </c>
      <c r="X113" s="20">
        <v>1000000.0</v>
      </c>
      <c r="Y113" s="18">
        <v>2.8971683E7</v>
      </c>
      <c r="Z113" s="20">
        <v>1000000.0</v>
      </c>
      <c r="AA113" s="20">
        <f t="shared" si="6"/>
        <v>0.03451646216</v>
      </c>
      <c r="AB113" s="15">
        <v>1.0</v>
      </c>
      <c r="AC113" s="15">
        <v>11.76</v>
      </c>
      <c r="AD113" s="15">
        <v>101.0</v>
      </c>
      <c r="AE113" s="15">
        <v>0.903409</v>
      </c>
      <c r="AF113" s="15">
        <v>1.40641</v>
      </c>
      <c r="AG113" s="19"/>
      <c r="AH113" s="19"/>
    </row>
    <row r="114" ht="15.75" customHeight="1">
      <c r="A114" s="13" t="s">
        <v>286</v>
      </c>
      <c r="B114" s="13" t="s">
        <v>88</v>
      </c>
      <c r="C114" s="13" t="s">
        <v>36</v>
      </c>
      <c r="D114" s="14" t="s">
        <v>89</v>
      </c>
      <c r="E114" s="13" t="s">
        <v>287</v>
      </c>
      <c r="F114" s="15">
        <v>44267.0</v>
      </c>
      <c r="G114" s="15" t="str">
        <f t="shared" si="1"/>
        <v>12-03-2021</v>
      </c>
      <c r="H114" s="15">
        <v>20.97</v>
      </c>
      <c r="I114" s="15">
        <v>44447.0</v>
      </c>
      <c r="J114" s="15">
        <f t="shared" si="2"/>
        <v>0</v>
      </c>
      <c r="K114" s="15">
        <v>75.26</v>
      </c>
      <c r="L114" s="15">
        <v>44537.0</v>
      </c>
      <c r="M114" s="15">
        <f t="shared" si="3"/>
        <v>0</v>
      </c>
      <c r="N114" s="15">
        <v>81.08</v>
      </c>
      <c r="O114" s="15">
        <v>44627.0</v>
      </c>
      <c r="P114" s="15">
        <f t="shared" si="4"/>
        <v>0</v>
      </c>
      <c r="Q114" s="15">
        <v>86.23</v>
      </c>
      <c r="R114" s="15">
        <v>44717.0</v>
      </c>
      <c r="S114" s="15">
        <f t="shared" si="5"/>
        <v>0</v>
      </c>
      <c r="T114" s="16">
        <v>0.149</v>
      </c>
      <c r="U114" s="13">
        <v>0.0</v>
      </c>
      <c r="V114" s="13">
        <v>0.0</v>
      </c>
      <c r="W114" s="17">
        <v>2.560762</v>
      </c>
      <c r="X114" s="15">
        <v>1.28E7</v>
      </c>
      <c r="Y114" s="18">
        <v>9.5776716E7</v>
      </c>
      <c r="Z114" s="20">
        <v>1.56E8</v>
      </c>
      <c r="AA114" s="20">
        <f t="shared" si="6"/>
        <v>1.628788358</v>
      </c>
      <c r="AB114" s="15">
        <v>0.0823</v>
      </c>
      <c r="AC114" s="15">
        <v>63.372</v>
      </c>
      <c r="AD114" s="15">
        <v>816.0</v>
      </c>
      <c r="AE114" s="15">
        <v>0.890805</v>
      </c>
      <c r="AF114" s="15">
        <v>0.456654</v>
      </c>
      <c r="AG114" s="19">
        <v>3.34365270496667E11</v>
      </c>
      <c r="AH114" s="19">
        <v>3491.09140990663</v>
      </c>
    </row>
    <row r="115" ht="15.75" customHeight="1">
      <c r="A115" s="13" t="s">
        <v>288</v>
      </c>
      <c r="B115" s="13" t="s">
        <v>58</v>
      </c>
      <c r="C115" s="13" t="s">
        <v>36</v>
      </c>
      <c r="D115" s="14" t="s">
        <v>37</v>
      </c>
      <c r="E115" s="13" t="s">
        <v>289</v>
      </c>
      <c r="F115" s="15">
        <v>44325.0</v>
      </c>
      <c r="G115" s="15" t="str">
        <f t="shared" si="1"/>
        <v>09-05-2021</v>
      </c>
      <c r="H115" s="15">
        <v>0.98</v>
      </c>
      <c r="I115" s="15">
        <v>44501.0</v>
      </c>
      <c r="J115" s="15">
        <f t="shared" si="2"/>
        <v>-4</v>
      </c>
      <c r="K115" s="15">
        <v>1.75</v>
      </c>
      <c r="L115" s="15">
        <v>44592.0</v>
      </c>
      <c r="M115" s="15">
        <f t="shared" si="3"/>
        <v>-3</v>
      </c>
      <c r="N115" s="15">
        <v>1.97</v>
      </c>
      <c r="O115" s="15">
        <v>44692.0</v>
      </c>
      <c r="P115" s="15">
        <f t="shared" si="4"/>
        <v>7</v>
      </c>
      <c r="Q115" s="15">
        <v>2.12</v>
      </c>
      <c r="R115" s="15">
        <v>44775.0</v>
      </c>
      <c r="S115" s="15">
        <f t="shared" si="5"/>
        <v>0</v>
      </c>
      <c r="T115" s="16">
        <v>0.119</v>
      </c>
      <c r="U115" s="13">
        <v>0.0</v>
      </c>
      <c r="V115" s="13">
        <v>0.0</v>
      </c>
      <c r="W115" s="17">
        <v>-15.0107</v>
      </c>
      <c r="X115" s="15">
        <v>0.0</v>
      </c>
      <c r="Y115" s="18">
        <v>3.1546691E7</v>
      </c>
      <c r="Z115" s="15">
        <v>2125920.0</v>
      </c>
      <c r="AA115" s="15">
        <f t="shared" si="6"/>
        <v>0.06738963526</v>
      </c>
      <c r="AB115" s="15">
        <v>0.0</v>
      </c>
      <c r="AC115" s="15">
        <v>62.727</v>
      </c>
      <c r="AD115" s="15">
        <v>679.0</v>
      </c>
      <c r="AE115" s="15">
        <v>0.844828</v>
      </c>
      <c r="AF115" s="15">
        <v>0.384148</v>
      </c>
      <c r="AG115" s="19"/>
      <c r="AH115" s="19">
        <v>693.816504026198</v>
      </c>
    </row>
    <row r="116" ht="15.75" customHeight="1">
      <c r="A116" s="13" t="s">
        <v>290</v>
      </c>
      <c r="B116" s="13" t="s">
        <v>83</v>
      </c>
      <c r="C116" s="13" t="s">
        <v>46</v>
      </c>
      <c r="D116" s="14" t="s">
        <v>50</v>
      </c>
      <c r="E116" s="13" t="s">
        <v>291</v>
      </c>
      <c r="F116" s="15">
        <v>44304.0</v>
      </c>
      <c r="G116" s="15" t="str">
        <f t="shared" si="1"/>
        <v>18-04-2021</v>
      </c>
      <c r="H116" s="15">
        <v>4.03</v>
      </c>
      <c r="I116" s="15">
        <v>44511.0</v>
      </c>
      <c r="J116" s="15">
        <f t="shared" si="2"/>
        <v>27</v>
      </c>
      <c r="K116" s="15">
        <v>12.42</v>
      </c>
      <c r="L116" s="15">
        <v>44619.0</v>
      </c>
      <c r="M116" s="15">
        <f t="shared" si="3"/>
        <v>45</v>
      </c>
      <c r="N116" s="15">
        <v>14.14</v>
      </c>
      <c r="O116" s="15">
        <v>44640.0</v>
      </c>
      <c r="P116" s="15">
        <f t="shared" si="4"/>
        <v>-24</v>
      </c>
      <c r="Q116" s="15">
        <v>37.67</v>
      </c>
      <c r="R116" s="15">
        <v>44780.0</v>
      </c>
      <c r="S116" s="15">
        <f t="shared" si="5"/>
        <v>26</v>
      </c>
      <c r="T116" s="16">
        <v>0.338</v>
      </c>
      <c r="U116" s="13">
        <v>0.0</v>
      </c>
      <c r="V116" s="13">
        <v>0.0</v>
      </c>
      <c r="W116" s="17">
        <v>1.417905</v>
      </c>
      <c r="X116" s="15">
        <v>1300000.0</v>
      </c>
      <c r="Y116" s="18">
        <v>1.8380477E7</v>
      </c>
      <c r="Z116" s="15">
        <v>2.038476E7</v>
      </c>
      <c r="AA116" s="15">
        <f t="shared" si="6"/>
        <v>1.109044123</v>
      </c>
      <c r="AB116" s="15">
        <v>0.063773</v>
      </c>
      <c r="AC116" s="15">
        <v>55.928</v>
      </c>
      <c r="AD116" s="15">
        <v>551.0</v>
      </c>
      <c r="AE116" s="15">
        <v>0.869318</v>
      </c>
      <c r="AF116" s="15">
        <v>0.171415</v>
      </c>
      <c r="AG116" s="19">
        <v>2.33086677812258E10</v>
      </c>
      <c r="AH116" s="19">
        <v>1268.12094056241</v>
      </c>
    </row>
    <row r="117" ht="15.75" customHeight="1">
      <c r="A117" s="13" t="s">
        <v>292</v>
      </c>
      <c r="B117" s="13" t="s">
        <v>83</v>
      </c>
      <c r="C117" s="13" t="s">
        <v>46</v>
      </c>
      <c r="D117" s="14" t="s">
        <v>50</v>
      </c>
      <c r="E117" s="13" t="s">
        <v>293</v>
      </c>
      <c r="F117" s="15">
        <v>44248.0</v>
      </c>
      <c r="G117" s="15" t="str">
        <f t="shared" si="1"/>
        <v>21-02-2021</v>
      </c>
      <c r="H117" s="15">
        <v>13.92</v>
      </c>
      <c r="I117" s="15">
        <v>44428.0</v>
      </c>
      <c r="J117" s="15">
        <f t="shared" si="2"/>
        <v>0</v>
      </c>
      <c r="K117" s="15">
        <v>21.96</v>
      </c>
      <c r="L117" s="15">
        <v>44518.0</v>
      </c>
      <c r="M117" s="15">
        <f t="shared" si="3"/>
        <v>0</v>
      </c>
      <c r="N117" s="15">
        <v>26.51</v>
      </c>
      <c r="O117" s="15">
        <v>44608.0</v>
      </c>
      <c r="P117" s="15">
        <f t="shared" si="4"/>
        <v>0</v>
      </c>
      <c r="Q117" s="15">
        <v>37.78</v>
      </c>
      <c r="R117" s="15">
        <v>44698.0</v>
      </c>
      <c r="S117" s="15">
        <f t="shared" si="5"/>
        <v>0</v>
      </c>
      <c r="T117" s="16">
        <v>0.293</v>
      </c>
      <c r="U117" s="13">
        <v>0.0</v>
      </c>
      <c r="V117" s="13">
        <v>0.0</v>
      </c>
      <c r="W117" s="17">
        <v>-0.01067</v>
      </c>
      <c r="X117" s="20">
        <v>1.4E7</v>
      </c>
      <c r="Y117" s="18">
        <v>1.5354608E7</v>
      </c>
      <c r="Z117" s="15">
        <v>1.4265E7</v>
      </c>
      <c r="AA117" s="15">
        <f t="shared" si="6"/>
        <v>0.9290370682</v>
      </c>
      <c r="AB117" s="15">
        <v>0.981423</v>
      </c>
      <c r="AC117" s="15">
        <v>67.79</v>
      </c>
      <c r="AD117" s="15">
        <v>552.0</v>
      </c>
      <c r="AE117" s="15">
        <v>0.931034</v>
      </c>
      <c r="AF117" s="15">
        <v>0.091205</v>
      </c>
      <c r="AG117" s="19">
        <v>2.18322349211762E10</v>
      </c>
      <c r="AH117" s="19">
        <v>1421.86859613585</v>
      </c>
    </row>
    <row r="118" ht="15.75" customHeight="1">
      <c r="A118" s="13"/>
      <c r="B118" s="13"/>
      <c r="C118" s="13"/>
      <c r="D118" s="13"/>
      <c r="E118" s="13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6"/>
      <c r="U118" s="13"/>
      <c r="V118" s="13"/>
      <c r="W118" s="17"/>
      <c r="X118" s="20"/>
      <c r="Y118" s="20"/>
      <c r="Z118" s="15"/>
      <c r="AA118" s="15"/>
      <c r="AB118" s="15"/>
      <c r="AC118" s="15"/>
      <c r="AD118" s="16"/>
      <c r="AE118" s="13"/>
      <c r="AF118" s="13"/>
      <c r="AG118" s="19"/>
    </row>
    <row r="119" ht="15.75" customHeight="1">
      <c r="AG119" s="19"/>
    </row>
    <row r="120" ht="15.75" customHeight="1">
      <c r="A120" s="13"/>
      <c r="B120" s="13"/>
      <c r="C120" s="13"/>
      <c r="D120" s="13"/>
      <c r="E120" s="13"/>
      <c r="T120" s="16"/>
      <c r="U120" s="13"/>
      <c r="V120" s="13"/>
      <c r="W120" s="17"/>
      <c r="X120" s="15"/>
      <c r="Y120" s="15"/>
      <c r="Z120" s="15"/>
      <c r="AA120" s="15"/>
      <c r="AB120" s="15"/>
      <c r="AC120" s="15"/>
      <c r="AD120" s="15"/>
      <c r="AE120" s="15"/>
      <c r="AF120" s="15"/>
      <c r="AG120" s="19"/>
    </row>
    <row r="121" ht="15.75" customHeight="1">
      <c r="A121" s="13"/>
      <c r="B121" s="13"/>
      <c r="C121" s="13"/>
      <c r="D121" s="13"/>
      <c r="E121" s="13"/>
      <c r="T121" s="16"/>
      <c r="U121" s="13"/>
      <c r="V121" s="13"/>
      <c r="W121" s="17"/>
      <c r="X121" s="15"/>
      <c r="Y121" s="15"/>
      <c r="Z121" s="15"/>
      <c r="AA121" s="15"/>
      <c r="AB121" s="15"/>
      <c r="AC121" s="15"/>
      <c r="AD121" s="15"/>
      <c r="AE121" s="15"/>
      <c r="AF121" s="15"/>
      <c r="AG121" s="19"/>
    </row>
    <row r="122" ht="15.75" customHeight="1">
      <c r="A122" s="13"/>
      <c r="B122" s="13"/>
      <c r="C122" s="13"/>
      <c r="D122" s="13"/>
      <c r="E122" s="13"/>
      <c r="T122" s="16"/>
      <c r="U122" s="13"/>
      <c r="V122" s="13"/>
      <c r="W122" s="17"/>
      <c r="X122" s="20"/>
      <c r="Y122" s="20"/>
      <c r="Z122" s="15"/>
      <c r="AA122" s="15"/>
      <c r="AB122" s="15"/>
      <c r="AC122" s="15"/>
      <c r="AD122" s="15"/>
      <c r="AE122" s="15"/>
      <c r="AF122" s="15"/>
      <c r="AG122" s="19"/>
    </row>
    <row r="123" ht="15.75" customHeight="1">
      <c r="A123" s="13"/>
      <c r="B123" s="13"/>
      <c r="C123" s="13"/>
      <c r="D123" s="13"/>
      <c r="E123" s="13"/>
      <c r="T123" s="16"/>
      <c r="U123" s="13"/>
      <c r="V123" s="13"/>
      <c r="W123" s="17"/>
      <c r="X123" s="20"/>
      <c r="Y123" s="20"/>
      <c r="Z123" s="15"/>
      <c r="AA123" s="15"/>
      <c r="AB123" s="15"/>
      <c r="AC123" s="15"/>
      <c r="AD123" s="15"/>
      <c r="AE123" s="15"/>
      <c r="AF123" s="15"/>
      <c r="AG123" s="19"/>
    </row>
    <row r="124" ht="15.75" customHeight="1">
      <c r="AG124" s="19"/>
    </row>
    <row r="125" ht="15.75" customHeight="1">
      <c r="AG125" s="19"/>
    </row>
    <row r="126" ht="15.75" customHeight="1">
      <c r="AG126" s="19"/>
    </row>
    <row r="127" ht="15.75" customHeight="1">
      <c r="AG127" s="19"/>
    </row>
    <row r="128" ht="15.75" customHeight="1">
      <c r="AG128" s="19"/>
    </row>
    <row r="129" ht="15.75" customHeight="1">
      <c r="AG129" s="19"/>
    </row>
    <row r="130" ht="15.75" customHeight="1">
      <c r="AG130" s="19"/>
    </row>
    <row r="131" ht="15.75" customHeight="1">
      <c r="AG131" s="19"/>
    </row>
    <row r="132" ht="15.75" customHeight="1">
      <c r="AG132" s="19"/>
    </row>
    <row r="133" ht="15.75" customHeight="1">
      <c r="AG133" s="19"/>
    </row>
    <row r="134" ht="15.75" customHeight="1">
      <c r="AG134" s="19"/>
    </row>
    <row r="135" ht="15.75" customHeight="1">
      <c r="AG135" s="19"/>
    </row>
    <row r="136" ht="15.75" customHeight="1">
      <c r="AG136" s="19"/>
    </row>
    <row r="137" ht="15.75" customHeight="1">
      <c r="AG137" s="19"/>
    </row>
    <row r="138" ht="15.75" customHeight="1">
      <c r="AG138" s="19"/>
    </row>
    <row r="139" ht="15.75" customHeight="1">
      <c r="AG139" s="19"/>
    </row>
    <row r="140" ht="15.75" customHeight="1">
      <c r="AG140" s="19"/>
    </row>
    <row r="141" ht="15.75" customHeight="1">
      <c r="AG141" s="19"/>
    </row>
    <row r="142" ht="15.75" customHeight="1">
      <c r="AG142" s="19"/>
    </row>
    <row r="143" ht="15.75" customHeight="1">
      <c r="AG143" s="19"/>
    </row>
    <row r="144" ht="15.75" customHeight="1">
      <c r="AG144" s="19"/>
    </row>
    <row r="145" ht="15.75" customHeight="1">
      <c r="AG145" s="19"/>
    </row>
    <row r="146" ht="15.75" customHeight="1">
      <c r="AG146" s="19"/>
    </row>
    <row r="147" ht="15.75" customHeight="1">
      <c r="AG147" s="19"/>
    </row>
    <row r="148" ht="15.75" customHeight="1">
      <c r="AG148" s="19"/>
    </row>
    <row r="149" ht="15.75" customHeight="1">
      <c r="AG149" s="19"/>
    </row>
    <row r="150" ht="15.75" customHeight="1">
      <c r="AG150" s="19"/>
    </row>
    <row r="151" ht="15.75" customHeight="1">
      <c r="AG151" s="19"/>
    </row>
    <row r="152" ht="15.75" customHeight="1">
      <c r="AG152" s="19"/>
    </row>
    <row r="153" ht="15.75" customHeight="1">
      <c r="AG153" s="19"/>
    </row>
    <row r="154" ht="15.75" customHeight="1">
      <c r="AG154" s="19"/>
    </row>
    <row r="155" ht="15.75" customHeight="1">
      <c r="AG155" s="19"/>
    </row>
    <row r="156" ht="15.75" customHeight="1">
      <c r="AG156" s="19"/>
    </row>
    <row r="157" ht="15.75" customHeight="1">
      <c r="AG157" s="19"/>
    </row>
    <row r="158" ht="15.75" customHeight="1">
      <c r="AG158" s="19"/>
    </row>
    <row r="159" ht="15.75" customHeight="1">
      <c r="AG159" s="19"/>
    </row>
    <row r="160" ht="15.75" customHeight="1">
      <c r="AG160" s="19"/>
    </row>
    <row r="161" ht="15.75" customHeight="1">
      <c r="AG161" s="19"/>
    </row>
    <row r="162" ht="15.75" customHeight="1">
      <c r="AG162" s="19"/>
    </row>
    <row r="163" ht="15.75" customHeight="1">
      <c r="AG163" s="19"/>
    </row>
    <row r="164" ht="15.75" customHeight="1">
      <c r="AG164" s="19"/>
    </row>
    <row r="165" ht="15.75" customHeight="1">
      <c r="AG165" s="19"/>
    </row>
    <row r="166" ht="15.75" customHeight="1">
      <c r="AG166" s="19"/>
    </row>
    <row r="167" ht="15.75" customHeight="1">
      <c r="AG167" s="19"/>
    </row>
    <row r="168" ht="15.75" customHeight="1">
      <c r="AG168" s="19"/>
    </row>
    <row r="169" ht="15.75" customHeight="1">
      <c r="AG169" s="19"/>
    </row>
    <row r="170" ht="15.75" customHeight="1">
      <c r="AG170" s="19"/>
    </row>
    <row r="171" ht="15.75" customHeight="1">
      <c r="AG171" s="19"/>
    </row>
    <row r="172" ht="15.75" customHeight="1">
      <c r="AG172" s="19"/>
    </row>
    <row r="173" ht="15.75" customHeight="1">
      <c r="AG173" s="19"/>
    </row>
    <row r="174" ht="15.75" customHeight="1">
      <c r="AG174" s="19"/>
    </row>
    <row r="175" ht="15.75" customHeight="1">
      <c r="AG175" s="19"/>
    </row>
    <row r="176" ht="15.75" customHeight="1">
      <c r="AG176" s="19"/>
    </row>
    <row r="177" ht="15.75" customHeight="1">
      <c r="AG177" s="19"/>
    </row>
    <row r="178" ht="15.75" customHeight="1">
      <c r="AG178" s="19"/>
    </row>
    <row r="179" ht="15.75" customHeight="1">
      <c r="AG179" s="19"/>
    </row>
    <row r="180" ht="15.75" customHeight="1">
      <c r="AG180" s="19"/>
    </row>
    <row r="181" ht="15.75" customHeight="1">
      <c r="AG181" s="19"/>
    </row>
    <row r="182" ht="15.75" customHeight="1">
      <c r="AG182" s="19"/>
    </row>
    <row r="183" ht="15.75" customHeight="1">
      <c r="AG183" s="19"/>
    </row>
    <row r="184" ht="15.75" customHeight="1">
      <c r="AG184" s="19"/>
    </row>
    <row r="185" ht="15.75" customHeight="1">
      <c r="AG185" s="19"/>
    </row>
    <row r="186" ht="15.75" customHeight="1">
      <c r="AG186" s="19"/>
    </row>
    <row r="187" ht="15.75" customHeight="1">
      <c r="AG187" s="19"/>
    </row>
    <row r="188" ht="15.75" customHeight="1">
      <c r="AG188" s="19"/>
    </row>
    <row r="189" ht="15.75" customHeight="1">
      <c r="AG189" s="19"/>
    </row>
    <row r="190" ht="15.75" customHeight="1">
      <c r="AG190" s="19"/>
    </row>
    <row r="191" ht="15.75" customHeight="1">
      <c r="AG191" s="19"/>
    </row>
    <row r="192" ht="15.75" customHeight="1">
      <c r="AG192" s="19"/>
    </row>
    <row r="193" ht="15.75" customHeight="1">
      <c r="AG193" s="19"/>
    </row>
    <row r="194" ht="15.75" customHeight="1">
      <c r="AG194" s="19"/>
    </row>
    <row r="195" ht="15.75" customHeight="1">
      <c r="AG195" s="19"/>
    </row>
    <row r="196" ht="15.75" customHeight="1">
      <c r="AG196" s="19"/>
    </row>
    <row r="197" ht="15.75" customHeight="1">
      <c r="AG197" s="19"/>
    </row>
    <row r="198" ht="15.75" customHeight="1">
      <c r="AG198" s="19"/>
    </row>
    <row r="199" ht="15.75" customHeight="1">
      <c r="AG199" s="19"/>
    </row>
    <row r="200" ht="15.75" customHeight="1">
      <c r="AG200" s="19"/>
    </row>
    <row r="201" ht="15.75" customHeight="1">
      <c r="AG201" s="19"/>
    </row>
    <row r="202" ht="15.75" customHeight="1">
      <c r="AG202" s="19"/>
    </row>
    <row r="203" ht="15.75" customHeight="1">
      <c r="AG203" s="19"/>
    </row>
    <row r="204" ht="15.75" customHeight="1">
      <c r="AG204" s="19"/>
    </row>
    <row r="205" ht="15.75" customHeight="1">
      <c r="AG205" s="19"/>
    </row>
    <row r="206" ht="15.75" customHeight="1">
      <c r="AG206" s="19"/>
    </row>
    <row r="207" ht="15.75" customHeight="1">
      <c r="AG207" s="19"/>
    </row>
    <row r="208" ht="15.75" customHeight="1">
      <c r="AG208" s="19"/>
    </row>
    <row r="209" ht="15.75" customHeight="1">
      <c r="AG209" s="19"/>
    </row>
    <row r="210" ht="15.75" customHeight="1">
      <c r="AG210" s="19"/>
    </row>
    <row r="211" ht="15.75" customHeight="1">
      <c r="AG211" s="19"/>
    </row>
    <row r="212" ht="15.75" customHeight="1">
      <c r="AG212" s="19"/>
    </row>
    <row r="213" ht="15.75" customHeight="1">
      <c r="AG213" s="19"/>
    </row>
    <row r="214" ht="15.75" customHeight="1">
      <c r="AG214" s="19"/>
    </row>
    <row r="215" ht="15.75" customHeight="1">
      <c r="AG215" s="19"/>
    </row>
    <row r="216" ht="15.75" customHeight="1">
      <c r="AG216" s="19"/>
    </row>
    <row r="217" ht="15.75" customHeight="1">
      <c r="AG217" s="19"/>
    </row>
    <row r="218" ht="15.75" customHeight="1">
      <c r="AG218" s="19"/>
    </row>
    <row r="219" ht="15.75" customHeight="1">
      <c r="AG219" s="19"/>
    </row>
    <row r="220" ht="15.75" customHeight="1">
      <c r="AG220" s="19"/>
    </row>
    <row r="221" ht="15.75" customHeight="1">
      <c r="AG221" s="19"/>
    </row>
    <row r="222" ht="15.75" customHeight="1">
      <c r="AG222" s="19"/>
    </row>
    <row r="223" ht="15.75" customHeight="1">
      <c r="AG223" s="19"/>
    </row>
    <row r="224" ht="15.75" customHeight="1">
      <c r="AG224" s="19"/>
    </row>
    <row r="225" ht="15.75" customHeight="1">
      <c r="AG225" s="19"/>
    </row>
    <row r="226" ht="15.75" customHeight="1">
      <c r="AG226" s="19"/>
    </row>
    <row r="227" ht="15.75" customHeight="1">
      <c r="AG227" s="19"/>
    </row>
    <row r="228" ht="15.75" customHeight="1">
      <c r="AG228" s="19"/>
    </row>
    <row r="229" ht="15.75" customHeight="1">
      <c r="AG229" s="19"/>
    </row>
    <row r="230" ht="15.75" customHeight="1">
      <c r="AG230" s="19"/>
    </row>
    <row r="231" ht="15.75" customHeight="1">
      <c r="AG231" s="19"/>
    </row>
    <row r="232" ht="15.75" customHeight="1">
      <c r="AG232" s="19"/>
    </row>
    <row r="233" ht="15.75" customHeight="1">
      <c r="AG233" s="19"/>
    </row>
    <row r="234" ht="15.75" customHeight="1">
      <c r="AG234" s="19"/>
    </row>
    <row r="235" ht="15.75" customHeight="1">
      <c r="AG235" s="19"/>
    </row>
    <row r="236" ht="15.75" customHeight="1">
      <c r="AG236" s="19"/>
    </row>
    <row r="237" ht="15.75" customHeight="1">
      <c r="AG237" s="19"/>
    </row>
    <row r="238" ht="15.75" customHeight="1">
      <c r="AG238" s="19"/>
    </row>
    <row r="239" ht="15.75" customHeight="1">
      <c r="AG239" s="19"/>
    </row>
    <row r="240" ht="15.75" customHeight="1">
      <c r="AG240" s="19"/>
    </row>
    <row r="241" ht="15.75" customHeight="1">
      <c r="AG241" s="19"/>
    </row>
    <row r="242" ht="15.75" customHeight="1">
      <c r="AG242" s="19"/>
    </row>
    <row r="243" ht="15.75" customHeight="1">
      <c r="AG243" s="19"/>
    </row>
    <row r="244" ht="15.75" customHeight="1">
      <c r="AG244" s="19"/>
    </row>
    <row r="245" ht="15.75" customHeight="1">
      <c r="AG245" s="19"/>
    </row>
    <row r="246" ht="15.75" customHeight="1">
      <c r="AG246" s="19"/>
    </row>
    <row r="247" ht="15.75" customHeight="1">
      <c r="AG247" s="19"/>
    </row>
    <row r="248" ht="15.75" customHeight="1">
      <c r="AG248" s="19"/>
    </row>
    <row r="249" ht="15.75" customHeight="1">
      <c r="AG249" s="19"/>
    </row>
    <row r="250" ht="15.75" customHeight="1">
      <c r="AG250" s="19"/>
    </row>
    <row r="251" ht="15.75" customHeight="1">
      <c r="AG251" s="19"/>
    </row>
    <row r="252" ht="15.75" customHeight="1">
      <c r="AG252" s="19"/>
    </row>
    <row r="253" ht="15.75" customHeight="1">
      <c r="AG253" s="19"/>
    </row>
    <row r="254" ht="15.75" customHeight="1">
      <c r="AG254" s="19"/>
    </row>
    <row r="255" ht="15.75" customHeight="1">
      <c r="AG255" s="19"/>
    </row>
    <row r="256" ht="15.75" customHeight="1">
      <c r="AG256" s="19"/>
    </row>
    <row r="257" ht="15.75" customHeight="1">
      <c r="AG257" s="19"/>
    </row>
    <row r="258" ht="15.75" customHeight="1">
      <c r="AG258" s="19"/>
    </row>
    <row r="259" ht="15.75" customHeight="1">
      <c r="AG259" s="19"/>
    </row>
    <row r="260" ht="15.75" customHeight="1">
      <c r="AG260" s="19"/>
    </row>
    <row r="261" ht="15.75" customHeight="1">
      <c r="AG261" s="19"/>
    </row>
    <row r="262" ht="15.75" customHeight="1">
      <c r="AG262" s="19"/>
    </row>
    <row r="263" ht="15.75" customHeight="1">
      <c r="AG263" s="19"/>
    </row>
    <row r="264" ht="15.75" customHeight="1">
      <c r="AG264" s="19"/>
    </row>
    <row r="265" ht="15.75" customHeight="1">
      <c r="AG265" s="19"/>
    </row>
    <row r="266" ht="15.75" customHeight="1">
      <c r="AG266" s="19"/>
    </row>
    <row r="267" ht="15.75" customHeight="1">
      <c r="AG267" s="19"/>
    </row>
    <row r="268" ht="15.75" customHeight="1">
      <c r="AG268" s="19"/>
    </row>
    <row r="269" ht="15.75" customHeight="1">
      <c r="AG269" s="19"/>
    </row>
    <row r="270" ht="15.75" customHeight="1">
      <c r="AG270" s="19"/>
    </row>
    <row r="271" ht="15.75" customHeight="1">
      <c r="AG271" s="19"/>
    </row>
    <row r="272" ht="15.75" customHeight="1">
      <c r="AG272" s="19"/>
    </row>
    <row r="273" ht="15.75" customHeight="1">
      <c r="AG273" s="19"/>
    </row>
    <row r="274" ht="15.75" customHeight="1">
      <c r="AG274" s="19"/>
    </row>
    <row r="275" ht="15.75" customHeight="1">
      <c r="AG275" s="19"/>
    </row>
    <row r="276" ht="15.75" customHeight="1">
      <c r="AG276" s="19"/>
    </row>
    <row r="277" ht="15.75" customHeight="1">
      <c r="AG277" s="19"/>
    </row>
    <row r="278" ht="15.75" customHeight="1">
      <c r="AG278" s="19"/>
    </row>
    <row r="279" ht="15.75" customHeight="1">
      <c r="AG279" s="19"/>
    </row>
    <row r="280" ht="15.75" customHeight="1">
      <c r="AG280" s="19"/>
    </row>
    <row r="281" ht="15.75" customHeight="1">
      <c r="AG281" s="19"/>
    </row>
    <row r="282" ht="15.75" customHeight="1">
      <c r="AG282" s="19"/>
    </row>
    <row r="283" ht="15.75" customHeight="1">
      <c r="AG283" s="19"/>
    </row>
    <row r="284" ht="15.75" customHeight="1">
      <c r="AG284" s="19"/>
    </row>
    <row r="285" ht="15.75" customHeight="1">
      <c r="AG285" s="19"/>
    </row>
    <row r="286" ht="15.75" customHeight="1">
      <c r="AG286" s="19"/>
    </row>
    <row r="287" ht="15.75" customHeight="1">
      <c r="AG287" s="19"/>
    </row>
    <row r="288" ht="15.75" customHeight="1">
      <c r="AG288" s="19"/>
    </row>
    <row r="289" ht="15.75" customHeight="1">
      <c r="AG289" s="19"/>
    </row>
    <row r="290" ht="15.75" customHeight="1">
      <c r="AG290" s="19"/>
    </row>
    <row r="291" ht="15.75" customHeight="1">
      <c r="AG291" s="19"/>
    </row>
    <row r="292" ht="15.75" customHeight="1">
      <c r="AG292" s="19"/>
    </row>
    <row r="293" ht="15.75" customHeight="1">
      <c r="AG293" s="19"/>
    </row>
    <row r="294" ht="15.75" customHeight="1">
      <c r="AG294" s="19"/>
    </row>
    <row r="295" ht="15.75" customHeight="1">
      <c r="AG295" s="19"/>
    </row>
    <row r="296" ht="15.75" customHeight="1">
      <c r="AG296" s="19"/>
    </row>
    <row r="297" ht="15.75" customHeight="1">
      <c r="AG297" s="19"/>
    </row>
    <row r="298" ht="15.75" customHeight="1">
      <c r="AG298" s="19"/>
    </row>
    <row r="299" ht="15.75" customHeight="1">
      <c r="AG299" s="19"/>
    </row>
    <row r="300" ht="15.75" customHeight="1">
      <c r="AG300" s="19"/>
    </row>
    <row r="301" ht="15.75" customHeight="1">
      <c r="AG301" s="19"/>
    </row>
    <row r="302" ht="15.75" customHeight="1">
      <c r="AG302" s="19"/>
    </row>
    <row r="303" ht="15.75" customHeight="1">
      <c r="AG303" s="19"/>
    </row>
    <row r="304" ht="15.75" customHeight="1">
      <c r="AG304" s="19"/>
    </row>
    <row r="305" ht="15.75" customHeight="1">
      <c r="AG305" s="19"/>
    </row>
    <row r="306" ht="15.75" customHeight="1">
      <c r="AG306" s="19"/>
    </row>
    <row r="307" ht="15.75" customHeight="1">
      <c r="AG307" s="19"/>
    </row>
    <row r="308" ht="15.75" customHeight="1">
      <c r="AG308" s="19"/>
    </row>
    <row r="309" ht="15.75" customHeight="1">
      <c r="AG309" s="19"/>
    </row>
    <row r="310" ht="15.75" customHeight="1">
      <c r="AG310" s="19"/>
    </row>
    <row r="311" ht="15.75" customHeight="1">
      <c r="AG311" s="19"/>
    </row>
    <row r="312" ht="15.75" customHeight="1">
      <c r="AG312" s="19"/>
    </row>
    <row r="313" ht="15.75" customHeight="1">
      <c r="AG313" s="19"/>
    </row>
    <row r="314" ht="15.75" customHeight="1">
      <c r="AG314" s="19"/>
    </row>
    <row r="315" ht="15.75" customHeight="1">
      <c r="AG315" s="19"/>
    </row>
    <row r="316" ht="15.75" customHeight="1">
      <c r="AG316" s="19"/>
    </row>
    <row r="317" ht="15.75" customHeight="1">
      <c r="AG317" s="19"/>
    </row>
    <row r="318" ht="15.75" customHeight="1">
      <c r="AG318" s="19"/>
    </row>
    <row r="319" ht="15.75" customHeight="1">
      <c r="AG319" s="19"/>
    </row>
    <row r="320" ht="15.75" customHeight="1">
      <c r="AG320" s="19"/>
    </row>
    <row r="321" ht="15.75" customHeight="1">
      <c r="AG321" s="19"/>
    </row>
    <row r="322" ht="15.75" customHeight="1">
      <c r="AG322" s="19"/>
    </row>
    <row r="323" ht="15.75" customHeight="1">
      <c r="AG323" s="19"/>
    </row>
    <row r="324" ht="15.75" customHeight="1">
      <c r="AG324" s="19"/>
    </row>
    <row r="325" ht="15.75" customHeight="1">
      <c r="AG325" s="19"/>
    </row>
    <row r="326" ht="15.75" customHeight="1">
      <c r="AG326" s="19"/>
    </row>
    <row r="327" ht="15.75" customHeight="1">
      <c r="AG327" s="19"/>
    </row>
    <row r="328" ht="15.75" customHeight="1">
      <c r="AG328" s="19"/>
    </row>
    <row r="329" ht="15.75" customHeight="1">
      <c r="AG329" s="19"/>
    </row>
    <row r="330" ht="15.75" customHeight="1">
      <c r="AG330" s="19"/>
    </row>
    <row r="331" ht="15.75" customHeight="1">
      <c r="AG331" s="19"/>
    </row>
    <row r="332" ht="15.75" customHeight="1">
      <c r="AG332" s="19"/>
    </row>
    <row r="333" ht="15.75" customHeight="1">
      <c r="AG333" s="19"/>
    </row>
    <row r="334" ht="15.75" customHeight="1">
      <c r="AG334" s="19"/>
    </row>
    <row r="335" ht="15.75" customHeight="1">
      <c r="AG335" s="19"/>
    </row>
    <row r="336" ht="15.75" customHeight="1">
      <c r="AG336" s="19"/>
    </row>
    <row r="337" ht="15.75" customHeight="1">
      <c r="AG337" s="19"/>
    </row>
    <row r="338" ht="15.75" customHeight="1">
      <c r="AG338" s="19"/>
    </row>
    <row r="339" ht="15.75" customHeight="1">
      <c r="AG339" s="19"/>
    </row>
    <row r="340" ht="15.75" customHeight="1">
      <c r="AG340" s="19"/>
    </row>
    <row r="341" ht="15.75" customHeight="1">
      <c r="AG341" s="19"/>
    </row>
    <row r="342" ht="15.75" customHeight="1">
      <c r="AG342" s="19"/>
    </row>
    <row r="343" ht="15.75" customHeight="1">
      <c r="AG343" s="19"/>
    </row>
    <row r="344" ht="15.75" customHeight="1">
      <c r="AG344" s="19"/>
    </row>
    <row r="345" ht="15.75" customHeight="1">
      <c r="AG345" s="19"/>
    </row>
    <row r="346" ht="15.75" customHeight="1">
      <c r="AG346" s="19"/>
    </row>
    <row r="347" ht="15.75" customHeight="1">
      <c r="AG347" s="19"/>
    </row>
    <row r="348" ht="15.75" customHeight="1">
      <c r="AG348" s="19"/>
    </row>
    <row r="349" ht="15.75" customHeight="1">
      <c r="AG349" s="19"/>
    </row>
    <row r="350" ht="15.75" customHeight="1">
      <c r="AG350" s="19"/>
    </row>
    <row r="351" ht="15.75" customHeight="1">
      <c r="AG351" s="19"/>
    </row>
    <row r="352" ht="15.75" customHeight="1">
      <c r="AG352" s="19"/>
    </row>
    <row r="353" ht="15.75" customHeight="1">
      <c r="AG353" s="19"/>
    </row>
    <row r="354" ht="15.75" customHeight="1">
      <c r="AG354" s="19"/>
    </row>
    <row r="355" ht="15.75" customHeight="1">
      <c r="AG355" s="19"/>
    </row>
    <row r="356" ht="15.75" customHeight="1">
      <c r="AG356" s="19"/>
    </row>
    <row r="357" ht="15.75" customHeight="1">
      <c r="AG357" s="19"/>
    </row>
    <row r="358" ht="15.75" customHeight="1">
      <c r="AG358" s="19"/>
    </row>
    <row r="359" ht="15.75" customHeight="1">
      <c r="AG359" s="19"/>
    </row>
    <row r="360" ht="15.75" customHeight="1">
      <c r="AG360" s="19"/>
    </row>
    <row r="361" ht="15.75" customHeight="1">
      <c r="AG361" s="19"/>
    </row>
    <row r="362" ht="15.75" customHeight="1">
      <c r="AG362" s="19"/>
    </row>
    <row r="363" ht="15.75" customHeight="1">
      <c r="AG363" s="19"/>
    </row>
    <row r="364" ht="15.75" customHeight="1">
      <c r="AG364" s="19"/>
    </row>
    <row r="365" ht="15.75" customHeight="1">
      <c r="AG365" s="19"/>
    </row>
    <row r="366" ht="15.75" customHeight="1">
      <c r="AG366" s="19"/>
    </row>
    <row r="367" ht="15.75" customHeight="1">
      <c r="AG367" s="19"/>
    </row>
    <row r="368" ht="15.75" customHeight="1">
      <c r="AG368" s="19"/>
    </row>
    <row r="369" ht="15.75" customHeight="1">
      <c r="AG369" s="19"/>
    </row>
    <row r="370" ht="15.75" customHeight="1">
      <c r="AG370" s="19"/>
    </row>
    <row r="371" ht="15.75" customHeight="1">
      <c r="AG371" s="19"/>
    </row>
    <row r="372" ht="15.75" customHeight="1">
      <c r="AG372" s="19"/>
    </row>
    <row r="373" ht="15.75" customHeight="1">
      <c r="AG373" s="19"/>
    </row>
    <row r="374" ht="15.75" customHeight="1">
      <c r="AG374" s="19"/>
    </row>
    <row r="375" ht="15.75" customHeight="1">
      <c r="AG375" s="19"/>
    </row>
    <row r="376" ht="15.75" customHeight="1">
      <c r="AG376" s="19"/>
    </row>
    <row r="377" ht="15.75" customHeight="1">
      <c r="AG377" s="19"/>
    </row>
    <row r="378" ht="15.75" customHeight="1">
      <c r="AG378" s="19"/>
    </row>
    <row r="379" ht="15.75" customHeight="1">
      <c r="AG379" s="19"/>
    </row>
    <row r="380" ht="15.75" customHeight="1">
      <c r="AG380" s="19"/>
    </row>
    <row r="381" ht="15.75" customHeight="1">
      <c r="AG381" s="19"/>
    </row>
    <row r="382" ht="15.75" customHeight="1">
      <c r="AG382" s="19"/>
    </row>
    <row r="383" ht="15.75" customHeight="1">
      <c r="AG383" s="19"/>
    </row>
    <row r="384" ht="15.75" customHeight="1">
      <c r="AG384" s="19"/>
    </row>
    <row r="385" ht="15.75" customHeight="1">
      <c r="AG385" s="19"/>
    </row>
    <row r="386" ht="15.75" customHeight="1">
      <c r="AG386" s="19"/>
    </row>
    <row r="387" ht="15.75" customHeight="1">
      <c r="AG387" s="19"/>
    </row>
    <row r="388" ht="15.75" customHeight="1">
      <c r="AG388" s="19"/>
    </row>
    <row r="389" ht="15.75" customHeight="1">
      <c r="AG389" s="19"/>
    </row>
    <row r="390" ht="15.75" customHeight="1">
      <c r="AG390" s="19"/>
    </row>
    <row r="391" ht="15.75" customHeight="1">
      <c r="AG391" s="19"/>
    </row>
    <row r="392" ht="15.75" customHeight="1">
      <c r="AG392" s="19"/>
    </row>
    <row r="393" ht="15.75" customHeight="1">
      <c r="AG393" s="19"/>
    </row>
    <row r="394" ht="15.75" customHeight="1">
      <c r="AG394" s="19"/>
    </row>
    <row r="395" ht="15.75" customHeight="1">
      <c r="AG395" s="19"/>
    </row>
    <row r="396" ht="15.75" customHeight="1">
      <c r="AG396" s="19"/>
    </row>
    <row r="397" ht="15.75" customHeight="1">
      <c r="AG397" s="19"/>
    </row>
    <row r="398" ht="15.75" customHeight="1">
      <c r="AG398" s="19"/>
    </row>
    <row r="399" ht="15.75" customHeight="1">
      <c r="AG399" s="19"/>
    </row>
    <row r="400" ht="15.75" customHeight="1">
      <c r="AG400" s="19"/>
    </row>
    <row r="401" ht="15.75" customHeight="1">
      <c r="AG401" s="19"/>
    </row>
    <row r="402" ht="15.75" customHeight="1">
      <c r="AG402" s="19"/>
    </row>
    <row r="403" ht="15.75" customHeight="1">
      <c r="AG403" s="19"/>
    </row>
    <row r="404" ht="15.75" customHeight="1">
      <c r="AG404" s="19"/>
    </row>
    <row r="405" ht="15.75" customHeight="1">
      <c r="AG405" s="19"/>
    </row>
    <row r="406" ht="15.75" customHeight="1">
      <c r="AG406" s="19"/>
    </row>
    <row r="407" ht="15.75" customHeight="1">
      <c r="AG407" s="19"/>
    </row>
    <row r="408" ht="15.75" customHeight="1">
      <c r="AG408" s="19"/>
    </row>
    <row r="409" ht="15.75" customHeight="1">
      <c r="AG409" s="19"/>
    </row>
    <row r="410" ht="15.75" customHeight="1">
      <c r="AG410" s="19"/>
    </row>
    <row r="411" ht="15.75" customHeight="1">
      <c r="AG411" s="19"/>
    </row>
    <row r="412" ht="15.75" customHeight="1">
      <c r="AG412" s="19"/>
    </row>
    <row r="413" ht="15.75" customHeight="1">
      <c r="AG413" s="19"/>
    </row>
    <row r="414" ht="15.75" customHeight="1">
      <c r="AG414" s="19"/>
    </row>
    <row r="415" ht="15.75" customHeight="1">
      <c r="AG415" s="19"/>
    </row>
    <row r="416" ht="15.75" customHeight="1">
      <c r="AG416" s="19"/>
    </row>
    <row r="417" ht="15.75" customHeight="1">
      <c r="AG417" s="19"/>
    </row>
    <row r="418" ht="15.75" customHeight="1">
      <c r="AG418" s="19"/>
    </row>
    <row r="419" ht="15.75" customHeight="1">
      <c r="AG419" s="19"/>
    </row>
    <row r="420" ht="15.75" customHeight="1">
      <c r="AG420" s="19"/>
    </row>
    <row r="421" ht="15.75" customHeight="1">
      <c r="AG421" s="19"/>
    </row>
    <row r="422" ht="15.75" customHeight="1">
      <c r="AG422" s="19"/>
    </row>
    <row r="423" ht="15.75" customHeight="1">
      <c r="AG423" s="19"/>
    </row>
    <row r="424" ht="15.75" customHeight="1">
      <c r="AG424" s="19"/>
    </row>
    <row r="425" ht="15.75" customHeight="1">
      <c r="AG425" s="19"/>
    </row>
    <row r="426" ht="15.75" customHeight="1">
      <c r="AG426" s="19"/>
    </row>
    <row r="427" ht="15.75" customHeight="1">
      <c r="AG427" s="19"/>
    </row>
    <row r="428" ht="15.75" customHeight="1">
      <c r="AG428" s="19"/>
    </row>
    <row r="429" ht="15.75" customHeight="1">
      <c r="AG429" s="19"/>
    </row>
    <row r="430" ht="15.75" customHeight="1">
      <c r="AG430" s="19"/>
    </row>
    <row r="431" ht="15.75" customHeight="1">
      <c r="AG431" s="19"/>
    </row>
    <row r="432" ht="15.75" customHeight="1">
      <c r="AG432" s="19"/>
    </row>
    <row r="433" ht="15.75" customHeight="1">
      <c r="AG433" s="19"/>
    </row>
    <row r="434" ht="15.75" customHeight="1">
      <c r="AG434" s="19"/>
    </row>
    <row r="435" ht="15.75" customHeight="1">
      <c r="AG435" s="19"/>
    </row>
    <row r="436" ht="15.75" customHeight="1">
      <c r="AG436" s="19"/>
    </row>
    <row r="437" ht="15.75" customHeight="1">
      <c r="AG437" s="19"/>
    </row>
    <row r="438" ht="15.75" customHeight="1">
      <c r="AG438" s="19"/>
    </row>
    <row r="439" ht="15.75" customHeight="1">
      <c r="AG439" s="19"/>
    </row>
    <row r="440" ht="15.75" customHeight="1">
      <c r="AG440" s="19"/>
    </row>
    <row r="441" ht="15.75" customHeight="1">
      <c r="AG441" s="19"/>
    </row>
    <row r="442" ht="15.75" customHeight="1">
      <c r="AG442" s="19"/>
    </row>
    <row r="443" ht="15.75" customHeight="1">
      <c r="AG443" s="19"/>
    </row>
    <row r="444" ht="15.75" customHeight="1">
      <c r="AG444" s="19"/>
    </row>
    <row r="445" ht="15.75" customHeight="1">
      <c r="AG445" s="19"/>
    </row>
    <row r="446" ht="15.75" customHeight="1">
      <c r="AG446" s="19"/>
    </row>
    <row r="447" ht="15.75" customHeight="1">
      <c r="AG447" s="19"/>
    </row>
    <row r="448" ht="15.75" customHeight="1">
      <c r="AG448" s="19"/>
    </row>
    <row r="449" ht="15.75" customHeight="1">
      <c r="AG449" s="19"/>
    </row>
    <row r="450" ht="15.75" customHeight="1">
      <c r="AG450" s="19"/>
    </row>
    <row r="451" ht="15.75" customHeight="1">
      <c r="AG451" s="19"/>
    </row>
    <row r="452" ht="15.75" customHeight="1">
      <c r="AG452" s="19"/>
    </row>
    <row r="453" ht="15.75" customHeight="1">
      <c r="AG453" s="19"/>
    </row>
    <row r="454" ht="15.75" customHeight="1">
      <c r="AG454" s="19"/>
    </row>
    <row r="455" ht="15.75" customHeight="1">
      <c r="AG455" s="19"/>
    </row>
    <row r="456" ht="15.75" customHeight="1">
      <c r="AG456" s="19"/>
    </row>
    <row r="457" ht="15.75" customHeight="1">
      <c r="AG457" s="19"/>
    </row>
    <row r="458" ht="15.75" customHeight="1">
      <c r="AG458" s="19"/>
    </row>
    <row r="459" ht="15.75" customHeight="1">
      <c r="AG459" s="19"/>
    </row>
    <row r="460" ht="15.75" customHeight="1">
      <c r="AG460" s="19"/>
    </row>
    <row r="461" ht="15.75" customHeight="1">
      <c r="AG461" s="19"/>
    </row>
    <row r="462" ht="15.75" customHeight="1">
      <c r="AG462" s="19"/>
    </row>
    <row r="463" ht="15.75" customHeight="1">
      <c r="AG463" s="19"/>
    </row>
    <row r="464" ht="15.75" customHeight="1">
      <c r="AG464" s="19"/>
    </row>
    <row r="465" ht="15.75" customHeight="1">
      <c r="AG465" s="19"/>
    </row>
    <row r="466" ht="15.75" customHeight="1">
      <c r="AG466" s="19"/>
    </row>
    <row r="467" ht="15.75" customHeight="1">
      <c r="AG467" s="19"/>
    </row>
    <row r="468" ht="15.75" customHeight="1">
      <c r="AG468" s="19"/>
    </row>
    <row r="469" ht="15.75" customHeight="1">
      <c r="AG469" s="19"/>
    </row>
    <row r="470" ht="15.75" customHeight="1">
      <c r="AG470" s="19"/>
    </row>
    <row r="471" ht="15.75" customHeight="1">
      <c r="AG471" s="19"/>
    </row>
    <row r="472" ht="15.75" customHeight="1">
      <c r="AG472" s="19"/>
    </row>
    <row r="473" ht="15.75" customHeight="1">
      <c r="AG473" s="19"/>
    </row>
    <row r="474" ht="15.75" customHeight="1">
      <c r="AG474" s="19"/>
    </row>
    <row r="475" ht="15.75" customHeight="1">
      <c r="AG475" s="19"/>
    </row>
    <row r="476" ht="15.75" customHeight="1">
      <c r="AG476" s="19"/>
    </row>
    <row r="477" ht="15.75" customHeight="1">
      <c r="AG477" s="19"/>
    </row>
    <row r="478" ht="15.75" customHeight="1">
      <c r="AG478" s="19"/>
    </row>
    <row r="479" ht="15.75" customHeight="1">
      <c r="AG479" s="19"/>
    </row>
    <row r="480" ht="15.75" customHeight="1">
      <c r="AG480" s="19"/>
    </row>
    <row r="481" ht="15.75" customHeight="1">
      <c r="AG481" s="19"/>
    </row>
    <row r="482" ht="15.75" customHeight="1">
      <c r="AG482" s="19"/>
    </row>
    <row r="483" ht="15.75" customHeight="1">
      <c r="AG483" s="19"/>
    </row>
    <row r="484" ht="15.75" customHeight="1">
      <c r="AG484" s="19"/>
    </row>
    <row r="485" ht="15.75" customHeight="1">
      <c r="AG485" s="19"/>
    </row>
    <row r="486" ht="15.75" customHeight="1">
      <c r="AG486" s="19"/>
    </row>
    <row r="487" ht="15.75" customHeight="1">
      <c r="AG487" s="19"/>
    </row>
    <row r="488" ht="15.75" customHeight="1">
      <c r="AG488" s="19"/>
    </row>
    <row r="489" ht="15.75" customHeight="1">
      <c r="AG489" s="19"/>
    </row>
    <row r="490" ht="15.75" customHeight="1">
      <c r="AG490" s="19"/>
    </row>
    <row r="491" ht="15.75" customHeight="1">
      <c r="AG491" s="19"/>
    </row>
    <row r="492" ht="15.75" customHeight="1">
      <c r="AG492" s="19"/>
    </row>
    <row r="493" ht="15.75" customHeight="1">
      <c r="AG493" s="19"/>
    </row>
    <row r="494" ht="15.75" customHeight="1">
      <c r="AG494" s="19"/>
    </row>
    <row r="495" ht="15.75" customHeight="1">
      <c r="AG495" s="19"/>
    </row>
    <row r="496" ht="15.75" customHeight="1">
      <c r="AG496" s="19"/>
    </row>
    <row r="497" ht="15.75" customHeight="1">
      <c r="AG497" s="19"/>
    </row>
    <row r="498" ht="15.75" customHeight="1">
      <c r="AG498" s="19"/>
    </row>
    <row r="499" ht="15.75" customHeight="1">
      <c r="AG499" s="19"/>
    </row>
    <row r="500" ht="15.75" customHeight="1">
      <c r="AG500" s="19"/>
    </row>
    <row r="501" ht="15.75" customHeight="1">
      <c r="AG501" s="19"/>
    </row>
    <row r="502" ht="15.75" customHeight="1">
      <c r="AG502" s="19"/>
    </row>
    <row r="503" ht="15.75" customHeight="1">
      <c r="AG503" s="19"/>
    </row>
    <row r="504" ht="15.75" customHeight="1">
      <c r="AG504" s="19"/>
    </row>
    <row r="505" ht="15.75" customHeight="1">
      <c r="AG505" s="19"/>
    </row>
    <row r="506" ht="15.75" customHeight="1">
      <c r="AG506" s="19"/>
    </row>
    <row r="507" ht="15.75" customHeight="1">
      <c r="AG507" s="19"/>
    </row>
    <row r="508" ht="15.75" customHeight="1">
      <c r="AG508" s="19"/>
    </row>
    <row r="509" ht="15.75" customHeight="1">
      <c r="AG509" s="19"/>
    </row>
    <row r="510" ht="15.75" customHeight="1">
      <c r="AG510" s="19"/>
    </row>
    <row r="511" ht="15.75" customHeight="1">
      <c r="AG511" s="19"/>
    </row>
    <row r="512" ht="15.75" customHeight="1">
      <c r="AG512" s="19"/>
    </row>
    <row r="513" ht="15.75" customHeight="1">
      <c r="AG513" s="19"/>
    </row>
    <row r="514" ht="15.75" customHeight="1">
      <c r="AG514" s="19"/>
    </row>
    <row r="515" ht="15.75" customHeight="1">
      <c r="AG515" s="19"/>
    </row>
    <row r="516" ht="15.75" customHeight="1">
      <c r="AG516" s="19"/>
    </row>
    <row r="517" ht="15.75" customHeight="1">
      <c r="AG517" s="19"/>
    </row>
    <row r="518" ht="15.75" customHeight="1">
      <c r="AG518" s="19"/>
    </row>
    <row r="519" ht="15.75" customHeight="1">
      <c r="AG519" s="19"/>
    </row>
    <row r="520" ht="15.75" customHeight="1">
      <c r="AG520" s="19"/>
    </row>
    <row r="521" ht="15.75" customHeight="1">
      <c r="AG521" s="19"/>
    </row>
    <row r="522" ht="15.75" customHeight="1">
      <c r="AG522" s="19"/>
    </row>
    <row r="523" ht="15.75" customHeight="1">
      <c r="AG523" s="19"/>
    </row>
    <row r="524" ht="15.75" customHeight="1">
      <c r="AG524" s="19"/>
    </row>
    <row r="525" ht="15.75" customHeight="1">
      <c r="AG525" s="19"/>
    </row>
    <row r="526" ht="15.75" customHeight="1">
      <c r="AG526" s="19"/>
    </row>
    <row r="527" ht="15.75" customHeight="1">
      <c r="AG527" s="19"/>
    </row>
    <row r="528" ht="15.75" customHeight="1">
      <c r="AG528" s="19"/>
    </row>
    <row r="529" ht="15.75" customHeight="1">
      <c r="AG529" s="19"/>
    </row>
    <row r="530" ht="15.75" customHeight="1">
      <c r="AG530" s="19"/>
    </row>
    <row r="531" ht="15.75" customHeight="1">
      <c r="AG531" s="19"/>
    </row>
    <row r="532" ht="15.75" customHeight="1">
      <c r="AG532" s="19"/>
    </row>
    <row r="533" ht="15.75" customHeight="1">
      <c r="AG533" s="19"/>
    </row>
    <row r="534" ht="15.75" customHeight="1">
      <c r="AG534" s="19"/>
    </row>
    <row r="535" ht="15.75" customHeight="1">
      <c r="AG535" s="19"/>
    </row>
    <row r="536" ht="15.75" customHeight="1">
      <c r="AG536" s="19"/>
    </row>
    <row r="537" ht="15.75" customHeight="1">
      <c r="AG537" s="19"/>
    </row>
    <row r="538" ht="15.75" customHeight="1">
      <c r="AG538" s="19"/>
    </row>
    <row r="539" ht="15.75" customHeight="1">
      <c r="AG539" s="19"/>
    </row>
    <row r="540" ht="15.75" customHeight="1">
      <c r="AG540" s="19"/>
    </row>
    <row r="541" ht="15.75" customHeight="1">
      <c r="AG541" s="19"/>
    </row>
    <row r="542" ht="15.75" customHeight="1">
      <c r="AG542" s="19"/>
    </row>
    <row r="543" ht="15.75" customHeight="1">
      <c r="AG543" s="19"/>
    </row>
    <row r="544" ht="15.75" customHeight="1">
      <c r="AG544" s="19"/>
    </row>
    <row r="545" ht="15.75" customHeight="1">
      <c r="AG545" s="19"/>
    </row>
    <row r="546" ht="15.75" customHeight="1">
      <c r="AG546" s="19"/>
    </row>
    <row r="547" ht="15.75" customHeight="1">
      <c r="AG547" s="19"/>
    </row>
    <row r="548" ht="15.75" customHeight="1">
      <c r="AG548" s="19"/>
    </row>
    <row r="549" ht="15.75" customHeight="1">
      <c r="AG549" s="19"/>
    </row>
    <row r="550" ht="15.75" customHeight="1">
      <c r="AG550" s="19"/>
    </row>
    <row r="551" ht="15.75" customHeight="1">
      <c r="AG551" s="19"/>
    </row>
    <row r="552" ht="15.75" customHeight="1">
      <c r="AG552" s="19"/>
    </row>
    <row r="553" ht="15.75" customHeight="1">
      <c r="AG553" s="19"/>
    </row>
    <row r="554" ht="15.75" customHeight="1">
      <c r="AG554" s="19"/>
    </row>
    <row r="555" ht="15.75" customHeight="1">
      <c r="AG555" s="19"/>
    </row>
    <row r="556" ht="15.75" customHeight="1">
      <c r="AG556" s="19"/>
    </row>
    <row r="557" ht="15.75" customHeight="1">
      <c r="AG557" s="19"/>
    </row>
    <row r="558" ht="15.75" customHeight="1">
      <c r="AG558" s="19"/>
    </row>
    <row r="559" ht="15.75" customHeight="1">
      <c r="AG559" s="19"/>
    </row>
    <row r="560" ht="15.75" customHeight="1">
      <c r="AG560" s="19"/>
    </row>
    <row r="561" ht="15.75" customHeight="1">
      <c r="AG561" s="19"/>
    </row>
    <row r="562" ht="15.75" customHeight="1">
      <c r="AG562" s="19"/>
    </row>
    <row r="563" ht="15.75" customHeight="1">
      <c r="AG563" s="19"/>
    </row>
    <row r="564" ht="15.75" customHeight="1">
      <c r="AG564" s="19"/>
    </row>
    <row r="565" ht="15.75" customHeight="1">
      <c r="AG565" s="19"/>
    </row>
    <row r="566" ht="15.75" customHeight="1">
      <c r="AG566" s="19"/>
    </row>
    <row r="567" ht="15.75" customHeight="1">
      <c r="AG567" s="19"/>
    </row>
    <row r="568" ht="15.75" customHeight="1">
      <c r="AG568" s="19"/>
    </row>
    <row r="569" ht="15.75" customHeight="1">
      <c r="AG569" s="19"/>
    </row>
    <row r="570" ht="15.75" customHeight="1">
      <c r="AG570" s="19"/>
    </row>
    <row r="571" ht="15.75" customHeight="1">
      <c r="AG571" s="19"/>
    </row>
    <row r="572" ht="15.75" customHeight="1">
      <c r="AG572" s="19"/>
    </row>
    <row r="573" ht="15.75" customHeight="1">
      <c r="AG573" s="19"/>
    </row>
    <row r="574" ht="15.75" customHeight="1">
      <c r="AG574" s="19"/>
    </row>
    <row r="575" ht="15.75" customHeight="1">
      <c r="AG575" s="19"/>
    </row>
    <row r="576" ht="15.75" customHeight="1">
      <c r="AG576" s="19"/>
    </row>
    <row r="577" ht="15.75" customHeight="1">
      <c r="AG577" s="19"/>
    </row>
    <row r="578" ht="15.75" customHeight="1">
      <c r="AG578" s="19"/>
    </row>
    <row r="579" ht="15.75" customHeight="1">
      <c r="AG579" s="19"/>
    </row>
    <row r="580" ht="15.75" customHeight="1">
      <c r="AG580" s="19"/>
    </row>
    <row r="581" ht="15.75" customHeight="1">
      <c r="AG581" s="19"/>
    </row>
    <row r="582" ht="15.75" customHeight="1">
      <c r="AG582" s="19"/>
    </row>
    <row r="583" ht="15.75" customHeight="1">
      <c r="AG583" s="19"/>
    </row>
    <row r="584" ht="15.75" customHeight="1">
      <c r="AG584" s="19"/>
    </row>
    <row r="585" ht="15.75" customHeight="1">
      <c r="AG585" s="19"/>
    </row>
    <row r="586" ht="15.75" customHeight="1">
      <c r="AG586" s="19"/>
    </row>
    <row r="587" ht="15.75" customHeight="1">
      <c r="AG587" s="19"/>
    </row>
    <row r="588" ht="15.75" customHeight="1">
      <c r="AG588" s="19"/>
    </row>
    <row r="589" ht="15.75" customHeight="1">
      <c r="AG589" s="19"/>
    </row>
    <row r="590" ht="15.75" customHeight="1">
      <c r="AG590" s="19"/>
    </row>
    <row r="591" ht="15.75" customHeight="1">
      <c r="AG591" s="19"/>
    </row>
    <row r="592" ht="15.75" customHeight="1">
      <c r="AG592" s="19"/>
    </row>
    <row r="593" ht="15.75" customHeight="1">
      <c r="AG593" s="19"/>
    </row>
    <row r="594" ht="15.75" customHeight="1">
      <c r="AG594" s="19"/>
    </row>
    <row r="595" ht="15.75" customHeight="1">
      <c r="AG595" s="19"/>
    </row>
    <row r="596" ht="15.75" customHeight="1">
      <c r="AG596" s="19"/>
    </row>
    <row r="597" ht="15.75" customHeight="1">
      <c r="AG597" s="19"/>
    </row>
    <row r="598" ht="15.75" customHeight="1">
      <c r="AG598" s="19"/>
    </row>
    <row r="599" ht="15.75" customHeight="1">
      <c r="AG599" s="19"/>
    </row>
    <row r="600" ht="15.75" customHeight="1">
      <c r="AG600" s="19"/>
    </row>
    <row r="601" ht="15.75" customHeight="1">
      <c r="AG601" s="19"/>
    </row>
    <row r="602" ht="15.75" customHeight="1">
      <c r="AG602" s="19"/>
    </row>
    <row r="603" ht="15.75" customHeight="1">
      <c r="AG603" s="19"/>
    </row>
    <row r="604" ht="15.75" customHeight="1">
      <c r="AG604" s="19"/>
    </row>
    <row r="605" ht="15.75" customHeight="1">
      <c r="AG605" s="19"/>
    </row>
    <row r="606" ht="15.75" customHeight="1">
      <c r="AG606" s="19"/>
    </row>
    <row r="607" ht="15.75" customHeight="1">
      <c r="AG607" s="19"/>
    </row>
    <row r="608" ht="15.75" customHeight="1">
      <c r="AG608" s="19"/>
    </row>
    <row r="609" ht="15.75" customHeight="1">
      <c r="AG609" s="19"/>
    </row>
    <row r="610" ht="15.75" customHeight="1">
      <c r="AG610" s="19"/>
    </row>
    <row r="611" ht="15.75" customHeight="1">
      <c r="AG611" s="19"/>
    </row>
    <row r="612" ht="15.75" customHeight="1">
      <c r="AG612" s="19"/>
    </row>
    <row r="613" ht="15.75" customHeight="1">
      <c r="AG613" s="19"/>
    </row>
    <row r="614" ht="15.75" customHeight="1">
      <c r="AG614" s="19"/>
    </row>
    <row r="615" ht="15.75" customHeight="1">
      <c r="AG615" s="19"/>
    </row>
    <row r="616" ht="15.75" customHeight="1">
      <c r="AG616" s="19"/>
    </row>
    <row r="617" ht="15.75" customHeight="1">
      <c r="AG617" s="19"/>
    </row>
    <row r="618" ht="15.75" customHeight="1">
      <c r="AG618" s="19"/>
    </row>
    <row r="619" ht="15.75" customHeight="1">
      <c r="AG619" s="19"/>
    </row>
    <row r="620" ht="15.75" customHeight="1">
      <c r="AG620" s="19"/>
    </row>
    <row r="621" ht="15.75" customHeight="1">
      <c r="AG621" s="19"/>
    </row>
    <row r="622" ht="15.75" customHeight="1">
      <c r="AG622" s="19"/>
    </row>
    <row r="623" ht="15.75" customHeight="1">
      <c r="AG623" s="19"/>
    </row>
    <row r="624" ht="15.75" customHeight="1">
      <c r="AG624" s="19"/>
    </row>
    <row r="625" ht="15.75" customHeight="1">
      <c r="AG625" s="19"/>
    </row>
    <row r="626" ht="15.75" customHeight="1">
      <c r="AG626" s="19"/>
    </row>
    <row r="627" ht="15.75" customHeight="1">
      <c r="AG627" s="19"/>
    </row>
    <row r="628" ht="15.75" customHeight="1">
      <c r="AG628" s="19"/>
    </row>
    <row r="629" ht="15.75" customHeight="1">
      <c r="AG629" s="19"/>
    </row>
    <row r="630" ht="15.75" customHeight="1">
      <c r="AG630" s="19"/>
    </row>
    <row r="631" ht="15.75" customHeight="1">
      <c r="AG631" s="19"/>
    </row>
    <row r="632" ht="15.75" customHeight="1">
      <c r="AG632" s="19"/>
    </row>
    <row r="633" ht="15.75" customHeight="1">
      <c r="AG633" s="19"/>
    </row>
    <row r="634" ht="15.75" customHeight="1">
      <c r="AG634" s="19"/>
    </row>
    <row r="635" ht="15.75" customHeight="1">
      <c r="AG635" s="19"/>
    </row>
    <row r="636" ht="15.75" customHeight="1">
      <c r="AG636" s="19"/>
    </row>
    <row r="637" ht="15.75" customHeight="1">
      <c r="AG637" s="19"/>
    </row>
    <row r="638" ht="15.75" customHeight="1">
      <c r="AG638" s="19"/>
    </row>
    <row r="639" ht="15.75" customHeight="1">
      <c r="AG639" s="19"/>
    </row>
    <row r="640" ht="15.75" customHeight="1">
      <c r="AG640" s="19"/>
    </row>
    <row r="641" ht="15.75" customHeight="1">
      <c r="AG641" s="19"/>
    </row>
    <row r="642" ht="15.75" customHeight="1">
      <c r="AG642" s="19"/>
    </row>
    <row r="643" ht="15.75" customHeight="1">
      <c r="AG643" s="19"/>
    </row>
    <row r="644" ht="15.75" customHeight="1">
      <c r="AG644" s="19"/>
    </row>
    <row r="645" ht="15.75" customHeight="1">
      <c r="AG645" s="19"/>
    </row>
    <row r="646" ht="15.75" customHeight="1">
      <c r="AG646" s="19"/>
    </row>
    <row r="647" ht="15.75" customHeight="1">
      <c r="AG647" s="19"/>
    </row>
    <row r="648" ht="15.75" customHeight="1">
      <c r="AG648" s="19"/>
    </row>
    <row r="649" ht="15.75" customHeight="1">
      <c r="AG649" s="19"/>
    </row>
    <row r="650" ht="15.75" customHeight="1">
      <c r="AG650" s="19"/>
    </row>
    <row r="651" ht="15.75" customHeight="1">
      <c r="AG651" s="19"/>
    </row>
    <row r="652" ht="15.75" customHeight="1">
      <c r="AG652" s="19"/>
    </row>
    <row r="653" ht="15.75" customHeight="1">
      <c r="AG653" s="19"/>
    </row>
    <row r="654" ht="15.75" customHeight="1">
      <c r="AG654" s="19"/>
    </row>
    <row r="655" ht="15.75" customHeight="1">
      <c r="AG655" s="19"/>
    </row>
    <row r="656" ht="15.75" customHeight="1">
      <c r="AG656" s="19"/>
    </row>
    <row r="657" ht="15.75" customHeight="1">
      <c r="AG657" s="19"/>
    </row>
    <row r="658" ht="15.75" customHeight="1">
      <c r="AG658" s="19"/>
    </row>
    <row r="659" ht="15.75" customHeight="1">
      <c r="AG659" s="19"/>
    </row>
    <row r="660" ht="15.75" customHeight="1">
      <c r="AG660" s="19"/>
    </row>
    <row r="661" ht="15.75" customHeight="1">
      <c r="AG661" s="19"/>
    </row>
    <row r="662" ht="15.75" customHeight="1">
      <c r="AG662" s="19"/>
    </row>
    <row r="663" ht="15.75" customHeight="1">
      <c r="AG663" s="19"/>
    </row>
    <row r="664" ht="15.75" customHeight="1">
      <c r="AG664" s="19"/>
    </row>
    <row r="665" ht="15.75" customHeight="1">
      <c r="AG665" s="19"/>
    </row>
    <row r="666" ht="15.75" customHeight="1">
      <c r="AG666" s="19"/>
    </row>
    <row r="667" ht="15.75" customHeight="1">
      <c r="AG667" s="19"/>
    </row>
    <row r="668" ht="15.75" customHeight="1">
      <c r="AG668" s="19"/>
    </row>
    <row r="669" ht="15.75" customHeight="1">
      <c r="AG669" s="19"/>
    </row>
    <row r="670" ht="15.75" customHeight="1">
      <c r="AG670" s="19"/>
    </row>
    <row r="671" ht="15.75" customHeight="1">
      <c r="AG671" s="19"/>
    </row>
    <row r="672" ht="15.75" customHeight="1">
      <c r="AG672" s="19"/>
    </row>
    <row r="673" ht="15.75" customHeight="1">
      <c r="AG673" s="19"/>
    </row>
    <row r="674" ht="15.75" customHeight="1">
      <c r="AG674" s="19"/>
    </row>
    <row r="675" ht="15.75" customHeight="1">
      <c r="AG675" s="19"/>
    </row>
    <row r="676" ht="15.75" customHeight="1">
      <c r="AG676" s="19"/>
    </row>
    <row r="677" ht="15.75" customHeight="1">
      <c r="AG677" s="19"/>
    </row>
    <row r="678" ht="15.75" customHeight="1">
      <c r="AG678" s="19"/>
    </row>
    <row r="679" ht="15.75" customHeight="1">
      <c r="AG679" s="19"/>
    </row>
    <row r="680" ht="15.75" customHeight="1">
      <c r="AG680" s="19"/>
    </row>
    <row r="681" ht="15.75" customHeight="1">
      <c r="AG681" s="19"/>
    </row>
    <row r="682" ht="15.75" customHeight="1">
      <c r="AG682" s="19"/>
    </row>
    <row r="683" ht="15.75" customHeight="1">
      <c r="AG683" s="19"/>
    </row>
    <row r="684" ht="15.75" customHeight="1">
      <c r="AG684" s="19"/>
    </row>
    <row r="685" ht="15.75" customHeight="1">
      <c r="AG685" s="19"/>
    </row>
    <row r="686" ht="15.75" customHeight="1">
      <c r="AG686" s="19"/>
    </row>
    <row r="687" ht="15.75" customHeight="1">
      <c r="AG687" s="19"/>
    </row>
    <row r="688" ht="15.75" customHeight="1">
      <c r="AG688" s="19"/>
    </row>
    <row r="689" ht="15.75" customHeight="1">
      <c r="AG689" s="19"/>
    </row>
    <row r="690" ht="15.75" customHeight="1">
      <c r="AG690" s="19"/>
    </row>
    <row r="691" ht="15.75" customHeight="1">
      <c r="AG691" s="19"/>
    </row>
    <row r="692" ht="15.75" customHeight="1">
      <c r="AG692" s="19"/>
    </row>
    <row r="693" ht="15.75" customHeight="1">
      <c r="AG693" s="19"/>
    </row>
    <row r="694" ht="15.75" customHeight="1">
      <c r="AG694" s="19"/>
    </row>
    <row r="695" ht="15.75" customHeight="1">
      <c r="AG695" s="19"/>
    </row>
    <row r="696" ht="15.75" customHeight="1">
      <c r="AG696" s="19"/>
    </row>
    <row r="697" ht="15.75" customHeight="1">
      <c r="AG697" s="19"/>
    </row>
    <row r="698" ht="15.75" customHeight="1">
      <c r="AG698" s="19"/>
    </row>
    <row r="699" ht="15.75" customHeight="1">
      <c r="AG699" s="19"/>
    </row>
    <row r="700" ht="15.75" customHeight="1">
      <c r="AG700" s="19"/>
    </row>
    <row r="701" ht="15.75" customHeight="1">
      <c r="AG701" s="19"/>
    </row>
    <row r="702" ht="15.75" customHeight="1">
      <c r="AG702" s="19"/>
    </row>
    <row r="703" ht="15.75" customHeight="1">
      <c r="AG703" s="19"/>
    </row>
    <row r="704" ht="15.75" customHeight="1">
      <c r="AG704" s="19"/>
    </row>
    <row r="705" ht="15.75" customHeight="1">
      <c r="AG705" s="19"/>
    </row>
    <row r="706" ht="15.75" customHeight="1">
      <c r="AG706" s="19"/>
    </row>
    <row r="707" ht="15.75" customHeight="1">
      <c r="AG707" s="19"/>
    </row>
    <row r="708" ht="15.75" customHeight="1">
      <c r="AG708" s="19"/>
    </row>
    <row r="709" ht="15.75" customHeight="1">
      <c r="AG709" s="19"/>
    </row>
    <row r="710" ht="15.75" customHeight="1">
      <c r="AG710" s="19"/>
    </row>
    <row r="711" ht="15.75" customHeight="1">
      <c r="AG711" s="19"/>
    </row>
    <row r="712" ht="15.75" customHeight="1">
      <c r="AG712" s="19"/>
    </row>
    <row r="713" ht="15.75" customHeight="1">
      <c r="AG713" s="19"/>
    </row>
    <row r="714" ht="15.75" customHeight="1">
      <c r="AG714" s="19"/>
    </row>
    <row r="715" ht="15.75" customHeight="1">
      <c r="AG715" s="19"/>
    </row>
    <row r="716" ht="15.75" customHeight="1">
      <c r="AG716" s="19"/>
    </row>
    <row r="717" ht="15.75" customHeight="1">
      <c r="AG717" s="19"/>
    </row>
    <row r="718" ht="15.75" customHeight="1">
      <c r="AG718" s="19"/>
    </row>
    <row r="719" ht="15.75" customHeight="1">
      <c r="AG719" s="19"/>
    </row>
    <row r="720" ht="15.75" customHeight="1">
      <c r="AG720" s="19"/>
    </row>
    <row r="721" ht="15.75" customHeight="1">
      <c r="AG721" s="19"/>
    </row>
    <row r="722" ht="15.75" customHeight="1">
      <c r="AG722" s="19"/>
    </row>
    <row r="723" ht="15.75" customHeight="1">
      <c r="AG723" s="19"/>
    </row>
    <row r="724" ht="15.75" customHeight="1">
      <c r="AG724" s="19"/>
    </row>
    <row r="725" ht="15.75" customHeight="1">
      <c r="AG725" s="19"/>
    </row>
    <row r="726" ht="15.75" customHeight="1">
      <c r="AG726" s="19"/>
    </row>
    <row r="727" ht="15.75" customHeight="1">
      <c r="AG727" s="19"/>
    </row>
    <row r="728" ht="15.75" customHeight="1">
      <c r="AG728" s="19"/>
    </row>
    <row r="729" ht="15.75" customHeight="1">
      <c r="AG729" s="19"/>
    </row>
    <row r="730" ht="15.75" customHeight="1">
      <c r="AG730" s="19"/>
    </row>
    <row r="731" ht="15.75" customHeight="1">
      <c r="AG731" s="19"/>
    </row>
    <row r="732" ht="15.75" customHeight="1">
      <c r="AG732" s="19"/>
    </row>
    <row r="733" ht="15.75" customHeight="1">
      <c r="AG733" s="19"/>
    </row>
    <row r="734" ht="15.75" customHeight="1">
      <c r="AG734" s="19"/>
    </row>
    <row r="735" ht="15.75" customHeight="1">
      <c r="AG735" s="19"/>
    </row>
    <row r="736" ht="15.75" customHeight="1">
      <c r="AG736" s="19"/>
    </row>
    <row r="737" ht="15.75" customHeight="1">
      <c r="AG737" s="19"/>
    </row>
    <row r="738" ht="15.75" customHeight="1">
      <c r="AG738" s="19"/>
    </row>
    <row r="739" ht="15.75" customHeight="1">
      <c r="AG739" s="19"/>
    </row>
    <row r="740" ht="15.75" customHeight="1">
      <c r="AG740" s="19"/>
    </row>
    <row r="741" ht="15.75" customHeight="1">
      <c r="AG741" s="19"/>
    </row>
    <row r="742" ht="15.75" customHeight="1">
      <c r="AG742" s="19"/>
    </row>
    <row r="743" ht="15.75" customHeight="1">
      <c r="AG743" s="19"/>
    </row>
    <row r="744" ht="15.75" customHeight="1">
      <c r="AG744" s="19"/>
    </row>
    <row r="745" ht="15.75" customHeight="1">
      <c r="AG745" s="19"/>
    </row>
    <row r="746" ht="15.75" customHeight="1">
      <c r="AG746" s="19"/>
    </row>
    <row r="747" ht="15.75" customHeight="1">
      <c r="AG747" s="19"/>
    </row>
    <row r="748" ht="15.75" customHeight="1">
      <c r="AG748" s="19"/>
    </row>
    <row r="749" ht="15.75" customHeight="1">
      <c r="AG749" s="19"/>
    </row>
    <row r="750" ht="15.75" customHeight="1">
      <c r="AG750" s="19"/>
    </row>
    <row r="751" ht="15.75" customHeight="1">
      <c r="AG751" s="19"/>
    </row>
    <row r="752" ht="15.75" customHeight="1">
      <c r="AG752" s="19"/>
    </row>
    <row r="753" ht="15.75" customHeight="1">
      <c r="AG753" s="19"/>
    </row>
    <row r="754" ht="15.75" customHeight="1">
      <c r="AG754" s="19"/>
    </row>
    <row r="755" ht="15.75" customHeight="1">
      <c r="AG755" s="19"/>
    </row>
    <row r="756" ht="15.75" customHeight="1">
      <c r="AG756" s="19"/>
    </row>
    <row r="757" ht="15.75" customHeight="1">
      <c r="AG757" s="19"/>
    </row>
    <row r="758" ht="15.75" customHeight="1">
      <c r="AG758" s="19"/>
    </row>
    <row r="759" ht="15.75" customHeight="1">
      <c r="AG759" s="19"/>
    </row>
    <row r="760" ht="15.75" customHeight="1">
      <c r="AG760" s="19"/>
    </row>
    <row r="761" ht="15.75" customHeight="1">
      <c r="AG761" s="19"/>
    </row>
    <row r="762" ht="15.75" customHeight="1">
      <c r="AG762" s="19"/>
    </row>
    <row r="763" ht="15.75" customHeight="1">
      <c r="AG763" s="19"/>
    </row>
    <row r="764" ht="15.75" customHeight="1">
      <c r="AG764" s="19"/>
    </row>
    <row r="765" ht="15.75" customHeight="1">
      <c r="AG765" s="19"/>
    </row>
    <row r="766" ht="15.75" customHeight="1">
      <c r="AG766" s="19"/>
    </row>
    <row r="767" ht="15.75" customHeight="1">
      <c r="AG767" s="19"/>
    </row>
    <row r="768" ht="15.75" customHeight="1">
      <c r="AG768" s="19"/>
    </row>
    <row r="769" ht="15.75" customHeight="1">
      <c r="AG769" s="19"/>
    </row>
    <row r="770" ht="15.75" customHeight="1">
      <c r="AG770" s="19"/>
    </row>
    <row r="771" ht="15.75" customHeight="1">
      <c r="AG771" s="19"/>
    </row>
    <row r="772" ht="15.75" customHeight="1">
      <c r="AG772" s="19"/>
    </row>
    <row r="773" ht="15.75" customHeight="1">
      <c r="AG773" s="19"/>
    </row>
    <row r="774" ht="15.75" customHeight="1">
      <c r="AG774" s="19"/>
    </row>
    <row r="775" ht="15.75" customHeight="1">
      <c r="AG775" s="19"/>
    </row>
    <row r="776" ht="15.75" customHeight="1">
      <c r="AG776" s="19"/>
    </row>
    <row r="777" ht="15.75" customHeight="1">
      <c r="AG777" s="19"/>
    </row>
    <row r="778" ht="15.75" customHeight="1">
      <c r="AG778" s="19"/>
    </row>
    <row r="779" ht="15.75" customHeight="1">
      <c r="AG779" s="19"/>
    </row>
    <row r="780" ht="15.75" customHeight="1">
      <c r="AG780" s="19"/>
    </row>
    <row r="781" ht="15.75" customHeight="1">
      <c r="AG781" s="19"/>
    </row>
    <row r="782" ht="15.75" customHeight="1">
      <c r="AG782" s="19"/>
    </row>
    <row r="783" ht="15.75" customHeight="1">
      <c r="AG783" s="19"/>
    </row>
    <row r="784" ht="15.75" customHeight="1">
      <c r="AG784" s="19"/>
    </row>
    <row r="785" ht="15.75" customHeight="1">
      <c r="AG785" s="19"/>
    </row>
    <row r="786" ht="15.75" customHeight="1">
      <c r="AG786" s="19"/>
    </row>
    <row r="787" ht="15.75" customHeight="1">
      <c r="AG787" s="19"/>
    </row>
    <row r="788" ht="15.75" customHeight="1">
      <c r="AG788" s="19"/>
    </row>
    <row r="789" ht="15.75" customHeight="1">
      <c r="AG789" s="19"/>
    </row>
    <row r="790" ht="15.75" customHeight="1">
      <c r="AG790" s="19"/>
    </row>
    <row r="791" ht="15.75" customHeight="1">
      <c r="AG791" s="19"/>
    </row>
    <row r="792" ht="15.75" customHeight="1">
      <c r="AG792" s="19"/>
    </row>
    <row r="793" ht="15.75" customHeight="1">
      <c r="AG793" s="19"/>
    </row>
    <row r="794" ht="15.75" customHeight="1">
      <c r="AG794" s="19"/>
    </row>
    <row r="795" ht="15.75" customHeight="1">
      <c r="AG795" s="19"/>
    </row>
    <row r="796" ht="15.75" customHeight="1">
      <c r="AG796" s="19"/>
    </row>
    <row r="797" ht="15.75" customHeight="1">
      <c r="AG797" s="19"/>
    </row>
    <row r="798" ht="15.75" customHeight="1">
      <c r="AG798" s="19"/>
    </row>
    <row r="799" ht="15.75" customHeight="1">
      <c r="AG799" s="19"/>
    </row>
    <row r="800" ht="15.75" customHeight="1">
      <c r="AG800" s="19"/>
    </row>
    <row r="801" ht="15.75" customHeight="1">
      <c r="AG801" s="19"/>
    </row>
    <row r="802" ht="15.75" customHeight="1">
      <c r="AG802" s="19"/>
    </row>
    <row r="803" ht="15.75" customHeight="1">
      <c r="AG803" s="19"/>
    </row>
    <row r="804" ht="15.75" customHeight="1">
      <c r="AG804" s="19"/>
    </row>
    <row r="805" ht="15.75" customHeight="1">
      <c r="AG805" s="19"/>
    </row>
    <row r="806" ht="15.75" customHeight="1">
      <c r="AG806" s="19"/>
    </row>
    <row r="807" ht="15.75" customHeight="1">
      <c r="AG807" s="19"/>
    </row>
    <row r="808" ht="15.75" customHeight="1">
      <c r="AG808" s="19"/>
    </row>
    <row r="809" ht="15.75" customHeight="1">
      <c r="AG809" s="19"/>
    </row>
    <row r="810" ht="15.75" customHeight="1">
      <c r="AG810" s="19"/>
    </row>
    <row r="811" ht="15.75" customHeight="1">
      <c r="AG811" s="19"/>
    </row>
    <row r="812" ht="15.75" customHeight="1">
      <c r="AG812" s="19"/>
    </row>
    <row r="813" ht="15.75" customHeight="1">
      <c r="AG813" s="19"/>
    </row>
    <row r="814" ht="15.75" customHeight="1">
      <c r="AG814" s="19"/>
    </row>
    <row r="815" ht="15.75" customHeight="1">
      <c r="AG815" s="19"/>
    </row>
    <row r="816" ht="15.75" customHeight="1">
      <c r="AG816" s="19"/>
    </row>
    <row r="817" ht="15.75" customHeight="1">
      <c r="AG817" s="19"/>
    </row>
    <row r="818" ht="15.75" customHeight="1">
      <c r="AG818" s="19"/>
    </row>
    <row r="819" ht="15.75" customHeight="1">
      <c r="AG819" s="19"/>
    </row>
    <row r="820" ht="15.75" customHeight="1">
      <c r="AG820" s="19"/>
    </row>
    <row r="821" ht="15.75" customHeight="1">
      <c r="AG821" s="19"/>
    </row>
    <row r="822" ht="15.75" customHeight="1">
      <c r="AG822" s="19"/>
    </row>
    <row r="823" ht="15.75" customHeight="1">
      <c r="AG823" s="19"/>
    </row>
    <row r="824" ht="15.75" customHeight="1">
      <c r="AG824" s="19"/>
    </row>
    <row r="825" ht="15.75" customHeight="1">
      <c r="AG825" s="19"/>
    </row>
    <row r="826" ht="15.75" customHeight="1">
      <c r="AG826" s="19"/>
    </row>
    <row r="827" ht="15.75" customHeight="1">
      <c r="AG827" s="19"/>
    </row>
    <row r="828" ht="15.75" customHeight="1">
      <c r="AG828" s="19"/>
    </row>
    <row r="829" ht="15.75" customHeight="1">
      <c r="AG829" s="19"/>
    </row>
    <row r="830" ht="15.75" customHeight="1">
      <c r="AG830" s="19"/>
    </row>
    <row r="831" ht="15.75" customHeight="1">
      <c r="AG831" s="19"/>
    </row>
    <row r="832" ht="15.75" customHeight="1">
      <c r="AG832" s="19"/>
    </row>
    <row r="833" ht="15.75" customHeight="1">
      <c r="AG833" s="19"/>
    </row>
    <row r="834" ht="15.75" customHeight="1">
      <c r="AG834" s="19"/>
    </row>
    <row r="835" ht="15.75" customHeight="1">
      <c r="AG835" s="19"/>
    </row>
    <row r="836" ht="15.75" customHeight="1">
      <c r="AG836" s="19"/>
    </row>
    <row r="837" ht="15.75" customHeight="1">
      <c r="AG837" s="19"/>
    </row>
    <row r="838" ht="15.75" customHeight="1">
      <c r="AG838" s="19"/>
    </row>
    <row r="839" ht="15.75" customHeight="1">
      <c r="AG839" s="19"/>
    </row>
    <row r="840" ht="15.75" customHeight="1">
      <c r="AG840" s="19"/>
    </row>
    <row r="841" ht="15.75" customHeight="1">
      <c r="AG841" s="19"/>
    </row>
    <row r="842" ht="15.75" customHeight="1">
      <c r="AG842" s="19"/>
    </row>
    <row r="843" ht="15.75" customHeight="1">
      <c r="AG843" s="19"/>
    </row>
    <row r="844" ht="15.75" customHeight="1">
      <c r="AG844" s="19"/>
    </row>
    <row r="845" ht="15.75" customHeight="1">
      <c r="AG845" s="19"/>
    </row>
    <row r="846" ht="15.75" customHeight="1">
      <c r="AG846" s="19"/>
    </row>
    <row r="847" ht="15.75" customHeight="1">
      <c r="AG847" s="19"/>
    </row>
    <row r="848" ht="15.75" customHeight="1">
      <c r="AG848" s="19"/>
    </row>
    <row r="849" ht="15.75" customHeight="1">
      <c r="AG849" s="19"/>
    </row>
    <row r="850" ht="15.75" customHeight="1">
      <c r="AG850" s="19"/>
    </row>
    <row r="851" ht="15.75" customHeight="1">
      <c r="AG851" s="19"/>
    </row>
    <row r="852" ht="15.75" customHeight="1">
      <c r="AG852" s="19"/>
    </row>
    <row r="853" ht="15.75" customHeight="1">
      <c r="AG853" s="19"/>
    </row>
    <row r="854" ht="15.75" customHeight="1">
      <c r="AG854" s="19"/>
    </row>
    <row r="855" ht="15.75" customHeight="1">
      <c r="AG855" s="19"/>
    </row>
    <row r="856" ht="15.75" customHeight="1">
      <c r="AG856" s="19"/>
    </row>
    <row r="857" ht="15.75" customHeight="1">
      <c r="AG857" s="19"/>
    </row>
    <row r="858" ht="15.75" customHeight="1">
      <c r="AG858" s="19"/>
    </row>
    <row r="859" ht="15.75" customHeight="1">
      <c r="AG859" s="19"/>
    </row>
    <row r="860" ht="15.75" customHeight="1">
      <c r="AG860" s="19"/>
    </row>
    <row r="861" ht="15.75" customHeight="1">
      <c r="AG861" s="19"/>
    </row>
    <row r="862" ht="15.75" customHeight="1">
      <c r="AG862" s="19"/>
    </row>
    <row r="863" ht="15.75" customHeight="1">
      <c r="AG863" s="19"/>
    </row>
    <row r="864" ht="15.75" customHeight="1">
      <c r="AG864" s="19"/>
    </row>
    <row r="865" ht="15.75" customHeight="1">
      <c r="AG865" s="19"/>
    </row>
    <row r="866" ht="15.75" customHeight="1">
      <c r="AG866" s="19"/>
    </row>
    <row r="867" ht="15.75" customHeight="1">
      <c r="AG867" s="19"/>
    </row>
    <row r="868" ht="15.75" customHeight="1">
      <c r="AG868" s="19"/>
    </row>
    <row r="869" ht="15.75" customHeight="1">
      <c r="AG869" s="19"/>
    </row>
    <row r="870" ht="15.75" customHeight="1">
      <c r="AG870" s="19"/>
    </row>
    <row r="871" ht="15.75" customHeight="1">
      <c r="AG871" s="19"/>
    </row>
    <row r="872" ht="15.75" customHeight="1">
      <c r="AG872" s="19"/>
    </row>
    <row r="873" ht="15.75" customHeight="1">
      <c r="AG873" s="19"/>
    </row>
    <row r="874" ht="15.75" customHeight="1">
      <c r="AG874" s="19"/>
    </row>
    <row r="875" ht="15.75" customHeight="1">
      <c r="AG875" s="19"/>
    </row>
    <row r="876" ht="15.75" customHeight="1">
      <c r="AG876" s="19"/>
    </row>
    <row r="877" ht="15.75" customHeight="1">
      <c r="AG877" s="19"/>
    </row>
    <row r="878" ht="15.75" customHeight="1">
      <c r="AG878" s="19"/>
    </row>
    <row r="879" ht="15.75" customHeight="1">
      <c r="AG879" s="19"/>
    </row>
    <row r="880" ht="15.75" customHeight="1">
      <c r="AG880" s="19"/>
    </row>
    <row r="881" ht="15.75" customHeight="1">
      <c r="AG881" s="19"/>
    </row>
    <row r="882" ht="15.75" customHeight="1">
      <c r="AG882" s="19"/>
    </row>
    <row r="883" ht="15.75" customHeight="1">
      <c r="AG883" s="19"/>
    </row>
    <row r="884" ht="15.75" customHeight="1">
      <c r="AG884" s="19"/>
    </row>
    <row r="885" ht="15.75" customHeight="1">
      <c r="AG885" s="19"/>
    </row>
    <row r="886" ht="15.75" customHeight="1">
      <c r="AG886" s="19"/>
    </row>
    <row r="887" ht="15.75" customHeight="1">
      <c r="AG887" s="19"/>
    </row>
    <row r="888" ht="15.75" customHeight="1">
      <c r="AG888" s="19"/>
    </row>
    <row r="889" ht="15.75" customHeight="1">
      <c r="AG889" s="19"/>
    </row>
    <row r="890" ht="15.75" customHeight="1">
      <c r="AG890" s="19"/>
    </row>
    <row r="891" ht="15.75" customHeight="1">
      <c r="AG891" s="19"/>
    </row>
    <row r="892" ht="15.75" customHeight="1">
      <c r="AG892" s="19"/>
    </row>
    <row r="893" ht="15.75" customHeight="1">
      <c r="AG893" s="19"/>
    </row>
    <row r="894" ht="15.75" customHeight="1">
      <c r="AG894" s="19"/>
    </row>
    <row r="895" ht="15.75" customHeight="1">
      <c r="AG895" s="19"/>
    </row>
    <row r="896" ht="15.75" customHeight="1">
      <c r="AG896" s="19"/>
    </row>
    <row r="897" ht="15.75" customHeight="1">
      <c r="AG897" s="19"/>
    </row>
    <row r="898" ht="15.75" customHeight="1">
      <c r="AG898" s="19"/>
    </row>
    <row r="899" ht="15.75" customHeight="1">
      <c r="AG899" s="19"/>
    </row>
    <row r="900" ht="15.75" customHeight="1">
      <c r="AG900" s="19"/>
    </row>
    <row r="901" ht="15.75" customHeight="1">
      <c r="AG901" s="19"/>
    </row>
    <row r="902" ht="15.75" customHeight="1">
      <c r="AG902" s="19"/>
    </row>
    <row r="903" ht="15.75" customHeight="1">
      <c r="AG903" s="19"/>
    </row>
    <row r="904" ht="15.75" customHeight="1">
      <c r="AG904" s="19"/>
    </row>
    <row r="905" ht="15.75" customHeight="1">
      <c r="AG905" s="19"/>
    </row>
    <row r="906" ht="15.75" customHeight="1">
      <c r="AG906" s="19"/>
    </row>
    <row r="907" ht="15.75" customHeight="1">
      <c r="AG907" s="19"/>
    </row>
    <row r="908" ht="15.75" customHeight="1">
      <c r="AG908" s="19"/>
    </row>
    <row r="909" ht="15.75" customHeight="1">
      <c r="AG909" s="19"/>
    </row>
    <row r="910" ht="15.75" customHeight="1">
      <c r="AG910" s="19"/>
    </row>
    <row r="911" ht="15.75" customHeight="1">
      <c r="AG911" s="19"/>
    </row>
    <row r="912" ht="15.75" customHeight="1">
      <c r="AG912" s="19"/>
    </row>
    <row r="913" ht="15.75" customHeight="1">
      <c r="AG913" s="19"/>
    </row>
    <row r="914" ht="15.75" customHeight="1">
      <c r="AG914" s="19"/>
    </row>
    <row r="915" ht="15.75" customHeight="1">
      <c r="AG915" s="19"/>
    </row>
    <row r="916" ht="15.75" customHeight="1">
      <c r="AG916" s="19"/>
    </row>
    <row r="917" ht="15.75" customHeight="1">
      <c r="AG917" s="19"/>
    </row>
    <row r="918" ht="15.75" customHeight="1">
      <c r="AG918" s="19"/>
    </row>
    <row r="919" ht="15.75" customHeight="1">
      <c r="AG919" s="19"/>
    </row>
    <row r="920" ht="15.75" customHeight="1">
      <c r="AG920" s="19"/>
    </row>
    <row r="921" ht="15.75" customHeight="1">
      <c r="AG921" s="19"/>
    </row>
    <row r="922" ht="15.75" customHeight="1">
      <c r="AG922" s="19"/>
    </row>
    <row r="923" ht="15.75" customHeight="1">
      <c r="AG923" s="19"/>
    </row>
    <row r="924" ht="15.75" customHeight="1">
      <c r="AG924" s="19"/>
    </row>
    <row r="925" ht="15.75" customHeight="1">
      <c r="AG925" s="19"/>
    </row>
    <row r="926" ht="15.75" customHeight="1">
      <c r="AG926" s="19"/>
    </row>
    <row r="927" ht="15.75" customHeight="1">
      <c r="AG927" s="19"/>
    </row>
    <row r="928" ht="15.75" customHeight="1">
      <c r="AG928" s="19"/>
    </row>
    <row r="929" ht="15.75" customHeight="1">
      <c r="AG929" s="19"/>
    </row>
    <row r="930" ht="15.75" customHeight="1">
      <c r="AG930" s="19"/>
    </row>
    <row r="931" ht="15.75" customHeight="1">
      <c r="AG931" s="19"/>
    </row>
    <row r="932" ht="15.75" customHeight="1">
      <c r="AG932" s="19"/>
    </row>
    <row r="933" ht="15.75" customHeight="1">
      <c r="AG933" s="19"/>
    </row>
    <row r="934" ht="15.75" customHeight="1">
      <c r="AG934" s="19"/>
    </row>
    <row r="935" ht="15.75" customHeight="1">
      <c r="AG935" s="19"/>
    </row>
    <row r="936" ht="15.75" customHeight="1">
      <c r="AG936" s="19"/>
    </row>
    <row r="937" ht="15.75" customHeight="1">
      <c r="AG937" s="19"/>
    </row>
    <row r="938" ht="15.75" customHeight="1">
      <c r="AG938" s="19"/>
    </row>
    <row r="939" ht="15.75" customHeight="1">
      <c r="AG939" s="19"/>
    </row>
    <row r="940" ht="15.75" customHeight="1">
      <c r="AG940" s="19"/>
    </row>
    <row r="941" ht="15.75" customHeight="1">
      <c r="AG941" s="19"/>
    </row>
    <row r="942" ht="15.75" customHeight="1">
      <c r="AG942" s="19"/>
    </row>
    <row r="943" ht="15.75" customHeight="1">
      <c r="AG943" s="19"/>
    </row>
    <row r="944" ht="15.75" customHeight="1">
      <c r="AG944" s="19"/>
    </row>
    <row r="945" ht="15.75" customHeight="1">
      <c r="AG945" s="19"/>
    </row>
    <row r="946" ht="15.75" customHeight="1">
      <c r="AG946" s="19"/>
    </row>
    <row r="947" ht="15.75" customHeight="1">
      <c r="AG947" s="19"/>
    </row>
    <row r="948" ht="15.75" customHeight="1">
      <c r="AG948" s="19"/>
    </row>
    <row r="949" ht="15.75" customHeight="1">
      <c r="AG949" s="19"/>
    </row>
    <row r="950" ht="15.75" customHeight="1">
      <c r="AG950" s="19"/>
    </row>
    <row r="951" ht="15.75" customHeight="1">
      <c r="AG951" s="19"/>
    </row>
    <row r="952" ht="15.75" customHeight="1">
      <c r="AG952" s="19"/>
    </row>
    <row r="953" ht="15.75" customHeight="1">
      <c r="AG953" s="19"/>
    </row>
    <row r="954" ht="15.75" customHeight="1">
      <c r="AG954" s="19"/>
    </row>
    <row r="955" ht="15.75" customHeight="1">
      <c r="AG955" s="19"/>
    </row>
    <row r="956" ht="15.75" customHeight="1">
      <c r="AG956" s="19"/>
    </row>
    <row r="957" ht="15.75" customHeight="1">
      <c r="AG957" s="19"/>
    </row>
    <row r="958" ht="15.75" customHeight="1">
      <c r="AG958" s="19"/>
    </row>
    <row r="959" ht="15.75" customHeight="1">
      <c r="AG959" s="19"/>
    </row>
    <row r="960" ht="15.75" customHeight="1">
      <c r="AG960" s="19"/>
    </row>
    <row r="961" ht="15.75" customHeight="1">
      <c r="AG961" s="19"/>
    </row>
    <row r="962" ht="15.75" customHeight="1">
      <c r="AG962" s="19"/>
    </row>
    <row r="963" ht="15.75" customHeight="1">
      <c r="AG963" s="19"/>
    </row>
    <row r="964" ht="15.75" customHeight="1">
      <c r="AG964" s="19"/>
    </row>
    <row r="965" ht="15.75" customHeight="1">
      <c r="AG965" s="19"/>
    </row>
    <row r="966" ht="15.75" customHeight="1">
      <c r="AG966" s="19"/>
    </row>
    <row r="967" ht="15.75" customHeight="1">
      <c r="AG967" s="19"/>
    </row>
    <row r="968" ht="15.75" customHeight="1">
      <c r="AG968" s="19"/>
    </row>
    <row r="969" ht="15.75" customHeight="1">
      <c r="AG969" s="19"/>
    </row>
    <row r="970" ht="15.75" customHeight="1">
      <c r="AG970" s="19"/>
    </row>
    <row r="971" ht="15.75" customHeight="1">
      <c r="AG971" s="19"/>
    </row>
    <row r="972" ht="15.75" customHeight="1">
      <c r="AG972" s="19"/>
    </row>
    <row r="973" ht="15.75" customHeight="1">
      <c r="AG973" s="19"/>
    </row>
    <row r="974" ht="15.75" customHeight="1">
      <c r="AG974" s="19"/>
    </row>
    <row r="975" ht="15.75" customHeight="1">
      <c r="AG975" s="19"/>
    </row>
    <row r="976" ht="15.75" customHeight="1">
      <c r="AG976" s="19"/>
    </row>
    <row r="977" ht="15.75" customHeight="1">
      <c r="AG977" s="19"/>
    </row>
    <row r="978" ht="15.75" customHeight="1">
      <c r="AG978" s="19"/>
    </row>
    <row r="979" ht="15.75" customHeight="1">
      <c r="AG979" s="19"/>
    </row>
    <row r="980" ht="15.75" customHeight="1">
      <c r="AG980" s="19"/>
    </row>
    <row r="981" ht="15.75" customHeight="1">
      <c r="AG981" s="19"/>
    </row>
    <row r="982" ht="15.75" customHeight="1">
      <c r="AG982" s="19"/>
    </row>
    <row r="983" ht="15.75" customHeight="1">
      <c r="AG983" s="19"/>
    </row>
    <row r="984" ht="15.75" customHeight="1">
      <c r="AG984" s="19"/>
    </row>
    <row r="985" ht="15.75" customHeight="1">
      <c r="AG985" s="19"/>
    </row>
    <row r="986" ht="15.75" customHeight="1">
      <c r="AG986" s="19"/>
    </row>
    <row r="987" ht="15.75" customHeight="1">
      <c r="AG987" s="19"/>
    </row>
    <row r="988" ht="15.75" customHeight="1">
      <c r="AG988" s="19"/>
    </row>
    <row r="989" ht="15.75" customHeight="1">
      <c r="AG989" s="19"/>
    </row>
    <row r="990" ht="15.75" customHeight="1">
      <c r="AG990" s="19"/>
    </row>
    <row r="991" ht="15.75" customHeight="1">
      <c r="AG991" s="19"/>
    </row>
    <row r="992" ht="15.75" customHeight="1">
      <c r="AG992" s="19"/>
    </row>
    <row r="993" ht="15.75" customHeight="1">
      <c r="AG993" s="19"/>
    </row>
    <row r="994" ht="15.75" customHeight="1">
      <c r="AG994" s="19"/>
    </row>
    <row r="995" ht="15.75" customHeight="1">
      <c r="AG995" s="19"/>
    </row>
    <row r="996" ht="15.75" customHeight="1">
      <c r="AG996" s="19"/>
    </row>
    <row r="997" ht="15.75" customHeight="1">
      <c r="AG997" s="19"/>
    </row>
    <row r="998" ht="15.75" customHeight="1">
      <c r="AG998" s="19"/>
    </row>
    <row r="999" ht="15.75" customHeight="1">
      <c r="AG999" s="19"/>
    </row>
    <row r="1000" ht="15.75" customHeight="1">
      <c r="AG1000" s="19"/>
    </row>
  </sheetData>
  <autoFilter ref="$A$1:$AH$117"/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/>
    <row r="2" ht="15.75" customHeight="1"/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0"/>
  <cols>
    <col customWidth="1" min="1" max="1" width="12.63"/>
    <col customWidth="1" min="2" max="3" width="21.38"/>
    <col customWidth="1" min="4" max="4" width="18.88"/>
    <col customWidth="1" min="5" max="6" width="18.75"/>
    <col customWidth="1" min="7" max="8" width="18.63"/>
    <col customWidth="1" min="9" max="10" width="22.38"/>
    <col customWidth="1" min="11" max="11" width="14.38"/>
    <col customWidth="1" min="12" max="12" width="19.38"/>
    <col customWidth="1" min="13" max="13" width="17.88"/>
    <col customWidth="1" min="14" max="14" width="18.0"/>
    <col customWidth="1" min="15" max="15" width="13.88"/>
    <col customWidth="1" min="31" max="31" width="15.63"/>
  </cols>
  <sheetData>
    <row r="1" ht="15.75" customHeight="1">
      <c r="A1" s="24" t="s">
        <v>294</v>
      </c>
      <c r="B1" s="25" t="s">
        <v>295</v>
      </c>
      <c r="C1" s="2" t="s">
        <v>5</v>
      </c>
      <c r="D1" s="2" t="s">
        <v>296</v>
      </c>
      <c r="E1" s="2" t="s">
        <v>8</v>
      </c>
      <c r="F1" s="2" t="s">
        <v>297</v>
      </c>
      <c r="G1" s="2" t="s">
        <v>11</v>
      </c>
      <c r="H1" s="2" t="s">
        <v>298</v>
      </c>
      <c r="I1" s="2" t="s">
        <v>14</v>
      </c>
      <c r="J1" s="2" t="s">
        <v>299</v>
      </c>
      <c r="K1" s="2" t="s">
        <v>17</v>
      </c>
      <c r="L1" s="4" t="s">
        <v>300</v>
      </c>
      <c r="M1" s="4" t="s">
        <v>301</v>
      </c>
      <c r="N1" s="4" t="s">
        <v>302</v>
      </c>
      <c r="O1" s="5" t="s">
        <v>303</v>
      </c>
      <c r="P1" s="5" t="s">
        <v>304</v>
      </c>
      <c r="Q1" s="7" t="s">
        <v>305</v>
      </c>
      <c r="R1" s="7" t="s">
        <v>306</v>
      </c>
      <c r="S1" s="11" t="s">
        <v>307</v>
      </c>
      <c r="T1" s="8" t="s">
        <v>308</v>
      </c>
      <c r="U1" s="9" t="s">
        <v>29</v>
      </c>
      <c r="V1" s="9" t="s">
        <v>309</v>
      </c>
      <c r="W1" s="9" t="s">
        <v>310</v>
      </c>
      <c r="X1" s="12" t="s">
        <v>311</v>
      </c>
      <c r="Y1" s="12" t="s">
        <v>312</v>
      </c>
      <c r="Z1" s="12" t="s">
        <v>8</v>
      </c>
      <c r="AA1" s="12" t="s">
        <v>313</v>
      </c>
      <c r="AB1" s="12" t="s">
        <v>314</v>
      </c>
      <c r="AC1" s="12" t="s">
        <v>11</v>
      </c>
      <c r="AD1" s="12" t="s">
        <v>315</v>
      </c>
      <c r="AE1" s="12" t="s">
        <v>316</v>
      </c>
      <c r="AF1" s="12" t="s">
        <v>14</v>
      </c>
      <c r="AG1" s="12" t="s">
        <v>317</v>
      </c>
      <c r="AH1" s="12" t="s">
        <v>318</v>
      </c>
      <c r="AI1" s="12" t="s">
        <v>17</v>
      </c>
    </row>
    <row r="2" ht="15.75" customHeight="1">
      <c r="A2" s="26" t="s">
        <v>319</v>
      </c>
      <c r="B2" s="27"/>
      <c r="C2" s="28">
        <v>44231.0</v>
      </c>
      <c r="D2" s="29">
        <v>67.32</v>
      </c>
      <c r="E2" s="27">
        <v>44237.0</v>
      </c>
      <c r="F2" s="29">
        <v>90.46</v>
      </c>
      <c r="G2" s="27">
        <v>44228.0</v>
      </c>
      <c r="H2" s="29">
        <v>90.9</v>
      </c>
      <c r="I2" s="30">
        <v>44565.0</v>
      </c>
      <c r="J2" s="29">
        <v>99.3</v>
      </c>
      <c r="K2" s="30">
        <v>44840.0</v>
      </c>
      <c r="L2" s="31" t="s">
        <v>320</v>
      </c>
      <c r="M2" s="31">
        <v>0.0</v>
      </c>
      <c r="N2" s="31">
        <v>0.0</v>
      </c>
      <c r="O2" s="31">
        <v>10.20778</v>
      </c>
      <c r="P2" s="32">
        <v>11.38857143</v>
      </c>
      <c r="Q2" s="31">
        <v>0.43182</v>
      </c>
      <c r="R2" s="33">
        <v>0.43182</v>
      </c>
      <c r="S2" s="33">
        <v>314.0</v>
      </c>
      <c r="T2" s="26">
        <v>22.058</v>
      </c>
      <c r="U2" s="26">
        <v>835.0</v>
      </c>
      <c r="V2" s="34">
        <v>0.8764045</v>
      </c>
      <c r="W2" s="34">
        <v>0.4547404</v>
      </c>
      <c r="X2" s="32">
        <v>0.0</v>
      </c>
      <c r="Y2" s="35">
        <v>538.973</v>
      </c>
      <c r="Z2" s="36">
        <v>44237.0</v>
      </c>
      <c r="AA2" s="35">
        <v>2.227</v>
      </c>
      <c r="AB2" s="35">
        <v>17.817</v>
      </c>
      <c r="AC2" s="36">
        <v>44593.0</v>
      </c>
      <c r="AD2" s="35">
        <v>0.0</v>
      </c>
      <c r="AE2" s="35">
        <v>1120.262</v>
      </c>
      <c r="AF2" s="36">
        <v>44565.0</v>
      </c>
      <c r="AG2" s="35">
        <v>0.0</v>
      </c>
      <c r="AH2" s="35">
        <v>824.05</v>
      </c>
      <c r="AI2" s="36">
        <v>44840.0</v>
      </c>
    </row>
    <row r="3" ht="15.75" customHeight="1">
      <c r="A3" s="37" t="s">
        <v>87</v>
      </c>
      <c r="B3" s="38"/>
      <c r="C3" s="38">
        <v>44441.0</v>
      </c>
      <c r="D3" s="39">
        <v>49.32</v>
      </c>
      <c r="E3" s="40">
        <v>44447.0</v>
      </c>
      <c r="F3" s="39">
        <v>83.49</v>
      </c>
      <c r="G3" s="40">
        <v>44450.0</v>
      </c>
      <c r="H3" s="39">
        <v>85.69</v>
      </c>
      <c r="I3" s="41">
        <v>44806.0</v>
      </c>
      <c r="J3" s="39">
        <v>89.05</v>
      </c>
      <c r="K3" s="42" t="s">
        <v>321</v>
      </c>
      <c r="L3" s="39">
        <v>0.195</v>
      </c>
      <c r="M3" s="39">
        <v>0.0</v>
      </c>
      <c r="N3" s="39">
        <v>0.0</v>
      </c>
      <c r="O3" s="39">
        <v>3.310101</v>
      </c>
      <c r="P3" s="17">
        <v>4.604583652</v>
      </c>
      <c r="Q3" s="39">
        <v>0.742244691</v>
      </c>
      <c r="R3" s="43">
        <v>0.83</v>
      </c>
      <c r="S3" s="44">
        <v>444.0</v>
      </c>
      <c r="T3" s="37">
        <v>76.195</v>
      </c>
      <c r="U3" s="37">
        <v>811.0</v>
      </c>
      <c r="V3" s="45">
        <v>0.9310345</v>
      </c>
      <c r="W3" s="45">
        <v>0.8476516</v>
      </c>
      <c r="X3" s="17">
        <v>1.372</v>
      </c>
      <c r="Y3" s="17">
        <v>30.296</v>
      </c>
      <c r="Z3" s="40">
        <v>44447.0</v>
      </c>
      <c r="AA3" s="17">
        <v>0.298</v>
      </c>
      <c r="AB3" s="17">
        <v>3.996</v>
      </c>
      <c r="AC3" s="46">
        <f t="shared" ref="AC3:AC9" si="1">G3</f>
        <v>44450</v>
      </c>
      <c r="AD3" s="37">
        <v>0.0</v>
      </c>
      <c r="AE3" s="17">
        <v>13.299</v>
      </c>
      <c r="AF3" s="46">
        <f t="shared" ref="AF3:AF8" si="2">I3</f>
        <v>44806</v>
      </c>
      <c r="AG3" s="37">
        <v>0.0</v>
      </c>
      <c r="AH3" s="37">
        <v>0.0</v>
      </c>
      <c r="AI3" s="37" t="str">
        <f t="shared" ref="AI3:AI9" si="3">K3</f>
        <v>14-05-22</v>
      </c>
    </row>
    <row r="4" ht="15.75" customHeight="1">
      <c r="A4" s="37" t="s">
        <v>153</v>
      </c>
      <c r="B4" s="40"/>
      <c r="C4" s="40">
        <v>44531.0</v>
      </c>
      <c r="D4" s="39">
        <v>10.96</v>
      </c>
      <c r="E4" s="40">
        <v>44537.0</v>
      </c>
      <c r="F4" s="39">
        <v>36.79</v>
      </c>
      <c r="G4" s="47">
        <v>44540.0</v>
      </c>
      <c r="H4" s="39">
        <v>62.49</v>
      </c>
      <c r="I4" s="41">
        <v>44896.0</v>
      </c>
      <c r="J4" s="39">
        <v>71.75</v>
      </c>
      <c r="K4" s="41">
        <v>44899.0</v>
      </c>
      <c r="L4" s="39">
        <v>0.609</v>
      </c>
      <c r="M4" s="39">
        <v>1.0</v>
      </c>
      <c r="N4" s="39">
        <v>1.0</v>
      </c>
      <c r="O4" s="39">
        <v>-2.59899</v>
      </c>
      <c r="P4" s="17">
        <v>-1.304507257</v>
      </c>
      <c r="Q4" s="39">
        <v>0.036173537</v>
      </c>
      <c r="R4" s="17">
        <v>0.41648281</v>
      </c>
      <c r="S4" s="44">
        <v>217.0</v>
      </c>
      <c r="T4" s="13">
        <v>44.015</v>
      </c>
      <c r="U4" s="37">
        <v>850.0</v>
      </c>
      <c r="V4" s="45">
        <v>0.8707865</v>
      </c>
      <c r="W4" s="45">
        <v>0.5162292</v>
      </c>
      <c r="X4" s="17">
        <v>3.234</v>
      </c>
      <c r="Y4" s="17">
        <v>146.74</v>
      </c>
      <c r="Z4" s="40">
        <v>44537.0</v>
      </c>
      <c r="AA4" s="17">
        <v>0.171</v>
      </c>
      <c r="AB4" s="17">
        <v>4.577</v>
      </c>
      <c r="AC4" s="48">
        <f t="shared" si="1"/>
        <v>44540</v>
      </c>
      <c r="AD4" s="17">
        <v>0.022</v>
      </c>
      <c r="AE4" s="17">
        <v>2.345</v>
      </c>
      <c r="AF4" s="46">
        <f t="shared" si="2"/>
        <v>44896</v>
      </c>
      <c r="AG4" s="17">
        <v>0.156</v>
      </c>
      <c r="AH4" s="17">
        <v>5.281</v>
      </c>
      <c r="AI4" s="46">
        <f t="shared" si="3"/>
        <v>44899</v>
      </c>
    </row>
    <row r="5" ht="15.75" customHeight="1">
      <c r="A5" s="37" t="s">
        <v>322</v>
      </c>
      <c r="B5" s="39"/>
      <c r="C5" s="39" t="s">
        <v>323</v>
      </c>
      <c r="D5" s="39">
        <v>37.18</v>
      </c>
      <c r="E5" s="42" t="s">
        <v>324</v>
      </c>
      <c r="F5" s="39">
        <v>60.97</v>
      </c>
      <c r="G5" s="49">
        <v>44621.0</v>
      </c>
      <c r="H5" s="39">
        <v>72.42</v>
      </c>
      <c r="I5" s="42" t="s">
        <v>325</v>
      </c>
      <c r="J5" s="39">
        <v>77.27</v>
      </c>
      <c r="K5" s="49">
        <v>44810.0</v>
      </c>
      <c r="L5" s="39">
        <v>0.129</v>
      </c>
      <c r="M5" s="39">
        <v>0.0</v>
      </c>
      <c r="N5" s="39">
        <v>0.0</v>
      </c>
      <c r="O5" s="39">
        <v>-9.87172</v>
      </c>
      <c r="P5" s="17">
        <v>-8.57723453</v>
      </c>
      <c r="Q5" s="17">
        <v>0.450850332</v>
      </c>
      <c r="R5" s="17">
        <v>0.45085033</v>
      </c>
      <c r="S5" s="44">
        <v>254.0</v>
      </c>
      <c r="T5" s="37">
        <v>64.355</v>
      </c>
      <c r="U5" s="37">
        <v>812.0</v>
      </c>
      <c r="V5" s="45">
        <v>0.8932584</v>
      </c>
      <c r="W5" s="45">
        <v>0.525368</v>
      </c>
      <c r="X5" s="17">
        <v>0.0</v>
      </c>
      <c r="Y5" s="17">
        <v>27.094</v>
      </c>
      <c r="Z5" s="37" t="str">
        <f t="shared" ref="Z5:Z8" si="4">E5</f>
        <v>19-09-21</v>
      </c>
      <c r="AA5" s="17">
        <v>1.461</v>
      </c>
      <c r="AB5" s="17">
        <v>88.32</v>
      </c>
      <c r="AC5" s="46">
        <f t="shared" si="1"/>
        <v>44621</v>
      </c>
      <c r="AD5" s="17">
        <v>0.266</v>
      </c>
      <c r="AE5" s="17">
        <v>309.185</v>
      </c>
      <c r="AF5" s="37" t="str">
        <f t="shared" si="2"/>
        <v>18-03-22</v>
      </c>
      <c r="AG5" s="17">
        <v>0.0</v>
      </c>
      <c r="AH5" s="17">
        <v>2.789</v>
      </c>
      <c r="AI5" s="46">
        <f t="shared" si="3"/>
        <v>44810</v>
      </c>
    </row>
    <row r="6" ht="15.75" customHeight="1">
      <c r="A6" s="37" t="s">
        <v>185</v>
      </c>
      <c r="B6" s="39"/>
      <c r="C6" s="39" t="s">
        <v>326</v>
      </c>
      <c r="D6" s="39">
        <v>56.13</v>
      </c>
      <c r="E6" s="39" t="s">
        <v>327</v>
      </c>
      <c r="F6" s="39">
        <v>76.18</v>
      </c>
      <c r="G6" s="39" t="s">
        <v>328</v>
      </c>
      <c r="H6" s="39">
        <v>79.01</v>
      </c>
      <c r="I6" s="50" t="s">
        <v>329</v>
      </c>
      <c r="J6" s="39">
        <v>82.35</v>
      </c>
      <c r="K6" s="50" t="s">
        <v>330</v>
      </c>
      <c r="L6" s="39">
        <v>0.472</v>
      </c>
      <c r="M6" s="39">
        <v>0.0</v>
      </c>
      <c r="N6" s="39">
        <v>1.0</v>
      </c>
      <c r="O6" s="39">
        <v>10.21919</v>
      </c>
      <c r="P6" s="17">
        <v>11.51367456</v>
      </c>
      <c r="Q6" s="17">
        <v>0.536243099</v>
      </c>
      <c r="R6" s="17">
        <v>0.35391477</v>
      </c>
      <c r="S6" s="44">
        <v>288.0</v>
      </c>
      <c r="T6" s="37">
        <v>23.393</v>
      </c>
      <c r="U6" s="37">
        <v>820.0</v>
      </c>
      <c r="V6" s="45">
        <v>0.8707865</v>
      </c>
      <c r="W6" s="45">
        <v>0.3562456</v>
      </c>
      <c r="X6" s="17">
        <v>6.217</v>
      </c>
      <c r="Y6" s="17">
        <v>613.969</v>
      </c>
      <c r="Z6" s="37" t="str">
        <f t="shared" si="4"/>
        <v>24-08-21</v>
      </c>
      <c r="AA6" s="17">
        <v>1.09</v>
      </c>
      <c r="AB6" s="17">
        <v>169.573</v>
      </c>
      <c r="AC6" s="37" t="str">
        <f t="shared" si="1"/>
        <v>24-11-21</v>
      </c>
      <c r="AD6" s="17">
        <v>1.355</v>
      </c>
      <c r="AE6" s="17">
        <v>944.952</v>
      </c>
      <c r="AF6" s="37" t="str">
        <f t="shared" si="2"/>
        <v>24-02-22</v>
      </c>
      <c r="AG6" s="17">
        <v>0.059</v>
      </c>
      <c r="AH6" s="17">
        <v>56.514</v>
      </c>
      <c r="AI6" s="37" t="str">
        <f t="shared" si="3"/>
        <v>24-05-22</v>
      </c>
    </row>
    <row r="7" ht="15.75" customHeight="1">
      <c r="A7" s="37" t="s">
        <v>203</v>
      </c>
      <c r="B7" s="39"/>
      <c r="C7" s="39" t="s">
        <v>331</v>
      </c>
      <c r="D7" s="39">
        <v>8.23</v>
      </c>
      <c r="E7" s="42" t="s">
        <v>332</v>
      </c>
      <c r="F7" s="39">
        <v>22.86</v>
      </c>
      <c r="G7" s="42" t="s">
        <v>333</v>
      </c>
      <c r="H7" s="39">
        <v>40.14</v>
      </c>
      <c r="I7" s="42" t="s">
        <v>334</v>
      </c>
      <c r="J7" s="39">
        <v>55.64</v>
      </c>
      <c r="K7" s="50" t="s">
        <v>335</v>
      </c>
      <c r="L7" s="39">
        <v>0.434</v>
      </c>
      <c r="M7" s="39">
        <v>0.0</v>
      </c>
      <c r="N7" s="39">
        <v>1.0</v>
      </c>
      <c r="O7" s="39">
        <v>-5.14444</v>
      </c>
      <c r="P7" s="17">
        <v>-3.849961803</v>
      </c>
      <c r="Q7" s="39">
        <v>0.600225441</v>
      </c>
      <c r="R7" s="17">
        <v>0.56724777</v>
      </c>
      <c r="S7" s="44">
        <v>295.0</v>
      </c>
      <c r="T7" s="37">
        <v>69.148</v>
      </c>
      <c r="U7" s="37">
        <v>775.0</v>
      </c>
      <c r="V7" s="45">
        <v>0.8785714</v>
      </c>
      <c r="W7" s="45">
        <v>0.3869666</v>
      </c>
      <c r="X7" s="17">
        <v>2.584</v>
      </c>
      <c r="Y7" s="17">
        <v>50.647</v>
      </c>
      <c r="Z7" s="37" t="str">
        <f t="shared" si="4"/>
        <v>21-08-21</v>
      </c>
      <c r="AA7" s="17">
        <v>0.369</v>
      </c>
      <c r="AB7" s="17">
        <v>19.694</v>
      </c>
      <c r="AC7" s="37" t="str">
        <f t="shared" si="1"/>
        <v>23-10-21</v>
      </c>
      <c r="AD7" s="17">
        <v>0.018</v>
      </c>
      <c r="AE7" s="17">
        <v>2.658</v>
      </c>
      <c r="AF7" s="37" t="str">
        <f t="shared" si="2"/>
        <v>22-01-22</v>
      </c>
      <c r="AG7" s="17">
        <v>0.0</v>
      </c>
      <c r="AH7" s="17">
        <v>0.277</v>
      </c>
      <c r="AI7" s="37" t="str">
        <f t="shared" si="3"/>
        <v>26-04-22</v>
      </c>
    </row>
    <row r="8" ht="15.75" customHeight="1">
      <c r="A8" s="37" t="s">
        <v>229</v>
      </c>
      <c r="B8" s="39"/>
      <c r="C8" s="39" t="s">
        <v>336</v>
      </c>
      <c r="D8" s="39">
        <v>16.18</v>
      </c>
      <c r="E8" s="42" t="s">
        <v>337</v>
      </c>
      <c r="F8" s="39">
        <v>48.56</v>
      </c>
      <c r="G8" s="49">
        <v>44239.0</v>
      </c>
      <c r="H8" s="39">
        <v>59.42</v>
      </c>
      <c r="I8" s="42" t="s">
        <v>329</v>
      </c>
      <c r="J8" s="39">
        <v>64.59</v>
      </c>
      <c r="K8" s="49">
        <v>44687.0</v>
      </c>
      <c r="L8" s="39">
        <v>0.454</v>
      </c>
      <c r="M8" s="39">
        <v>0.0</v>
      </c>
      <c r="N8" s="39">
        <v>1.0</v>
      </c>
      <c r="O8" s="39">
        <v>-15.599</v>
      </c>
      <c r="P8" s="17">
        <v>-14.30450726</v>
      </c>
      <c r="Q8" s="39">
        <v>0.05591175</v>
      </c>
      <c r="R8" s="17">
        <v>0.1385413</v>
      </c>
      <c r="S8" s="44">
        <v>290.0</v>
      </c>
      <c r="T8" s="37">
        <v>52.851</v>
      </c>
      <c r="U8" s="37">
        <v>840.0</v>
      </c>
      <c r="V8" s="45">
        <v>0.8820225</v>
      </c>
      <c r="W8" s="45">
        <v>0.085534</v>
      </c>
      <c r="X8" s="17">
        <v>2.336</v>
      </c>
      <c r="Y8" s="17">
        <v>124.343</v>
      </c>
      <c r="Z8" s="37" t="str">
        <f t="shared" si="4"/>
        <v>15-08-21</v>
      </c>
      <c r="AA8" s="17">
        <v>0.346</v>
      </c>
      <c r="AB8" s="17">
        <v>4.881</v>
      </c>
      <c r="AC8" s="46">
        <f t="shared" si="1"/>
        <v>44239</v>
      </c>
      <c r="AD8" s="17">
        <v>1.627</v>
      </c>
      <c r="AE8" s="17">
        <v>15.101</v>
      </c>
      <c r="AF8" s="37" t="str">
        <f t="shared" si="2"/>
        <v>24-02-22</v>
      </c>
      <c r="AG8" s="17">
        <v>0.0</v>
      </c>
      <c r="AH8" s="17">
        <v>1.298</v>
      </c>
      <c r="AI8" s="46">
        <f t="shared" si="3"/>
        <v>44687</v>
      </c>
    </row>
    <row r="9" ht="15.75" customHeight="1">
      <c r="A9" s="37" t="s">
        <v>266</v>
      </c>
      <c r="B9" s="39"/>
      <c r="C9" s="39" t="s">
        <v>338</v>
      </c>
      <c r="D9" s="39">
        <v>31.55</v>
      </c>
      <c r="E9" s="39" t="s">
        <v>339</v>
      </c>
      <c r="F9" s="39">
        <v>66.46</v>
      </c>
      <c r="G9" s="39" t="s">
        <v>340</v>
      </c>
      <c r="H9" s="39">
        <v>74.7</v>
      </c>
      <c r="I9" s="50" t="s">
        <v>341</v>
      </c>
      <c r="J9" s="39">
        <v>77.12</v>
      </c>
      <c r="K9" s="50" t="s">
        <v>342</v>
      </c>
      <c r="L9" s="39">
        <v>0.207</v>
      </c>
      <c r="M9" s="39">
        <v>0.0</v>
      </c>
      <c r="N9" s="39">
        <v>0.0</v>
      </c>
      <c r="O9" s="39">
        <v>9.663333</v>
      </c>
      <c r="P9" s="17">
        <v>10.90504202</v>
      </c>
      <c r="Q9" s="39">
        <v>0.249538903</v>
      </c>
      <c r="R9" s="17">
        <v>0.15673119</v>
      </c>
      <c r="S9" s="44">
        <v>338.0</v>
      </c>
      <c r="T9" s="37">
        <v>49.308</v>
      </c>
      <c r="U9" s="37">
        <v>800.0</v>
      </c>
      <c r="V9" s="45">
        <v>0.8707865</v>
      </c>
      <c r="W9" s="45">
        <v>0.1389965</v>
      </c>
      <c r="X9" s="17">
        <v>3.808</v>
      </c>
      <c r="Y9" s="17">
        <v>260.848</v>
      </c>
      <c r="Z9" s="37" t="s">
        <v>339</v>
      </c>
      <c r="AA9" s="17">
        <v>0.446</v>
      </c>
      <c r="AB9" s="17">
        <v>84.704</v>
      </c>
      <c r="AC9" s="37" t="str">
        <f t="shared" si="1"/>
        <v>27-11-21</v>
      </c>
      <c r="AD9" s="17">
        <v>0.586</v>
      </c>
      <c r="AE9" s="17">
        <v>344.77</v>
      </c>
      <c r="AF9" s="37" t="s">
        <v>341</v>
      </c>
      <c r="AG9" s="17">
        <v>0.404</v>
      </c>
      <c r="AH9" s="17">
        <v>67.464</v>
      </c>
      <c r="AI9" s="37" t="str">
        <f t="shared" si="3"/>
        <v>27-05-22</v>
      </c>
    </row>
    <row r="10" ht="15.75" customHeight="1">
      <c r="A10" s="37" t="s">
        <v>268</v>
      </c>
      <c r="B10" s="39"/>
      <c r="C10" s="39" t="s">
        <v>343</v>
      </c>
      <c r="D10" s="39">
        <v>30.49</v>
      </c>
      <c r="E10" s="39" t="s">
        <v>344</v>
      </c>
      <c r="F10" s="39">
        <v>49.75</v>
      </c>
      <c r="G10" s="49">
        <v>44866.0</v>
      </c>
      <c r="H10" s="39">
        <v>57.75</v>
      </c>
      <c r="I10" s="49">
        <v>44899.0</v>
      </c>
      <c r="J10" s="39">
        <v>62.58</v>
      </c>
      <c r="K10" s="49">
        <v>44902.0</v>
      </c>
      <c r="L10" s="39">
        <v>0.689</v>
      </c>
      <c r="M10" s="39">
        <v>1.0</v>
      </c>
      <c r="N10" s="39">
        <v>1.0</v>
      </c>
      <c r="O10" s="39">
        <v>-0.50808</v>
      </c>
      <c r="P10" s="17">
        <v>0.7864018335</v>
      </c>
      <c r="Q10" s="39">
        <v>0.025145593</v>
      </c>
      <c r="R10" s="17">
        <v>0.02514559</v>
      </c>
      <c r="S10" s="44">
        <v>145.0</v>
      </c>
      <c r="T10" s="37">
        <v>69.053</v>
      </c>
      <c r="U10" s="37">
        <v>860.0</v>
      </c>
      <c r="V10" s="45">
        <v>0.8630952</v>
      </c>
      <c r="W10" s="45">
        <v>0.0121347</v>
      </c>
      <c r="X10" s="17">
        <v>0.0</v>
      </c>
      <c r="Y10" s="17">
        <v>4.473</v>
      </c>
      <c r="Z10" s="37" t="s">
        <v>344</v>
      </c>
      <c r="AA10" s="17">
        <v>0.0</v>
      </c>
      <c r="AB10" s="17">
        <v>0.746</v>
      </c>
      <c r="AC10" s="37" t="s">
        <v>345</v>
      </c>
      <c r="AD10" s="17">
        <v>0.0</v>
      </c>
      <c r="AE10" s="17">
        <v>2.237</v>
      </c>
      <c r="AF10" s="37" t="s">
        <v>346</v>
      </c>
      <c r="AG10" s="17">
        <v>0.0</v>
      </c>
      <c r="AH10" s="17">
        <v>0.746</v>
      </c>
      <c r="AI10" s="37" t="s">
        <v>347</v>
      </c>
    </row>
    <row r="11" ht="15.75" customHeight="1">
      <c r="A11" s="51" t="s">
        <v>286</v>
      </c>
      <c r="B11" s="52"/>
      <c r="C11" s="52">
        <v>44380.0</v>
      </c>
      <c r="D11" s="53">
        <v>8.16</v>
      </c>
      <c r="E11" s="52">
        <v>44386.0</v>
      </c>
      <c r="F11" s="53">
        <v>75.26</v>
      </c>
      <c r="G11" s="52">
        <v>44389.0</v>
      </c>
      <c r="H11" s="53">
        <v>81.08</v>
      </c>
      <c r="I11" s="54">
        <v>44380.0</v>
      </c>
      <c r="J11" s="53">
        <v>88.39</v>
      </c>
      <c r="K11" s="54">
        <v>44748.0</v>
      </c>
      <c r="L11" s="53">
        <v>0.149</v>
      </c>
      <c r="M11" s="53">
        <v>0.0</v>
      </c>
      <c r="N11" s="53">
        <v>0.0</v>
      </c>
      <c r="O11" s="53">
        <v>2.128283</v>
      </c>
      <c r="P11" s="55">
        <v>3.42276547</v>
      </c>
      <c r="Q11" s="55">
        <v>0.087813944</v>
      </c>
      <c r="R11" s="55">
        <v>0.22758561</v>
      </c>
      <c r="S11" s="56">
        <v>319.0</v>
      </c>
      <c r="T11" s="57">
        <v>63.372</v>
      </c>
      <c r="U11" s="51">
        <v>816.0</v>
      </c>
      <c r="V11" s="58">
        <v>0.8908046</v>
      </c>
      <c r="W11" s="58">
        <v>0.4566535</v>
      </c>
      <c r="X11" s="55">
        <v>3.137</v>
      </c>
      <c r="Y11" s="55">
        <v>151.976</v>
      </c>
      <c r="Z11" s="59">
        <v>44386.0</v>
      </c>
      <c r="AA11" s="55">
        <v>2.037</v>
      </c>
      <c r="AB11" s="55">
        <v>147.596</v>
      </c>
      <c r="AC11" s="59">
        <v>44389.0</v>
      </c>
      <c r="AD11" s="55">
        <v>0.794</v>
      </c>
      <c r="AE11" s="55">
        <v>1500.792</v>
      </c>
      <c r="AF11" s="59">
        <v>44745.0</v>
      </c>
      <c r="AG11" s="55">
        <v>0.0</v>
      </c>
      <c r="AH11" s="55">
        <v>9.777</v>
      </c>
      <c r="AI11" s="59">
        <v>44748.0</v>
      </c>
    </row>
    <row r="12" ht="15.75" customHeight="1">
      <c r="A12" s="60" t="s">
        <v>52</v>
      </c>
      <c r="B12" s="61"/>
      <c r="C12" s="61" t="s">
        <v>348</v>
      </c>
      <c r="D12" s="61">
        <v>37.81</v>
      </c>
      <c r="E12" s="62" t="s">
        <v>349</v>
      </c>
      <c r="F12" s="61">
        <v>66.07</v>
      </c>
      <c r="G12" s="62" t="s">
        <v>350</v>
      </c>
      <c r="H12" s="61">
        <v>85.3</v>
      </c>
      <c r="I12" s="62" t="s">
        <v>351</v>
      </c>
      <c r="J12" s="61">
        <v>90.61</v>
      </c>
      <c r="K12" s="62" t="s">
        <v>352</v>
      </c>
      <c r="L12" s="63">
        <v>0.771</v>
      </c>
      <c r="M12" s="60"/>
      <c r="N12" s="60"/>
      <c r="O12" s="61">
        <v>-0.5495867769</v>
      </c>
      <c r="P12" s="61">
        <v>-1.759052712</v>
      </c>
      <c r="Q12" s="61">
        <v>0.0</v>
      </c>
      <c r="R12" s="63">
        <v>0.278515591</v>
      </c>
      <c r="S12" s="64">
        <v>369.0</v>
      </c>
      <c r="T12" s="65">
        <v>8.009</v>
      </c>
      <c r="U12" s="66">
        <v>160.0</v>
      </c>
      <c r="V12" s="67">
        <v>0.8539326</v>
      </c>
      <c r="W12" s="67">
        <v>0.2622107</v>
      </c>
      <c r="X12" s="66"/>
      <c r="Y12" s="66"/>
      <c r="Z12" s="66"/>
      <c r="AA12" s="66"/>
      <c r="AB12" s="66"/>
      <c r="AC12" s="66"/>
      <c r="AD12" s="66"/>
      <c r="AE12" s="66"/>
      <c r="AF12" s="66"/>
      <c r="AG12" s="66"/>
      <c r="AH12" s="66"/>
      <c r="AI12" s="66"/>
    </row>
    <row r="13" ht="15.75" customHeight="1">
      <c r="A13" s="68" t="s">
        <v>73</v>
      </c>
      <c r="B13" s="69"/>
      <c r="C13" s="69">
        <v>44257.0</v>
      </c>
      <c r="D13" s="16">
        <v>26.1</v>
      </c>
      <c r="E13" s="69">
        <v>44263.0</v>
      </c>
      <c r="F13" s="16">
        <v>37.49</v>
      </c>
      <c r="G13" s="70">
        <v>44266.0</v>
      </c>
      <c r="H13" s="16">
        <v>55.24</v>
      </c>
      <c r="I13" s="69">
        <v>44622.0</v>
      </c>
      <c r="J13" s="16">
        <v>58.64</v>
      </c>
      <c r="K13" s="70">
        <v>44625.0</v>
      </c>
      <c r="L13" s="39">
        <v>0.484</v>
      </c>
      <c r="M13" s="37"/>
      <c r="N13" s="37"/>
      <c r="O13" s="16">
        <v>-11.65454545</v>
      </c>
      <c r="P13" s="16">
        <v>-12.71142857</v>
      </c>
      <c r="Q13" s="39">
        <v>0.267277936</v>
      </c>
      <c r="R13" s="39">
        <v>0.397416254</v>
      </c>
      <c r="S13" s="71">
        <v>253.0</v>
      </c>
      <c r="T13" s="15">
        <v>30.227</v>
      </c>
      <c r="U13" s="37">
        <v>145.0</v>
      </c>
      <c r="V13" s="45">
        <v>0.8782051</v>
      </c>
      <c r="W13" s="45">
        <v>0.5070251</v>
      </c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</row>
    <row r="14" ht="15.75" customHeight="1">
      <c r="A14" s="68" t="s">
        <v>78</v>
      </c>
      <c r="B14" s="16"/>
      <c r="C14" s="16" t="s">
        <v>353</v>
      </c>
      <c r="D14" s="16">
        <v>42.93</v>
      </c>
      <c r="E14" s="13" t="s">
        <v>354</v>
      </c>
      <c r="F14" s="16">
        <v>72.65</v>
      </c>
      <c r="G14" s="13" t="s">
        <v>355</v>
      </c>
      <c r="H14" s="16">
        <v>77.74</v>
      </c>
      <c r="I14" s="13" t="s">
        <v>356</v>
      </c>
      <c r="J14" s="16">
        <v>84.53</v>
      </c>
      <c r="K14" s="13" t="s">
        <v>357</v>
      </c>
      <c r="L14" s="39">
        <v>0.689</v>
      </c>
      <c r="M14" s="37"/>
      <c r="N14" s="37"/>
      <c r="O14" s="16">
        <v>-6.004132231</v>
      </c>
      <c r="P14" s="16">
        <v>-7.213598167</v>
      </c>
      <c r="Q14" s="39">
        <v>0.001417533</v>
      </c>
      <c r="R14" s="39">
        <v>0.213888767</v>
      </c>
      <c r="S14" s="71">
        <v>365.0</v>
      </c>
      <c r="T14" s="15">
        <v>13.176</v>
      </c>
      <c r="U14" s="37">
        <v>140.0</v>
      </c>
      <c r="V14" s="45">
        <v>0.7303371</v>
      </c>
      <c r="W14" s="45">
        <v>0.6445834</v>
      </c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</row>
    <row r="15" ht="15.75" customHeight="1">
      <c r="A15" s="68" t="s">
        <v>97</v>
      </c>
      <c r="B15" s="16"/>
      <c r="C15" s="16" t="s">
        <v>358</v>
      </c>
      <c r="D15" s="16">
        <v>40.44</v>
      </c>
      <c r="E15" s="13" t="s">
        <v>359</v>
      </c>
      <c r="F15" s="16">
        <v>72.94</v>
      </c>
      <c r="G15" s="13" t="s">
        <v>360</v>
      </c>
      <c r="H15" s="16">
        <v>79.27</v>
      </c>
      <c r="I15" s="13" t="s">
        <v>361</v>
      </c>
      <c r="J15" s="16">
        <v>81.38</v>
      </c>
      <c r="K15" s="13" t="s">
        <v>362</v>
      </c>
      <c r="L15" s="39">
        <v>0.649</v>
      </c>
      <c r="M15" s="37"/>
      <c r="N15" s="37"/>
      <c r="O15" s="16">
        <v>7.632231405</v>
      </c>
      <c r="P15" s="16">
        <v>6.42276547</v>
      </c>
      <c r="Q15" s="39">
        <v>0.07207228</v>
      </c>
      <c r="R15" s="39">
        <v>0.138913199</v>
      </c>
      <c r="S15" s="71">
        <v>208.0</v>
      </c>
      <c r="T15" s="15">
        <v>18.896</v>
      </c>
      <c r="U15" s="37">
        <v>100.0</v>
      </c>
      <c r="V15" s="45">
        <v>0.7808989</v>
      </c>
      <c r="W15" s="45">
        <v>0.4163948</v>
      </c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</row>
    <row r="16" ht="15.75" customHeight="1">
      <c r="A16" s="68" t="s">
        <v>117</v>
      </c>
      <c r="B16" s="16"/>
      <c r="C16" s="16" t="s">
        <v>363</v>
      </c>
      <c r="D16" s="16">
        <v>42.74</v>
      </c>
      <c r="E16" s="13" t="s">
        <v>364</v>
      </c>
      <c r="F16" s="16">
        <v>67.1</v>
      </c>
      <c r="G16" s="13" t="s">
        <v>365</v>
      </c>
      <c r="H16" s="16">
        <v>81.04</v>
      </c>
      <c r="I16" s="13" t="s">
        <v>366</v>
      </c>
      <c r="J16" s="16">
        <v>83.87</v>
      </c>
      <c r="K16" s="13" t="s">
        <v>367</v>
      </c>
      <c r="L16" s="39">
        <v>0.625</v>
      </c>
      <c r="M16" s="37"/>
      <c r="N16" s="37"/>
      <c r="O16" s="16">
        <v>-1.731404959</v>
      </c>
      <c r="P16" s="16">
        <v>-2.940870894</v>
      </c>
      <c r="Q16" s="39">
        <v>0.082534506</v>
      </c>
      <c r="R16" s="39">
        <v>0.526721516</v>
      </c>
      <c r="S16" s="71">
        <v>262.0</v>
      </c>
      <c r="T16" s="15">
        <v>36.014</v>
      </c>
      <c r="U16" s="37">
        <v>130.0</v>
      </c>
      <c r="V16" s="45">
        <v>0.8595506</v>
      </c>
      <c r="W16" s="45">
        <v>0.1005941</v>
      </c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</row>
    <row r="17" ht="15.75" customHeight="1">
      <c r="A17" s="68" t="s">
        <v>147</v>
      </c>
      <c r="B17" s="16"/>
      <c r="C17" s="16" t="s">
        <v>368</v>
      </c>
      <c r="D17" s="16">
        <v>50.83</v>
      </c>
      <c r="E17" s="70">
        <v>44562.0</v>
      </c>
      <c r="F17" s="16">
        <v>58.38</v>
      </c>
      <c r="G17" s="13" t="s">
        <v>369</v>
      </c>
      <c r="H17" s="16">
        <v>59.58</v>
      </c>
      <c r="I17" s="13" t="s">
        <v>370</v>
      </c>
      <c r="J17" s="16">
        <v>61.01</v>
      </c>
      <c r="K17" s="13" t="s">
        <v>371</v>
      </c>
      <c r="L17" s="39">
        <v>0.651</v>
      </c>
      <c r="M17" s="37"/>
      <c r="N17" s="37"/>
      <c r="O17" s="16">
        <v>7.814049587</v>
      </c>
      <c r="P17" s="16">
        <v>6.604583652</v>
      </c>
      <c r="Q17" s="16">
        <v>0.0</v>
      </c>
      <c r="R17" s="39">
        <v>0.057613975</v>
      </c>
      <c r="S17" s="71">
        <v>252.0</v>
      </c>
      <c r="T17" s="15">
        <v>73.311</v>
      </c>
      <c r="U17" s="37">
        <v>110.0</v>
      </c>
      <c r="V17" s="45">
        <v>0.8448276</v>
      </c>
      <c r="W17" s="45">
        <v>0.1045144</v>
      </c>
      <c r="X17" s="37"/>
      <c r="Y17" s="37"/>
      <c r="Z17" s="37"/>
      <c r="AA17" s="37"/>
      <c r="AB17" s="37"/>
      <c r="AC17" s="37"/>
      <c r="AD17" s="37"/>
      <c r="AE17" s="37"/>
      <c r="AF17" s="37"/>
      <c r="AG17" s="37"/>
      <c r="AH17" s="37"/>
      <c r="AI17" s="37"/>
    </row>
    <row r="18" ht="15.75" customHeight="1">
      <c r="A18" s="68" t="s">
        <v>225</v>
      </c>
      <c r="B18" s="16"/>
      <c r="C18" s="16" t="s">
        <v>372</v>
      </c>
      <c r="D18" s="16">
        <v>33.66</v>
      </c>
      <c r="E18" s="13" t="s">
        <v>373</v>
      </c>
      <c r="F18" s="16">
        <v>48.36</v>
      </c>
      <c r="G18" s="13" t="s">
        <v>374</v>
      </c>
      <c r="H18" s="16">
        <v>55.85</v>
      </c>
      <c r="I18" s="13" t="s">
        <v>375</v>
      </c>
      <c r="J18" s="16">
        <v>57.51</v>
      </c>
      <c r="K18" s="13" t="s">
        <v>362</v>
      </c>
      <c r="L18" s="39">
        <v>0.583</v>
      </c>
      <c r="M18" s="37"/>
      <c r="N18" s="37"/>
      <c r="O18" s="16">
        <v>0.1454545455</v>
      </c>
      <c r="P18" s="16">
        <v>-0.9114285714</v>
      </c>
      <c r="Q18" s="39">
        <v>0.321616991</v>
      </c>
      <c r="R18" s="39">
        <v>0.068269871</v>
      </c>
      <c r="S18" s="71">
        <v>164.0</v>
      </c>
      <c r="T18" s="15">
        <v>38.121</v>
      </c>
      <c r="U18" s="37">
        <v>150.0</v>
      </c>
      <c r="V18" s="45">
        <v>0.8352273</v>
      </c>
      <c r="W18" s="45">
        <v>0.1602292</v>
      </c>
      <c r="X18" s="37"/>
      <c r="Y18" s="37"/>
      <c r="Z18" s="37"/>
      <c r="AA18" s="37"/>
      <c r="AB18" s="37"/>
      <c r="AC18" s="37"/>
      <c r="AD18" s="37"/>
      <c r="AE18" s="37"/>
      <c r="AF18" s="37"/>
      <c r="AG18" s="37"/>
      <c r="AH18" s="37"/>
      <c r="AI18" s="37"/>
    </row>
    <row r="19" ht="15.75" customHeight="1">
      <c r="A19" s="68" t="s">
        <v>227</v>
      </c>
      <c r="B19" s="70"/>
      <c r="C19" s="70">
        <v>44471.0</v>
      </c>
      <c r="D19" s="16">
        <v>27.09</v>
      </c>
      <c r="E19" s="70">
        <v>44477.0</v>
      </c>
      <c r="F19" s="16">
        <v>61.78</v>
      </c>
      <c r="G19" s="69">
        <v>44480.0</v>
      </c>
      <c r="H19" s="16">
        <v>79.63</v>
      </c>
      <c r="I19" s="70">
        <v>44836.0</v>
      </c>
      <c r="J19" s="16">
        <v>86.09</v>
      </c>
      <c r="K19" s="70">
        <v>44839.0</v>
      </c>
      <c r="L19" s="39">
        <v>0.797</v>
      </c>
      <c r="M19" s="37"/>
      <c r="N19" s="37"/>
      <c r="O19" s="16">
        <v>2.541322314</v>
      </c>
      <c r="P19" s="16">
        <v>1.331856379</v>
      </c>
      <c r="Q19" s="39">
        <v>0.301744688</v>
      </c>
      <c r="R19" s="39">
        <v>0.170732259</v>
      </c>
      <c r="S19" s="71">
        <v>472.0</v>
      </c>
      <c r="T19" s="15">
        <v>21.901</v>
      </c>
      <c r="U19" s="37">
        <v>135.0</v>
      </c>
      <c r="V19" s="45">
        <v>0.8370787</v>
      </c>
      <c r="W19" s="45">
        <v>0.1798478</v>
      </c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</row>
    <row r="20" ht="15.75" customHeight="1">
      <c r="A20" s="68" t="s">
        <v>278</v>
      </c>
      <c r="B20" s="16"/>
      <c r="C20" s="16" t="s">
        <v>376</v>
      </c>
      <c r="D20" s="16">
        <v>77.27</v>
      </c>
      <c r="E20" s="13" t="s">
        <v>377</v>
      </c>
      <c r="F20" s="16">
        <v>80.32</v>
      </c>
      <c r="G20" s="13" t="s">
        <v>378</v>
      </c>
      <c r="H20" s="16">
        <v>86.55</v>
      </c>
      <c r="I20" s="13" t="s">
        <v>379</v>
      </c>
      <c r="J20" s="16">
        <v>87.57</v>
      </c>
      <c r="K20" s="13" t="s">
        <v>380</v>
      </c>
      <c r="L20" s="39">
        <v>0.89</v>
      </c>
      <c r="M20" s="37"/>
      <c r="N20" s="37"/>
      <c r="O20" s="16">
        <v>10.24545455</v>
      </c>
      <c r="P20" s="16">
        <v>9.188571429</v>
      </c>
      <c r="Q20" s="16">
        <v>0.0</v>
      </c>
      <c r="R20" s="39">
        <v>0.011941858</v>
      </c>
      <c r="S20" s="71">
        <v>126.0</v>
      </c>
      <c r="T20" s="15">
        <v>4.397</v>
      </c>
      <c r="U20" s="37">
        <v>165.0</v>
      </c>
      <c r="V20" s="45">
        <v>0.8595506</v>
      </c>
      <c r="W20" s="45">
        <v>0.0585534</v>
      </c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</row>
    <row r="21" ht="15.75" customHeight="1">
      <c r="A21" s="72" t="s">
        <v>284</v>
      </c>
      <c r="B21" s="73"/>
      <c r="C21" s="73">
        <v>44506.0</v>
      </c>
      <c r="D21" s="74">
        <v>64.99</v>
      </c>
      <c r="E21" s="1" t="s">
        <v>381</v>
      </c>
      <c r="F21" s="74">
        <v>78.29</v>
      </c>
      <c r="G21" s="1" t="s">
        <v>382</v>
      </c>
      <c r="H21" s="74">
        <v>78.29</v>
      </c>
      <c r="I21" s="73">
        <v>44871.0</v>
      </c>
      <c r="J21" s="74">
        <v>78.29</v>
      </c>
      <c r="K21" s="73">
        <v>44754.0</v>
      </c>
      <c r="L21" s="53">
        <v>0.209</v>
      </c>
      <c r="M21" s="51"/>
      <c r="N21" s="51"/>
      <c r="O21" s="74">
        <v>-17.45867769</v>
      </c>
      <c r="P21" s="74">
        <v>-18.66814362</v>
      </c>
      <c r="Q21" s="74">
        <v>1.0</v>
      </c>
      <c r="R21" s="53">
        <v>0.090909091</v>
      </c>
      <c r="S21" s="75">
        <v>101.0</v>
      </c>
      <c r="T21" s="57">
        <v>11.76</v>
      </c>
      <c r="U21" s="51">
        <v>101.0</v>
      </c>
      <c r="V21" s="58">
        <v>0.9034091</v>
      </c>
      <c r="W21" s="58">
        <v>1.40641</v>
      </c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</row>
    <row r="22" ht="15.75" customHeight="1">
      <c r="A22" s="37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</row>
    <row r="23" ht="15.75" customHeight="1">
      <c r="A23" s="37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</row>
    <row r="24" ht="15.75" customHeight="1">
      <c r="A24" s="37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</row>
    <row r="25" ht="15.75" customHeight="1">
      <c r="A25" s="37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F25" s="76" t="s">
        <v>383</v>
      </c>
      <c r="AG25" s="77"/>
      <c r="AH25" s="78" t="s">
        <v>384</v>
      </c>
      <c r="AI25" s="37"/>
      <c r="AJ25" s="37"/>
      <c r="AK25" s="37"/>
      <c r="AL25" s="37"/>
      <c r="AM25" s="37"/>
      <c r="AN25" s="37"/>
      <c r="AO25" s="37"/>
      <c r="AP25" s="37"/>
      <c r="AQ25" s="37"/>
      <c r="AR25" s="37"/>
      <c r="AS25" s="37"/>
      <c r="AT25" s="37"/>
      <c r="AU25" s="37"/>
    </row>
    <row r="26" ht="15.75" customHeight="1">
      <c r="A26" s="37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>
        <f>PEARSON(H2:H21,V2:V21)</f>
        <v>-0.03283303768</v>
      </c>
      <c r="AF26" s="79">
        <f>PEARSON(Q2:Q21,V2:V21)</f>
        <v>0.527331815</v>
      </c>
      <c r="AG26" s="80">
        <f>PEARSON(R2:R21,V2:V21)</f>
        <v>0.4142509284</v>
      </c>
      <c r="AH26" s="81">
        <f>PEARSON(Q2:Q21, W2:W21)</f>
        <v>0.7084461647</v>
      </c>
      <c r="AI26" s="37"/>
      <c r="AJ26" s="37"/>
      <c r="AK26" s="37"/>
      <c r="AL26" s="37"/>
      <c r="AM26" s="37"/>
      <c r="AN26" s="37"/>
      <c r="AO26" s="37"/>
      <c r="AP26" s="37"/>
      <c r="AQ26" s="37"/>
      <c r="AR26" s="37"/>
      <c r="AS26" s="37"/>
      <c r="AT26" s="37"/>
      <c r="AU26" s="37"/>
    </row>
    <row r="27" ht="15.75" customHeight="1">
      <c r="A27" s="37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H27" s="37"/>
      <c r="AI27" s="37"/>
      <c r="AJ27" s="37"/>
      <c r="AK27" s="37"/>
      <c r="AL27" s="37"/>
      <c r="AM27" s="37"/>
      <c r="AN27" s="37"/>
      <c r="AO27" s="37"/>
      <c r="AP27" s="37"/>
      <c r="AQ27" s="37"/>
      <c r="AR27" s="37"/>
      <c r="AS27" s="37"/>
      <c r="AT27" s="37"/>
      <c r="AU27" s="37"/>
    </row>
    <row r="28" ht="15.75" customHeight="1">
      <c r="A28" s="37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7"/>
      <c r="AL28" s="37"/>
      <c r="AM28" s="37"/>
      <c r="AN28" s="37"/>
      <c r="AO28" s="37"/>
      <c r="AP28" s="37"/>
      <c r="AQ28" s="37"/>
      <c r="AR28" s="37"/>
      <c r="AS28" s="37"/>
      <c r="AT28" s="37"/>
      <c r="AU28" s="37"/>
    </row>
    <row r="29" ht="15.75" customHeight="1">
      <c r="A29" s="37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 t="s">
        <v>385</v>
      </c>
      <c r="AF29" s="37"/>
      <c r="AG29" s="37"/>
      <c r="AH29" s="78" t="s">
        <v>386</v>
      </c>
      <c r="AI29" s="37"/>
      <c r="AJ29" s="37"/>
      <c r="AK29" s="37"/>
      <c r="AL29" s="37"/>
      <c r="AM29" s="37"/>
      <c r="AN29" s="37"/>
      <c r="AO29" s="37"/>
      <c r="AP29" s="37"/>
      <c r="AQ29" s="37"/>
      <c r="AR29" s="37"/>
      <c r="AS29" s="37"/>
      <c r="AT29" s="37"/>
      <c r="AU29" s="37"/>
    </row>
    <row r="30" ht="15.75" customHeight="1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>
        <f>PEARSON(D2:D21,T2:T21)</f>
        <v>-0.4860269114</v>
      </c>
      <c r="AF30" s="37">
        <f>PEARSON(F2:F21,T2:T21)</f>
        <v>-0.3823130437</v>
      </c>
      <c r="AG30" s="37">
        <f>PEARSON(H2:H21, T2:T21)</f>
        <v>-0.5001096188</v>
      </c>
      <c r="AH30" s="81">
        <f>PEARSON(R2:R21, W2:W21)</f>
        <v>0.3121664968</v>
      </c>
      <c r="AI30" s="37"/>
      <c r="AJ30" s="37"/>
      <c r="AK30" s="37"/>
      <c r="AL30" s="37"/>
      <c r="AM30" s="37"/>
      <c r="AN30" s="37"/>
      <c r="AO30" s="37"/>
      <c r="AP30" s="37"/>
      <c r="AQ30" s="37"/>
      <c r="AR30" s="37"/>
      <c r="AS30" s="37"/>
      <c r="AT30" s="37"/>
      <c r="AU30" s="37"/>
    </row>
    <row r="31" ht="15.75" customHeight="1">
      <c r="A31" s="37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7"/>
      <c r="AE31" s="37"/>
      <c r="AF31" s="37"/>
      <c r="AG31" s="37"/>
      <c r="AH31" s="37"/>
      <c r="AI31" s="37"/>
      <c r="AJ31" s="37"/>
      <c r="AK31" s="37"/>
      <c r="AL31" s="37"/>
      <c r="AM31" s="37"/>
      <c r="AN31" s="37"/>
      <c r="AO31" s="37"/>
      <c r="AP31" s="37"/>
      <c r="AQ31" s="37"/>
      <c r="AR31" s="37"/>
      <c r="AS31" s="37"/>
      <c r="AT31" s="37"/>
      <c r="AU31" s="37"/>
    </row>
    <row r="32" ht="15.75" customHeight="1">
      <c r="A32" s="37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  <c r="AB32" s="37"/>
      <c r="AC32" s="37"/>
      <c r="AD32" s="37"/>
      <c r="AE32" s="37" t="s">
        <v>387</v>
      </c>
      <c r="AF32" s="37"/>
      <c r="AG32" s="37"/>
      <c r="AH32" s="37" t="s">
        <v>388</v>
      </c>
      <c r="AI32" s="37"/>
      <c r="AJ32" s="37"/>
      <c r="AK32" s="37"/>
      <c r="AL32" s="37"/>
      <c r="AM32" s="37"/>
      <c r="AN32" s="37"/>
      <c r="AO32" s="37"/>
      <c r="AP32" s="37"/>
      <c r="AQ32" s="37"/>
      <c r="AR32" s="37"/>
      <c r="AS32" s="37"/>
      <c r="AT32" s="37"/>
      <c r="AU32" s="37"/>
    </row>
    <row r="33" ht="15.75" customHeight="1">
      <c r="A33" s="37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>
        <f>PEARSON(Q2:Q11,V2:V11)</f>
        <v>0.5561347144</v>
      </c>
      <c r="AF33" s="37">
        <f>PEARSON(R2:R11,V2:V11)</f>
        <v>0.7252193216</v>
      </c>
      <c r="AG33" s="37"/>
      <c r="AH33" s="37">
        <f>PEARSON(Q2:Q11, W2:W11)</f>
        <v>0.6259555163</v>
      </c>
      <c r="AI33" s="37"/>
      <c r="AJ33" s="37"/>
      <c r="AK33" s="37"/>
      <c r="AL33" s="37"/>
      <c r="AM33" s="37"/>
      <c r="AN33" s="37"/>
      <c r="AO33" s="37"/>
      <c r="AP33" s="37"/>
      <c r="AQ33" s="37"/>
      <c r="AR33" s="37"/>
      <c r="AS33" s="37"/>
      <c r="AT33" s="37"/>
      <c r="AU33" s="37"/>
    </row>
    <row r="34" ht="15.75" customHeight="1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  <c r="AB34" s="37"/>
      <c r="AC34" s="37"/>
      <c r="AD34" s="37"/>
      <c r="AE34" s="37"/>
      <c r="AF34" s="37"/>
      <c r="AG34" s="37"/>
      <c r="AH34" s="37"/>
      <c r="AI34" s="37"/>
      <c r="AJ34" s="37"/>
      <c r="AK34" s="37"/>
      <c r="AL34" s="37"/>
      <c r="AM34" s="37"/>
      <c r="AN34" s="37"/>
      <c r="AO34" s="37"/>
      <c r="AP34" s="37"/>
      <c r="AQ34" s="37"/>
      <c r="AR34" s="37"/>
      <c r="AS34" s="37"/>
      <c r="AT34" s="37"/>
      <c r="AU34" s="37"/>
    </row>
    <row r="35" ht="15.75" customHeight="1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  <c r="AC35" s="37"/>
      <c r="AD35" s="37"/>
      <c r="AE35" s="37"/>
      <c r="AF35" s="37"/>
      <c r="AG35" s="37"/>
      <c r="AH35" s="78" t="s">
        <v>386</v>
      </c>
      <c r="AI35" s="37"/>
      <c r="AJ35" s="37"/>
      <c r="AK35" s="37"/>
      <c r="AL35" s="37"/>
      <c r="AM35" s="37"/>
      <c r="AN35" s="37"/>
      <c r="AO35" s="37"/>
      <c r="AP35" s="37"/>
      <c r="AQ35" s="37"/>
      <c r="AR35" s="37"/>
      <c r="AS35" s="37"/>
      <c r="AT35" s="37"/>
      <c r="AU35" s="37"/>
    </row>
    <row r="36" ht="15.75" customHeight="1">
      <c r="A36" s="37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>
        <f>PEARSON(R2:R11, W2:W11)</f>
        <v>0.9046539454</v>
      </c>
      <c r="AI36" s="37"/>
      <c r="AJ36" s="37"/>
      <c r="AK36" s="37"/>
      <c r="AL36" s="37"/>
      <c r="AM36" s="37"/>
      <c r="AN36" s="37"/>
      <c r="AO36" s="37"/>
      <c r="AP36" s="37"/>
      <c r="AQ36" s="37"/>
      <c r="AR36" s="37"/>
      <c r="AS36" s="37"/>
      <c r="AT36" s="37"/>
      <c r="AU36" s="37"/>
    </row>
    <row r="37" ht="15.75" customHeight="1">
      <c r="A37" s="37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45">
        <v>0.7718416</v>
      </c>
      <c r="AF37" s="37"/>
      <c r="AG37" s="37"/>
      <c r="AH37" s="37"/>
      <c r="AI37" s="37"/>
      <c r="AJ37" s="37"/>
      <c r="AK37" s="37"/>
      <c r="AL37" s="37"/>
      <c r="AM37" s="37"/>
      <c r="AN37" s="37"/>
      <c r="AO37" s="37"/>
      <c r="AP37" s="37"/>
      <c r="AQ37" s="37"/>
      <c r="AR37" s="37"/>
      <c r="AS37" s="37"/>
      <c r="AT37" s="37"/>
      <c r="AU37" s="37"/>
    </row>
    <row r="38" ht="15.75" customHeight="1">
      <c r="A38" s="37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45">
        <v>1.164753</v>
      </c>
      <c r="AF38" s="37"/>
      <c r="AG38" s="37"/>
      <c r="AH38" s="37"/>
      <c r="AI38" s="37"/>
      <c r="AJ38" s="37"/>
      <c r="AK38" s="37"/>
      <c r="AL38" s="37"/>
      <c r="AM38" s="37"/>
      <c r="AN38" s="37"/>
      <c r="AO38" s="37"/>
      <c r="AP38" s="37"/>
      <c r="AQ38" s="37"/>
      <c r="AR38" s="37"/>
      <c r="AS38" s="37"/>
      <c r="AT38" s="37"/>
      <c r="AU38" s="37"/>
    </row>
    <row r="39" ht="15.75" customHeight="1">
      <c r="A39" s="37"/>
      <c r="B39" s="37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45">
        <v>0.8333304</v>
      </c>
      <c r="AF39" s="37"/>
      <c r="AG39" s="37"/>
      <c r="AH39" s="37"/>
      <c r="AI39" s="37"/>
      <c r="AJ39" s="37"/>
      <c r="AK39" s="37"/>
      <c r="AL39" s="37"/>
      <c r="AM39" s="37"/>
      <c r="AN39" s="37"/>
      <c r="AO39" s="37"/>
      <c r="AP39" s="37"/>
      <c r="AQ39" s="37"/>
      <c r="AR39" s="37"/>
      <c r="AS39" s="37"/>
      <c r="AT39" s="37"/>
      <c r="AU39" s="37"/>
    </row>
    <row r="40" ht="15.75" customHeight="1">
      <c r="A40" s="37"/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  <c r="AE40" s="45">
        <v>0.8424692</v>
      </c>
      <c r="AF40" s="37"/>
      <c r="AG40" s="37"/>
      <c r="AH40" s="37"/>
      <c r="AI40" s="37"/>
      <c r="AJ40" s="37"/>
      <c r="AK40" s="37"/>
      <c r="AL40" s="37"/>
      <c r="AM40" s="37"/>
      <c r="AN40" s="37"/>
      <c r="AO40" s="37"/>
      <c r="AP40" s="37"/>
      <c r="AQ40" s="37"/>
      <c r="AR40" s="37"/>
      <c r="AS40" s="37"/>
      <c r="AT40" s="37"/>
      <c r="AU40" s="37"/>
    </row>
    <row r="41" ht="15.75" customHeight="1">
      <c r="A41" s="37"/>
      <c r="B41" s="37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  <c r="AE41" s="45">
        <v>0.6733468</v>
      </c>
      <c r="AF41" s="37"/>
      <c r="AG41" s="37"/>
      <c r="AH41" s="37"/>
      <c r="AI41" s="37"/>
      <c r="AJ41" s="37"/>
      <c r="AK41" s="37"/>
      <c r="AL41" s="37"/>
      <c r="AM41" s="37"/>
      <c r="AN41" s="37"/>
      <c r="AO41" s="37"/>
      <c r="AP41" s="37"/>
      <c r="AQ41" s="37"/>
      <c r="AR41" s="37"/>
      <c r="AS41" s="37"/>
      <c r="AT41" s="37"/>
      <c r="AU41" s="37"/>
    </row>
    <row r="42" ht="15.75" customHeight="1">
      <c r="A42" s="37"/>
      <c r="B42" s="37"/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  <c r="AE42" s="45">
        <v>0.7040678</v>
      </c>
      <c r="AF42" s="37"/>
      <c r="AG42" s="37"/>
      <c r="AH42" s="37"/>
      <c r="AI42" s="37"/>
      <c r="AJ42" s="37"/>
      <c r="AK42" s="37"/>
      <c r="AL42" s="37"/>
      <c r="AM42" s="37"/>
      <c r="AN42" s="37"/>
      <c r="AO42" s="37"/>
      <c r="AP42" s="37"/>
      <c r="AQ42" s="37"/>
      <c r="AR42" s="37"/>
      <c r="AS42" s="37"/>
      <c r="AT42" s="37"/>
      <c r="AU42" s="37"/>
    </row>
    <row r="43" ht="15.75" customHeight="1">
      <c r="A43" s="37"/>
      <c r="B43" s="37"/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  <c r="AE43" s="45">
        <v>0.4026352</v>
      </c>
      <c r="AF43" s="37"/>
      <c r="AG43" s="37"/>
      <c r="AH43" s="37"/>
      <c r="AI43" s="37"/>
      <c r="AJ43" s="37"/>
      <c r="AK43" s="37"/>
      <c r="AL43" s="37"/>
      <c r="AM43" s="37"/>
      <c r="AN43" s="37"/>
      <c r="AO43" s="37"/>
      <c r="AP43" s="37"/>
      <c r="AQ43" s="37"/>
      <c r="AR43" s="37"/>
      <c r="AS43" s="37"/>
      <c r="AT43" s="37"/>
      <c r="AU43" s="37"/>
    </row>
    <row r="44" ht="15.75" customHeight="1">
      <c r="A44" s="37"/>
      <c r="B44" s="37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  <c r="AE44" s="45">
        <v>0.4560977</v>
      </c>
      <c r="AF44" s="37"/>
      <c r="AG44" s="37"/>
      <c r="AH44" s="37"/>
      <c r="AI44" s="37"/>
      <c r="AJ44" s="37"/>
      <c r="AK44" s="37"/>
      <c r="AL44" s="37"/>
      <c r="AM44" s="37"/>
      <c r="AN44" s="37"/>
      <c r="AO44" s="37"/>
      <c r="AP44" s="37"/>
      <c r="AQ44" s="37"/>
      <c r="AR44" s="37"/>
      <c r="AS44" s="37"/>
      <c r="AT44" s="37"/>
      <c r="AU44" s="37"/>
    </row>
    <row r="45" ht="15.75" customHeight="1">
      <c r="A45" s="37"/>
      <c r="B45" s="37"/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  <c r="AE45" s="45">
        <v>0.3292359</v>
      </c>
      <c r="AF45" s="37"/>
      <c r="AG45" s="37"/>
      <c r="AH45" s="37"/>
      <c r="AI45" s="37"/>
      <c r="AJ45" s="37"/>
      <c r="AK45" s="37"/>
      <c r="AL45" s="37"/>
      <c r="AM45" s="37"/>
      <c r="AN45" s="37"/>
      <c r="AO45" s="37"/>
      <c r="AP45" s="37"/>
      <c r="AQ45" s="37"/>
      <c r="AR45" s="37"/>
      <c r="AS45" s="37"/>
      <c r="AT45" s="37"/>
      <c r="AU45" s="37"/>
    </row>
    <row r="46" ht="15.75" customHeight="1">
      <c r="A46" s="37"/>
      <c r="B46" s="37"/>
      <c r="C46" s="37"/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  <c r="AE46" s="45">
        <v>0.7737547</v>
      </c>
      <c r="AF46" s="37"/>
      <c r="AG46" s="37"/>
      <c r="AH46" s="37"/>
      <c r="AI46" s="37"/>
      <c r="AJ46" s="37"/>
      <c r="AK46" s="37"/>
      <c r="AL46" s="37"/>
      <c r="AM46" s="37"/>
      <c r="AN46" s="37"/>
      <c r="AO46" s="37"/>
      <c r="AP46" s="37"/>
      <c r="AQ46" s="37"/>
      <c r="AR46" s="37"/>
      <c r="AS46" s="37"/>
      <c r="AT46" s="37"/>
      <c r="AU46" s="37"/>
    </row>
    <row r="47" ht="15.75" customHeight="1">
      <c r="A47" s="37"/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  <c r="AE47" s="45">
        <v>0.05489054</v>
      </c>
      <c r="AF47" s="37"/>
      <c r="AG47" s="37"/>
      <c r="AH47" s="37"/>
      <c r="AI47" s="37"/>
      <c r="AJ47" s="37"/>
      <c r="AK47" s="37"/>
      <c r="AL47" s="37"/>
      <c r="AM47" s="37"/>
      <c r="AN47" s="37"/>
      <c r="AO47" s="37"/>
      <c r="AP47" s="37"/>
      <c r="AQ47" s="37"/>
      <c r="AR47" s="37"/>
      <c r="AS47" s="37"/>
      <c r="AT47" s="37"/>
      <c r="AU47" s="37"/>
    </row>
    <row r="48" ht="15.75" customHeight="1">
      <c r="A48" s="37"/>
      <c r="B48" s="37"/>
      <c r="C48" s="37"/>
      <c r="D48" s="37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  <c r="AE48" s="45">
        <v>0.8241263</v>
      </c>
      <c r="AF48" s="37"/>
      <c r="AG48" s="37"/>
      <c r="AH48" s="37"/>
      <c r="AI48" s="37"/>
      <c r="AJ48" s="37"/>
      <c r="AK48" s="37"/>
      <c r="AL48" s="37"/>
      <c r="AM48" s="37"/>
      <c r="AN48" s="37"/>
      <c r="AO48" s="37"/>
      <c r="AP48" s="37"/>
      <c r="AQ48" s="37"/>
      <c r="AR48" s="37"/>
      <c r="AS48" s="37"/>
      <c r="AT48" s="37"/>
      <c r="AU48" s="37"/>
    </row>
    <row r="49" ht="15.75" customHeight="1">
      <c r="A49" s="37"/>
      <c r="B49" s="37"/>
      <c r="C49" s="37"/>
      <c r="D49" s="37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7"/>
      <c r="AE49" s="45">
        <v>0.3274822</v>
      </c>
      <c r="AF49" s="37"/>
      <c r="AG49" s="37"/>
      <c r="AH49" s="37"/>
      <c r="AI49" s="37"/>
      <c r="AJ49" s="37"/>
      <c r="AK49" s="37"/>
      <c r="AL49" s="37"/>
      <c r="AM49" s="37"/>
      <c r="AN49" s="37"/>
      <c r="AO49" s="37"/>
      <c r="AP49" s="37"/>
      <c r="AQ49" s="37"/>
      <c r="AR49" s="37"/>
      <c r="AS49" s="37"/>
      <c r="AT49" s="37"/>
      <c r="AU49" s="37"/>
    </row>
    <row r="50" ht="15.75" customHeight="1">
      <c r="A50" s="37"/>
      <c r="B50" s="37"/>
      <c r="C50" s="37"/>
      <c r="D50" s="37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45">
        <v>0.09929353</v>
      </c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  <c r="AQ50" s="37"/>
      <c r="AR50" s="37"/>
      <c r="AS50" s="37"/>
      <c r="AT50" s="37"/>
      <c r="AU50" s="37"/>
    </row>
    <row r="51" ht="15.75" customHeight="1">
      <c r="A51" s="37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45">
        <v>0.4176953</v>
      </c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  <c r="AS51" s="37"/>
      <c r="AT51" s="37"/>
      <c r="AU51" s="37"/>
    </row>
    <row r="52" ht="15.75" customHeight="1">
      <c r="A52" s="37"/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45">
        <v>0.2125868</v>
      </c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37"/>
      <c r="AQ52" s="37"/>
      <c r="AR52" s="37"/>
      <c r="AS52" s="37"/>
      <c r="AT52" s="37"/>
      <c r="AU52" s="37"/>
    </row>
    <row r="53" ht="15.75" customHeight="1">
      <c r="A53" s="37"/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45">
        <v>0.156872</v>
      </c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  <c r="AR53" s="37"/>
      <c r="AS53" s="37"/>
      <c r="AT53" s="37"/>
      <c r="AU53" s="37"/>
    </row>
    <row r="54" ht="15.75" customHeight="1">
      <c r="A54" s="37"/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45">
        <v>0.1372534</v>
      </c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37"/>
      <c r="AQ54" s="37"/>
      <c r="AR54" s="37"/>
      <c r="AS54" s="37"/>
      <c r="AT54" s="37"/>
      <c r="AU54" s="37"/>
    </row>
    <row r="55" ht="15.75" customHeight="1">
      <c r="A55" s="37"/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24" t="s">
        <v>294</v>
      </c>
      <c r="Q55" s="5" t="s">
        <v>304</v>
      </c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45">
        <v>0.3756546</v>
      </c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  <c r="AR55" s="37"/>
      <c r="AS55" s="37"/>
      <c r="AT55" s="37"/>
      <c r="AU55" s="37"/>
    </row>
    <row r="56" ht="15.75" customHeight="1">
      <c r="A56" s="37"/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68" t="s">
        <v>284</v>
      </c>
      <c r="Q56" s="16">
        <v>-18.66814362</v>
      </c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45">
        <v>1.723511</v>
      </c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37"/>
      <c r="AQ56" s="37"/>
      <c r="AR56" s="37"/>
      <c r="AS56" s="37"/>
      <c r="AT56" s="37"/>
      <c r="AU56" s="37"/>
    </row>
    <row r="57" ht="15.75" customHeight="1">
      <c r="A57" s="37"/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 t="s">
        <v>229</v>
      </c>
      <c r="Q57" s="17">
        <v>-14.30450726</v>
      </c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  <c r="AQ57" s="37"/>
      <c r="AR57" s="37"/>
      <c r="AS57" s="37"/>
      <c r="AT57" s="37"/>
      <c r="AU57" s="37"/>
    </row>
    <row r="58" ht="15.75" customHeight="1">
      <c r="A58" s="37"/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68" t="s">
        <v>73</v>
      </c>
      <c r="Q58" s="16">
        <v>-12.71142857</v>
      </c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  <c r="AQ58" s="37"/>
      <c r="AR58" s="37"/>
      <c r="AS58" s="37"/>
      <c r="AT58" s="37"/>
      <c r="AU58" s="37"/>
    </row>
    <row r="59" ht="15.75" customHeight="1">
      <c r="A59" s="37"/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 t="s">
        <v>322</v>
      </c>
      <c r="Q59" s="17">
        <v>-8.57723453</v>
      </c>
      <c r="R59" s="37"/>
      <c r="S59" s="37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37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37"/>
      <c r="AQ59" s="37"/>
      <c r="AR59" s="37"/>
      <c r="AS59" s="37"/>
      <c r="AT59" s="37"/>
      <c r="AU59" s="37"/>
    </row>
    <row r="60" ht="15.75" customHeight="1">
      <c r="A60" s="37"/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68" t="s">
        <v>78</v>
      </c>
      <c r="Q60" s="16">
        <v>-7.213598167</v>
      </c>
      <c r="R60" s="37"/>
      <c r="S60" s="37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37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37"/>
      <c r="AQ60" s="37"/>
      <c r="AR60" s="37"/>
      <c r="AS60" s="37"/>
      <c r="AT60" s="37"/>
      <c r="AU60" s="37"/>
    </row>
    <row r="61" ht="15.75" customHeight="1">
      <c r="A61" s="37"/>
      <c r="B61" s="37"/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17"/>
      <c r="R61" s="37"/>
      <c r="S61" s="37"/>
      <c r="T61" s="37"/>
      <c r="U61" s="37"/>
      <c r="V61" s="37"/>
      <c r="W61" s="37"/>
      <c r="X61" s="37"/>
      <c r="Y61" s="37"/>
      <c r="Z61" s="37"/>
      <c r="AA61" s="37"/>
      <c r="AB61" s="37"/>
      <c r="AC61" s="37"/>
      <c r="AD61" s="37"/>
      <c r="AE61" s="37"/>
      <c r="AF61" s="37"/>
      <c r="AG61" s="37"/>
      <c r="AH61" s="37"/>
      <c r="AI61" s="37"/>
      <c r="AJ61" s="37"/>
      <c r="AK61" s="37"/>
      <c r="AL61" s="37"/>
      <c r="AM61" s="37"/>
      <c r="AN61" s="37"/>
      <c r="AO61" s="37"/>
      <c r="AP61" s="37"/>
      <c r="AQ61" s="37"/>
      <c r="AR61" s="37"/>
      <c r="AS61" s="37"/>
      <c r="AT61" s="37"/>
      <c r="AU61" s="37"/>
    </row>
    <row r="62" ht="15.75" customHeight="1">
      <c r="A62" s="37"/>
      <c r="B62" s="37"/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68" t="s">
        <v>117</v>
      </c>
      <c r="Q62" s="16">
        <v>-2.940870894</v>
      </c>
      <c r="R62" s="37"/>
      <c r="S62" s="37"/>
      <c r="T62" s="37"/>
      <c r="U62" s="37"/>
      <c r="V62" s="37"/>
      <c r="W62" s="37"/>
      <c r="X62" s="37"/>
      <c r="Y62" s="37"/>
      <c r="Z62" s="37"/>
      <c r="AA62" s="37"/>
      <c r="AB62" s="37"/>
      <c r="AC62" s="37"/>
      <c r="AD62" s="37"/>
      <c r="AE62" s="37"/>
      <c r="AF62" s="37"/>
      <c r="AG62" s="37"/>
      <c r="AH62" s="37"/>
      <c r="AI62" s="37"/>
      <c r="AJ62" s="37"/>
      <c r="AK62" s="37"/>
      <c r="AL62" s="37"/>
      <c r="AM62" s="37"/>
      <c r="AN62" s="37"/>
      <c r="AO62" s="37"/>
      <c r="AP62" s="37"/>
      <c r="AQ62" s="37"/>
      <c r="AR62" s="37"/>
      <c r="AS62" s="37"/>
      <c r="AT62" s="37"/>
      <c r="AU62" s="37"/>
    </row>
    <row r="63" ht="15.75" customHeight="1">
      <c r="A63" s="37"/>
      <c r="B63" s="37"/>
      <c r="C63" s="37"/>
      <c r="D63" s="37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68" t="s">
        <v>52</v>
      </c>
      <c r="Q63" s="16">
        <v>-1.759052712</v>
      </c>
      <c r="R63" s="37"/>
      <c r="S63" s="37"/>
      <c r="T63" s="37"/>
      <c r="U63" s="37"/>
      <c r="V63" s="37"/>
      <c r="W63" s="37"/>
      <c r="X63" s="37"/>
      <c r="Y63" s="37"/>
      <c r="Z63" s="37"/>
      <c r="AA63" s="37"/>
      <c r="AB63" s="37"/>
      <c r="AC63" s="37"/>
      <c r="AD63" s="37"/>
      <c r="AE63" s="37"/>
      <c r="AF63" s="37"/>
      <c r="AG63" s="37"/>
      <c r="AH63" s="37"/>
      <c r="AI63" s="37"/>
      <c r="AJ63" s="37"/>
      <c r="AK63" s="37"/>
      <c r="AL63" s="37"/>
      <c r="AM63" s="37"/>
      <c r="AN63" s="37"/>
      <c r="AO63" s="37"/>
      <c r="AP63" s="37"/>
      <c r="AQ63" s="37"/>
      <c r="AR63" s="37"/>
      <c r="AS63" s="37"/>
      <c r="AT63" s="37"/>
      <c r="AU63" s="37"/>
    </row>
    <row r="64" ht="15.75" customHeight="1">
      <c r="A64" s="37"/>
      <c r="B64" s="37"/>
      <c r="C64" s="37"/>
      <c r="D64" s="37"/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 t="s">
        <v>153</v>
      </c>
      <c r="Q64" s="17">
        <v>-1.304507257</v>
      </c>
      <c r="R64" s="37"/>
      <c r="S64" s="37"/>
      <c r="T64" s="37"/>
      <c r="U64" s="37"/>
      <c r="V64" s="37"/>
      <c r="W64" s="37"/>
      <c r="X64" s="37"/>
      <c r="Y64" s="37"/>
      <c r="Z64" s="37"/>
      <c r="AA64" s="37"/>
      <c r="AB64" s="37"/>
      <c r="AC64" s="37"/>
      <c r="AD64" s="37"/>
      <c r="AE64" s="37"/>
      <c r="AF64" s="37"/>
      <c r="AG64" s="37"/>
      <c r="AH64" s="37"/>
      <c r="AI64" s="37"/>
      <c r="AJ64" s="37"/>
      <c r="AK64" s="37"/>
      <c r="AL64" s="37"/>
      <c r="AM64" s="37"/>
      <c r="AN64" s="37"/>
      <c r="AO64" s="37"/>
      <c r="AP64" s="37"/>
      <c r="AQ64" s="37"/>
      <c r="AR64" s="37"/>
      <c r="AS64" s="37"/>
      <c r="AT64" s="37"/>
      <c r="AU64" s="37"/>
    </row>
    <row r="65" ht="15.75" customHeight="1">
      <c r="A65" s="37"/>
      <c r="B65" s="37"/>
      <c r="C65" s="37"/>
      <c r="D65" s="37"/>
      <c r="E65" s="37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68" t="s">
        <v>225</v>
      </c>
      <c r="Q65" s="16">
        <v>-0.9114285714</v>
      </c>
      <c r="R65" s="37"/>
      <c r="S65" s="37"/>
      <c r="T65" s="37"/>
      <c r="U65" s="37"/>
      <c r="V65" s="37"/>
      <c r="W65" s="37"/>
      <c r="X65" s="37"/>
      <c r="Y65" s="37"/>
      <c r="Z65" s="37"/>
      <c r="AA65" s="37"/>
      <c r="AB65" s="37"/>
      <c r="AC65" s="37"/>
      <c r="AD65" s="37"/>
      <c r="AE65" s="37"/>
      <c r="AF65" s="37"/>
      <c r="AG65" s="37"/>
      <c r="AH65" s="37"/>
      <c r="AI65" s="37"/>
      <c r="AJ65" s="37"/>
      <c r="AK65" s="37"/>
      <c r="AL65" s="37"/>
      <c r="AM65" s="37"/>
      <c r="AN65" s="37"/>
      <c r="AO65" s="37"/>
      <c r="AP65" s="37"/>
      <c r="AQ65" s="37"/>
      <c r="AR65" s="37"/>
      <c r="AS65" s="37"/>
      <c r="AT65" s="37"/>
      <c r="AU65" s="37"/>
    </row>
    <row r="66" ht="15.75" customHeight="1">
      <c r="A66" s="37"/>
      <c r="B66" s="37"/>
      <c r="C66" s="37"/>
      <c r="D66" s="37"/>
      <c r="E66" s="37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37" t="s">
        <v>268</v>
      </c>
      <c r="Q66" s="17">
        <v>0.7864018335</v>
      </c>
      <c r="R66" s="37"/>
      <c r="S66" s="37"/>
      <c r="T66" s="37"/>
      <c r="U66" s="37"/>
      <c r="V66" s="37"/>
      <c r="W66" s="37"/>
      <c r="X66" s="37"/>
      <c r="Y66" s="37"/>
      <c r="Z66" s="37"/>
      <c r="AA66" s="37"/>
      <c r="AB66" s="37"/>
      <c r="AC66" s="37"/>
      <c r="AD66" s="37"/>
      <c r="AE66" s="37"/>
      <c r="AF66" s="37"/>
      <c r="AG66" s="37"/>
      <c r="AH66" s="37"/>
      <c r="AI66" s="37"/>
      <c r="AJ66" s="37"/>
      <c r="AK66" s="37"/>
      <c r="AL66" s="37"/>
      <c r="AM66" s="37"/>
      <c r="AN66" s="37"/>
      <c r="AO66" s="37"/>
      <c r="AP66" s="37"/>
      <c r="AQ66" s="37"/>
      <c r="AR66" s="37"/>
      <c r="AS66" s="37"/>
      <c r="AT66" s="37"/>
      <c r="AU66" s="37"/>
    </row>
    <row r="67" ht="15.75" customHeight="1">
      <c r="A67" s="37"/>
      <c r="B67" s="37"/>
      <c r="C67" s="37"/>
      <c r="D67" s="37"/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68" t="s">
        <v>227</v>
      </c>
      <c r="Q67" s="16">
        <v>1.331856379</v>
      </c>
      <c r="R67" s="37"/>
      <c r="S67" s="37"/>
      <c r="T67" s="37"/>
      <c r="U67" s="37"/>
      <c r="V67" s="37"/>
      <c r="W67" s="37"/>
      <c r="X67" s="37"/>
      <c r="Y67" s="37"/>
      <c r="Z67" s="37"/>
      <c r="AA67" s="37"/>
      <c r="AB67" s="37"/>
      <c r="AC67" s="37"/>
      <c r="AD67" s="37"/>
      <c r="AE67" s="37"/>
      <c r="AF67" s="37"/>
      <c r="AG67" s="37"/>
      <c r="AH67" s="37"/>
      <c r="AI67" s="37"/>
      <c r="AJ67" s="37"/>
      <c r="AK67" s="37"/>
      <c r="AL67" s="37"/>
      <c r="AM67" s="37"/>
      <c r="AN67" s="37"/>
      <c r="AO67" s="37"/>
      <c r="AP67" s="37"/>
      <c r="AQ67" s="37"/>
      <c r="AR67" s="37"/>
      <c r="AS67" s="37"/>
      <c r="AT67" s="37"/>
      <c r="AU67" s="37"/>
    </row>
    <row r="68" ht="15.75" customHeight="1">
      <c r="A68" s="37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 t="s">
        <v>286</v>
      </c>
      <c r="Q68" s="17">
        <v>3.42276547</v>
      </c>
      <c r="R68" s="37"/>
      <c r="S68" s="37"/>
      <c r="T68" s="37"/>
      <c r="U68" s="37"/>
      <c r="V68" s="37"/>
      <c r="W68" s="37"/>
      <c r="X68" s="37"/>
      <c r="Y68" s="37"/>
      <c r="Z68" s="37"/>
      <c r="AA68" s="37"/>
      <c r="AB68" s="37"/>
      <c r="AC68" s="37"/>
      <c r="AD68" s="37"/>
      <c r="AE68" s="37"/>
      <c r="AF68" s="37"/>
      <c r="AG68" s="37"/>
      <c r="AH68" s="37"/>
      <c r="AI68" s="37"/>
      <c r="AJ68" s="37"/>
      <c r="AK68" s="37"/>
      <c r="AL68" s="37"/>
      <c r="AM68" s="37"/>
      <c r="AN68" s="37"/>
      <c r="AO68" s="37"/>
      <c r="AP68" s="37"/>
      <c r="AQ68" s="37"/>
      <c r="AR68" s="37"/>
      <c r="AS68" s="37"/>
      <c r="AT68" s="37"/>
      <c r="AU68" s="37"/>
    </row>
    <row r="69" ht="15.75" customHeight="1">
      <c r="A69" s="37"/>
      <c r="B69" s="37"/>
      <c r="C69" s="37"/>
      <c r="D69" s="37"/>
      <c r="E69" s="37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 t="s">
        <v>87</v>
      </c>
      <c r="Q69" s="17">
        <v>4.604583652</v>
      </c>
      <c r="R69" s="37"/>
      <c r="S69" s="37"/>
      <c r="T69" s="37"/>
      <c r="U69" s="37"/>
      <c r="V69" s="37"/>
      <c r="W69" s="37"/>
      <c r="X69" s="37"/>
      <c r="Y69" s="37"/>
      <c r="Z69" s="37"/>
      <c r="AA69" s="37"/>
      <c r="AB69" s="37"/>
      <c r="AC69" s="37"/>
      <c r="AD69" s="37"/>
      <c r="AE69" s="37"/>
      <c r="AF69" s="37"/>
      <c r="AG69" s="37"/>
      <c r="AH69" s="37"/>
      <c r="AI69" s="37"/>
      <c r="AJ69" s="37"/>
      <c r="AK69" s="37"/>
      <c r="AL69" s="37"/>
      <c r="AM69" s="37"/>
      <c r="AN69" s="37"/>
      <c r="AO69" s="37"/>
      <c r="AP69" s="37"/>
      <c r="AQ69" s="37"/>
      <c r="AR69" s="37"/>
      <c r="AS69" s="37"/>
      <c r="AT69" s="37"/>
      <c r="AU69" s="37"/>
    </row>
    <row r="70" ht="15.75" customHeight="1">
      <c r="A70" s="37"/>
      <c r="B70" s="37"/>
      <c r="C70" s="37"/>
      <c r="D70" s="37"/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68" t="s">
        <v>97</v>
      </c>
      <c r="Q70" s="16">
        <v>6.42276547</v>
      </c>
      <c r="R70" s="37"/>
      <c r="S70" s="37"/>
      <c r="T70" s="37"/>
      <c r="U70" s="37"/>
      <c r="V70" s="37"/>
      <c r="W70" s="37"/>
      <c r="X70" s="37"/>
      <c r="Y70" s="37"/>
      <c r="Z70" s="37"/>
      <c r="AA70" s="37"/>
      <c r="AB70" s="37"/>
      <c r="AC70" s="37"/>
      <c r="AD70" s="37"/>
      <c r="AE70" s="37"/>
      <c r="AF70" s="37"/>
      <c r="AG70" s="37"/>
      <c r="AH70" s="37"/>
      <c r="AI70" s="37"/>
      <c r="AJ70" s="37"/>
      <c r="AK70" s="37"/>
      <c r="AL70" s="37"/>
      <c r="AM70" s="37"/>
      <c r="AN70" s="37"/>
      <c r="AO70" s="37"/>
      <c r="AP70" s="37"/>
      <c r="AQ70" s="37"/>
      <c r="AR70" s="37"/>
      <c r="AS70" s="37"/>
      <c r="AT70" s="37"/>
      <c r="AU70" s="37"/>
    </row>
    <row r="71" ht="15.75" customHeight="1">
      <c r="A71" s="37"/>
      <c r="B71" s="37"/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68" t="s">
        <v>147</v>
      </c>
      <c r="Q71" s="16">
        <v>6.604583652</v>
      </c>
      <c r="R71" s="37"/>
      <c r="S71" s="37"/>
      <c r="T71" s="37"/>
      <c r="U71" s="37"/>
      <c r="V71" s="37"/>
      <c r="W71" s="37"/>
      <c r="X71" s="37"/>
      <c r="Y71" s="37"/>
      <c r="Z71" s="37"/>
      <c r="AA71" s="37"/>
      <c r="AB71" s="37"/>
      <c r="AC71" s="37"/>
      <c r="AD71" s="37"/>
      <c r="AE71" s="37"/>
      <c r="AF71" s="37"/>
      <c r="AG71" s="37"/>
      <c r="AH71" s="37"/>
      <c r="AI71" s="37"/>
      <c r="AJ71" s="37"/>
      <c r="AK71" s="37"/>
      <c r="AL71" s="37"/>
      <c r="AM71" s="37"/>
      <c r="AN71" s="37"/>
      <c r="AO71" s="37"/>
      <c r="AP71" s="37"/>
      <c r="AQ71" s="37"/>
      <c r="AR71" s="37"/>
      <c r="AS71" s="37"/>
      <c r="AT71" s="37"/>
      <c r="AU71" s="37"/>
    </row>
    <row r="72" ht="15.75" customHeight="1">
      <c r="A72" s="37"/>
      <c r="B72" s="37"/>
      <c r="C72" s="37"/>
      <c r="D72" s="37"/>
      <c r="E72" s="37"/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68" t="s">
        <v>278</v>
      </c>
      <c r="Q72" s="16">
        <v>9.188571429</v>
      </c>
      <c r="R72" s="37"/>
      <c r="S72" s="37"/>
      <c r="T72" s="37"/>
      <c r="U72" s="37"/>
      <c r="V72" s="37"/>
      <c r="W72" s="37"/>
      <c r="X72" s="37"/>
      <c r="Y72" s="37"/>
      <c r="Z72" s="37"/>
      <c r="AA72" s="37"/>
      <c r="AB72" s="37"/>
      <c r="AC72" s="37"/>
      <c r="AD72" s="37"/>
      <c r="AE72" s="37"/>
      <c r="AF72" s="37"/>
      <c r="AG72" s="37"/>
      <c r="AH72" s="37"/>
      <c r="AI72" s="37"/>
      <c r="AJ72" s="37"/>
      <c r="AK72" s="37"/>
      <c r="AL72" s="37"/>
      <c r="AM72" s="37"/>
      <c r="AN72" s="37"/>
      <c r="AO72" s="37"/>
      <c r="AP72" s="37"/>
      <c r="AQ72" s="37"/>
      <c r="AR72" s="37"/>
      <c r="AS72" s="37"/>
      <c r="AT72" s="37"/>
      <c r="AU72" s="37"/>
    </row>
    <row r="73" ht="15.75" customHeight="1">
      <c r="A73" s="37"/>
      <c r="B73" s="37"/>
      <c r="C73" s="37"/>
      <c r="D73" s="37"/>
      <c r="E73" s="37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37" t="s">
        <v>266</v>
      </c>
      <c r="Q73" s="17">
        <v>10.90504202</v>
      </c>
      <c r="R73" s="37"/>
      <c r="S73" s="37"/>
      <c r="T73" s="37"/>
      <c r="U73" s="37"/>
      <c r="V73" s="37"/>
      <c r="W73" s="37"/>
      <c r="X73" s="37"/>
      <c r="Y73" s="37"/>
      <c r="Z73" s="37"/>
      <c r="AA73" s="37"/>
      <c r="AB73" s="37"/>
      <c r="AC73" s="37"/>
      <c r="AD73" s="37"/>
      <c r="AE73" s="37"/>
      <c r="AF73" s="37"/>
      <c r="AG73" s="37"/>
      <c r="AH73" s="37"/>
      <c r="AI73" s="37"/>
      <c r="AJ73" s="37"/>
      <c r="AK73" s="37"/>
      <c r="AL73" s="37"/>
      <c r="AM73" s="37"/>
      <c r="AN73" s="37"/>
      <c r="AO73" s="37"/>
      <c r="AP73" s="37"/>
      <c r="AQ73" s="37"/>
      <c r="AR73" s="37"/>
      <c r="AS73" s="37"/>
      <c r="AT73" s="37"/>
      <c r="AU73" s="37"/>
    </row>
    <row r="74" ht="15.75" customHeight="1">
      <c r="A74" s="37"/>
      <c r="B74" s="37"/>
      <c r="C74" s="37"/>
      <c r="D74" s="37"/>
      <c r="E74" s="37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7" t="s">
        <v>319</v>
      </c>
      <c r="Q74" s="82">
        <v>11.38857143</v>
      </c>
      <c r="R74" s="37"/>
      <c r="S74" s="37"/>
      <c r="T74" s="37"/>
      <c r="U74" s="37"/>
      <c r="V74" s="37"/>
      <c r="W74" s="37"/>
      <c r="X74" s="37"/>
      <c r="Y74" s="37"/>
      <c r="Z74" s="37"/>
      <c r="AA74" s="37"/>
      <c r="AB74" s="37"/>
      <c r="AC74" s="37"/>
      <c r="AD74" s="37"/>
      <c r="AE74" s="37"/>
      <c r="AF74" s="37"/>
      <c r="AG74" s="37"/>
      <c r="AH74" s="37"/>
      <c r="AI74" s="37"/>
      <c r="AJ74" s="37"/>
      <c r="AK74" s="37"/>
      <c r="AL74" s="37"/>
      <c r="AM74" s="37"/>
      <c r="AN74" s="37"/>
      <c r="AO74" s="37"/>
      <c r="AP74" s="37"/>
      <c r="AQ74" s="37"/>
      <c r="AR74" s="37"/>
      <c r="AS74" s="37"/>
      <c r="AT74" s="37"/>
      <c r="AU74" s="37"/>
    </row>
    <row r="75" ht="15.75" customHeight="1">
      <c r="A75" s="37"/>
      <c r="B75" s="37"/>
      <c r="C75" s="37"/>
      <c r="D75" s="37"/>
      <c r="E75" s="37"/>
      <c r="F75" s="37"/>
      <c r="G75" s="37"/>
      <c r="H75" s="37"/>
      <c r="I75" s="37"/>
      <c r="J75" s="37"/>
      <c r="K75" s="37"/>
      <c r="L75" s="37"/>
      <c r="M75" s="37"/>
      <c r="N75" s="37"/>
      <c r="O75" s="37"/>
      <c r="P75" s="37" t="s">
        <v>185</v>
      </c>
      <c r="Q75" s="17">
        <v>11.51367456</v>
      </c>
      <c r="R75" s="37"/>
      <c r="S75" s="37"/>
      <c r="T75" s="37"/>
      <c r="U75" s="37"/>
      <c r="V75" s="37"/>
      <c r="W75" s="37"/>
      <c r="X75" s="37"/>
      <c r="Y75" s="37"/>
      <c r="Z75" s="37"/>
      <c r="AA75" s="37"/>
      <c r="AB75" s="37"/>
      <c r="AC75" s="37"/>
      <c r="AD75" s="37"/>
      <c r="AE75" s="37"/>
      <c r="AF75" s="37"/>
      <c r="AG75" s="37"/>
      <c r="AH75" s="37"/>
      <c r="AI75" s="37"/>
      <c r="AJ75" s="37"/>
      <c r="AK75" s="37"/>
      <c r="AL75" s="37"/>
      <c r="AM75" s="37"/>
      <c r="AN75" s="37"/>
      <c r="AO75" s="37"/>
      <c r="AP75" s="37"/>
      <c r="AQ75" s="37"/>
      <c r="AR75" s="37"/>
      <c r="AS75" s="37"/>
      <c r="AT75" s="37"/>
      <c r="AU75" s="37"/>
    </row>
    <row r="76" ht="15.75" customHeight="1">
      <c r="A76" s="37"/>
      <c r="B76" s="37"/>
      <c r="C76" s="37"/>
      <c r="D76" s="37"/>
      <c r="E76" s="37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  <c r="AA76" s="37"/>
      <c r="AB76" s="37"/>
      <c r="AC76" s="37"/>
      <c r="AD76" s="37"/>
      <c r="AE76" s="37"/>
      <c r="AF76" s="37"/>
      <c r="AG76" s="37"/>
      <c r="AH76" s="37"/>
      <c r="AI76" s="37"/>
      <c r="AJ76" s="37"/>
      <c r="AK76" s="37"/>
      <c r="AL76" s="37"/>
      <c r="AM76" s="37"/>
      <c r="AN76" s="37"/>
      <c r="AO76" s="37"/>
      <c r="AP76" s="37"/>
      <c r="AQ76" s="37"/>
      <c r="AR76" s="37"/>
      <c r="AS76" s="37"/>
      <c r="AT76" s="37"/>
      <c r="AU76" s="37"/>
    </row>
    <row r="77" ht="15.75" customHeight="1">
      <c r="A77" s="37"/>
      <c r="B77" s="37"/>
      <c r="C77" s="37"/>
      <c r="D77" s="37"/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  <c r="AA77" s="37"/>
      <c r="AB77" s="37"/>
      <c r="AC77" s="37"/>
      <c r="AD77" s="37"/>
      <c r="AE77" s="37"/>
      <c r="AF77" s="37"/>
      <c r="AG77" s="37"/>
      <c r="AH77" s="37"/>
      <c r="AI77" s="37"/>
      <c r="AJ77" s="37"/>
      <c r="AK77" s="37"/>
      <c r="AL77" s="37"/>
      <c r="AM77" s="37"/>
      <c r="AN77" s="37"/>
      <c r="AO77" s="37"/>
      <c r="AP77" s="37"/>
      <c r="AQ77" s="37"/>
      <c r="AR77" s="37"/>
      <c r="AS77" s="37"/>
      <c r="AT77" s="37"/>
      <c r="AU77" s="37"/>
    </row>
    <row r="78" ht="15.75" customHeight="1">
      <c r="A78" s="37"/>
      <c r="B78" s="37"/>
      <c r="C78" s="37"/>
      <c r="D78" s="37"/>
      <c r="E78" s="37"/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  <c r="AA78" s="37"/>
      <c r="AB78" s="37"/>
      <c r="AC78" s="37"/>
      <c r="AD78" s="37"/>
      <c r="AE78" s="37"/>
      <c r="AF78" s="37"/>
      <c r="AG78" s="37"/>
      <c r="AH78" s="37"/>
      <c r="AI78" s="37"/>
      <c r="AJ78" s="37"/>
      <c r="AK78" s="37"/>
      <c r="AL78" s="37"/>
      <c r="AM78" s="37"/>
      <c r="AN78" s="37"/>
      <c r="AO78" s="37"/>
      <c r="AP78" s="37"/>
      <c r="AQ78" s="37"/>
      <c r="AR78" s="37"/>
      <c r="AS78" s="37"/>
      <c r="AT78" s="37"/>
      <c r="AU78" s="37"/>
    </row>
    <row r="79" ht="15.75" customHeight="1">
      <c r="A79" s="37"/>
      <c r="B79" s="37"/>
      <c r="C79" s="37"/>
      <c r="D79" s="37"/>
      <c r="E79" s="37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  <c r="AA79" s="37"/>
      <c r="AB79" s="37"/>
      <c r="AC79" s="37"/>
      <c r="AD79" s="37"/>
      <c r="AE79" s="37"/>
      <c r="AF79" s="37"/>
      <c r="AG79" s="37"/>
      <c r="AH79" s="37"/>
      <c r="AI79" s="37"/>
      <c r="AJ79" s="37"/>
      <c r="AK79" s="37"/>
      <c r="AL79" s="37"/>
      <c r="AM79" s="37"/>
      <c r="AN79" s="37"/>
      <c r="AO79" s="37"/>
      <c r="AP79" s="37"/>
      <c r="AQ79" s="37"/>
      <c r="AR79" s="37"/>
      <c r="AS79" s="37"/>
      <c r="AT79" s="37"/>
      <c r="AU79" s="37"/>
    </row>
    <row r="80" ht="15.75" customHeight="1">
      <c r="A80" s="37"/>
      <c r="B80" s="37"/>
      <c r="C80" s="37"/>
      <c r="D80" s="37"/>
      <c r="E80" s="37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  <c r="AA80" s="37"/>
      <c r="AB80" s="37"/>
      <c r="AC80" s="37"/>
      <c r="AD80" s="37"/>
      <c r="AE80" s="37"/>
      <c r="AF80" s="37"/>
      <c r="AG80" s="37"/>
      <c r="AH80" s="37"/>
      <c r="AI80" s="37"/>
      <c r="AJ80" s="37"/>
      <c r="AK80" s="37"/>
      <c r="AL80" s="37"/>
      <c r="AM80" s="37"/>
      <c r="AN80" s="37"/>
      <c r="AO80" s="37"/>
      <c r="AP80" s="37"/>
      <c r="AQ80" s="37"/>
      <c r="AR80" s="37"/>
      <c r="AS80" s="37"/>
      <c r="AT80" s="37"/>
      <c r="AU80" s="37"/>
    </row>
    <row r="81" ht="15.75" customHeight="1">
      <c r="A81" s="37"/>
      <c r="B81" s="37"/>
      <c r="C81" s="37"/>
      <c r="D81" s="37"/>
      <c r="E81" s="37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  <c r="AA81" s="37"/>
      <c r="AB81" s="37"/>
      <c r="AC81" s="37"/>
      <c r="AD81" s="37"/>
      <c r="AE81" s="37"/>
      <c r="AF81" s="37"/>
      <c r="AG81" s="37"/>
      <c r="AH81" s="37"/>
      <c r="AI81" s="37"/>
      <c r="AJ81" s="37"/>
      <c r="AK81" s="37"/>
      <c r="AL81" s="37"/>
      <c r="AM81" s="37"/>
      <c r="AN81" s="37"/>
      <c r="AO81" s="37"/>
      <c r="AP81" s="37"/>
      <c r="AQ81" s="37"/>
      <c r="AR81" s="37"/>
      <c r="AS81" s="37"/>
      <c r="AT81" s="37"/>
      <c r="AU81" s="37"/>
    </row>
    <row r="82" ht="15.75" customHeight="1">
      <c r="A82" s="37"/>
      <c r="B82" s="37"/>
      <c r="C82" s="37"/>
      <c r="D82" s="37"/>
      <c r="E82" s="37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  <c r="AA82" s="37"/>
      <c r="AB82" s="37"/>
      <c r="AC82" s="37"/>
      <c r="AD82" s="37"/>
      <c r="AE82" s="37"/>
      <c r="AF82" s="37"/>
      <c r="AG82" s="37"/>
      <c r="AH82" s="37"/>
      <c r="AI82" s="37"/>
      <c r="AJ82" s="37"/>
      <c r="AK82" s="37"/>
      <c r="AL82" s="37"/>
      <c r="AM82" s="37"/>
      <c r="AN82" s="37"/>
      <c r="AO82" s="37"/>
      <c r="AP82" s="37"/>
      <c r="AQ82" s="37"/>
      <c r="AR82" s="37"/>
      <c r="AS82" s="37"/>
      <c r="AT82" s="37"/>
      <c r="AU82" s="37"/>
    </row>
    <row r="83" ht="15.75" customHeight="1">
      <c r="A83" s="37"/>
      <c r="B83" s="37"/>
      <c r="C83" s="37"/>
      <c r="D83" s="37"/>
      <c r="E83" s="37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  <c r="AA83" s="37"/>
      <c r="AB83" s="37"/>
      <c r="AC83" s="37"/>
      <c r="AD83" s="37"/>
      <c r="AE83" s="37"/>
      <c r="AF83" s="37"/>
      <c r="AG83" s="37"/>
      <c r="AH83" s="37"/>
      <c r="AI83" s="37"/>
      <c r="AJ83" s="37"/>
      <c r="AK83" s="37"/>
      <c r="AL83" s="37"/>
      <c r="AM83" s="37"/>
      <c r="AN83" s="37"/>
      <c r="AO83" s="37"/>
      <c r="AP83" s="37"/>
      <c r="AQ83" s="37"/>
      <c r="AR83" s="37"/>
      <c r="AS83" s="37"/>
      <c r="AT83" s="37"/>
      <c r="AU83" s="37"/>
    </row>
    <row r="84" ht="15.75" customHeight="1">
      <c r="A84" s="37"/>
      <c r="B84" s="37"/>
      <c r="C84" s="37"/>
      <c r="D84" s="37"/>
      <c r="E84" s="37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  <c r="AA84" s="37"/>
      <c r="AB84" s="37"/>
      <c r="AC84" s="37"/>
      <c r="AD84" s="37"/>
      <c r="AE84" s="37"/>
      <c r="AF84" s="37"/>
      <c r="AG84" s="37"/>
      <c r="AH84" s="37"/>
      <c r="AI84" s="37"/>
      <c r="AJ84" s="37"/>
      <c r="AK84" s="37"/>
      <c r="AL84" s="37"/>
      <c r="AM84" s="37"/>
      <c r="AN84" s="37"/>
      <c r="AO84" s="37"/>
      <c r="AP84" s="37"/>
      <c r="AQ84" s="37"/>
      <c r="AR84" s="37"/>
      <c r="AS84" s="37"/>
      <c r="AT84" s="37"/>
      <c r="AU84" s="37"/>
    </row>
    <row r="85" ht="15.75" customHeight="1">
      <c r="A85" s="37"/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  <c r="AA85" s="37"/>
      <c r="AB85" s="37"/>
      <c r="AC85" s="37"/>
      <c r="AD85" s="37"/>
      <c r="AE85" s="37"/>
      <c r="AF85" s="37"/>
      <c r="AG85" s="37"/>
      <c r="AH85" s="37"/>
      <c r="AI85" s="37"/>
      <c r="AJ85" s="37"/>
      <c r="AK85" s="37"/>
      <c r="AL85" s="37"/>
      <c r="AM85" s="37"/>
      <c r="AN85" s="37"/>
      <c r="AO85" s="37"/>
      <c r="AP85" s="37"/>
      <c r="AQ85" s="37"/>
      <c r="AR85" s="37"/>
      <c r="AS85" s="37"/>
      <c r="AT85" s="37"/>
      <c r="AU85" s="37"/>
    </row>
    <row r="86" ht="15.75" customHeight="1">
      <c r="A86" s="37"/>
      <c r="B86" s="37"/>
      <c r="C86" s="37"/>
      <c r="D86" s="37"/>
      <c r="E86" s="37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7"/>
      <c r="AA86" s="37"/>
      <c r="AB86" s="37"/>
      <c r="AC86" s="37"/>
      <c r="AD86" s="37"/>
      <c r="AE86" s="37"/>
      <c r="AF86" s="37"/>
      <c r="AG86" s="37"/>
      <c r="AH86" s="37"/>
      <c r="AI86" s="37"/>
      <c r="AJ86" s="37"/>
      <c r="AK86" s="37"/>
      <c r="AL86" s="37"/>
      <c r="AM86" s="37"/>
      <c r="AN86" s="37"/>
      <c r="AO86" s="37"/>
      <c r="AP86" s="37"/>
      <c r="AQ86" s="37"/>
      <c r="AR86" s="37"/>
      <c r="AS86" s="37"/>
      <c r="AT86" s="37"/>
      <c r="AU86" s="37"/>
    </row>
    <row r="87" ht="15.75" customHeight="1">
      <c r="A87" s="37"/>
      <c r="B87" s="37"/>
      <c r="C87" s="37"/>
      <c r="D87" s="37"/>
      <c r="E87" s="37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  <c r="AA87" s="37"/>
      <c r="AB87" s="37"/>
      <c r="AC87" s="37"/>
      <c r="AD87" s="37"/>
      <c r="AE87" s="37"/>
      <c r="AF87" s="37"/>
      <c r="AG87" s="37"/>
      <c r="AH87" s="37"/>
      <c r="AI87" s="37"/>
      <c r="AJ87" s="37"/>
      <c r="AK87" s="37"/>
      <c r="AL87" s="37"/>
      <c r="AM87" s="37"/>
      <c r="AN87" s="37"/>
      <c r="AO87" s="37"/>
      <c r="AP87" s="37"/>
      <c r="AQ87" s="37"/>
      <c r="AR87" s="37"/>
      <c r="AS87" s="37"/>
      <c r="AT87" s="37"/>
      <c r="AU87" s="37"/>
    </row>
    <row r="88" ht="15.75" customHeight="1">
      <c r="A88" s="37"/>
      <c r="B88" s="37"/>
      <c r="C88" s="37"/>
      <c r="D88" s="37"/>
      <c r="E88" s="37"/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  <c r="AA88" s="37"/>
      <c r="AB88" s="37"/>
      <c r="AC88" s="37"/>
      <c r="AD88" s="37"/>
      <c r="AE88" s="37"/>
      <c r="AF88" s="37"/>
      <c r="AG88" s="37"/>
      <c r="AH88" s="37"/>
      <c r="AI88" s="37"/>
      <c r="AJ88" s="37"/>
      <c r="AK88" s="37"/>
      <c r="AL88" s="37"/>
      <c r="AM88" s="37"/>
      <c r="AN88" s="37"/>
      <c r="AO88" s="37"/>
      <c r="AP88" s="37"/>
      <c r="AQ88" s="37"/>
      <c r="AR88" s="37"/>
      <c r="AS88" s="37"/>
      <c r="AT88" s="37"/>
      <c r="AU88" s="37"/>
    </row>
    <row r="89" ht="15.75" customHeight="1">
      <c r="A89" s="37"/>
      <c r="B89" s="37"/>
      <c r="C89" s="37"/>
      <c r="D89" s="37"/>
      <c r="E89" s="37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  <c r="AA89" s="37"/>
      <c r="AB89" s="37"/>
      <c r="AC89" s="37"/>
      <c r="AD89" s="37"/>
      <c r="AE89" s="37"/>
      <c r="AF89" s="37"/>
      <c r="AG89" s="37"/>
      <c r="AH89" s="37"/>
      <c r="AI89" s="37"/>
      <c r="AJ89" s="37"/>
      <c r="AK89" s="37"/>
      <c r="AL89" s="37"/>
      <c r="AM89" s="37"/>
      <c r="AN89" s="37"/>
      <c r="AO89" s="37"/>
      <c r="AP89" s="37"/>
      <c r="AQ89" s="37"/>
      <c r="AR89" s="37"/>
      <c r="AS89" s="37"/>
      <c r="AT89" s="37"/>
      <c r="AU89" s="37"/>
    </row>
    <row r="90" ht="15.75" customHeight="1">
      <c r="A90" s="37"/>
      <c r="B90" s="37"/>
      <c r="C90" s="37"/>
      <c r="D90" s="37"/>
      <c r="E90" s="37"/>
      <c r="F90" s="37"/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  <c r="AA90" s="37"/>
      <c r="AB90" s="37"/>
      <c r="AC90" s="37"/>
      <c r="AD90" s="37"/>
      <c r="AE90" s="37"/>
      <c r="AF90" s="37"/>
      <c r="AG90" s="37"/>
      <c r="AH90" s="37"/>
      <c r="AI90" s="37"/>
      <c r="AJ90" s="37"/>
      <c r="AK90" s="37"/>
      <c r="AL90" s="37"/>
      <c r="AM90" s="37"/>
      <c r="AN90" s="37"/>
      <c r="AO90" s="37"/>
      <c r="AP90" s="37"/>
      <c r="AQ90" s="37"/>
      <c r="AR90" s="37"/>
      <c r="AS90" s="37"/>
      <c r="AT90" s="37"/>
      <c r="AU90" s="37"/>
    </row>
    <row r="91" ht="15.75" customHeight="1">
      <c r="A91" s="37"/>
      <c r="B91" s="37"/>
      <c r="C91" s="37"/>
      <c r="D91" s="37"/>
      <c r="E91" s="37"/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  <c r="AA91" s="37"/>
      <c r="AB91" s="37"/>
      <c r="AC91" s="37"/>
      <c r="AD91" s="37"/>
      <c r="AE91" s="37"/>
      <c r="AF91" s="37"/>
      <c r="AG91" s="37"/>
      <c r="AH91" s="37"/>
      <c r="AI91" s="37"/>
      <c r="AJ91" s="37"/>
      <c r="AK91" s="37"/>
      <c r="AL91" s="37"/>
      <c r="AM91" s="37"/>
      <c r="AN91" s="37"/>
      <c r="AO91" s="37"/>
      <c r="AP91" s="37"/>
      <c r="AQ91" s="37"/>
      <c r="AR91" s="37"/>
      <c r="AS91" s="37"/>
      <c r="AT91" s="37"/>
      <c r="AU91" s="37"/>
    </row>
    <row r="92" ht="15.75" customHeight="1">
      <c r="A92" s="37"/>
      <c r="B92" s="37"/>
      <c r="C92" s="37"/>
      <c r="D92" s="37"/>
      <c r="E92" s="37"/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  <c r="AA92" s="37"/>
      <c r="AB92" s="37"/>
      <c r="AC92" s="37"/>
      <c r="AD92" s="37"/>
      <c r="AE92" s="37"/>
      <c r="AF92" s="37"/>
      <c r="AG92" s="37"/>
      <c r="AH92" s="37"/>
      <c r="AI92" s="37"/>
      <c r="AJ92" s="37"/>
      <c r="AK92" s="37"/>
      <c r="AL92" s="37"/>
      <c r="AM92" s="37"/>
      <c r="AN92" s="37"/>
      <c r="AO92" s="37"/>
      <c r="AP92" s="37"/>
      <c r="AQ92" s="37"/>
      <c r="AR92" s="37"/>
      <c r="AS92" s="37"/>
      <c r="AT92" s="37"/>
      <c r="AU92" s="37"/>
    </row>
    <row r="93" ht="15.75" customHeight="1">
      <c r="A93" s="37"/>
      <c r="B93" s="37"/>
      <c r="C93" s="37"/>
      <c r="D93" s="37"/>
      <c r="E93" s="37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  <c r="AA93" s="37"/>
      <c r="AB93" s="37"/>
      <c r="AC93" s="37"/>
      <c r="AD93" s="37"/>
      <c r="AE93" s="37"/>
      <c r="AF93" s="37"/>
      <c r="AG93" s="37"/>
      <c r="AH93" s="37"/>
      <c r="AI93" s="37"/>
      <c r="AJ93" s="37"/>
      <c r="AK93" s="37"/>
      <c r="AL93" s="37"/>
      <c r="AM93" s="37"/>
      <c r="AN93" s="37"/>
      <c r="AO93" s="37"/>
      <c r="AP93" s="37"/>
      <c r="AQ93" s="37"/>
      <c r="AR93" s="37"/>
      <c r="AS93" s="37"/>
      <c r="AT93" s="37"/>
      <c r="AU93" s="37"/>
    </row>
    <row r="94" ht="15.75" customHeight="1">
      <c r="A94" s="37"/>
      <c r="B94" s="37"/>
      <c r="C94" s="37"/>
      <c r="D94" s="37"/>
      <c r="E94" s="37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  <c r="AA94" s="37"/>
      <c r="AB94" s="37"/>
      <c r="AC94" s="37"/>
      <c r="AD94" s="37"/>
      <c r="AE94" s="37"/>
      <c r="AF94" s="37"/>
      <c r="AG94" s="37"/>
      <c r="AH94" s="37"/>
      <c r="AI94" s="37"/>
      <c r="AJ94" s="37"/>
      <c r="AK94" s="37"/>
      <c r="AL94" s="37"/>
      <c r="AM94" s="37"/>
      <c r="AN94" s="37"/>
      <c r="AO94" s="37"/>
      <c r="AP94" s="37"/>
      <c r="AQ94" s="37"/>
      <c r="AR94" s="37"/>
      <c r="AS94" s="37"/>
      <c r="AT94" s="37"/>
      <c r="AU94" s="37"/>
    </row>
    <row r="95" ht="15.75" customHeight="1">
      <c r="A95" s="37"/>
      <c r="B95" s="37"/>
      <c r="C95" s="37"/>
      <c r="D95" s="37"/>
      <c r="E95" s="37"/>
      <c r="F95" s="37"/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  <c r="AA95" s="37"/>
      <c r="AB95" s="37"/>
      <c r="AC95" s="37"/>
      <c r="AD95" s="37"/>
      <c r="AE95" s="37"/>
      <c r="AF95" s="37"/>
      <c r="AG95" s="37"/>
      <c r="AH95" s="37"/>
      <c r="AI95" s="37"/>
      <c r="AJ95" s="37"/>
      <c r="AK95" s="37"/>
      <c r="AL95" s="37"/>
      <c r="AM95" s="37"/>
      <c r="AN95" s="37"/>
      <c r="AO95" s="37"/>
      <c r="AP95" s="37"/>
      <c r="AQ95" s="37"/>
      <c r="AR95" s="37"/>
      <c r="AS95" s="37"/>
      <c r="AT95" s="37"/>
      <c r="AU95" s="37"/>
    </row>
    <row r="96" ht="15.75" customHeight="1">
      <c r="A96" s="37"/>
      <c r="B96" s="37"/>
      <c r="C96" s="37"/>
      <c r="D96" s="37"/>
      <c r="E96" s="37"/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  <c r="AA96" s="37"/>
      <c r="AB96" s="37"/>
      <c r="AC96" s="37"/>
      <c r="AD96" s="37"/>
      <c r="AE96" s="37"/>
      <c r="AF96" s="37"/>
      <c r="AG96" s="37"/>
      <c r="AH96" s="37"/>
      <c r="AI96" s="37"/>
      <c r="AJ96" s="37"/>
      <c r="AK96" s="37"/>
      <c r="AL96" s="37"/>
      <c r="AM96" s="37"/>
      <c r="AN96" s="37"/>
      <c r="AO96" s="37"/>
      <c r="AP96" s="37"/>
      <c r="AQ96" s="37"/>
      <c r="AR96" s="37"/>
      <c r="AS96" s="37"/>
      <c r="AT96" s="37"/>
      <c r="AU96" s="37"/>
    </row>
    <row r="97" ht="15.75" customHeight="1">
      <c r="A97" s="37"/>
      <c r="B97" s="37"/>
      <c r="C97" s="37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  <c r="AA97" s="37"/>
      <c r="AB97" s="37"/>
      <c r="AC97" s="37"/>
      <c r="AD97" s="37"/>
      <c r="AE97" s="37"/>
      <c r="AF97" s="37"/>
      <c r="AG97" s="37"/>
      <c r="AH97" s="37"/>
      <c r="AI97" s="37"/>
      <c r="AJ97" s="37"/>
      <c r="AK97" s="37"/>
      <c r="AL97" s="37"/>
      <c r="AM97" s="37"/>
      <c r="AN97" s="37"/>
      <c r="AO97" s="37"/>
      <c r="AP97" s="37"/>
      <c r="AQ97" s="37"/>
      <c r="AR97" s="37"/>
      <c r="AS97" s="37"/>
      <c r="AT97" s="37"/>
      <c r="AU97" s="37"/>
    </row>
    <row r="98" ht="15.75" customHeight="1">
      <c r="A98" s="37"/>
      <c r="B98" s="37"/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  <c r="AA98" s="37"/>
      <c r="AB98" s="37"/>
      <c r="AC98" s="37"/>
      <c r="AD98" s="37"/>
      <c r="AE98" s="37"/>
      <c r="AF98" s="37"/>
      <c r="AG98" s="37"/>
      <c r="AH98" s="37"/>
      <c r="AI98" s="37"/>
      <c r="AJ98" s="37"/>
      <c r="AK98" s="37"/>
      <c r="AL98" s="37"/>
      <c r="AM98" s="37"/>
      <c r="AN98" s="37"/>
      <c r="AO98" s="37"/>
      <c r="AP98" s="37"/>
      <c r="AQ98" s="37"/>
      <c r="AR98" s="37"/>
      <c r="AS98" s="37"/>
      <c r="AT98" s="37"/>
      <c r="AU98" s="37"/>
    </row>
    <row r="99" ht="15.75" customHeight="1">
      <c r="A99" s="37"/>
      <c r="B99" s="37"/>
      <c r="C99" s="37"/>
      <c r="D99" s="37"/>
      <c r="E99" s="37"/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  <c r="AA99" s="37"/>
      <c r="AB99" s="37"/>
      <c r="AC99" s="37"/>
      <c r="AD99" s="37"/>
      <c r="AE99" s="37"/>
      <c r="AF99" s="37"/>
      <c r="AG99" s="37"/>
      <c r="AH99" s="37"/>
      <c r="AI99" s="37"/>
      <c r="AJ99" s="37"/>
      <c r="AK99" s="37"/>
      <c r="AL99" s="37"/>
      <c r="AM99" s="37"/>
      <c r="AN99" s="37"/>
      <c r="AO99" s="37"/>
      <c r="AP99" s="37"/>
      <c r="AQ99" s="37"/>
      <c r="AR99" s="37"/>
      <c r="AS99" s="37"/>
      <c r="AT99" s="37"/>
      <c r="AU99" s="37"/>
    </row>
    <row r="100" ht="15.75" customHeight="1">
      <c r="A100" s="37"/>
      <c r="B100" s="37"/>
      <c r="C100" s="37"/>
      <c r="D100" s="37"/>
      <c r="E100" s="37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  <c r="Z100" s="37"/>
      <c r="AA100" s="37"/>
      <c r="AB100" s="37"/>
      <c r="AC100" s="37"/>
      <c r="AD100" s="37"/>
      <c r="AE100" s="37"/>
      <c r="AF100" s="37"/>
      <c r="AG100" s="37"/>
      <c r="AH100" s="37"/>
      <c r="AI100" s="37"/>
      <c r="AJ100" s="37"/>
      <c r="AK100" s="37"/>
      <c r="AL100" s="37"/>
      <c r="AM100" s="37"/>
      <c r="AN100" s="37"/>
      <c r="AO100" s="37"/>
      <c r="AP100" s="37"/>
      <c r="AQ100" s="37"/>
      <c r="AR100" s="37"/>
      <c r="AS100" s="37"/>
      <c r="AT100" s="37"/>
      <c r="AU100" s="37"/>
    </row>
    <row r="101" ht="15.75" customHeight="1">
      <c r="A101" s="37"/>
      <c r="B101" s="37"/>
      <c r="C101" s="37"/>
      <c r="D101" s="37"/>
      <c r="E101" s="37"/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  <c r="AA101" s="37"/>
      <c r="AB101" s="37"/>
      <c r="AC101" s="37"/>
      <c r="AD101" s="37"/>
      <c r="AE101" s="37"/>
      <c r="AF101" s="37"/>
      <c r="AG101" s="37"/>
      <c r="AH101" s="37"/>
      <c r="AI101" s="37"/>
      <c r="AJ101" s="37"/>
      <c r="AK101" s="37"/>
      <c r="AL101" s="37"/>
      <c r="AM101" s="37"/>
      <c r="AN101" s="37"/>
      <c r="AO101" s="37"/>
      <c r="AP101" s="37"/>
      <c r="AQ101" s="37"/>
      <c r="AR101" s="37"/>
      <c r="AS101" s="37"/>
      <c r="AT101" s="37"/>
      <c r="AU101" s="37"/>
    </row>
    <row r="102" ht="15.75" customHeight="1">
      <c r="A102" s="37"/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  <c r="Z102" s="37"/>
      <c r="AA102" s="37"/>
      <c r="AB102" s="37"/>
      <c r="AC102" s="37"/>
      <c r="AD102" s="37"/>
      <c r="AE102" s="37"/>
      <c r="AF102" s="37"/>
      <c r="AG102" s="37"/>
      <c r="AH102" s="37"/>
      <c r="AI102" s="37"/>
      <c r="AJ102" s="37"/>
      <c r="AK102" s="37"/>
      <c r="AL102" s="37"/>
      <c r="AM102" s="37"/>
      <c r="AN102" s="37"/>
      <c r="AO102" s="37"/>
      <c r="AP102" s="37"/>
      <c r="AQ102" s="37"/>
      <c r="AR102" s="37"/>
      <c r="AS102" s="37"/>
      <c r="AT102" s="37"/>
      <c r="AU102" s="37"/>
    </row>
    <row r="103" ht="15.75" customHeight="1">
      <c r="A103" s="37"/>
      <c r="B103" s="37"/>
      <c r="C103" s="37"/>
      <c r="D103" s="37"/>
      <c r="E103" s="37"/>
      <c r="F103" s="37"/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  <c r="AA103" s="37"/>
      <c r="AB103" s="37"/>
      <c r="AC103" s="37"/>
      <c r="AD103" s="37"/>
      <c r="AE103" s="37"/>
      <c r="AF103" s="37"/>
      <c r="AG103" s="37"/>
      <c r="AH103" s="37"/>
      <c r="AI103" s="37"/>
      <c r="AJ103" s="37"/>
      <c r="AK103" s="37"/>
      <c r="AL103" s="37"/>
      <c r="AM103" s="37"/>
      <c r="AN103" s="37"/>
      <c r="AO103" s="37"/>
      <c r="AP103" s="37"/>
      <c r="AQ103" s="37"/>
      <c r="AR103" s="37"/>
      <c r="AS103" s="37"/>
      <c r="AT103" s="37"/>
      <c r="AU103" s="37"/>
    </row>
    <row r="104" ht="15.75" customHeight="1">
      <c r="A104" s="37"/>
      <c r="B104" s="37"/>
      <c r="C104" s="37"/>
      <c r="D104" s="37"/>
      <c r="E104" s="37"/>
      <c r="F104" s="37"/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  <c r="Z104" s="37"/>
      <c r="AA104" s="37"/>
      <c r="AB104" s="37"/>
      <c r="AC104" s="37"/>
      <c r="AD104" s="37"/>
      <c r="AE104" s="37"/>
      <c r="AF104" s="37"/>
      <c r="AG104" s="37"/>
      <c r="AH104" s="37"/>
      <c r="AI104" s="37"/>
      <c r="AJ104" s="37"/>
      <c r="AK104" s="37"/>
      <c r="AL104" s="37"/>
      <c r="AM104" s="37"/>
      <c r="AN104" s="37"/>
      <c r="AO104" s="37"/>
      <c r="AP104" s="37"/>
      <c r="AQ104" s="37"/>
      <c r="AR104" s="37"/>
      <c r="AS104" s="37"/>
      <c r="AT104" s="37"/>
      <c r="AU104" s="37"/>
    </row>
    <row r="105" ht="15.75" customHeight="1">
      <c r="A105" s="37"/>
      <c r="B105" s="37"/>
      <c r="C105" s="37"/>
      <c r="D105" s="37"/>
      <c r="E105" s="37"/>
      <c r="F105" s="37"/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  <c r="AA105" s="37"/>
      <c r="AB105" s="37"/>
      <c r="AC105" s="37"/>
      <c r="AD105" s="37"/>
      <c r="AE105" s="37"/>
      <c r="AF105" s="37"/>
      <c r="AG105" s="37"/>
      <c r="AH105" s="37"/>
      <c r="AI105" s="37"/>
      <c r="AJ105" s="37"/>
      <c r="AK105" s="37"/>
      <c r="AL105" s="37"/>
      <c r="AM105" s="37"/>
      <c r="AN105" s="37"/>
      <c r="AO105" s="37"/>
      <c r="AP105" s="37"/>
      <c r="AQ105" s="37"/>
      <c r="AR105" s="37"/>
      <c r="AS105" s="37"/>
      <c r="AT105" s="37"/>
      <c r="AU105" s="37"/>
    </row>
    <row r="106" ht="15.75" customHeight="1">
      <c r="A106" s="37"/>
      <c r="B106" s="37"/>
      <c r="C106" s="37"/>
      <c r="D106" s="37"/>
      <c r="E106" s="37"/>
      <c r="F106" s="37"/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  <c r="AA106" s="37"/>
      <c r="AB106" s="37"/>
      <c r="AC106" s="37"/>
      <c r="AD106" s="37"/>
      <c r="AE106" s="37"/>
      <c r="AF106" s="37"/>
      <c r="AG106" s="37"/>
      <c r="AH106" s="37"/>
      <c r="AI106" s="37"/>
      <c r="AJ106" s="37"/>
      <c r="AK106" s="37"/>
      <c r="AL106" s="37"/>
      <c r="AM106" s="37"/>
      <c r="AN106" s="37"/>
      <c r="AO106" s="37"/>
      <c r="AP106" s="37"/>
      <c r="AQ106" s="37"/>
      <c r="AR106" s="37"/>
      <c r="AS106" s="37"/>
      <c r="AT106" s="37"/>
      <c r="AU106" s="37"/>
    </row>
    <row r="107" ht="15.75" customHeight="1">
      <c r="A107" s="37"/>
      <c r="B107" s="37"/>
      <c r="C107" s="37"/>
      <c r="D107" s="37"/>
      <c r="E107" s="37"/>
      <c r="F107" s="37"/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  <c r="AA107" s="37"/>
      <c r="AB107" s="37"/>
      <c r="AC107" s="37"/>
      <c r="AD107" s="37"/>
      <c r="AE107" s="37"/>
      <c r="AF107" s="37"/>
      <c r="AG107" s="37"/>
      <c r="AH107" s="37"/>
      <c r="AI107" s="37"/>
      <c r="AJ107" s="37"/>
      <c r="AK107" s="37"/>
      <c r="AL107" s="37"/>
      <c r="AM107" s="37"/>
      <c r="AN107" s="37"/>
      <c r="AO107" s="37"/>
      <c r="AP107" s="37"/>
      <c r="AQ107" s="37"/>
      <c r="AR107" s="37"/>
      <c r="AS107" s="37"/>
      <c r="AT107" s="37"/>
      <c r="AU107" s="37"/>
    </row>
    <row r="108" ht="15.75" customHeight="1">
      <c r="A108" s="37"/>
      <c r="B108" s="37"/>
      <c r="C108" s="37"/>
      <c r="D108" s="37"/>
      <c r="E108" s="37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  <c r="Z108" s="37"/>
      <c r="AA108" s="37"/>
      <c r="AB108" s="37"/>
      <c r="AC108" s="37"/>
      <c r="AD108" s="37"/>
      <c r="AE108" s="37"/>
      <c r="AF108" s="37"/>
      <c r="AG108" s="37"/>
      <c r="AH108" s="37"/>
      <c r="AI108" s="37"/>
      <c r="AJ108" s="37"/>
      <c r="AK108" s="37"/>
      <c r="AL108" s="37"/>
      <c r="AM108" s="37"/>
      <c r="AN108" s="37"/>
      <c r="AO108" s="37"/>
      <c r="AP108" s="37"/>
      <c r="AQ108" s="37"/>
      <c r="AR108" s="37"/>
      <c r="AS108" s="37"/>
      <c r="AT108" s="37"/>
      <c r="AU108" s="37"/>
    </row>
    <row r="109" ht="15.75" customHeight="1">
      <c r="A109" s="37"/>
      <c r="B109" s="37"/>
      <c r="C109" s="37"/>
      <c r="D109" s="37"/>
      <c r="E109" s="37"/>
      <c r="F109" s="37"/>
      <c r="G109" s="37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  <c r="AA109" s="37"/>
      <c r="AB109" s="37"/>
      <c r="AC109" s="37"/>
      <c r="AD109" s="37"/>
      <c r="AE109" s="37"/>
      <c r="AF109" s="37"/>
      <c r="AG109" s="37"/>
      <c r="AH109" s="37"/>
      <c r="AI109" s="37"/>
      <c r="AJ109" s="37"/>
      <c r="AK109" s="37"/>
      <c r="AL109" s="37"/>
      <c r="AM109" s="37"/>
      <c r="AN109" s="37"/>
      <c r="AO109" s="37"/>
      <c r="AP109" s="37"/>
      <c r="AQ109" s="37"/>
      <c r="AR109" s="37"/>
      <c r="AS109" s="37"/>
      <c r="AT109" s="37"/>
      <c r="AU109" s="37"/>
    </row>
    <row r="110" ht="15.75" customHeight="1">
      <c r="A110" s="37"/>
      <c r="B110" s="37"/>
      <c r="C110" s="37"/>
      <c r="D110" s="37"/>
      <c r="E110" s="37"/>
      <c r="F110" s="37"/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  <c r="Z110" s="37"/>
      <c r="AA110" s="37"/>
      <c r="AB110" s="37"/>
      <c r="AC110" s="37"/>
      <c r="AD110" s="37"/>
      <c r="AE110" s="37"/>
      <c r="AF110" s="37"/>
      <c r="AG110" s="37"/>
      <c r="AH110" s="37"/>
      <c r="AI110" s="37"/>
      <c r="AJ110" s="37"/>
      <c r="AK110" s="37"/>
      <c r="AL110" s="37"/>
      <c r="AM110" s="37"/>
      <c r="AN110" s="37"/>
      <c r="AO110" s="37"/>
      <c r="AP110" s="37"/>
      <c r="AQ110" s="37"/>
      <c r="AR110" s="37"/>
      <c r="AS110" s="37"/>
      <c r="AT110" s="37"/>
      <c r="AU110" s="37"/>
    </row>
    <row r="111" ht="15.75" customHeight="1">
      <c r="A111" s="37"/>
      <c r="B111" s="37"/>
      <c r="C111" s="37"/>
      <c r="D111" s="37"/>
      <c r="E111" s="37"/>
      <c r="F111" s="37"/>
      <c r="G111" s="37"/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  <c r="AA111" s="37"/>
      <c r="AB111" s="37"/>
      <c r="AC111" s="37"/>
      <c r="AD111" s="37"/>
      <c r="AE111" s="37"/>
      <c r="AF111" s="37"/>
      <c r="AG111" s="37"/>
      <c r="AH111" s="37"/>
      <c r="AI111" s="37"/>
      <c r="AJ111" s="37"/>
      <c r="AK111" s="37"/>
      <c r="AL111" s="37"/>
      <c r="AM111" s="37"/>
      <c r="AN111" s="37"/>
      <c r="AO111" s="37"/>
      <c r="AP111" s="37"/>
      <c r="AQ111" s="37"/>
      <c r="AR111" s="37"/>
      <c r="AS111" s="37"/>
      <c r="AT111" s="37"/>
      <c r="AU111" s="37"/>
    </row>
    <row r="112" ht="15.75" customHeight="1">
      <c r="A112" s="37"/>
      <c r="B112" s="37"/>
      <c r="C112" s="37"/>
      <c r="D112" s="37"/>
      <c r="E112" s="37"/>
      <c r="F112" s="37"/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  <c r="Z112" s="37"/>
      <c r="AA112" s="37"/>
      <c r="AB112" s="37"/>
      <c r="AC112" s="37"/>
      <c r="AD112" s="37"/>
      <c r="AE112" s="37"/>
      <c r="AF112" s="37"/>
      <c r="AG112" s="37"/>
      <c r="AH112" s="37"/>
      <c r="AI112" s="37"/>
      <c r="AJ112" s="37"/>
      <c r="AK112" s="37"/>
      <c r="AL112" s="37"/>
      <c r="AM112" s="37"/>
      <c r="AN112" s="37"/>
      <c r="AO112" s="37"/>
      <c r="AP112" s="37"/>
      <c r="AQ112" s="37"/>
      <c r="AR112" s="37"/>
      <c r="AS112" s="37"/>
      <c r="AT112" s="37"/>
      <c r="AU112" s="37"/>
    </row>
    <row r="113" ht="15.75" customHeight="1">
      <c r="A113" s="37"/>
      <c r="B113" s="37"/>
      <c r="C113" s="37"/>
      <c r="D113" s="37"/>
      <c r="E113" s="37"/>
      <c r="F113" s="37"/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  <c r="AA113" s="37"/>
      <c r="AB113" s="37"/>
      <c r="AC113" s="37"/>
      <c r="AD113" s="37"/>
      <c r="AE113" s="37"/>
      <c r="AF113" s="37"/>
      <c r="AG113" s="37"/>
      <c r="AH113" s="37"/>
      <c r="AI113" s="37"/>
      <c r="AJ113" s="37"/>
      <c r="AK113" s="37"/>
      <c r="AL113" s="37"/>
      <c r="AM113" s="37"/>
      <c r="AN113" s="37"/>
      <c r="AO113" s="37"/>
      <c r="AP113" s="37"/>
      <c r="AQ113" s="37"/>
      <c r="AR113" s="37"/>
      <c r="AS113" s="37"/>
      <c r="AT113" s="37"/>
      <c r="AU113" s="37"/>
    </row>
    <row r="114" ht="15.75" customHeight="1">
      <c r="A114" s="37"/>
      <c r="B114" s="37"/>
      <c r="C114" s="37"/>
      <c r="D114" s="37"/>
      <c r="E114" s="37"/>
      <c r="F114" s="37"/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  <c r="AA114" s="37"/>
      <c r="AB114" s="37"/>
      <c r="AC114" s="37"/>
      <c r="AD114" s="37"/>
      <c r="AE114" s="37"/>
      <c r="AF114" s="37"/>
      <c r="AG114" s="37"/>
      <c r="AH114" s="37"/>
      <c r="AI114" s="37"/>
      <c r="AJ114" s="37"/>
      <c r="AK114" s="37"/>
      <c r="AL114" s="37"/>
      <c r="AM114" s="37"/>
      <c r="AN114" s="37"/>
      <c r="AO114" s="37"/>
      <c r="AP114" s="37"/>
      <c r="AQ114" s="37"/>
      <c r="AR114" s="37"/>
      <c r="AS114" s="37"/>
      <c r="AT114" s="37"/>
      <c r="AU114" s="37"/>
    </row>
    <row r="115" ht="15.75" customHeight="1">
      <c r="A115" s="37"/>
      <c r="B115" s="37"/>
      <c r="C115" s="37"/>
      <c r="D115" s="37"/>
      <c r="E115" s="37"/>
      <c r="F115" s="37"/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  <c r="AA115" s="37"/>
      <c r="AB115" s="37"/>
      <c r="AC115" s="37"/>
      <c r="AD115" s="37"/>
      <c r="AE115" s="37"/>
      <c r="AF115" s="37"/>
      <c r="AG115" s="37"/>
      <c r="AH115" s="37"/>
      <c r="AI115" s="37"/>
      <c r="AJ115" s="37"/>
      <c r="AK115" s="37"/>
      <c r="AL115" s="37"/>
      <c r="AM115" s="37"/>
      <c r="AN115" s="37"/>
      <c r="AO115" s="37"/>
      <c r="AP115" s="37"/>
      <c r="AQ115" s="37"/>
      <c r="AR115" s="37"/>
      <c r="AS115" s="37"/>
      <c r="AT115" s="37"/>
      <c r="AU115" s="37"/>
    </row>
    <row r="116" ht="15.75" customHeight="1">
      <c r="A116" s="37"/>
      <c r="B116" s="37"/>
      <c r="C116" s="37"/>
      <c r="D116" s="37"/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  <c r="AA116" s="37"/>
      <c r="AB116" s="37"/>
      <c r="AC116" s="37"/>
      <c r="AD116" s="37"/>
      <c r="AE116" s="37"/>
      <c r="AF116" s="37"/>
      <c r="AG116" s="37"/>
      <c r="AH116" s="37"/>
      <c r="AI116" s="37"/>
      <c r="AJ116" s="37"/>
      <c r="AK116" s="37"/>
      <c r="AL116" s="37"/>
      <c r="AM116" s="37"/>
      <c r="AN116" s="37"/>
      <c r="AO116" s="37"/>
      <c r="AP116" s="37"/>
      <c r="AQ116" s="37"/>
      <c r="AR116" s="37"/>
      <c r="AS116" s="37"/>
      <c r="AT116" s="37"/>
      <c r="AU116" s="37"/>
    </row>
    <row r="117" ht="15.75" customHeight="1">
      <c r="A117" s="37"/>
      <c r="B117" s="37"/>
      <c r="C117" s="37"/>
      <c r="D117" s="37"/>
      <c r="E117" s="37"/>
      <c r="F117" s="37"/>
      <c r="G117" s="37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  <c r="AA117" s="37"/>
      <c r="AB117" s="37"/>
      <c r="AC117" s="37"/>
      <c r="AD117" s="37"/>
      <c r="AE117" s="37"/>
      <c r="AF117" s="37"/>
      <c r="AG117" s="37"/>
      <c r="AH117" s="37"/>
      <c r="AI117" s="37"/>
      <c r="AJ117" s="37"/>
      <c r="AK117" s="37"/>
      <c r="AL117" s="37"/>
      <c r="AM117" s="37"/>
      <c r="AN117" s="37"/>
      <c r="AO117" s="37"/>
      <c r="AP117" s="37"/>
      <c r="AQ117" s="37"/>
      <c r="AR117" s="37"/>
      <c r="AS117" s="37"/>
      <c r="AT117" s="37"/>
      <c r="AU117" s="37"/>
    </row>
    <row r="118" ht="15.75" customHeight="1">
      <c r="A118" s="37"/>
      <c r="B118" s="37"/>
      <c r="C118" s="37"/>
      <c r="D118" s="37"/>
      <c r="E118" s="37"/>
      <c r="F118" s="37"/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  <c r="Z118" s="37"/>
      <c r="AA118" s="37"/>
      <c r="AB118" s="37"/>
      <c r="AC118" s="37"/>
      <c r="AD118" s="37"/>
      <c r="AE118" s="37"/>
      <c r="AF118" s="37"/>
      <c r="AG118" s="37"/>
      <c r="AH118" s="37"/>
      <c r="AI118" s="37"/>
      <c r="AJ118" s="37"/>
      <c r="AK118" s="37"/>
      <c r="AL118" s="37"/>
      <c r="AM118" s="37"/>
      <c r="AN118" s="37"/>
      <c r="AO118" s="37"/>
      <c r="AP118" s="37"/>
      <c r="AQ118" s="37"/>
      <c r="AR118" s="37"/>
      <c r="AS118" s="37"/>
      <c r="AT118" s="37"/>
      <c r="AU118" s="37"/>
    </row>
    <row r="119" ht="15.75" customHeight="1">
      <c r="A119" s="37"/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  <c r="AA119" s="37"/>
      <c r="AB119" s="37"/>
      <c r="AC119" s="37"/>
      <c r="AD119" s="37"/>
      <c r="AE119" s="37"/>
      <c r="AF119" s="37"/>
      <c r="AG119" s="37"/>
      <c r="AH119" s="37"/>
      <c r="AI119" s="37"/>
      <c r="AJ119" s="37"/>
      <c r="AK119" s="37"/>
      <c r="AL119" s="37"/>
      <c r="AM119" s="37"/>
      <c r="AN119" s="37"/>
      <c r="AO119" s="37"/>
      <c r="AP119" s="37"/>
      <c r="AQ119" s="37"/>
      <c r="AR119" s="37"/>
      <c r="AS119" s="37"/>
      <c r="AT119" s="37"/>
      <c r="AU119" s="37"/>
    </row>
    <row r="120" ht="15.75" customHeight="1">
      <c r="A120" s="37"/>
      <c r="B120" s="37"/>
      <c r="C120" s="37"/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7"/>
      <c r="Z120" s="37"/>
      <c r="AA120" s="37"/>
      <c r="AB120" s="37"/>
      <c r="AC120" s="37"/>
      <c r="AD120" s="37"/>
      <c r="AE120" s="37"/>
      <c r="AF120" s="37"/>
      <c r="AG120" s="37"/>
      <c r="AH120" s="37"/>
      <c r="AI120" s="37"/>
      <c r="AJ120" s="37"/>
      <c r="AK120" s="37"/>
      <c r="AL120" s="37"/>
      <c r="AM120" s="37"/>
      <c r="AN120" s="37"/>
      <c r="AO120" s="37"/>
      <c r="AP120" s="37"/>
      <c r="AQ120" s="37"/>
      <c r="AR120" s="37"/>
      <c r="AS120" s="37"/>
      <c r="AT120" s="37"/>
      <c r="AU120" s="37"/>
    </row>
    <row r="121" ht="15.75" customHeight="1">
      <c r="A121" s="37"/>
      <c r="B121" s="37"/>
      <c r="C121" s="37"/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  <c r="AA121" s="37"/>
      <c r="AB121" s="37"/>
      <c r="AC121" s="37"/>
      <c r="AD121" s="37"/>
      <c r="AE121" s="37"/>
      <c r="AF121" s="37"/>
      <c r="AG121" s="37"/>
      <c r="AH121" s="37"/>
      <c r="AI121" s="37"/>
      <c r="AJ121" s="37"/>
      <c r="AK121" s="37"/>
      <c r="AL121" s="37"/>
      <c r="AM121" s="37"/>
      <c r="AN121" s="37"/>
      <c r="AO121" s="37"/>
      <c r="AP121" s="37"/>
      <c r="AQ121" s="37"/>
      <c r="AR121" s="37"/>
      <c r="AS121" s="37"/>
      <c r="AT121" s="37"/>
      <c r="AU121" s="37"/>
    </row>
    <row r="122" ht="15.75" customHeight="1">
      <c r="A122" s="37"/>
      <c r="B122" s="37"/>
      <c r="C122" s="37"/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  <c r="Z122" s="37"/>
      <c r="AA122" s="37"/>
      <c r="AB122" s="37"/>
      <c r="AC122" s="37"/>
      <c r="AD122" s="37"/>
      <c r="AE122" s="37"/>
      <c r="AF122" s="37"/>
      <c r="AG122" s="37"/>
      <c r="AH122" s="37"/>
      <c r="AI122" s="37"/>
      <c r="AJ122" s="37"/>
      <c r="AK122" s="37"/>
      <c r="AL122" s="37"/>
      <c r="AM122" s="37"/>
      <c r="AN122" s="37"/>
      <c r="AO122" s="37"/>
      <c r="AP122" s="37"/>
      <c r="AQ122" s="37"/>
      <c r="AR122" s="37"/>
      <c r="AS122" s="37"/>
      <c r="AT122" s="37"/>
      <c r="AU122" s="37"/>
    </row>
    <row r="123" ht="15.75" customHeight="1">
      <c r="A123" s="37"/>
      <c r="B123" s="37"/>
      <c r="C123" s="37"/>
      <c r="D123" s="37"/>
      <c r="E123" s="37"/>
      <c r="F123" s="37"/>
      <c r="G123" s="37"/>
      <c r="H123" s="37"/>
      <c r="I123" s="37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  <c r="AA123" s="37"/>
      <c r="AB123" s="37"/>
      <c r="AC123" s="37"/>
      <c r="AD123" s="37"/>
      <c r="AE123" s="37"/>
      <c r="AF123" s="37"/>
      <c r="AG123" s="37"/>
      <c r="AH123" s="37"/>
      <c r="AI123" s="37"/>
      <c r="AJ123" s="37"/>
      <c r="AK123" s="37"/>
      <c r="AL123" s="37"/>
      <c r="AM123" s="37"/>
      <c r="AN123" s="37"/>
      <c r="AO123" s="37"/>
      <c r="AP123" s="37"/>
      <c r="AQ123" s="37"/>
      <c r="AR123" s="37"/>
      <c r="AS123" s="37"/>
      <c r="AT123" s="37"/>
      <c r="AU123" s="37"/>
    </row>
    <row r="124" ht="15.75" customHeight="1">
      <c r="A124" s="37"/>
      <c r="B124" s="37"/>
      <c r="C124" s="37"/>
      <c r="D124" s="37"/>
      <c r="E124" s="37"/>
      <c r="F124" s="37"/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  <c r="Z124" s="37"/>
      <c r="AA124" s="37"/>
      <c r="AB124" s="37"/>
      <c r="AC124" s="37"/>
      <c r="AD124" s="37"/>
      <c r="AE124" s="37"/>
      <c r="AF124" s="37"/>
      <c r="AG124" s="37"/>
      <c r="AH124" s="37"/>
      <c r="AI124" s="37"/>
      <c r="AJ124" s="37"/>
      <c r="AK124" s="37"/>
      <c r="AL124" s="37"/>
      <c r="AM124" s="37"/>
      <c r="AN124" s="37"/>
      <c r="AO124" s="37"/>
      <c r="AP124" s="37"/>
      <c r="AQ124" s="37"/>
      <c r="AR124" s="37"/>
      <c r="AS124" s="37"/>
      <c r="AT124" s="37"/>
      <c r="AU124" s="37"/>
    </row>
    <row r="125" ht="15.75" customHeight="1">
      <c r="A125" s="37"/>
      <c r="B125" s="37"/>
      <c r="C125" s="37"/>
      <c r="D125" s="37"/>
      <c r="E125" s="37"/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  <c r="AA125" s="37"/>
      <c r="AB125" s="37"/>
      <c r="AC125" s="37"/>
      <c r="AD125" s="37"/>
      <c r="AE125" s="37"/>
      <c r="AF125" s="37"/>
      <c r="AG125" s="37"/>
      <c r="AH125" s="37"/>
      <c r="AI125" s="37"/>
      <c r="AJ125" s="37"/>
      <c r="AK125" s="37"/>
      <c r="AL125" s="37"/>
      <c r="AM125" s="37"/>
      <c r="AN125" s="37"/>
      <c r="AO125" s="37"/>
      <c r="AP125" s="37"/>
      <c r="AQ125" s="37"/>
      <c r="AR125" s="37"/>
      <c r="AS125" s="37"/>
      <c r="AT125" s="37"/>
      <c r="AU125" s="37"/>
    </row>
    <row r="126" ht="15.75" customHeight="1">
      <c r="A126" s="37"/>
      <c r="B126" s="37"/>
      <c r="C126" s="37"/>
      <c r="D126" s="37"/>
      <c r="E126" s="37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  <c r="AA126" s="37"/>
      <c r="AB126" s="37"/>
      <c r="AC126" s="37"/>
      <c r="AD126" s="37"/>
      <c r="AE126" s="37"/>
      <c r="AF126" s="37"/>
      <c r="AG126" s="37"/>
      <c r="AH126" s="37"/>
      <c r="AI126" s="37"/>
      <c r="AJ126" s="37"/>
      <c r="AK126" s="37"/>
      <c r="AL126" s="37"/>
      <c r="AM126" s="37"/>
      <c r="AN126" s="37"/>
      <c r="AO126" s="37"/>
      <c r="AP126" s="37"/>
      <c r="AQ126" s="37"/>
      <c r="AR126" s="37"/>
      <c r="AS126" s="37"/>
      <c r="AT126" s="37"/>
      <c r="AU126" s="37"/>
    </row>
    <row r="127" ht="15.75" customHeight="1">
      <c r="A127" s="37"/>
      <c r="B127" s="37"/>
      <c r="C127" s="37"/>
      <c r="D127" s="37"/>
      <c r="E127" s="37"/>
      <c r="F127" s="37"/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  <c r="Z127" s="37"/>
      <c r="AA127" s="37"/>
      <c r="AB127" s="37"/>
      <c r="AC127" s="37"/>
      <c r="AD127" s="37"/>
      <c r="AE127" s="37"/>
      <c r="AF127" s="37"/>
      <c r="AG127" s="37"/>
      <c r="AH127" s="37"/>
      <c r="AI127" s="37"/>
      <c r="AJ127" s="37"/>
      <c r="AK127" s="37"/>
      <c r="AL127" s="37"/>
      <c r="AM127" s="37"/>
      <c r="AN127" s="37"/>
      <c r="AO127" s="37"/>
      <c r="AP127" s="37"/>
      <c r="AQ127" s="37"/>
      <c r="AR127" s="37"/>
      <c r="AS127" s="37"/>
      <c r="AT127" s="37"/>
      <c r="AU127" s="37"/>
    </row>
    <row r="128" ht="15.75" customHeight="1">
      <c r="A128" s="37"/>
      <c r="B128" s="37"/>
      <c r="C128" s="37"/>
      <c r="D128" s="37"/>
      <c r="E128" s="37"/>
      <c r="F128" s="37"/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  <c r="Z128" s="37"/>
      <c r="AA128" s="37"/>
      <c r="AB128" s="37"/>
      <c r="AC128" s="37"/>
      <c r="AD128" s="37"/>
      <c r="AE128" s="37"/>
      <c r="AF128" s="37"/>
      <c r="AG128" s="37"/>
      <c r="AH128" s="37"/>
      <c r="AI128" s="37"/>
      <c r="AJ128" s="37"/>
      <c r="AK128" s="37"/>
      <c r="AL128" s="37"/>
      <c r="AM128" s="37"/>
      <c r="AN128" s="37"/>
      <c r="AO128" s="37"/>
      <c r="AP128" s="37"/>
      <c r="AQ128" s="37"/>
      <c r="AR128" s="37"/>
      <c r="AS128" s="37"/>
      <c r="AT128" s="37"/>
      <c r="AU128" s="37"/>
    </row>
    <row r="129" ht="15.75" customHeight="1">
      <c r="A129" s="37"/>
      <c r="B129" s="37"/>
      <c r="C129" s="37"/>
      <c r="D129" s="37"/>
      <c r="E129" s="37"/>
      <c r="F129" s="37"/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  <c r="Z129" s="37"/>
      <c r="AA129" s="37"/>
      <c r="AB129" s="37"/>
      <c r="AC129" s="37"/>
      <c r="AD129" s="37"/>
      <c r="AE129" s="37"/>
      <c r="AF129" s="37"/>
      <c r="AG129" s="37"/>
      <c r="AH129" s="37"/>
      <c r="AI129" s="37"/>
      <c r="AJ129" s="37"/>
      <c r="AK129" s="37"/>
      <c r="AL129" s="37"/>
      <c r="AM129" s="37"/>
      <c r="AN129" s="37"/>
      <c r="AO129" s="37"/>
      <c r="AP129" s="37"/>
      <c r="AQ129" s="37"/>
      <c r="AR129" s="37"/>
      <c r="AS129" s="37"/>
      <c r="AT129" s="37"/>
      <c r="AU129" s="37"/>
    </row>
    <row r="130" ht="15.75" customHeight="1">
      <c r="A130" s="37"/>
      <c r="B130" s="37"/>
      <c r="C130" s="37"/>
      <c r="D130" s="37"/>
      <c r="E130" s="37"/>
      <c r="F130" s="37"/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  <c r="Z130" s="37"/>
      <c r="AA130" s="37"/>
      <c r="AB130" s="37"/>
      <c r="AC130" s="37"/>
      <c r="AD130" s="37"/>
      <c r="AE130" s="37"/>
      <c r="AF130" s="37"/>
      <c r="AG130" s="37"/>
      <c r="AH130" s="37"/>
      <c r="AI130" s="37"/>
      <c r="AJ130" s="37"/>
      <c r="AK130" s="37"/>
      <c r="AL130" s="37"/>
      <c r="AM130" s="37"/>
      <c r="AN130" s="37"/>
      <c r="AO130" s="37"/>
      <c r="AP130" s="37"/>
      <c r="AQ130" s="37"/>
      <c r="AR130" s="37"/>
      <c r="AS130" s="37"/>
      <c r="AT130" s="37"/>
      <c r="AU130" s="37"/>
    </row>
    <row r="131" ht="15.75" customHeight="1">
      <c r="A131" s="37"/>
      <c r="B131" s="37"/>
      <c r="C131" s="37"/>
      <c r="D131" s="37"/>
      <c r="E131" s="37"/>
      <c r="F131" s="37"/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  <c r="Z131" s="37"/>
      <c r="AA131" s="37"/>
      <c r="AB131" s="37"/>
      <c r="AC131" s="37"/>
      <c r="AD131" s="37"/>
      <c r="AE131" s="37"/>
      <c r="AF131" s="37"/>
      <c r="AG131" s="37"/>
      <c r="AH131" s="37"/>
      <c r="AI131" s="37"/>
      <c r="AJ131" s="37"/>
      <c r="AK131" s="37"/>
      <c r="AL131" s="37"/>
      <c r="AM131" s="37"/>
      <c r="AN131" s="37"/>
      <c r="AO131" s="37"/>
      <c r="AP131" s="37"/>
      <c r="AQ131" s="37"/>
      <c r="AR131" s="37"/>
      <c r="AS131" s="37"/>
      <c r="AT131" s="37"/>
      <c r="AU131" s="37"/>
    </row>
    <row r="132" ht="15.75" customHeight="1">
      <c r="A132" s="37"/>
      <c r="B132" s="37"/>
      <c r="C132" s="37"/>
      <c r="D132" s="37"/>
      <c r="E132" s="37"/>
      <c r="F132" s="37"/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  <c r="Z132" s="37"/>
      <c r="AA132" s="37"/>
      <c r="AB132" s="37"/>
      <c r="AC132" s="37"/>
      <c r="AD132" s="37"/>
      <c r="AE132" s="37"/>
      <c r="AF132" s="37"/>
      <c r="AG132" s="37"/>
      <c r="AH132" s="37"/>
      <c r="AI132" s="37"/>
      <c r="AJ132" s="37"/>
      <c r="AK132" s="37"/>
      <c r="AL132" s="37"/>
      <c r="AM132" s="37"/>
      <c r="AN132" s="37"/>
      <c r="AO132" s="37"/>
      <c r="AP132" s="37"/>
      <c r="AQ132" s="37"/>
      <c r="AR132" s="37"/>
      <c r="AS132" s="37"/>
      <c r="AT132" s="37"/>
      <c r="AU132" s="37"/>
    </row>
    <row r="133" ht="15.75" customHeight="1">
      <c r="A133" s="37"/>
      <c r="B133" s="37"/>
      <c r="C133" s="37"/>
      <c r="D133" s="37"/>
      <c r="E133" s="37"/>
      <c r="F133" s="37"/>
      <c r="G133" s="37"/>
      <c r="H133" s="37"/>
      <c r="I133" s="37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  <c r="Z133" s="37"/>
      <c r="AA133" s="37"/>
      <c r="AB133" s="37"/>
      <c r="AC133" s="37"/>
      <c r="AD133" s="37"/>
      <c r="AE133" s="37"/>
      <c r="AF133" s="37"/>
      <c r="AG133" s="37"/>
      <c r="AH133" s="37"/>
      <c r="AI133" s="37"/>
      <c r="AJ133" s="37"/>
      <c r="AK133" s="37"/>
      <c r="AL133" s="37"/>
      <c r="AM133" s="37"/>
      <c r="AN133" s="37"/>
      <c r="AO133" s="37"/>
      <c r="AP133" s="37"/>
      <c r="AQ133" s="37"/>
      <c r="AR133" s="37"/>
      <c r="AS133" s="37"/>
      <c r="AT133" s="37"/>
      <c r="AU133" s="37"/>
    </row>
    <row r="134" ht="15.75" customHeight="1">
      <c r="A134" s="37"/>
      <c r="B134" s="37"/>
      <c r="C134" s="37"/>
      <c r="D134" s="37"/>
      <c r="E134" s="37"/>
      <c r="F134" s="37"/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  <c r="Z134" s="37"/>
      <c r="AA134" s="37"/>
      <c r="AB134" s="37"/>
      <c r="AC134" s="37"/>
      <c r="AD134" s="37"/>
      <c r="AE134" s="37"/>
      <c r="AF134" s="37"/>
      <c r="AG134" s="37"/>
      <c r="AH134" s="37"/>
      <c r="AI134" s="37"/>
      <c r="AJ134" s="37"/>
      <c r="AK134" s="37"/>
      <c r="AL134" s="37"/>
      <c r="AM134" s="37"/>
      <c r="AN134" s="37"/>
      <c r="AO134" s="37"/>
      <c r="AP134" s="37"/>
      <c r="AQ134" s="37"/>
      <c r="AR134" s="37"/>
      <c r="AS134" s="37"/>
      <c r="AT134" s="37"/>
      <c r="AU134" s="37"/>
    </row>
    <row r="135" ht="15.75" customHeight="1">
      <c r="A135" s="37"/>
      <c r="B135" s="37"/>
      <c r="C135" s="37"/>
      <c r="D135" s="37"/>
      <c r="E135" s="37"/>
      <c r="F135" s="37"/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7"/>
      <c r="Y135" s="37"/>
      <c r="Z135" s="37"/>
      <c r="AA135" s="37"/>
      <c r="AB135" s="37"/>
      <c r="AC135" s="37"/>
      <c r="AD135" s="37"/>
      <c r="AE135" s="37"/>
      <c r="AF135" s="37"/>
      <c r="AG135" s="37"/>
      <c r="AH135" s="37"/>
      <c r="AI135" s="37"/>
      <c r="AJ135" s="37"/>
      <c r="AK135" s="37"/>
      <c r="AL135" s="37"/>
      <c r="AM135" s="37"/>
      <c r="AN135" s="37"/>
      <c r="AO135" s="37"/>
      <c r="AP135" s="37"/>
      <c r="AQ135" s="37"/>
      <c r="AR135" s="37"/>
      <c r="AS135" s="37"/>
      <c r="AT135" s="37"/>
      <c r="AU135" s="37"/>
    </row>
    <row r="136" ht="15.75" customHeight="1">
      <c r="A136" s="37"/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  <c r="Z136" s="37"/>
      <c r="AA136" s="37"/>
      <c r="AB136" s="37"/>
      <c r="AC136" s="37"/>
      <c r="AD136" s="37"/>
      <c r="AE136" s="37"/>
      <c r="AF136" s="37"/>
      <c r="AG136" s="37"/>
      <c r="AH136" s="37"/>
      <c r="AI136" s="37"/>
      <c r="AJ136" s="37"/>
      <c r="AK136" s="37"/>
      <c r="AL136" s="37"/>
      <c r="AM136" s="37"/>
      <c r="AN136" s="37"/>
      <c r="AO136" s="37"/>
      <c r="AP136" s="37"/>
      <c r="AQ136" s="37"/>
      <c r="AR136" s="37"/>
      <c r="AS136" s="37"/>
      <c r="AT136" s="37"/>
      <c r="AU136" s="37"/>
    </row>
    <row r="137" ht="15.75" customHeight="1">
      <c r="A137" s="37"/>
      <c r="B137" s="37"/>
      <c r="C137" s="37"/>
      <c r="D137" s="37"/>
      <c r="E137" s="37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  <c r="Z137" s="37"/>
      <c r="AA137" s="37"/>
      <c r="AB137" s="37"/>
      <c r="AC137" s="37"/>
      <c r="AD137" s="37"/>
      <c r="AE137" s="37"/>
      <c r="AF137" s="37"/>
      <c r="AG137" s="37"/>
      <c r="AH137" s="37"/>
      <c r="AI137" s="37"/>
      <c r="AJ137" s="37"/>
      <c r="AK137" s="37"/>
      <c r="AL137" s="37"/>
      <c r="AM137" s="37"/>
      <c r="AN137" s="37"/>
      <c r="AO137" s="37"/>
      <c r="AP137" s="37"/>
      <c r="AQ137" s="37"/>
      <c r="AR137" s="37"/>
      <c r="AS137" s="37"/>
      <c r="AT137" s="37"/>
      <c r="AU137" s="37"/>
    </row>
    <row r="138" ht="15.75" customHeight="1">
      <c r="A138" s="37"/>
      <c r="B138" s="37"/>
      <c r="C138" s="37"/>
      <c r="D138" s="37"/>
      <c r="E138" s="3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  <c r="Z138" s="37"/>
      <c r="AA138" s="37"/>
      <c r="AB138" s="37"/>
      <c r="AC138" s="37"/>
      <c r="AD138" s="37"/>
      <c r="AE138" s="37"/>
      <c r="AF138" s="37"/>
      <c r="AG138" s="37"/>
      <c r="AH138" s="37"/>
      <c r="AI138" s="37"/>
      <c r="AJ138" s="37"/>
      <c r="AK138" s="37"/>
      <c r="AL138" s="37"/>
      <c r="AM138" s="37"/>
      <c r="AN138" s="37"/>
      <c r="AO138" s="37"/>
      <c r="AP138" s="37"/>
      <c r="AQ138" s="37"/>
      <c r="AR138" s="37"/>
      <c r="AS138" s="37"/>
      <c r="AT138" s="37"/>
      <c r="AU138" s="37"/>
    </row>
    <row r="139" ht="15.75" customHeight="1">
      <c r="A139" s="37"/>
      <c r="B139" s="37"/>
      <c r="C139" s="37"/>
      <c r="D139" s="37"/>
      <c r="E139" s="37"/>
      <c r="F139" s="37"/>
      <c r="G139" s="37"/>
      <c r="H139" s="37"/>
      <c r="I139" s="37"/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  <c r="X139" s="37"/>
      <c r="Y139" s="37"/>
      <c r="Z139" s="37"/>
      <c r="AA139" s="37"/>
      <c r="AB139" s="37"/>
      <c r="AC139" s="37"/>
      <c r="AD139" s="37"/>
      <c r="AE139" s="37"/>
      <c r="AF139" s="37"/>
      <c r="AG139" s="37"/>
      <c r="AH139" s="37"/>
      <c r="AI139" s="37"/>
      <c r="AJ139" s="37"/>
      <c r="AK139" s="37"/>
      <c r="AL139" s="37"/>
      <c r="AM139" s="37"/>
      <c r="AN139" s="37"/>
      <c r="AO139" s="37"/>
      <c r="AP139" s="37"/>
      <c r="AQ139" s="37"/>
      <c r="AR139" s="37"/>
      <c r="AS139" s="37"/>
      <c r="AT139" s="37"/>
      <c r="AU139" s="37"/>
    </row>
    <row r="140" ht="15.75" customHeight="1">
      <c r="A140" s="37"/>
      <c r="B140" s="37"/>
      <c r="C140" s="37"/>
      <c r="D140" s="37"/>
      <c r="E140" s="37"/>
      <c r="F140" s="37"/>
      <c r="G140" s="37"/>
      <c r="H140" s="37"/>
      <c r="I140" s="37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  <c r="Z140" s="37"/>
      <c r="AA140" s="37"/>
      <c r="AB140" s="37"/>
      <c r="AC140" s="37"/>
      <c r="AD140" s="37"/>
      <c r="AE140" s="37"/>
      <c r="AF140" s="37"/>
      <c r="AG140" s="37"/>
      <c r="AH140" s="37"/>
      <c r="AI140" s="37"/>
      <c r="AJ140" s="37"/>
      <c r="AK140" s="37"/>
      <c r="AL140" s="37"/>
      <c r="AM140" s="37"/>
      <c r="AN140" s="37"/>
      <c r="AO140" s="37"/>
      <c r="AP140" s="37"/>
      <c r="AQ140" s="37"/>
      <c r="AR140" s="37"/>
      <c r="AS140" s="37"/>
      <c r="AT140" s="37"/>
      <c r="AU140" s="37"/>
    </row>
    <row r="141" ht="15.75" customHeight="1">
      <c r="A141" s="37"/>
      <c r="B141" s="37"/>
      <c r="C141" s="37"/>
      <c r="D141" s="37"/>
      <c r="E141" s="37"/>
      <c r="F141" s="37"/>
      <c r="G141" s="37"/>
      <c r="H141" s="37"/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7"/>
      <c r="Y141" s="37"/>
      <c r="Z141" s="37"/>
      <c r="AA141" s="37"/>
      <c r="AB141" s="37"/>
      <c r="AC141" s="37"/>
      <c r="AD141" s="37"/>
      <c r="AE141" s="37"/>
      <c r="AF141" s="37"/>
      <c r="AG141" s="37"/>
      <c r="AH141" s="37"/>
      <c r="AI141" s="37"/>
      <c r="AJ141" s="37"/>
      <c r="AK141" s="37"/>
      <c r="AL141" s="37"/>
      <c r="AM141" s="37"/>
      <c r="AN141" s="37"/>
      <c r="AO141" s="37"/>
      <c r="AP141" s="37"/>
      <c r="AQ141" s="37"/>
      <c r="AR141" s="37"/>
      <c r="AS141" s="37"/>
      <c r="AT141" s="37"/>
      <c r="AU141" s="37"/>
    </row>
    <row r="142" ht="15.75" customHeight="1">
      <c r="A142" s="37"/>
      <c r="B142" s="37"/>
      <c r="C142" s="37"/>
      <c r="D142" s="37"/>
      <c r="E142" s="37"/>
      <c r="F142" s="37"/>
      <c r="G142" s="37"/>
      <c r="H142" s="37"/>
      <c r="I142" s="37"/>
      <c r="J142" s="37"/>
      <c r="K142" s="37"/>
      <c r="L142" s="37"/>
      <c r="M142" s="37"/>
      <c r="N142" s="37"/>
      <c r="O142" s="37"/>
      <c r="P142" s="37"/>
      <c r="Q142" s="37"/>
      <c r="R142" s="37"/>
      <c r="S142" s="37"/>
      <c r="T142" s="37"/>
      <c r="U142" s="37"/>
      <c r="V142" s="37"/>
      <c r="W142" s="37"/>
      <c r="X142" s="37"/>
      <c r="Y142" s="37"/>
      <c r="Z142" s="37"/>
      <c r="AA142" s="37"/>
      <c r="AB142" s="37"/>
      <c r="AC142" s="37"/>
      <c r="AD142" s="37"/>
      <c r="AE142" s="37"/>
      <c r="AF142" s="37"/>
      <c r="AG142" s="37"/>
      <c r="AH142" s="37"/>
      <c r="AI142" s="37"/>
      <c r="AJ142" s="37"/>
      <c r="AK142" s="37"/>
      <c r="AL142" s="37"/>
      <c r="AM142" s="37"/>
      <c r="AN142" s="37"/>
      <c r="AO142" s="37"/>
      <c r="AP142" s="37"/>
      <c r="AQ142" s="37"/>
      <c r="AR142" s="37"/>
      <c r="AS142" s="37"/>
      <c r="AT142" s="37"/>
      <c r="AU142" s="37"/>
    </row>
    <row r="143" ht="15.75" customHeight="1">
      <c r="A143" s="37"/>
      <c r="B143" s="37"/>
      <c r="C143" s="37"/>
      <c r="D143" s="37"/>
      <c r="E143" s="37"/>
      <c r="F143" s="37"/>
      <c r="G143" s="37"/>
      <c r="H143" s="37"/>
      <c r="I143" s="37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7"/>
      <c r="Y143" s="37"/>
      <c r="Z143" s="37"/>
      <c r="AA143" s="37"/>
      <c r="AB143" s="37"/>
      <c r="AC143" s="37"/>
      <c r="AD143" s="37"/>
      <c r="AE143" s="37"/>
      <c r="AF143" s="37"/>
      <c r="AG143" s="37"/>
      <c r="AH143" s="37"/>
      <c r="AI143" s="37"/>
      <c r="AJ143" s="37"/>
      <c r="AK143" s="37"/>
      <c r="AL143" s="37"/>
      <c r="AM143" s="37"/>
      <c r="AN143" s="37"/>
      <c r="AO143" s="37"/>
      <c r="AP143" s="37"/>
      <c r="AQ143" s="37"/>
      <c r="AR143" s="37"/>
      <c r="AS143" s="37"/>
      <c r="AT143" s="37"/>
      <c r="AU143" s="37"/>
    </row>
    <row r="144" ht="15.75" customHeight="1">
      <c r="A144" s="37"/>
      <c r="B144" s="37"/>
      <c r="C144" s="37"/>
      <c r="D144" s="37"/>
      <c r="E144" s="37"/>
      <c r="F144" s="37"/>
      <c r="G144" s="37"/>
      <c r="H144" s="37"/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  <c r="Y144" s="37"/>
      <c r="Z144" s="37"/>
      <c r="AA144" s="37"/>
      <c r="AB144" s="37"/>
      <c r="AC144" s="37"/>
      <c r="AD144" s="37"/>
      <c r="AE144" s="37"/>
      <c r="AF144" s="37"/>
      <c r="AG144" s="37"/>
      <c r="AH144" s="37"/>
      <c r="AI144" s="37"/>
      <c r="AJ144" s="37"/>
      <c r="AK144" s="37"/>
      <c r="AL144" s="37"/>
      <c r="AM144" s="37"/>
      <c r="AN144" s="37"/>
      <c r="AO144" s="37"/>
      <c r="AP144" s="37"/>
      <c r="AQ144" s="37"/>
      <c r="AR144" s="37"/>
      <c r="AS144" s="37"/>
      <c r="AT144" s="37"/>
      <c r="AU144" s="37"/>
    </row>
    <row r="145" ht="15.75" customHeight="1">
      <c r="A145" s="37"/>
      <c r="B145" s="37"/>
      <c r="C145" s="37"/>
      <c r="D145" s="37"/>
      <c r="E145" s="37"/>
      <c r="F145" s="37"/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  <c r="Z145" s="37"/>
      <c r="AA145" s="37"/>
      <c r="AB145" s="37"/>
      <c r="AC145" s="37"/>
      <c r="AD145" s="37"/>
      <c r="AE145" s="37"/>
      <c r="AF145" s="37"/>
      <c r="AG145" s="37"/>
      <c r="AH145" s="37"/>
      <c r="AI145" s="37"/>
      <c r="AJ145" s="37"/>
      <c r="AK145" s="37"/>
      <c r="AL145" s="37"/>
      <c r="AM145" s="37"/>
      <c r="AN145" s="37"/>
      <c r="AO145" s="37"/>
      <c r="AP145" s="37"/>
      <c r="AQ145" s="37"/>
      <c r="AR145" s="37"/>
      <c r="AS145" s="37"/>
      <c r="AT145" s="37"/>
      <c r="AU145" s="37"/>
    </row>
    <row r="146" ht="15.75" customHeight="1">
      <c r="A146" s="37"/>
      <c r="B146" s="37"/>
      <c r="C146" s="37"/>
      <c r="D146" s="37"/>
      <c r="E146" s="37"/>
      <c r="F146" s="37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  <c r="Z146" s="37"/>
      <c r="AA146" s="37"/>
      <c r="AB146" s="37"/>
      <c r="AC146" s="37"/>
      <c r="AD146" s="37"/>
      <c r="AE146" s="37"/>
      <c r="AF146" s="37"/>
      <c r="AG146" s="37"/>
      <c r="AH146" s="37"/>
      <c r="AI146" s="37"/>
      <c r="AJ146" s="37"/>
      <c r="AK146" s="37"/>
      <c r="AL146" s="37"/>
      <c r="AM146" s="37"/>
      <c r="AN146" s="37"/>
      <c r="AO146" s="37"/>
      <c r="AP146" s="37"/>
      <c r="AQ146" s="37"/>
      <c r="AR146" s="37"/>
      <c r="AS146" s="37"/>
      <c r="AT146" s="37"/>
      <c r="AU146" s="37"/>
    </row>
    <row r="147" ht="15.75" customHeight="1">
      <c r="A147" s="37"/>
      <c r="B147" s="37"/>
      <c r="C147" s="37"/>
      <c r="D147" s="37"/>
      <c r="E147" s="37"/>
      <c r="F147" s="37"/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  <c r="Y147" s="37"/>
      <c r="Z147" s="37"/>
      <c r="AA147" s="37"/>
      <c r="AB147" s="37"/>
      <c r="AC147" s="37"/>
      <c r="AD147" s="37"/>
      <c r="AE147" s="37"/>
      <c r="AF147" s="37"/>
      <c r="AG147" s="37"/>
      <c r="AH147" s="37"/>
      <c r="AI147" s="37"/>
      <c r="AJ147" s="37"/>
      <c r="AK147" s="37"/>
      <c r="AL147" s="37"/>
      <c r="AM147" s="37"/>
      <c r="AN147" s="37"/>
      <c r="AO147" s="37"/>
      <c r="AP147" s="37"/>
      <c r="AQ147" s="37"/>
      <c r="AR147" s="37"/>
      <c r="AS147" s="37"/>
      <c r="AT147" s="37"/>
      <c r="AU147" s="37"/>
    </row>
    <row r="148" ht="15.75" customHeight="1">
      <c r="A148" s="37"/>
      <c r="B148" s="37"/>
      <c r="C148" s="3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  <c r="Z148" s="37"/>
      <c r="AA148" s="37"/>
      <c r="AB148" s="37"/>
      <c r="AC148" s="37"/>
      <c r="AD148" s="37"/>
      <c r="AE148" s="37"/>
      <c r="AF148" s="37"/>
      <c r="AG148" s="37"/>
      <c r="AH148" s="37"/>
      <c r="AI148" s="37"/>
      <c r="AJ148" s="37"/>
      <c r="AK148" s="37"/>
      <c r="AL148" s="37"/>
      <c r="AM148" s="37"/>
      <c r="AN148" s="37"/>
      <c r="AO148" s="37"/>
      <c r="AP148" s="37"/>
      <c r="AQ148" s="37"/>
      <c r="AR148" s="37"/>
      <c r="AS148" s="37"/>
      <c r="AT148" s="37"/>
      <c r="AU148" s="37"/>
    </row>
    <row r="149" ht="15.75" customHeight="1">
      <c r="A149" s="37"/>
      <c r="B149" s="37"/>
      <c r="C149" s="37"/>
      <c r="D149" s="37"/>
      <c r="E149" s="37"/>
      <c r="F149" s="37"/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  <c r="Y149" s="37"/>
      <c r="Z149" s="37"/>
      <c r="AA149" s="37"/>
      <c r="AB149" s="37"/>
      <c r="AC149" s="37"/>
      <c r="AD149" s="37"/>
      <c r="AE149" s="37"/>
      <c r="AF149" s="37"/>
      <c r="AG149" s="37"/>
      <c r="AH149" s="37"/>
      <c r="AI149" s="37"/>
      <c r="AJ149" s="37"/>
      <c r="AK149" s="37"/>
      <c r="AL149" s="37"/>
      <c r="AM149" s="37"/>
      <c r="AN149" s="37"/>
      <c r="AO149" s="37"/>
      <c r="AP149" s="37"/>
      <c r="AQ149" s="37"/>
      <c r="AR149" s="37"/>
      <c r="AS149" s="37"/>
      <c r="AT149" s="37"/>
      <c r="AU149" s="37"/>
    </row>
    <row r="150" ht="15.75" customHeight="1">
      <c r="A150" s="37"/>
      <c r="B150" s="37"/>
      <c r="C150" s="37"/>
      <c r="D150" s="37"/>
      <c r="E150" s="37"/>
      <c r="F150" s="37"/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37"/>
      <c r="Y150" s="37"/>
      <c r="Z150" s="37"/>
      <c r="AA150" s="37"/>
      <c r="AB150" s="37"/>
      <c r="AC150" s="37"/>
      <c r="AD150" s="37"/>
      <c r="AE150" s="37"/>
      <c r="AF150" s="37"/>
      <c r="AG150" s="37"/>
      <c r="AH150" s="37"/>
      <c r="AI150" s="37"/>
      <c r="AJ150" s="37"/>
      <c r="AK150" s="37"/>
      <c r="AL150" s="37"/>
      <c r="AM150" s="37"/>
      <c r="AN150" s="37"/>
      <c r="AO150" s="37"/>
      <c r="AP150" s="37"/>
      <c r="AQ150" s="37"/>
      <c r="AR150" s="37"/>
      <c r="AS150" s="37"/>
      <c r="AT150" s="37"/>
      <c r="AU150" s="37"/>
    </row>
    <row r="151" ht="15.75" customHeight="1">
      <c r="A151" s="37"/>
      <c r="B151" s="37"/>
      <c r="C151" s="37"/>
      <c r="D151" s="37"/>
      <c r="E151" s="37"/>
      <c r="F151" s="37"/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  <c r="Y151" s="37"/>
      <c r="Z151" s="37"/>
      <c r="AA151" s="37"/>
      <c r="AB151" s="37"/>
      <c r="AC151" s="37"/>
      <c r="AD151" s="37"/>
      <c r="AE151" s="37"/>
      <c r="AF151" s="37"/>
      <c r="AG151" s="37"/>
      <c r="AH151" s="37"/>
      <c r="AI151" s="37"/>
      <c r="AJ151" s="37"/>
      <c r="AK151" s="37"/>
      <c r="AL151" s="37"/>
      <c r="AM151" s="37"/>
      <c r="AN151" s="37"/>
      <c r="AO151" s="37"/>
      <c r="AP151" s="37"/>
      <c r="AQ151" s="37"/>
      <c r="AR151" s="37"/>
      <c r="AS151" s="37"/>
      <c r="AT151" s="37"/>
      <c r="AU151" s="37"/>
    </row>
    <row r="152" ht="15.75" customHeight="1">
      <c r="A152" s="37"/>
      <c r="B152" s="37"/>
      <c r="C152" s="37"/>
      <c r="D152" s="37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37"/>
      <c r="T152" s="37"/>
      <c r="U152" s="37"/>
      <c r="V152" s="37"/>
      <c r="W152" s="37"/>
      <c r="X152" s="37"/>
      <c r="Y152" s="37"/>
      <c r="Z152" s="37"/>
      <c r="AA152" s="37"/>
      <c r="AB152" s="37"/>
      <c r="AC152" s="37"/>
      <c r="AD152" s="37"/>
      <c r="AE152" s="37"/>
      <c r="AF152" s="37"/>
      <c r="AG152" s="37"/>
      <c r="AH152" s="37"/>
      <c r="AI152" s="37"/>
      <c r="AJ152" s="37"/>
      <c r="AK152" s="37"/>
      <c r="AL152" s="37"/>
      <c r="AM152" s="37"/>
      <c r="AN152" s="37"/>
      <c r="AO152" s="37"/>
      <c r="AP152" s="37"/>
      <c r="AQ152" s="37"/>
      <c r="AR152" s="37"/>
      <c r="AS152" s="37"/>
      <c r="AT152" s="37"/>
      <c r="AU152" s="37"/>
    </row>
    <row r="153" ht="15.75" customHeight="1">
      <c r="A153" s="37"/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37"/>
      <c r="V153" s="37"/>
      <c r="W153" s="37"/>
      <c r="X153" s="37"/>
      <c r="Y153" s="37"/>
      <c r="Z153" s="37"/>
      <c r="AA153" s="37"/>
      <c r="AB153" s="37"/>
      <c r="AC153" s="37"/>
      <c r="AD153" s="37"/>
      <c r="AE153" s="37"/>
      <c r="AF153" s="37"/>
      <c r="AG153" s="37"/>
      <c r="AH153" s="37"/>
      <c r="AI153" s="37"/>
      <c r="AJ153" s="37"/>
      <c r="AK153" s="37"/>
      <c r="AL153" s="37"/>
      <c r="AM153" s="37"/>
      <c r="AN153" s="37"/>
      <c r="AO153" s="37"/>
      <c r="AP153" s="37"/>
      <c r="AQ153" s="37"/>
      <c r="AR153" s="37"/>
      <c r="AS153" s="37"/>
      <c r="AT153" s="37"/>
      <c r="AU153" s="37"/>
    </row>
    <row r="154" ht="15.75" customHeight="1">
      <c r="A154" s="37"/>
      <c r="B154" s="37"/>
      <c r="C154" s="37"/>
      <c r="D154" s="37"/>
      <c r="E154" s="37"/>
      <c r="F154" s="37"/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  <c r="Y154" s="37"/>
      <c r="Z154" s="37"/>
      <c r="AA154" s="37"/>
      <c r="AB154" s="37"/>
      <c r="AC154" s="37"/>
      <c r="AD154" s="37"/>
      <c r="AE154" s="37"/>
      <c r="AF154" s="37"/>
      <c r="AG154" s="37"/>
      <c r="AH154" s="37"/>
      <c r="AI154" s="37"/>
      <c r="AJ154" s="37"/>
      <c r="AK154" s="37"/>
      <c r="AL154" s="37"/>
      <c r="AM154" s="37"/>
      <c r="AN154" s="37"/>
      <c r="AO154" s="37"/>
      <c r="AP154" s="37"/>
      <c r="AQ154" s="37"/>
      <c r="AR154" s="37"/>
      <c r="AS154" s="37"/>
      <c r="AT154" s="37"/>
      <c r="AU154" s="37"/>
    </row>
    <row r="155" ht="15.75" customHeight="1">
      <c r="A155" s="37"/>
      <c r="B155" s="37"/>
      <c r="C155" s="37"/>
      <c r="D155" s="37"/>
      <c r="E155" s="37"/>
      <c r="F155" s="37"/>
      <c r="G155" s="37"/>
      <c r="H155" s="37"/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  <c r="X155" s="37"/>
      <c r="Y155" s="37"/>
      <c r="Z155" s="37"/>
      <c r="AA155" s="37"/>
      <c r="AB155" s="37"/>
      <c r="AC155" s="37"/>
      <c r="AD155" s="37"/>
      <c r="AE155" s="37"/>
      <c r="AF155" s="37"/>
      <c r="AG155" s="37"/>
      <c r="AH155" s="37"/>
      <c r="AI155" s="37"/>
      <c r="AJ155" s="37"/>
      <c r="AK155" s="37"/>
      <c r="AL155" s="37"/>
      <c r="AM155" s="37"/>
      <c r="AN155" s="37"/>
      <c r="AO155" s="37"/>
      <c r="AP155" s="37"/>
      <c r="AQ155" s="37"/>
      <c r="AR155" s="37"/>
      <c r="AS155" s="37"/>
      <c r="AT155" s="37"/>
      <c r="AU155" s="37"/>
    </row>
    <row r="156" ht="15.75" customHeight="1">
      <c r="A156" s="37"/>
      <c r="B156" s="37"/>
      <c r="C156" s="37"/>
      <c r="D156" s="37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37"/>
      <c r="T156" s="37"/>
      <c r="U156" s="37"/>
      <c r="V156" s="37"/>
      <c r="W156" s="37"/>
      <c r="X156" s="37"/>
      <c r="Y156" s="37"/>
      <c r="Z156" s="37"/>
      <c r="AA156" s="37"/>
      <c r="AB156" s="37"/>
      <c r="AC156" s="37"/>
      <c r="AD156" s="37"/>
      <c r="AE156" s="37"/>
      <c r="AF156" s="37"/>
      <c r="AG156" s="37"/>
      <c r="AH156" s="37"/>
      <c r="AI156" s="37"/>
      <c r="AJ156" s="37"/>
      <c r="AK156" s="37"/>
      <c r="AL156" s="37"/>
      <c r="AM156" s="37"/>
      <c r="AN156" s="37"/>
      <c r="AO156" s="37"/>
      <c r="AP156" s="37"/>
      <c r="AQ156" s="37"/>
      <c r="AR156" s="37"/>
      <c r="AS156" s="37"/>
      <c r="AT156" s="37"/>
      <c r="AU156" s="37"/>
    </row>
    <row r="157" ht="15.75" customHeight="1">
      <c r="A157" s="37"/>
      <c r="B157" s="37"/>
      <c r="C157" s="37"/>
      <c r="D157" s="37"/>
      <c r="E157" s="37"/>
      <c r="F157" s="37"/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7"/>
      <c r="Y157" s="37"/>
      <c r="Z157" s="37"/>
      <c r="AA157" s="37"/>
      <c r="AB157" s="37"/>
      <c r="AC157" s="37"/>
      <c r="AD157" s="37"/>
      <c r="AE157" s="37"/>
      <c r="AF157" s="37"/>
      <c r="AG157" s="37"/>
      <c r="AH157" s="37"/>
      <c r="AI157" s="37"/>
      <c r="AJ157" s="37"/>
      <c r="AK157" s="37"/>
      <c r="AL157" s="37"/>
      <c r="AM157" s="37"/>
      <c r="AN157" s="37"/>
      <c r="AO157" s="37"/>
      <c r="AP157" s="37"/>
      <c r="AQ157" s="37"/>
      <c r="AR157" s="37"/>
      <c r="AS157" s="37"/>
      <c r="AT157" s="37"/>
      <c r="AU157" s="37"/>
    </row>
    <row r="158" ht="15.75" customHeight="1">
      <c r="A158" s="37"/>
      <c r="B158" s="37"/>
      <c r="C158" s="37"/>
      <c r="D158" s="37"/>
      <c r="E158" s="37"/>
      <c r="F158" s="37"/>
      <c r="G158" s="37"/>
      <c r="H158" s="37"/>
      <c r="I158" s="37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  <c r="Y158" s="37"/>
      <c r="Z158" s="37"/>
      <c r="AA158" s="37"/>
      <c r="AB158" s="37"/>
      <c r="AC158" s="37"/>
      <c r="AD158" s="37"/>
      <c r="AE158" s="37"/>
      <c r="AF158" s="37"/>
      <c r="AG158" s="37"/>
      <c r="AH158" s="37"/>
      <c r="AI158" s="37"/>
      <c r="AJ158" s="37"/>
      <c r="AK158" s="37"/>
      <c r="AL158" s="37"/>
      <c r="AM158" s="37"/>
      <c r="AN158" s="37"/>
      <c r="AO158" s="37"/>
      <c r="AP158" s="37"/>
      <c r="AQ158" s="37"/>
      <c r="AR158" s="37"/>
      <c r="AS158" s="37"/>
      <c r="AT158" s="37"/>
      <c r="AU158" s="37"/>
    </row>
    <row r="159" ht="15.75" customHeight="1">
      <c r="A159" s="37"/>
      <c r="B159" s="37"/>
      <c r="C159" s="37"/>
      <c r="D159" s="37"/>
      <c r="E159" s="37"/>
      <c r="F159" s="37"/>
      <c r="G159" s="37"/>
      <c r="H159" s="37"/>
      <c r="I159" s="37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  <c r="Y159" s="37"/>
      <c r="Z159" s="37"/>
      <c r="AA159" s="37"/>
      <c r="AB159" s="37"/>
      <c r="AC159" s="37"/>
      <c r="AD159" s="37"/>
      <c r="AE159" s="37"/>
      <c r="AF159" s="37"/>
      <c r="AG159" s="37"/>
      <c r="AH159" s="37"/>
      <c r="AI159" s="37"/>
      <c r="AJ159" s="37"/>
      <c r="AK159" s="37"/>
      <c r="AL159" s="37"/>
      <c r="AM159" s="37"/>
      <c r="AN159" s="37"/>
      <c r="AO159" s="37"/>
      <c r="AP159" s="37"/>
      <c r="AQ159" s="37"/>
      <c r="AR159" s="37"/>
      <c r="AS159" s="37"/>
      <c r="AT159" s="37"/>
      <c r="AU159" s="37"/>
    </row>
    <row r="160" ht="15.75" customHeight="1">
      <c r="A160" s="37"/>
      <c r="B160" s="37"/>
      <c r="C160" s="37"/>
      <c r="D160" s="37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37"/>
      <c r="T160" s="37"/>
      <c r="U160" s="37"/>
      <c r="V160" s="37"/>
      <c r="W160" s="37"/>
      <c r="X160" s="37"/>
      <c r="Y160" s="37"/>
      <c r="Z160" s="37"/>
      <c r="AA160" s="37"/>
      <c r="AB160" s="37"/>
      <c r="AC160" s="37"/>
      <c r="AD160" s="37"/>
      <c r="AE160" s="37"/>
      <c r="AF160" s="37"/>
      <c r="AG160" s="37"/>
      <c r="AH160" s="37"/>
      <c r="AI160" s="37"/>
      <c r="AJ160" s="37"/>
      <c r="AK160" s="37"/>
      <c r="AL160" s="37"/>
      <c r="AM160" s="37"/>
      <c r="AN160" s="37"/>
      <c r="AO160" s="37"/>
      <c r="AP160" s="37"/>
      <c r="AQ160" s="37"/>
      <c r="AR160" s="37"/>
      <c r="AS160" s="37"/>
      <c r="AT160" s="37"/>
      <c r="AU160" s="37"/>
    </row>
    <row r="161" ht="15.75" customHeight="1">
      <c r="A161" s="37"/>
      <c r="B161" s="37"/>
      <c r="C161" s="37"/>
      <c r="D161" s="37"/>
      <c r="E161" s="37"/>
      <c r="F161" s="37"/>
      <c r="G161" s="37"/>
      <c r="H161" s="37"/>
      <c r="I161" s="37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  <c r="X161" s="37"/>
      <c r="Y161" s="37"/>
      <c r="Z161" s="37"/>
      <c r="AA161" s="37"/>
      <c r="AB161" s="37"/>
      <c r="AC161" s="37"/>
      <c r="AD161" s="37"/>
      <c r="AE161" s="37"/>
      <c r="AF161" s="37"/>
      <c r="AG161" s="37"/>
      <c r="AH161" s="37"/>
      <c r="AI161" s="37"/>
      <c r="AJ161" s="37"/>
      <c r="AK161" s="37"/>
      <c r="AL161" s="37"/>
      <c r="AM161" s="37"/>
      <c r="AN161" s="37"/>
      <c r="AO161" s="37"/>
      <c r="AP161" s="37"/>
      <c r="AQ161" s="37"/>
      <c r="AR161" s="37"/>
      <c r="AS161" s="37"/>
      <c r="AT161" s="37"/>
      <c r="AU161" s="37"/>
    </row>
    <row r="162" ht="15.75" customHeight="1">
      <c r="A162" s="37"/>
      <c r="B162" s="37"/>
      <c r="C162" s="37"/>
      <c r="D162" s="37"/>
      <c r="E162" s="37"/>
      <c r="F162" s="37"/>
      <c r="G162" s="37"/>
      <c r="H162" s="37"/>
      <c r="I162" s="37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  <c r="Y162" s="37"/>
      <c r="Z162" s="37"/>
      <c r="AA162" s="37"/>
      <c r="AB162" s="37"/>
      <c r="AC162" s="37"/>
      <c r="AD162" s="37"/>
      <c r="AE162" s="37"/>
      <c r="AF162" s="37"/>
      <c r="AG162" s="37"/>
      <c r="AH162" s="37"/>
      <c r="AI162" s="37"/>
      <c r="AJ162" s="37"/>
      <c r="AK162" s="37"/>
      <c r="AL162" s="37"/>
      <c r="AM162" s="37"/>
      <c r="AN162" s="37"/>
      <c r="AO162" s="37"/>
      <c r="AP162" s="37"/>
      <c r="AQ162" s="37"/>
      <c r="AR162" s="37"/>
      <c r="AS162" s="37"/>
      <c r="AT162" s="37"/>
      <c r="AU162" s="37"/>
    </row>
    <row r="163" ht="15.75" customHeight="1">
      <c r="A163" s="37"/>
      <c r="B163" s="37"/>
      <c r="C163" s="37"/>
      <c r="D163" s="37"/>
      <c r="E163" s="37"/>
      <c r="F163" s="37"/>
      <c r="G163" s="37"/>
      <c r="H163" s="37"/>
      <c r="I163" s="37"/>
      <c r="J163" s="37"/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  <c r="X163" s="37"/>
      <c r="Y163" s="37"/>
      <c r="Z163" s="37"/>
      <c r="AA163" s="37"/>
      <c r="AB163" s="37"/>
      <c r="AC163" s="37"/>
      <c r="AD163" s="37"/>
      <c r="AE163" s="37"/>
      <c r="AF163" s="37"/>
      <c r="AG163" s="37"/>
      <c r="AH163" s="37"/>
      <c r="AI163" s="37"/>
      <c r="AJ163" s="37"/>
      <c r="AK163" s="37"/>
      <c r="AL163" s="37"/>
      <c r="AM163" s="37"/>
      <c r="AN163" s="37"/>
      <c r="AO163" s="37"/>
      <c r="AP163" s="37"/>
      <c r="AQ163" s="37"/>
      <c r="AR163" s="37"/>
      <c r="AS163" s="37"/>
      <c r="AT163" s="37"/>
      <c r="AU163" s="37"/>
    </row>
    <row r="164" ht="15.75" customHeight="1">
      <c r="A164" s="37"/>
      <c r="B164" s="37"/>
      <c r="C164" s="37"/>
      <c r="D164" s="37"/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7"/>
      <c r="Y164" s="37"/>
      <c r="Z164" s="37"/>
      <c r="AA164" s="37"/>
      <c r="AB164" s="37"/>
      <c r="AC164" s="37"/>
      <c r="AD164" s="37"/>
      <c r="AE164" s="37"/>
      <c r="AF164" s="37"/>
      <c r="AG164" s="37"/>
      <c r="AH164" s="37"/>
      <c r="AI164" s="37"/>
      <c r="AJ164" s="37"/>
      <c r="AK164" s="37"/>
      <c r="AL164" s="37"/>
      <c r="AM164" s="37"/>
      <c r="AN164" s="37"/>
      <c r="AO164" s="37"/>
      <c r="AP164" s="37"/>
      <c r="AQ164" s="37"/>
      <c r="AR164" s="37"/>
      <c r="AS164" s="37"/>
      <c r="AT164" s="37"/>
      <c r="AU164" s="37"/>
    </row>
    <row r="165" ht="15.75" customHeight="1">
      <c r="A165" s="37"/>
      <c r="B165" s="37"/>
      <c r="C165" s="37"/>
      <c r="D165" s="37"/>
      <c r="E165" s="37"/>
      <c r="F165" s="37"/>
      <c r="G165" s="37"/>
      <c r="H165" s="37"/>
      <c r="I165" s="37"/>
      <c r="J165" s="37"/>
      <c r="K165" s="37"/>
      <c r="L165" s="37"/>
      <c r="M165" s="37"/>
      <c r="N165" s="37"/>
      <c r="O165" s="37"/>
      <c r="P165" s="37"/>
      <c r="Q165" s="37"/>
      <c r="R165" s="37"/>
      <c r="S165" s="37"/>
      <c r="T165" s="37"/>
      <c r="U165" s="37"/>
      <c r="V165" s="37"/>
      <c r="W165" s="37"/>
      <c r="X165" s="37"/>
      <c r="Y165" s="37"/>
      <c r="Z165" s="37"/>
      <c r="AA165" s="37"/>
      <c r="AB165" s="37"/>
      <c r="AC165" s="37"/>
      <c r="AD165" s="37"/>
      <c r="AE165" s="37"/>
      <c r="AF165" s="37"/>
      <c r="AG165" s="37"/>
      <c r="AH165" s="37"/>
      <c r="AI165" s="37"/>
      <c r="AJ165" s="37"/>
      <c r="AK165" s="37"/>
      <c r="AL165" s="37"/>
      <c r="AM165" s="37"/>
      <c r="AN165" s="37"/>
      <c r="AO165" s="37"/>
      <c r="AP165" s="37"/>
      <c r="AQ165" s="37"/>
      <c r="AR165" s="37"/>
      <c r="AS165" s="37"/>
      <c r="AT165" s="37"/>
      <c r="AU165" s="37"/>
    </row>
    <row r="166" ht="15.75" customHeight="1">
      <c r="A166" s="37"/>
      <c r="B166" s="37"/>
      <c r="C166" s="37"/>
      <c r="D166" s="37"/>
      <c r="E166" s="37"/>
      <c r="F166" s="37"/>
      <c r="G166" s="37"/>
      <c r="H166" s="37"/>
      <c r="I166" s="37"/>
      <c r="J166" s="37"/>
      <c r="K166" s="37"/>
      <c r="L166" s="37"/>
      <c r="M166" s="37"/>
      <c r="N166" s="37"/>
      <c r="O166" s="37"/>
      <c r="P166" s="37"/>
      <c r="Q166" s="37"/>
      <c r="R166" s="37"/>
      <c r="S166" s="37"/>
      <c r="T166" s="37"/>
      <c r="U166" s="37"/>
      <c r="V166" s="37"/>
      <c r="W166" s="37"/>
      <c r="X166" s="37"/>
      <c r="Y166" s="37"/>
      <c r="Z166" s="37"/>
      <c r="AA166" s="37"/>
      <c r="AB166" s="37"/>
      <c r="AC166" s="37"/>
      <c r="AD166" s="37"/>
      <c r="AE166" s="37"/>
      <c r="AF166" s="37"/>
      <c r="AG166" s="37"/>
      <c r="AH166" s="37"/>
      <c r="AI166" s="37"/>
      <c r="AJ166" s="37"/>
      <c r="AK166" s="37"/>
      <c r="AL166" s="37"/>
      <c r="AM166" s="37"/>
      <c r="AN166" s="37"/>
      <c r="AO166" s="37"/>
      <c r="AP166" s="37"/>
      <c r="AQ166" s="37"/>
      <c r="AR166" s="37"/>
      <c r="AS166" s="37"/>
      <c r="AT166" s="37"/>
      <c r="AU166" s="37"/>
    </row>
    <row r="167" ht="15.75" customHeight="1">
      <c r="A167" s="37"/>
      <c r="B167" s="37"/>
      <c r="C167" s="37"/>
      <c r="D167" s="37"/>
      <c r="E167" s="37"/>
      <c r="F167" s="37"/>
      <c r="G167" s="37"/>
      <c r="H167" s="37"/>
      <c r="I167" s="37"/>
      <c r="J167" s="37"/>
      <c r="K167" s="37"/>
      <c r="L167" s="37"/>
      <c r="M167" s="37"/>
      <c r="N167" s="37"/>
      <c r="O167" s="37"/>
      <c r="P167" s="37"/>
      <c r="Q167" s="37"/>
      <c r="R167" s="37"/>
      <c r="S167" s="37"/>
      <c r="T167" s="37"/>
      <c r="U167" s="37"/>
      <c r="V167" s="37"/>
      <c r="W167" s="37"/>
      <c r="X167" s="37"/>
      <c r="Y167" s="37"/>
      <c r="Z167" s="37"/>
      <c r="AA167" s="37"/>
      <c r="AB167" s="37"/>
      <c r="AC167" s="37"/>
      <c r="AD167" s="37"/>
      <c r="AE167" s="37"/>
      <c r="AF167" s="37"/>
      <c r="AG167" s="37"/>
      <c r="AH167" s="37"/>
      <c r="AI167" s="37"/>
      <c r="AJ167" s="37"/>
      <c r="AK167" s="37"/>
      <c r="AL167" s="37"/>
      <c r="AM167" s="37"/>
      <c r="AN167" s="37"/>
      <c r="AO167" s="37"/>
      <c r="AP167" s="37"/>
      <c r="AQ167" s="37"/>
      <c r="AR167" s="37"/>
      <c r="AS167" s="37"/>
      <c r="AT167" s="37"/>
      <c r="AU167" s="37"/>
    </row>
    <row r="168" ht="15.75" customHeight="1">
      <c r="A168" s="37"/>
      <c r="B168" s="37"/>
      <c r="C168" s="37"/>
      <c r="D168" s="37"/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  <c r="S168" s="37"/>
      <c r="T168" s="37"/>
      <c r="U168" s="37"/>
      <c r="V168" s="37"/>
      <c r="W168" s="37"/>
      <c r="X168" s="37"/>
      <c r="Y168" s="37"/>
      <c r="Z168" s="37"/>
      <c r="AA168" s="37"/>
      <c r="AB168" s="37"/>
      <c r="AC168" s="37"/>
      <c r="AD168" s="37"/>
      <c r="AE168" s="37"/>
      <c r="AF168" s="37"/>
      <c r="AG168" s="37"/>
      <c r="AH168" s="37"/>
      <c r="AI168" s="37"/>
      <c r="AJ168" s="37"/>
      <c r="AK168" s="37"/>
      <c r="AL168" s="37"/>
      <c r="AM168" s="37"/>
      <c r="AN168" s="37"/>
      <c r="AO168" s="37"/>
      <c r="AP168" s="37"/>
      <c r="AQ168" s="37"/>
      <c r="AR168" s="37"/>
      <c r="AS168" s="37"/>
      <c r="AT168" s="37"/>
      <c r="AU168" s="37"/>
    </row>
    <row r="169" ht="15.75" customHeight="1">
      <c r="A169" s="37"/>
      <c r="B169" s="37"/>
      <c r="C169" s="37"/>
      <c r="D169" s="37"/>
      <c r="E169" s="37"/>
      <c r="F169" s="37"/>
      <c r="G169" s="37"/>
      <c r="H169" s="37"/>
      <c r="I169" s="37"/>
      <c r="J169" s="37"/>
      <c r="K169" s="37"/>
      <c r="L169" s="37"/>
      <c r="M169" s="37"/>
      <c r="N169" s="37"/>
      <c r="O169" s="37"/>
      <c r="P169" s="37"/>
      <c r="Q169" s="37"/>
      <c r="R169" s="37"/>
      <c r="S169" s="37"/>
      <c r="T169" s="37"/>
      <c r="U169" s="37"/>
      <c r="V169" s="37"/>
      <c r="W169" s="37"/>
      <c r="X169" s="37"/>
      <c r="Y169" s="37"/>
      <c r="Z169" s="37"/>
      <c r="AA169" s="37"/>
      <c r="AB169" s="37"/>
      <c r="AC169" s="37"/>
      <c r="AD169" s="37"/>
      <c r="AE169" s="37"/>
      <c r="AF169" s="37"/>
      <c r="AG169" s="37"/>
      <c r="AH169" s="37"/>
      <c r="AI169" s="37"/>
      <c r="AJ169" s="37"/>
      <c r="AK169" s="37"/>
      <c r="AL169" s="37"/>
      <c r="AM169" s="37"/>
      <c r="AN169" s="37"/>
      <c r="AO169" s="37"/>
      <c r="AP169" s="37"/>
      <c r="AQ169" s="37"/>
      <c r="AR169" s="37"/>
      <c r="AS169" s="37"/>
      <c r="AT169" s="37"/>
      <c r="AU169" s="37"/>
    </row>
    <row r="170" ht="15.75" customHeight="1">
      <c r="A170" s="37"/>
      <c r="B170" s="37"/>
      <c r="C170" s="37"/>
      <c r="D170" s="37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7"/>
      <c r="W170" s="37"/>
      <c r="X170" s="37"/>
      <c r="Y170" s="37"/>
      <c r="Z170" s="37"/>
      <c r="AA170" s="37"/>
      <c r="AB170" s="37"/>
      <c r="AC170" s="37"/>
      <c r="AD170" s="37"/>
      <c r="AE170" s="37"/>
      <c r="AF170" s="37"/>
      <c r="AG170" s="37"/>
      <c r="AH170" s="37"/>
      <c r="AI170" s="37"/>
      <c r="AJ170" s="37"/>
      <c r="AK170" s="37"/>
      <c r="AL170" s="37"/>
      <c r="AM170" s="37"/>
      <c r="AN170" s="37"/>
      <c r="AO170" s="37"/>
      <c r="AP170" s="37"/>
      <c r="AQ170" s="37"/>
      <c r="AR170" s="37"/>
      <c r="AS170" s="37"/>
      <c r="AT170" s="37"/>
      <c r="AU170" s="37"/>
    </row>
    <row r="171" ht="15.75" customHeight="1">
      <c r="A171" s="37"/>
      <c r="B171" s="37"/>
      <c r="C171" s="37"/>
      <c r="D171" s="37"/>
      <c r="E171" s="37"/>
      <c r="F171" s="37"/>
      <c r="G171" s="37"/>
      <c r="H171" s="37"/>
      <c r="I171" s="37"/>
      <c r="J171" s="37"/>
      <c r="K171" s="37"/>
      <c r="L171" s="37"/>
      <c r="M171" s="37"/>
      <c r="N171" s="37"/>
      <c r="O171" s="37"/>
      <c r="P171" s="37"/>
      <c r="Q171" s="37"/>
      <c r="R171" s="37"/>
      <c r="S171" s="37"/>
      <c r="T171" s="37"/>
      <c r="U171" s="37"/>
      <c r="V171" s="37"/>
      <c r="W171" s="37"/>
      <c r="X171" s="37"/>
      <c r="Y171" s="37"/>
      <c r="Z171" s="37"/>
      <c r="AA171" s="37"/>
      <c r="AB171" s="37"/>
      <c r="AC171" s="37"/>
      <c r="AD171" s="37"/>
      <c r="AE171" s="37"/>
      <c r="AF171" s="37"/>
      <c r="AG171" s="37"/>
      <c r="AH171" s="37"/>
      <c r="AI171" s="37"/>
      <c r="AJ171" s="37"/>
      <c r="AK171" s="37"/>
      <c r="AL171" s="37"/>
      <c r="AM171" s="37"/>
      <c r="AN171" s="37"/>
      <c r="AO171" s="37"/>
      <c r="AP171" s="37"/>
      <c r="AQ171" s="37"/>
      <c r="AR171" s="37"/>
      <c r="AS171" s="37"/>
      <c r="AT171" s="37"/>
      <c r="AU171" s="37"/>
    </row>
    <row r="172" ht="15.75" customHeight="1">
      <c r="A172" s="37"/>
      <c r="B172" s="37"/>
      <c r="C172" s="37"/>
      <c r="D172" s="3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37"/>
      <c r="Z172" s="37"/>
      <c r="AA172" s="37"/>
      <c r="AB172" s="37"/>
      <c r="AC172" s="37"/>
      <c r="AD172" s="37"/>
      <c r="AE172" s="37"/>
      <c r="AF172" s="37"/>
      <c r="AG172" s="37"/>
      <c r="AH172" s="37"/>
      <c r="AI172" s="37"/>
      <c r="AJ172" s="37"/>
      <c r="AK172" s="37"/>
      <c r="AL172" s="37"/>
      <c r="AM172" s="37"/>
      <c r="AN172" s="37"/>
      <c r="AO172" s="37"/>
      <c r="AP172" s="37"/>
      <c r="AQ172" s="37"/>
      <c r="AR172" s="37"/>
      <c r="AS172" s="37"/>
      <c r="AT172" s="37"/>
      <c r="AU172" s="37"/>
    </row>
    <row r="173" ht="15.75" customHeight="1">
      <c r="A173" s="37"/>
      <c r="B173" s="37"/>
      <c r="C173" s="37"/>
      <c r="D173" s="37"/>
      <c r="E173" s="37"/>
      <c r="F173" s="37"/>
      <c r="G173" s="37"/>
      <c r="H173" s="37"/>
      <c r="I173" s="37"/>
      <c r="J173" s="37"/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  <c r="X173" s="37"/>
      <c r="Y173" s="37"/>
      <c r="Z173" s="37"/>
      <c r="AA173" s="37"/>
      <c r="AB173" s="37"/>
      <c r="AC173" s="37"/>
      <c r="AD173" s="37"/>
      <c r="AE173" s="37"/>
      <c r="AF173" s="37"/>
      <c r="AG173" s="37"/>
      <c r="AH173" s="37"/>
      <c r="AI173" s="37"/>
      <c r="AJ173" s="37"/>
      <c r="AK173" s="37"/>
      <c r="AL173" s="37"/>
      <c r="AM173" s="37"/>
      <c r="AN173" s="37"/>
      <c r="AO173" s="37"/>
      <c r="AP173" s="37"/>
      <c r="AQ173" s="37"/>
      <c r="AR173" s="37"/>
      <c r="AS173" s="37"/>
      <c r="AT173" s="37"/>
      <c r="AU173" s="37"/>
    </row>
    <row r="174" ht="15.75" customHeight="1">
      <c r="A174" s="37"/>
      <c r="B174" s="37"/>
      <c r="C174" s="37"/>
      <c r="D174" s="37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37"/>
      <c r="Y174" s="37"/>
      <c r="Z174" s="37"/>
      <c r="AA174" s="37"/>
      <c r="AB174" s="37"/>
      <c r="AC174" s="37"/>
      <c r="AD174" s="37"/>
      <c r="AE174" s="37"/>
      <c r="AF174" s="37"/>
      <c r="AG174" s="37"/>
      <c r="AH174" s="37"/>
      <c r="AI174" s="37"/>
      <c r="AJ174" s="37"/>
      <c r="AK174" s="37"/>
      <c r="AL174" s="37"/>
      <c r="AM174" s="37"/>
      <c r="AN174" s="37"/>
      <c r="AO174" s="37"/>
      <c r="AP174" s="37"/>
      <c r="AQ174" s="37"/>
      <c r="AR174" s="37"/>
      <c r="AS174" s="37"/>
      <c r="AT174" s="37"/>
      <c r="AU174" s="37"/>
    </row>
    <row r="175" ht="15.75" customHeight="1">
      <c r="A175" s="37"/>
      <c r="B175" s="37"/>
      <c r="C175" s="37"/>
      <c r="D175" s="37"/>
      <c r="E175" s="37"/>
      <c r="F175" s="37"/>
      <c r="G175" s="37"/>
      <c r="H175" s="37"/>
      <c r="I175" s="37"/>
      <c r="J175" s="37"/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7"/>
      <c r="X175" s="37"/>
      <c r="Y175" s="37"/>
      <c r="Z175" s="37"/>
      <c r="AA175" s="37"/>
      <c r="AB175" s="37"/>
      <c r="AC175" s="37"/>
      <c r="AD175" s="37"/>
      <c r="AE175" s="37"/>
      <c r="AF175" s="37"/>
      <c r="AG175" s="37"/>
      <c r="AH175" s="37"/>
      <c r="AI175" s="37"/>
      <c r="AJ175" s="37"/>
      <c r="AK175" s="37"/>
      <c r="AL175" s="37"/>
      <c r="AM175" s="37"/>
      <c r="AN175" s="37"/>
      <c r="AO175" s="37"/>
      <c r="AP175" s="37"/>
      <c r="AQ175" s="37"/>
      <c r="AR175" s="37"/>
      <c r="AS175" s="37"/>
      <c r="AT175" s="37"/>
      <c r="AU175" s="37"/>
    </row>
    <row r="176" ht="15.75" customHeight="1">
      <c r="A176" s="37"/>
      <c r="B176" s="37"/>
      <c r="C176" s="37"/>
      <c r="D176" s="37"/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  <c r="S176" s="37"/>
      <c r="T176" s="37"/>
      <c r="U176" s="37"/>
      <c r="V176" s="37"/>
      <c r="W176" s="37"/>
      <c r="X176" s="37"/>
      <c r="Y176" s="37"/>
      <c r="Z176" s="37"/>
      <c r="AA176" s="37"/>
      <c r="AB176" s="37"/>
      <c r="AC176" s="37"/>
      <c r="AD176" s="37"/>
      <c r="AE176" s="37"/>
      <c r="AF176" s="37"/>
      <c r="AG176" s="37"/>
      <c r="AH176" s="37"/>
      <c r="AI176" s="37"/>
      <c r="AJ176" s="37"/>
      <c r="AK176" s="37"/>
      <c r="AL176" s="37"/>
      <c r="AM176" s="37"/>
      <c r="AN176" s="37"/>
      <c r="AO176" s="37"/>
      <c r="AP176" s="37"/>
      <c r="AQ176" s="37"/>
      <c r="AR176" s="37"/>
      <c r="AS176" s="37"/>
      <c r="AT176" s="37"/>
      <c r="AU176" s="37"/>
    </row>
    <row r="177" ht="15.75" customHeight="1">
      <c r="A177" s="37"/>
      <c r="B177" s="37"/>
      <c r="C177" s="37"/>
      <c r="D177" s="37"/>
      <c r="E177" s="37"/>
      <c r="F177" s="37"/>
      <c r="G177" s="37"/>
      <c r="H177" s="37"/>
      <c r="I177" s="37"/>
      <c r="J177" s="37"/>
      <c r="K177" s="37"/>
      <c r="L177" s="37"/>
      <c r="M177" s="37"/>
      <c r="N177" s="37"/>
      <c r="O177" s="37"/>
      <c r="P177" s="37"/>
      <c r="Q177" s="37"/>
      <c r="R177" s="37"/>
      <c r="S177" s="37"/>
      <c r="T177" s="37"/>
      <c r="U177" s="37"/>
      <c r="V177" s="37"/>
      <c r="W177" s="37"/>
      <c r="X177" s="37"/>
      <c r="Y177" s="37"/>
      <c r="Z177" s="37"/>
      <c r="AA177" s="37"/>
      <c r="AB177" s="37"/>
      <c r="AC177" s="37"/>
      <c r="AD177" s="37"/>
      <c r="AE177" s="37"/>
      <c r="AF177" s="37"/>
      <c r="AG177" s="37"/>
      <c r="AH177" s="37"/>
      <c r="AI177" s="37"/>
      <c r="AJ177" s="37"/>
      <c r="AK177" s="37"/>
      <c r="AL177" s="37"/>
      <c r="AM177" s="37"/>
      <c r="AN177" s="37"/>
      <c r="AO177" s="37"/>
      <c r="AP177" s="37"/>
      <c r="AQ177" s="37"/>
      <c r="AR177" s="37"/>
      <c r="AS177" s="37"/>
      <c r="AT177" s="37"/>
      <c r="AU177" s="37"/>
    </row>
    <row r="178" ht="15.75" customHeight="1">
      <c r="A178" s="37"/>
      <c r="B178" s="37"/>
      <c r="C178" s="37"/>
      <c r="D178" s="37"/>
      <c r="E178" s="37"/>
      <c r="F178" s="37"/>
      <c r="G178" s="37"/>
      <c r="H178" s="37"/>
      <c r="I178" s="37"/>
      <c r="J178" s="37"/>
      <c r="K178" s="37"/>
      <c r="L178" s="37"/>
      <c r="M178" s="37"/>
      <c r="N178" s="37"/>
      <c r="O178" s="37"/>
      <c r="P178" s="37"/>
      <c r="Q178" s="37"/>
      <c r="R178" s="37"/>
      <c r="S178" s="37"/>
      <c r="T178" s="37"/>
      <c r="U178" s="37"/>
      <c r="V178" s="37"/>
      <c r="W178" s="37"/>
      <c r="X178" s="37"/>
      <c r="Y178" s="37"/>
      <c r="Z178" s="37"/>
      <c r="AA178" s="37"/>
      <c r="AB178" s="37"/>
      <c r="AC178" s="37"/>
      <c r="AD178" s="37"/>
      <c r="AE178" s="37"/>
      <c r="AF178" s="37"/>
      <c r="AG178" s="37"/>
      <c r="AH178" s="37"/>
      <c r="AI178" s="37"/>
      <c r="AJ178" s="37"/>
      <c r="AK178" s="37"/>
      <c r="AL178" s="37"/>
      <c r="AM178" s="37"/>
      <c r="AN178" s="37"/>
      <c r="AO178" s="37"/>
      <c r="AP178" s="37"/>
      <c r="AQ178" s="37"/>
      <c r="AR178" s="37"/>
      <c r="AS178" s="37"/>
      <c r="AT178" s="37"/>
      <c r="AU178" s="37"/>
    </row>
    <row r="179" ht="15.75" customHeight="1">
      <c r="A179" s="37"/>
      <c r="B179" s="37"/>
      <c r="C179" s="37"/>
      <c r="D179" s="37"/>
      <c r="E179" s="37"/>
      <c r="F179" s="37"/>
      <c r="G179" s="37"/>
      <c r="H179" s="37"/>
      <c r="I179" s="37"/>
      <c r="J179" s="37"/>
      <c r="K179" s="37"/>
      <c r="L179" s="37"/>
      <c r="M179" s="37"/>
      <c r="N179" s="37"/>
      <c r="O179" s="37"/>
      <c r="P179" s="37"/>
      <c r="Q179" s="37"/>
      <c r="R179" s="37"/>
      <c r="S179" s="37"/>
      <c r="T179" s="37"/>
      <c r="U179" s="37"/>
      <c r="V179" s="37"/>
      <c r="W179" s="37"/>
      <c r="X179" s="37"/>
      <c r="Y179" s="37"/>
      <c r="Z179" s="37"/>
      <c r="AA179" s="37"/>
      <c r="AB179" s="37"/>
      <c r="AC179" s="37"/>
      <c r="AD179" s="37"/>
      <c r="AE179" s="37"/>
      <c r="AF179" s="37"/>
      <c r="AG179" s="37"/>
      <c r="AH179" s="37"/>
      <c r="AI179" s="37"/>
      <c r="AJ179" s="37"/>
      <c r="AK179" s="37"/>
      <c r="AL179" s="37"/>
      <c r="AM179" s="37"/>
      <c r="AN179" s="37"/>
      <c r="AO179" s="37"/>
      <c r="AP179" s="37"/>
      <c r="AQ179" s="37"/>
      <c r="AR179" s="37"/>
      <c r="AS179" s="37"/>
      <c r="AT179" s="37"/>
      <c r="AU179" s="37"/>
    </row>
    <row r="180" ht="15.75" customHeight="1">
      <c r="A180" s="37"/>
      <c r="B180" s="37"/>
      <c r="C180" s="37"/>
      <c r="D180" s="37"/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  <c r="S180" s="37"/>
      <c r="T180" s="37"/>
      <c r="U180" s="37"/>
      <c r="V180" s="37"/>
      <c r="W180" s="37"/>
      <c r="X180" s="37"/>
      <c r="Y180" s="37"/>
      <c r="Z180" s="37"/>
      <c r="AA180" s="37"/>
      <c r="AB180" s="37"/>
      <c r="AC180" s="37"/>
      <c r="AD180" s="37"/>
      <c r="AE180" s="37"/>
      <c r="AF180" s="37"/>
      <c r="AG180" s="37"/>
      <c r="AH180" s="37"/>
      <c r="AI180" s="37"/>
      <c r="AJ180" s="37"/>
      <c r="AK180" s="37"/>
      <c r="AL180" s="37"/>
      <c r="AM180" s="37"/>
      <c r="AN180" s="37"/>
      <c r="AO180" s="37"/>
      <c r="AP180" s="37"/>
      <c r="AQ180" s="37"/>
      <c r="AR180" s="37"/>
      <c r="AS180" s="37"/>
      <c r="AT180" s="37"/>
      <c r="AU180" s="37"/>
    </row>
    <row r="181" ht="15.75" customHeight="1">
      <c r="A181" s="37"/>
      <c r="B181" s="37"/>
      <c r="C181" s="37"/>
      <c r="D181" s="37"/>
      <c r="E181" s="37"/>
      <c r="F181" s="37"/>
      <c r="G181" s="37"/>
      <c r="H181" s="37"/>
      <c r="I181" s="37"/>
      <c r="J181" s="37"/>
      <c r="K181" s="37"/>
      <c r="L181" s="37"/>
      <c r="M181" s="37"/>
      <c r="N181" s="37"/>
      <c r="O181" s="37"/>
      <c r="P181" s="37"/>
      <c r="Q181" s="37"/>
      <c r="R181" s="37"/>
      <c r="S181" s="37"/>
      <c r="T181" s="37"/>
      <c r="U181" s="37"/>
      <c r="V181" s="37"/>
      <c r="W181" s="37"/>
      <c r="X181" s="37"/>
      <c r="Y181" s="37"/>
      <c r="Z181" s="37"/>
      <c r="AA181" s="37"/>
      <c r="AB181" s="37"/>
      <c r="AC181" s="37"/>
      <c r="AD181" s="37"/>
      <c r="AE181" s="37"/>
      <c r="AF181" s="37"/>
      <c r="AG181" s="37"/>
      <c r="AH181" s="37"/>
      <c r="AI181" s="37"/>
      <c r="AJ181" s="37"/>
      <c r="AK181" s="37"/>
      <c r="AL181" s="37"/>
      <c r="AM181" s="37"/>
      <c r="AN181" s="37"/>
      <c r="AO181" s="37"/>
      <c r="AP181" s="37"/>
      <c r="AQ181" s="37"/>
      <c r="AR181" s="37"/>
      <c r="AS181" s="37"/>
      <c r="AT181" s="37"/>
      <c r="AU181" s="37"/>
    </row>
    <row r="182" ht="15.75" customHeight="1">
      <c r="A182" s="37"/>
      <c r="B182" s="37"/>
      <c r="C182" s="37"/>
      <c r="D182" s="37"/>
      <c r="E182" s="37"/>
      <c r="F182" s="37"/>
      <c r="G182" s="37"/>
      <c r="H182" s="37"/>
      <c r="I182" s="37"/>
      <c r="J182" s="37"/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37"/>
      <c r="Y182" s="37"/>
      <c r="Z182" s="37"/>
      <c r="AA182" s="37"/>
      <c r="AB182" s="37"/>
      <c r="AC182" s="37"/>
      <c r="AD182" s="37"/>
      <c r="AE182" s="37"/>
      <c r="AF182" s="37"/>
      <c r="AG182" s="37"/>
      <c r="AH182" s="37"/>
      <c r="AI182" s="37"/>
      <c r="AJ182" s="37"/>
      <c r="AK182" s="37"/>
      <c r="AL182" s="37"/>
      <c r="AM182" s="37"/>
      <c r="AN182" s="37"/>
      <c r="AO182" s="37"/>
      <c r="AP182" s="37"/>
      <c r="AQ182" s="37"/>
      <c r="AR182" s="37"/>
      <c r="AS182" s="37"/>
      <c r="AT182" s="37"/>
      <c r="AU182" s="37"/>
    </row>
    <row r="183" ht="15.75" customHeight="1">
      <c r="A183" s="37"/>
      <c r="B183" s="37"/>
      <c r="C183" s="37"/>
      <c r="D183" s="37"/>
      <c r="E183" s="37"/>
      <c r="F183" s="37"/>
      <c r="G183" s="37"/>
      <c r="H183" s="37"/>
      <c r="I183" s="37"/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37"/>
      <c r="Y183" s="37"/>
      <c r="Z183" s="37"/>
      <c r="AA183" s="37"/>
      <c r="AB183" s="37"/>
      <c r="AC183" s="37"/>
      <c r="AD183" s="37"/>
      <c r="AE183" s="37"/>
      <c r="AF183" s="37"/>
      <c r="AG183" s="37"/>
      <c r="AH183" s="37"/>
      <c r="AI183" s="37"/>
      <c r="AJ183" s="37"/>
      <c r="AK183" s="37"/>
      <c r="AL183" s="37"/>
      <c r="AM183" s="37"/>
      <c r="AN183" s="37"/>
      <c r="AO183" s="37"/>
      <c r="AP183" s="37"/>
      <c r="AQ183" s="37"/>
      <c r="AR183" s="37"/>
      <c r="AS183" s="37"/>
      <c r="AT183" s="37"/>
      <c r="AU183" s="37"/>
    </row>
    <row r="184" ht="15.75" customHeight="1">
      <c r="A184" s="37"/>
      <c r="B184" s="37"/>
      <c r="C184" s="37"/>
      <c r="D184" s="37"/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7"/>
      <c r="W184" s="37"/>
      <c r="X184" s="37"/>
      <c r="Y184" s="37"/>
      <c r="Z184" s="37"/>
      <c r="AA184" s="37"/>
      <c r="AB184" s="37"/>
      <c r="AC184" s="37"/>
      <c r="AD184" s="37"/>
      <c r="AE184" s="37"/>
      <c r="AF184" s="37"/>
      <c r="AG184" s="37"/>
      <c r="AH184" s="37"/>
      <c r="AI184" s="37"/>
      <c r="AJ184" s="37"/>
      <c r="AK184" s="37"/>
      <c r="AL184" s="37"/>
      <c r="AM184" s="37"/>
      <c r="AN184" s="37"/>
      <c r="AO184" s="37"/>
      <c r="AP184" s="37"/>
      <c r="AQ184" s="37"/>
      <c r="AR184" s="37"/>
      <c r="AS184" s="37"/>
      <c r="AT184" s="37"/>
      <c r="AU184" s="37"/>
    </row>
    <row r="185" ht="15.75" customHeight="1">
      <c r="A185" s="37"/>
      <c r="B185" s="37"/>
      <c r="C185" s="37"/>
      <c r="D185" s="37"/>
      <c r="E185" s="37"/>
      <c r="F185" s="37"/>
      <c r="G185" s="37"/>
      <c r="H185" s="37"/>
      <c r="I185" s="37"/>
      <c r="J185" s="37"/>
      <c r="K185" s="37"/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37"/>
      <c r="W185" s="37"/>
      <c r="X185" s="37"/>
      <c r="Y185" s="37"/>
      <c r="Z185" s="37"/>
      <c r="AA185" s="37"/>
      <c r="AB185" s="37"/>
      <c r="AC185" s="37"/>
      <c r="AD185" s="37"/>
      <c r="AE185" s="37"/>
      <c r="AF185" s="37"/>
      <c r="AG185" s="37"/>
      <c r="AH185" s="37"/>
      <c r="AI185" s="37"/>
      <c r="AJ185" s="37"/>
      <c r="AK185" s="37"/>
      <c r="AL185" s="37"/>
      <c r="AM185" s="37"/>
      <c r="AN185" s="37"/>
      <c r="AO185" s="37"/>
      <c r="AP185" s="37"/>
      <c r="AQ185" s="37"/>
      <c r="AR185" s="37"/>
      <c r="AS185" s="37"/>
      <c r="AT185" s="37"/>
      <c r="AU185" s="37"/>
    </row>
    <row r="186" ht="15.75" customHeight="1">
      <c r="A186" s="37"/>
      <c r="B186" s="37"/>
      <c r="C186" s="37"/>
      <c r="D186" s="37"/>
      <c r="E186" s="37"/>
      <c r="F186" s="37"/>
      <c r="G186" s="37"/>
      <c r="H186" s="37"/>
      <c r="I186" s="37"/>
      <c r="J186" s="37"/>
      <c r="K186" s="37"/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37"/>
      <c r="Y186" s="37"/>
      <c r="Z186" s="37"/>
      <c r="AA186" s="37"/>
      <c r="AB186" s="37"/>
      <c r="AC186" s="37"/>
      <c r="AD186" s="37"/>
      <c r="AE186" s="37"/>
      <c r="AF186" s="37"/>
      <c r="AG186" s="37"/>
      <c r="AH186" s="37"/>
      <c r="AI186" s="37"/>
      <c r="AJ186" s="37"/>
      <c r="AK186" s="37"/>
      <c r="AL186" s="37"/>
      <c r="AM186" s="37"/>
      <c r="AN186" s="37"/>
      <c r="AO186" s="37"/>
      <c r="AP186" s="37"/>
      <c r="AQ186" s="37"/>
      <c r="AR186" s="37"/>
      <c r="AS186" s="37"/>
      <c r="AT186" s="37"/>
      <c r="AU186" s="37"/>
    </row>
    <row r="187" ht="15.75" customHeight="1">
      <c r="A187" s="37"/>
      <c r="B187" s="37"/>
      <c r="C187" s="37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  <c r="Q187" s="37"/>
      <c r="R187" s="37"/>
      <c r="S187" s="37"/>
      <c r="T187" s="37"/>
      <c r="U187" s="37"/>
      <c r="V187" s="37"/>
      <c r="W187" s="37"/>
      <c r="X187" s="37"/>
      <c r="Y187" s="37"/>
      <c r="Z187" s="37"/>
      <c r="AA187" s="37"/>
      <c r="AB187" s="37"/>
      <c r="AC187" s="37"/>
      <c r="AD187" s="37"/>
      <c r="AE187" s="37"/>
      <c r="AF187" s="37"/>
      <c r="AG187" s="37"/>
      <c r="AH187" s="37"/>
      <c r="AI187" s="37"/>
      <c r="AJ187" s="37"/>
      <c r="AK187" s="37"/>
      <c r="AL187" s="37"/>
      <c r="AM187" s="37"/>
      <c r="AN187" s="37"/>
      <c r="AO187" s="37"/>
      <c r="AP187" s="37"/>
      <c r="AQ187" s="37"/>
      <c r="AR187" s="37"/>
      <c r="AS187" s="37"/>
      <c r="AT187" s="37"/>
      <c r="AU187" s="37"/>
    </row>
    <row r="188" ht="15.75" customHeight="1">
      <c r="A188" s="37"/>
      <c r="B188" s="37"/>
      <c r="C188" s="37"/>
      <c r="D188" s="37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  <c r="S188" s="37"/>
      <c r="T188" s="37"/>
      <c r="U188" s="37"/>
      <c r="V188" s="37"/>
      <c r="W188" s="37"/>
      <c r="X188" s="37"/>
      <c r="Y188" s="37"/>
      <c r="Z188" s="37"/>
      <c r="AA188" s="37"/>
      <c r="AB188" s="37"/>
      <c r="AC188" s="37"/>
      <c r="AD188" s="37"/>
      <c r="AE188" s="37"/>
      <c r="AF188" s="37"/>
      <c r="AG188" s="37"/>
      <c r="AH188" s="37"/>
      <c r="AI188" s="37"/>
      <c r="AJ188" s="37"/>
      <c r="AK188" s="37"/>
      <c r="AL188" s="37"/>
      <c r="AM188" s="37"/>
      <c r="AN188" s="37"/>
      <c r="AO188" s="37"/>
      <c r="AP188" s="37"/>
      <c r="AQ188" s="37"/>
      <c r="AR188" s="37"/>
      <c r="AS188" s="37"/>
      <c r="AT188" s="37"/>
      <c r="AU188" s="37"/>
    </row>
    <row r="189" ht="15.75" customHeight="1">
      <c r="A189" s="37"/>
      <c r="B189" s="37"/>
      <c r="C189" s="37"/>
      <c r="D189" s="37"/>
      <c r="E189" s="37"/>
      <c r="F189" s="37"/>
      <c r="G189" s="37"/>
      <c r="H189" s="37"/>
      <c r="I189" s="37"/>
      <c r="J189" s="37"/>
      <c r="K189" s="37"/>
      <c r="L189" s="37"/>
      <c r="M189" s="37"/>
      <c r="N189" s="37"/>
      <c r="O189" s="37"/>
      <c r="P189" s="37"/>
      <c r="Q189" s="37"/>
      <c r="R189" s="37"/>
      <c r="S189" s="37"/>
      <c r="T189" s="37"/>
      <c r="U189" s="37"/>
      <c r="V189" s="37"/>
      <c r="W189" s="37"/>
      <c r="X189" s="37"/>
      <c r="Y189" s="37"/>
      <c r="Z189" s="37"/>
      <c r="AA189" s="37"/>
      <c r="AB189" s="37"/>
      <c r="AC189" s="37"/>
      <c r="AD189" s="37"/>
      <c r="AE189" s="37"/>
      <c r="AF189" s="37"/>
      <c r="AG189" s="37"/>
      <c r="AH189" s="37"/>
      <c r="AI189" s="37"/>
      <c r="AJ189" s="37"/>
      <c r="AK189" s="37"/>
      <c r="AL189" s="37"/>
      <c r="AM189" s="37"/>
      <c r="AN189" s="37"/>
      <c r="AO189" s="37"/>
      <c r="AP189" s="37"/>
      <c r="AQ189" s="37"/>
      <c r="AR189" s="37"/>
      <c r="AS189" s="37"/>
      <c r="AT189" s="37"/>
      <c r="AU189" s="37"/>
    </row>
    <row r="190" ht="15.75" customHeight="1">
      <c r="A190" s="37"/>
      <c r="B190" s="37"/>
      <c r="C190" s="37"/>
      <c r="D190" s="37"/>
      <c r="E190" s="37"/>
      <c r="F190" s="37"/>
      <c r="G190" s="37"/>
      <c r="H190" s="37"/>
      <c r="I190" s="37"/>
      <c r="J190" s="37"/>
      <c r="K190" s="37"/>
      <c r="L190" s="37"/>
      <c r="M190" s="37"/>
      <c r="N190" s="37"/>
      <c r="O190" s="37"/>
      <c r="P190" s="37"/>
      <c r="Q190" s="37"/>
      <c r="R190" s="37"/>
      <c r="S190" s="37"/>
      <c r="T190" s="37"/>
      <c r="U190" s="37"/>
      <c r="V190" s="37"/>
      <c r="W190" s="37"/>
      <c r="X190" s="37"/>
      <c r="Y190" s="37"/>
      <c r="Z190" s="37"/>
      <c r="AA190" s="37"/>
      <c r="AB190" s="37"/>
      <c r="AC190" s="37"/>
      <c r="AD190" s="37"/>
      <c r="AE190" s="37"/>
      <c r="AF190" s="37"/>
      <c r="AG190" s="37"/>
      <c r="AH190" s="37"/>
      <c r="AI190" s="37"/>
      <c r="AJ190" s="37"/>
      <c r="AK190" s="37"/>
      <c r="AL190" s="37"/>
      <c r="AM190" s="37"/>
      <c r="AN190" s="37"/>
      <c r="AO190" s="37"/>
      <c r="AP190" s="37"/>
      <c r="AQ190" s="37"/>
      <c r="AR190" s="37"/>
      <c r="AS190" s="37"/>
      <c r="AT190" s="37"/>
      <c r="AU190" s="37"/>
    </row>
    <row r="191" ht="15.75" customHeight="1">
      <c r="A191" s="37"/>
      <c r="B191" s="37"/>
      <c r="C191" s="37"/>
      <c r="D191" s="37"/>
      <c r="E191" s="37"/>
      <c r="F191" s="37"/>
      <c r="G191" s="37"/>
      <c r="H191" s="37"/>
      <c r="I191" s="37"/>
      <c r="J191" s="37"/>
      <c r="K191" s="37"/>
      <c r="L191" s="37"/>
      <c r="M191" s="37"/>
      <c r="N191" s="37"/>
      <c r="O191" s="37"/>
      <c r="P191" s="37"/>
      <c r="Q191" s="37"/>
      <c r="R191" s="37"/>
      <c r="S191" s="37"/>
      <c r="T191" s="37"/>
      <c r="U191" s="37"/>
      <c r="V191" s="37"/>
      <c r="W191" s="37"/>
      <c r="X191" s="37"/>
      <c r="Y191" s="37"/>
      <c r="Z191" s="37"/>
      <c r="AA191" s="37"/>
      <c r="AB191" s="37"/>
      <c r="AC191" s="37"/>
      <c r="AD191" s="37"/>
      <c r="AE191" s="37"/>
      <c r="AF191" s="37"/>
      <c r="AG191" s="37"/>
      <c r="AH191" s="37"/>
      <c r="AI191" s="37"/>
      <c r="AJ191" s="37"/>
      <c r="AK191" s="37"/>
      <c r="AL191" s="37"/>
      <c r="AM191" s="37"/>
      <c r="AN191" s="37"/>
      <c r="AO191" s="37"/>
      <c r="AP191" s="37"/>
      <c r="AQ191" s="37"/>
      <c r="AR191" s="37"/>
      <c r="AS191" s="37"/>
      <c r="AT191" s="37"/>
      <c r="AU191" s="37"/>
    </row>
    <row r="192" ht="15.75" customHeight="1">
      <c r="A192" s="37"/>
      <c r="B192" s="37"/>
      <c r="C192" s="37"/>
      <c r="D192" s="37"/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  <c r="S192" s="37"/>
      <c r="T192" s="37"/>
      <c r="U192" s="37"/>
      <c r="V192" s="37"/>
      <c r="W192" s="37"/>
      <c r="X192" s="37"/>
      <c r="Y192" s="37"/>
      <c r="Z192" s="37"/>
      <c r="AA192" s="37"/>
      <c r="AB192" s="37"/>
      <c r="AC192" s="37"/>
      <c r="AD192" s="37"/>
      <c r="AE192" s="37"/>
      <c r="AF192" s="37"/>
      <c r="AG192" s="37"/>
      <c r="AH192" s="37"/>
      <c r="AI192" s="37"/>
      <c r="AJ192" s="37"/>
      <c r="AK192" s="37"/>
      <c r="AL192" s="37"/>
      <c r="AM192" s="37"/>
      <c r="AN192" s="37"/>
      <c r="AO192" s="37"/>
      <c r="AP192" s="37"/>
      <c r="AQ192" s="37"/>
      <c r="AR192" s="37"/>
      <c r="AS192" s="37"/>
      <c r="AT192" s="37"/>
      <c r="AU192" s="37"/>
    </row>
    <row r="193" ht="15.75" customHeight="1">
      <c r="A193" s="37"/>
      <c r="B193" s="37"/>
      <c r="C193" s="37"/>
      <c r="D193" s="37"/>
      <c r="E193" s="37"/>
      <c r="F193" s="37"/>
      <c r="G193" s="37"/>
      <c r="H193" s="37"/>
      <c r="I193" s="37"/>
      <c r="J193" s="37"/>
      <c r="K193" s="37"/>
      <c r="L193" s="37"/>
      <c r="M193" s="37"/>
      <c r="N193" s="37"/>
      <c r="O193" s="37"/>
      <c r="P193" s="37"/>
      <c r="Q193" s="37"/>
      <c r="R193" s="37"/>
      <c r="S193" s="37"/>
      <c r="T193" s="37"/>
      <c r="U193" s="37"/>
      <c r="V193" s="37"/>
      <c r="W193" s="37"/>
      <c r="X193" s="37"/>
      <c r="Y193" s="37"/>
      <c r="Z193" s="37"/>
      <c r="AA193" s="37"/>
      <c r="AB193" s="37"/>
      <c r="AC193" s="37"/>
      <c r="AD193" s="37"/>
      <c r="AE193" s="37"/>
      <c r="AF193" s="37"/>
      <c r="AG193" s="37"/>
      <c r="AH193" s="37"/>
      <c r="AI193" s="37"/>
      <c r="AJ193" s="37"/>
      <c r="AK193" s="37"/>
      <c r="AL193" s="37"/>
      <c r="AM193" s="37"/>
      <c r="AN193" s="37"/>
      <c r="AO193" s="37"/>
      <c r="AP193" s="37"/>
      <c r="AQ193" s="37"/>
      <c r="AR193" s="37"/>
      <c r="AS193" s="37"/>
      <c r="AT193" s="37"/>
      <c r="AU193" s="37"/>
    </row>
    <row r="194" ht="15.75" customHeight="1">
      <c r="A194" s="37"/>
      <c r="B194" s="37"/>
      <c r="C194" s="37"/>
      <c r="D194" s="37"/>
      <c r="E194" s="37"/>
      <c r="F194" s="37"/>
      <c r="G194" s="37"/>
      <c r="H194" s="37"/>
      <c r="I194" s="37"/>
      <c r="J194" s="37"/>
      <c r="K194" s="37"/>
      <c r="L194" s="37"/>
      <c r="M194" s="37"/>
      <c r="N194" s="37"/>
      <c r="O194" s="37"/>
      <c r="P194" s="37"/>
      <c r="Q194" s="37"/>
      <c r="R194" s="37"/>
      <c r="S194" s="37"/>
      <c r="T194" s="37"/>
      <c r="U194" s="37"/>
      <c r="V194" s="37"/>
      <c r="W194" s="37"/>
      <c r="X194" s="37"/>
      <c r="Y194" s="37"/>
      <c r="Z194" s="37"/>
      <c r="AA194" s="37"/>
      <c r="AB194" s="37"/>
      <c r="AC194" s="37"/>
      <c r="AD194" s="37"/>
      <c r="AE194" s="37"/>
      <c r="AF194" s="37"/>
      <c r="AG194" s="37"/>
      <c r="AH194" s="37"/>
      <c r="AI194" s="37"/>
      <c r="AJ194" s="37"/>
      <c r="AK194" s="37"/>
      <c r="AL194" s="37"/>
      <c r="AM194" s="37"/>
      <c r="AN194" s="37"/>
      <c r="AO194" s="37"/>
      <c r="AP194" s="37"/>
      <c r="AQ194" s="37"/>
      <c r="AR194" s="37"/>
      <c r="AS194" s="37"/>
      <c r="AT194" s="37"/>
      <c r="AU194" s="37"/>
    </row>
    <row r="195" ht="15.75" customHeight="1">
      <c r="A195" s="37"/>
      <c r="B195" s="37"/>
      <c r="C195" s="37"/>
      <c r="D195" s="37"/>
      <c r="E195" s="37"/>
      <c r="F195" s="37"/>
      <c r="G195" s="37"/>
      <c r="H195" s="37"/>
      <c r="I195" s="37"/>
      <c r="J195" s="37"/>
      <c r="K195" s="37"/>
      <c r="L195" s="37"/>
      <c r="M195" s="37"/>
      <c r="N195" s="37"/>
      <c r="O195" s="37"/>
      <c r="P195" s="37"/>
      <c r="Q195" s="37"/>
      <c r="R195" s="37"/>
      <c r="S195" s="37"/>
      <c r="T195" s="37"/>
      <c r="U195" s="37"/>
      <c r="V195" s="37"/>
      <c r="W195" s="37"/>
      <c r="X195" s="37"/>
      <c r="Y195" s="37"/>
      <c r="Z195" s="37"/>
      <c r="AA195" s="37"/>
      <c r="AB195" s="37"/>
      <c r="AC195" s="37"/>
      <c r="AD195" s="37"/>
      <c r="AE195" s="37"/>
      <c r="AF195" s="37"/>
      <c r="AG195" s="37"/>
      <c r="AH195" s="37"/>
      <c r="AI195" s="37"/>
      <c r="AJ195" s="37"/>
      <c r="AK195" s="37"/>
      <c r="AL195" s="37"/>
      <c r="AM195" s="37"/>
      <c r="AN195" s="37"/>
      <c r="AO195" s="37"/>
      <c r="AP195" s="37"/>
      <c r="AQ195" s="37"/>
      <c r="AR195" s="37"/>
      <c r="AS195" s="37"/>
      <c r="AT195" s="37"/>
      <c r="AU195" s="37"/>
    </row>
    <row r="196" ht="15.75" customHeight="1">
      <c r="A196" s="37"/>
      <c r="B196" s="37"/>
      <c r="C196" s="37"/>
      <c r="D196" s="37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  <c r="S196" s="37"/>
      <c r="T196" s="37"/>
      <c r="U196" s="37"/>
      <c r="V196" s="37"/>
      <c r="W196" s="37"/>
      <c r="X196" s="37"/>
      <c r="Y196" s="37"/>
      <c r="Z196" s="37"/>
      <c r="AA196" s="37"/>
      <c r="AB196" s="37"/>
      <c r="AC196" s="37"/>
      <c r="AD196" s="37"/>
      <c r="AE196" s="37"/>
      <c r="AF196" s="37"/>
      <c r="AG196" s="37"/>
      <c r="AH196" s="37"/>
      <c r="AI196" s="37"/>
      <c r="AJ196" s="37"/>
      <c r="AK196" s="37"/>
      <c r="AL196" s="37"/>
      <c r="AM196" s="37"/>
      <c r="AN196" s="37"/>
      <c r="AO196" s="37"/>
      <c r="AP196" s="37"/>
      <c r="AQ196" s="37"/>
      <c r="AR196" s="37"/>
      <c r="AS196" s="37"/>
      <c r="AT196" s="37"/>
      <c r="AU196" s="37"/>
    </row>
    <row r="197" ht="15.75" customHeight="1">
      <c r="A197" s="37"/>
      <c r="B197" s="37"/>
      <c r="C197" s="37"/>
      <c r="D197" s="37"/>
      <c r="E197" s="37"/>
      <c r="F197" s="37"/>
      <c r="G197" s="37"/>
      <c r="H197" s="37"/>
      <c r="I197" s="37"/>
      <c r="J197" s="37"/>
      <c r="K197" s="37"/>
      <c r="L197" s="37"/>
      <c r="M197" s="37"/>
      <c r="N197" s="37"/>
      <c r="O197" s="37"/>
      <c r="P197" s="37"/>
      <c r="Q197" s="37"/>
      <c r="R197" s="37"/>
      <c r="S197" s="37"/>
      <c r="T197" s="37"/>
      <c r="U197" s="37"/>
      <c r="V197" s="37"/>
      <c r="W197" s="37"/>
      <c r="X197" s="37"/>
      <c r="Y197" s="37"/>
      <c r="Z197" s="37"/>
      <c r="AA197" s="37"/>
      <c r="AB197" s="37"/>
      <c r="AC197" s="37"/>
      <c r="AD197" s="37"/>
      <c r="AE197" s="37"/>
      <c r="AF197" s="37"/>
      <c r="AG197" s="37"/>
      <c r="AH197" s="37"/>
      <c r="AI197" s="37"/>
      <c r="AJ197" s="37"/>
      <c r="AK197" s="37"/>
      <c r="AL197" s="37"/>
      <c r="AM197" s="37"/>
      <c r="AN197" s="37"/>
      <c r="AO197" s="37"/>
      <c r="AP197" s="37"/>
      <c r="AQ197" s="37"/>
      <c r="AR197" s="37"/>
      <c r="AS197" s="37"/>
      <c r="AT197" s="37"/>
      <c r="AU197" s="37"/>
    </row>
    <row r="198" ht="15.75" customHeight="1">
      <c r="A198" s="37"/>
      <c r="B198" s="37"/>
      <c r="C198" s="37"/>
      <c r="D198" s="37"/>
      <c r="E198" s="37"/>
      <c r="F198" s="37"/>
      <c r="G198" s="37"/>
      <c r="H198" s="37"/>
      <c r="I198" s="37"/>
      <c r="J198" s="37"/>
      <c r="K198" s="37"/>
      <c r="L198" s="37"/>
      <c r="M198" s="37"/>
      <c r="N198" s="37"/>
      <c r="O198" s="37"/>
      <c r="P198" s="37"/>
      <c r="Q198" s="37"/>
      <c r="R198" s="37"/>
      <c r="S198" s="37"/>
      <c r="T198" s="37"/>
      <c r="U198" s="37"/>
      <c r="V198" s="37"/>
      <c r="W198" s="37"/>
      <c r="X198" s="37"/>
      <c r="Y198" s="37"/>
      <c r="Z198" s="37"/>
      <c r="AA198" s="37"/>
      <c r="AB198" s="37"/>
      <c r="AC198" s="37"/>
      <c r="AD198" s="37"/>
      <c r="AE198" s="37"/>
      <c r="AF198" s="37"/>
      <c r="AG198" s="37"/>
      <c r="AH198" s="37"/>
      <c r="AI198" s="37"/>
      <c r="AJ198" s="37"/>
      <c r="AK198" s="37"/>
      <c r="AL198" s="37"/>
      <c r="AM198" s="37"/>
      <c r="AN198" s="37"/>
      <c r="AO198" s="37"/>
      <c r="AP198" s="37"/>
      <c r="AQ198" s="37"/>
      <c r="AR198" s="37"/>
      <c r="AS198" s="37"/>
      <c r="AT198" s="37"/>
      <c r="AU198" s="37"/>
    </row>
    <row r="199" ht="15.75" customHeight="1">
      <c r="A199" s="37"/>
      <c r="B199" s="37"/>
      <c r="C199" s="37"/>
      <c r="D199" s="37"/>
      <c r="E199" s="37"/>
      <c r="F199" s="37"/>
      <c r="G199" s="37"/>
      <c r="H199" s="37"/>
      <c r="I199" s="37"/>
      <c r="J199" s="37"/>
      <c r="K199" s="37"/>
      <c r="L199" s="37"/>
      <c r="M199" s="37"/>
      <c r="N199" s="37"/>
      <c r="O199" s="37"/>
      <c r="P199" s="37"/>
      <c r="Q199" s="37"/>
      <c r="R199" s="37"/>
      <c r="S199" s="37"/>
      <c r="T199" s="37"/>
      <c r="U199" s="37"/>
      <c r="V199" s="37"/>
      <c r="W199" s="37"/>
      <c r="X199" s="37"/>
      <c r="Y199" s="37"/>
      <c r="Z199" s="37"/>
      <c r="AA199" s="37"/>
      <c r="AB199" s="37"/>
      <c r="AC199" s="37"/>
      <c r="AD199" s="37"/>
      <c r="AE199" s="37"/>
      <c r="AF199" s="37"/>
      <c r="AG199" s="37"/>
      <c r="AH199" s="37"/>
      <c r="AI199" s="37"/>
      <c r="AJ199" s="37"/>
      <c r="AK199" s="37"/>
      <c r="AL199" s="37"/>
      <c r="AM199" s="37"/>
      <c r="AN199" s="37"/>
      <c r="AO199" s="37"/>
      <c r="AP199" s="37"/>
      <c r="AQ199" s="37"/>
      <c r="AR199" s="37"/>
      <c r="AS199" s="37"/>
      <c r="AT199" s="37"/>
      <c r="AU199" s="37"/>
    </row>
    <row r="200" ht="15.75" customHeight="1">
      <c r="A200" s="37"/>
      <c r="B200" s="37"/>
      <c r="C200" s="37"/>
      <c r="D200" s="37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  <c r="S200" s="37"/>
      <c r="T200" s="37"/>
      <c r="U200" s="37"/>
      <c r="V200" s="37"/>
      <c r="W200" s="37"/>
      <c r="X200" s="37"/>
      <c r="Y200" s="37"/>
      <c r="Z200" s="37"/>
      <c r="AA200" s="37"/>
      <c r="AB200" s="37"/>
      <c r="AC200" s="37"/>
      <c r="AD200" s="37"/>
      <c r="AE200" s="37"/>
      <c r="AF200" s="37"/>
      <c r="AG200" s="37"/>
      <c r="AH200" s="37"/>
      <c r="AI200" s="37"/>
      <c r="AJ200" s="37"/>
      <c r="AK200" s="37"/>
      <c r="AL200" s="37"/>
      <c r="AM200" s="37"/>
      <c r="AN200" s="37"/>
      <c r="AO200" s="37"/>
      <c r="AP200" s="37"/>
      <c r="AQ200" s="37"/>
      <c r="AR200" s="37"/>
      <c r="AS200" s="37"/>
      <c r="AT200" s="37"/>
      <c r="AU200" s="37"/>
    </row>
    <row r="201" ht="15.75" customHeight="1">
      <c r="A201" s="37"/>
      <c r="B201" s="37"/>
      <c r="C201" s="37"/>
      <c r="D201" s="37"/>
      <c r="E201" s="37"/>
      <c r="F201" s="37"/>
      <c r="G201" s="37"/>
      <c r="H201" s="37"/>
      <c r="I201" s="37"/>
      <c r="J201" s="37"/>
      <c r="K201" s="37"/>
      <c r="L201" s="37"/>
      <c r="M201" s="37"/>
      <c r="N201" s="37"/>
      <c r="O201" s="37"/>
      <c r="P201" s="37"/>
      <c r="Q201" s="37"/>
      <c r="R201" s="37"/>
      <c r="S201" s="37"/>
      <c r="T201" s="37"/>
      <c r="U201" s="37"/>
      <c r="V201" s="37"/>
      <c r="W201" s="37"/>
      <c r="X201" s="37"/>
      <c r="Y201" s="37"/>
      <c r="Z201" s="37"/>
      <c r="AA201" s="37"/>
      <c r="AB201" s="37"/>
      <c r="AC201" s="37"/>
      <c r="AD201" s="37"/>
      <c r="AE201" s="37"/>
      <c r="AF201" s="37"/>
      <c r="AG201" s="37"/>
      <c r="AH201" s="37"/>
      <c r="AI201" s="37"/>
      <c r="AJ201" s="37"/>
      <c r="AK201" s="37"/>
      <c r="AL201" s="37"/>
      <c r="AM201" s="37"/>
      <c r="AN201" s="37"/>
      <c r="AO201" s="37"/>
      <c r="AP201" s="37"/>
      <c r="AQ201" s="37"/>
      <c r="AR201" s="37"/>
      <c r="AS201" s="37"/>
      <c r="AT201" s="37"/>
      <c r="AU201" s="37"/>
    </row>
    <row r="202" ht="15.75" customHeight="1">
      <c r="A202" s="37"/>
      <c r="B202" s="37"/>
      <c r="C202" s="37"/>
      <c r="D202" s="37"/>
      <c r="E202" s="37"/>
      <c r="F202" s="37"/>
      <c r="G202" s="37"/>
      <c r="H202" s="37"/>
      <c r="I202" s="37"/>
      <c r="J202" s="37"/>
      <c r="K202" s="37"/>
      <c r="L202" s="37"/>
      <c r="M202" s="37"/>
      <c r="N202" s="37"/>
      <c r="O202" s="37"/>
      <c r="P202" s="37"/>
      <c r="Q202" s="37"/>
      <c r="R202" s="37"/>
      <c r="S202" s="37"/>
      <c r="T202" s="37"/>
      <c r="U202" s="37"/>
      <c r="V202" s="37"/>
      <c r="W202" s="37"/>
      <c r="X202" s="37"/>
      <c r="Y202" s="37"/>
      <c r="Z202" s="37"/>
      <c r="AA202" s="37"/>
      <c r="AB202" s="37"/>
      <c r="AC202" s="37"/>
      <c r="AD202" s="37"/>
      <c r="AE202" s="37"/>
      <c r="AF202" s="37"/>
      <c r="AG202" s="37"/>
      <c r="AH202" s="37"/>
      <c r="AI202" s="37"/>
      <c r="AJ202" s="37"/>
      <c r="AK202" s="37"/>
      <c r="AL202" s="37"/>
      <c r="AM202" s="37"/>
      <c r="AN202" s="37"/>
      <c r="AO202" s="37"/>
      <c r="AP202" s="37"/>
      <c r="AQ202" s="37"/>
      <c r="AR202" s="37"/>
      <c r="AS202" s="37"/>
      <c r="AT202" s="37"/>
      <c r="AU202" s="37"/>
    </row>
    <row r="203" ht="15.75" customHeight="1">
      <c r="A203" s="37"/>
      <c r="B203" s="37"/>
      <c r="C203" s="37"/>
      <c r="D203" s="37"/>
      <c r="E203" s="37"/>
      <c r="F203" s="37"/>
      <c r="G203" s="37"/>
      <c r="H203" s="37"/>
      <c r="I203" s="37"/>
      <c r="J203" s="37"/>
      <c r="K203" s="37"/>
      <c r="L203" s="37"/>
      <c r="M203" s="37"/>
      <c r="N203" s="37"/>
      <c r="O203" s="37"/>
      <c r="P203" s="37"/>
      <c r="Q203" s="37"/>
      <c r="R203" s="37"/>
      <c r="S203" s="37"/>
      <c r="T203" s="37"/>
      <c r="U203" s="37"/>
      <c r="V203" s="37"/>
      <c r="W203" s="37"/>
      <c r="X203" s="37"/>
      <c r="Y203" s="37"/>
      <c r="Z203" s="37"/>
      <c r="AA203" s="37"/>
      <c r="AB203" s="37"/>
      <c r="AC203" s="37"/>
      <c r="AD203" s="37"/>
      <c r="AE203" s="37"/>
      <c r="AF203" s="37"/>
      <c r="AG203" s="37"/>
      <c r="AH203" s="37"/>
      <c r="AI203" s="37"/>
      <c r="AJ203" s="37"/>
      <c r="AK203" s="37"/>
      <c r="AL203" s="37"/>
      <c r="AM203" s="37"/>
      <c r="AN203" s="37"/>
      <c r="AO203" s="37"/>
      <c r="AP203" s="37"/>
      <c r="AQ203" s="37"/>
      <c r="AR203" s="37"/>
      <c r="AS203" s="37"/>
      <c r="AT203" s="37"/>
      <c r="AU203" s="37"/>
    </row>
    <row r="204" ht="15.75" customHeight="1">
      <c r="A204" s="37"/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  <c r="S204" s="37"/>
      <c r="T204" s="37"/>
      <c r="U204" s="37"/>
      <c r="V204" s="37"/>
      <c r="W204" s="37"/>
      <c r="X204" s="37"/>
      <c r="Y204" s="37"/>
      <c r="Z204" s="37"/>
      <c r="AA204" s="37"/>
      <c r="AB204" s="37"/>
      <c r="AC204" s="37"/>
      <c r="AD204" s="37"/>
      <c r="AE204" s="37"/>
      <c r="AF204" s="37"/>
      <c r="AG204" s="37"/>
      <c r="AH204" s="37"/>
      <c r="AI204" s="37"/>
      <c r="AJ204" s="37"/>
      <c r="AK204" s="37"/>
      <c r="AL204" s="37"/>
      <c r="AM204" s="37"/>
      <c r="AN204" s="37"/>
      <c r="AO204" s="37"/>
      <c r="AP204" s="37"/>
      <c r="AQ204" s="37"/>
      <c r="AR204" s="37"/>
      <c r="AS204" s="37"/>
      <c r="AT204" s="37"/>
      <c r="AU204" s="37"/>
    </row>
    <row r="205" ht="15.75" customHeight="1">
      <c r="A205" s="37"/>
      <c r="B205" s="37"/>
      <c r="C205" s="37"/>
      <c r="D205" s="37"/>
      <c r="E205" s="37"/>
      <c r="F205" s="37"/>
      <c r="G205" s="37"/>
      <c r="H205" s="37"/>
      <c r="I205" s="37"/>
      <c r="J205" s="37"/>
      <c r="K205" s="37"/>
      <c r="L205" s="37"/>
      <c r="M205" s="37"/>
      <c r="N205" s="37"/>
      <c r="O205" s="37"/>
      <c r="P205" s="37"/>
      <c r="Q205" s="37"/>
      <c r="R205" s="37"/>
      <c r="S205" s="37"/>
      <c r="T205" s="37"/>
      <c r="U205" s="37"/>
      <c r="V205" s="37"/>
      <c r="W205" s="37"/>
      <c r="X205" s="37"/>
      <c r="Y205" s="37"/>
      <c r="Z205" s="37"/>
      <c r="AA205" s="37"/>
      <c r="AB205" s="37"/>
      <c r="AC205" s="37"/>
      <c r="AD205" s="37"/>
      <c r="AE205" s="37"/>
      <c r="AF205" s="37"/>
      <c r="AG205" s="37"/>
      <c r="AH205" s="37"/>
      <c r="AI205" s="37"/>
      <c r="AJ205" s="37"/>
      <c r="AK205" s="37"/>
      <c r="AL205" s="37"/>
      <c r="AM205" s="37"/>
      <c r="AN205" s="37"/>
      <c r="AO205" s="37"/>
      <c r="AP205" s="37"/>
      <c r="AQ205" s="37"/>
      <c r="AR205" s="37"/>
      <c r="AS205" s="37"/>
      <c r="AT205" s="37"/>
      <c r="AU205" s="37"/>
    </row>
    <row r="206" ht="15.75" customHeight="1">
      <c r="A206" s="37"/>
      <c r="B206" s="37"/>
      <c r="C206" s="37"/>
      <c r="D206" s="37"/>
      <c r="E206" s="37"/>
      <c r="F206" s="37"/>
      <c r="G206" s="37"/>
      <c r="H206" s="37"/>
      <c r="I206" s="37"/>
      <c r="J206" s="37"/>
      <c r="K206" s="37"/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37"/>
      <c r="Y206" s="37"/>
      <c r="Z206" s="37"/>
      <c r="AA206" s="37"/>
      <c r="AB206" s="37"/>
      <c r="AC206" s="37"/>
      <c r="AD206" s="37"/>
      <c r="AE206" s="37"/>
      <c r="AF206" s="37"/>
      <c r="AG206" s="37"/>
      <c r="AH206" s="37"/>
      <c r="AI206" s="37"/>
      <c r="AJ206" s="37"/>
      <c r="AK206" s="37"/>
      <c r="AL206" s="37"/>
      <c r="AM206" s="37"/>
      <c r="AN206" s="37"/>
      <c r="AO206" s="37"/>
      <c r="AP206" s="37"/>
      <c r="AQ206" s="37"/>
      <c r="AR206" s="37"/>
      <c r="AS206" s="37"/>
      <c r="AT206" s="37"/>
      <c r="AU206" s="37"/>
    </row>
    <row r="207" ht="15.75" customHeight="1">
      <c r="A207" s="37"/>
      <c r="B207" s="37"/>
      <c r="C207" s="37"/>
      <c r="D207" s="37"/>
      <c r="E207" s="37"/>
      <c r="F207" s="37"/>
      <c r="G207" s="37"/>
      <c r="H207" s="37"/>
      <c r="I207" s="37"/>
      <c r="J207" s="37"/>
      <c r="K207" s="37"/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37"/>
      <c r="Y207" s="37"/>
      <c r="Z207" s="37"/>
      <c r="AA207" s="37"/>
      <c r="AB207" s="37"/>
      <c r="AC207" s="37"/>
      <c r="AD207" s="37"/>
      <c r="AE207" s="37"/>
      <c r="AF207" s="37"/>
      <c r="AG207" s="37"/>
      <c r="AH207" s="37"/>
      <c r="AI207" s="37"/>
      <c r="AJ207" s="37"/>
      <c r="AK207" s="37"/>
      <c r="AL207" s="37"/>
      <c r="AM207" s="37"/>
      <c r="AN207" s="37"/>
      <c r="AO207" s="37"/>
      <c r="AP207" s="37"/>
      <c r="AQ207" s="37"/>
      <c r="AR207" s="37"/>
      <c r="AS207" s="37"/>
      <c r="AT207" s="37"/>
      <c r="AU207" s="37"/>
    </row>
    <row r="208" ht="15.75" customHeight="1">
      <c r="A208" s="37"/>
      <c r="B208" s="37"/>
      <c r="C208" s="37"/>
      <c r="D208" s="37"/>
      <c r="E208" s="37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  <c r="S208" s="37"/>
      <c r="T208" s="37"/>
      <c r="U208" s="37"/>
      <c r="V208" s="37"/>
      <c r="W208" s="37"/>
      <c r="X208" s="37"/>
      <c r="Y208" s="37"/>
      <c r="Z208" s="37"/>
      <c r="AA208" s="37"/>
      <c r="AB208" s="37"/>
      <c r="AC208" s="37"/>
      <c r="AD208" s="37"/>
      <c r="AE208" s="37"/>
      <c r="AF208" s="37"/>
      <c r="AG208" s="37"/>
      <c r="AH208" s="37"/>
      <c r="AI208" s="37"/>
      <c r="AJ208" s="37"/>
      <c r="AK208" s="37"/>
      <c r="AL208" s="37"/>
      <c r="AM208" s="37"/>
      <c r="AN208" s="37"/>
      <c r="AO208" s="37"/>
      <c r="AP208" s="37"/>
      <c r="AQ208" s="37"/>
      <c r="AR208" s="37"/>
      <c r="AS208" s="37"/>
      <c r="AT208" s="37"/>
      <c r="AU208" s="37"/>
    </row>
    <row r="209" ht="15.75" customHeight="1">
      <c r="A209" s="37"/>
      <c r="B209" s="37"/>
      <c r="C209" s="37"/>
      <c r="D209" s="37"/>
      <c r="E209" s="37"/>
      <c r="F209" s="37"/>
      <c r="G209" s="37"/>
      <c r="H209" s="37"/>
      <c r="I209" s="37"/>
      <c r="J209" s="37"/>
      <c r="K209" s="37"/>
      <c r="L209" s="37"/>
      <c r="M209" s="37"/>
      <c r="N209" s="37"/>
      <c r="O209" s="37"/>
      <c r="P209" s="37"/>
      <c r="Q209" s="37"/>
      <c r="R209" s="37"/>
      <c r="S209" s="37"/>
      <c r="T209" s="37"/>
      <c r="U209" s="37"/>
      <c r="V209" s="37"/>
      <c r="W209" s="37"/>
      <c r="X209" s="37"/>
      <c r="Y209" s="37"/>
      <c r="Z209" s="37"/>
      <c r="AA209" s="37"/>
      <c r="AB209" s="37"/>
      <c r="AC209" s="37"/>
      <c r="AD209" s="37"/>
      <c r="AE209" s="37"/>
      <c r="AF209" s="37"/>
      <c r="AG209" s="37"/>
      <c r="AH209" s="37"/>
      <c r="AI209" s="37"/>
      <c r="AJ209" s="37"/>
      <c r="AK209" s="37"/>
      <c r="AL209" s="37"/>
      <c r="AM209" s="37"/>
      <c r="AN209" s="37"/>
      <c r="AO209" s="37"/>
      <c r="AP209" s="37"/>
      <c r="AQ209" s="37"/>
      <c r="AR209" s="37"/>
      <c r="AS209" s="37"/>
      <c r="AT209" s="37"/>
      <c r="AU209" s="37"/>
    </row>
    <row r="210" ht="15.75" customHeight="1">
      <c r="A210" s="37"/>
      <c r="B210" s="37"/>
      <c r="C210" s="37"/>
      <c r="D210" s="37"/>
      <c r="E210" s="37"/>
      <c r="F210" s="37"/>
      <c r="G210" s="37"/>
      <c r="H210" s="37"/>
      <c r="I210" s="37"/>
      <c r="J210" s="37"/>
      <c r="K210" s="37"/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  <c r="Y210" s="37"/>
      <c r="Z210" s="37"/>
      <c r="AA210" s="37"/>
      <c r="AB210" s="37"/>
      <c r="AC210" s="37"/>
      <c r="AD210" s="37"/>
      <c r="AE210" s="37"/>
      <c r="AF210" s="37"/>
      <c r="AG210" s="37"/>
      <c r="AH210" s="37"/>
      <c r="AI210" s="37"/>
      <c r="AJ210" s="37"/>
      <c r="AK210" s="37"/>
      <c r="AL210" s="37"/>
      <c r="AM210" s="37"/>
      <c r="AN210" s="37"/>
      <c r="AO210" s="37"/>
      <c r="AP210" s="37"/>
      <c r="AQ210" s="37"/>
      <c r="AR210" s="37"/>
      <c r="AS210" s="37"/>
      <c r="AT210" s="37"/>
      <c r="AU210" s="37"/>
    </row>
    <row r="211" ht="15.75" customHeight="1">
      <c r="A211" s="37"/>
      <c r="B211" s="37"/>
      <c r="C211" s="37"/>
      <c r="D211" s="37"/>
      <c r="E211" s="37"/>
      <c r="F211" s="37"/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7"/>
      <c r="V211" s="37"/>
      <c r="W211" s="37"/>
      <c r="X211" s="37"/>
      <c r="Y211" s="37"/>
      <c r="Z211" s="37"/>
      <c r="AA211" s="37"/>
      <c r="AB211" s="37"/>
      <c r="AC211" s="37"/>
      <c r="AD211" s="37"/>
      <c r="AE211" s="37"/>
      <c r="AF211" s="37"/>
      <c r="AG211" s="37"/>
      <c r="AH211" s="37"/>
      <c r="AI211" s="37"/>
      <c r="AJ211" s="37"/>
      <c r="AK211" s="37"/>
      <c r="AL211" s="37"/>
      <c r="AM211" s="37"/>
      <c r="AN211" s="37"/>
      <c r="AO211" s="37"/>
      <c r="AP211" s="37"/>
      <c r="AQ211" s="37"/>
      <c r="AR211" s="37"/>
      <c r="AS211" s="37"/>
      <c r="AT211" s="37"/>
      <c r="AU211" s="37"/>
    </row>
    <row r="212" ht="15.75" customHeight="1">
      <c r="A212" s="37"/>
      <c r="B212" s="37"/>
      <c r="C212" s="37"/>
      <c r="D212" s="37"/>
      <c r="E212" s="37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  <c r="S212" s="37"/>
      <c r="T212" s="37"/>
      <c r="U212" s="37"/>
      <c r="V212" s="37"/>
      <c r="W212" s="37"/>
      <c r="X212" s="37"/>
      <c r="Y212" s="37"/>
      <c r="Z212" s="37"/>
      <c r="AA212" s="37"/>
      <c r="AB212" s="37"/>
      <c r="AC212" s="37"/>
      <c r="AD212" s="37"/>
      <c r="AE212" s="37"/>
      <c r="AF212" s="37"/>
      <c r="AG212" s="37"/>
      <c r="AH212" s="37"/>
      <c r="AI212" s="37"/>
      <c r="AJ212" s="37"/>
      <c r="AK212" s="37"/>
      <c r="AL212" s="37"/>
      <c r="AM212" s="37"/>
      <c r="AN212" s="37"/>
      <c r="AO212" s="37"/>
      <c r="AP212" s="37"/>
      <c r="AQ212" s="37"/>
      <c r="AR212" s="37"/>
      <c r="AS212" s="37"/>
      <c r="AT212" s="37"/>
      <c r="AU212" s="37"/>
    </row>
    <row r="213" ht="15.75" customHeight="1">
      <c r="A213" s="37"/>
      <c r="B213" s="37"/>
      <c r="C213" s="37"/>
      <c r="D213" s="37"/>
      <c r="E213" s="37"/>
      <c r="F213" s="37"/>
      <c r="G213" s="37"/>
      <c r="H213" s="37"/>
      <c r="I213" s="37"/>
      <c r="J213" s="37"/>
      <c r="K213" s="37"/>
      <c r="L213" s="37"/>
      <c r="M213" s="37"/>
      <c r="N213" s="37"/>
      <c r="O213" s="37"/>
      <c r="P213" s="37"/>
      <c r="Q213" s="37"/>
      <c r="R213" s="37"/>
      <c r="S213" s="37"/>
      <c r="T213" s="37"/>
      <c r="U213" s="37"/>
      <c r="V213" s="37"/>
      <c r="W213" s="37"/>
      <c r="X213" s="37"/>
      <c r="Y213" s="37"/>
      <c r="Z213" s="37"/>
      <c r="AA213" s="37"/>
      <c r="AB213" s="37"/>
      <c r="AC213" s="37"/>
      <c r="AD213" s="37"/>
      <c r="AE213" s="37"/>
      <c r="AF213" s="37"/>
      <c r="AG213" s="37"/>
      <c r="AH213" s="37"/>
      <c r="AI213" s="37"/>
      <c r="AJ213" s="37"/>
      <c r="AK213" s="37"/>
      <c r="AL213" s="37"/>
      <c r="AM213" s="37"/>
      <c r="AN213" s="37"/>
      <c r="AO213" s="37"/>
      <c r="AP213" s="37"/>
      <c r="AQ213" s="37"/>
      <c r="AR213" s="37"/>
      <c r="AS213" s="37"/>
      <c r="AT213" s="37"/>
      <c r="AU213" s="37"/>
    </row>
    <row r="214" ht="15.75" customHeight="1">
      <c r="A214" s="37"/>
      <c r="B214" s="37"/>
      <c r="C214" s="37"/>
      <c r="D214" s="37"/>
      <c r="E214" s="37"/>
      <c r="F214" s="37"/>
      <c r="G214" s="37"/>
      <c r="H214" s="37"/>
      <c r="I214" s="37"/>
      <c r="J214" s="37"/>
      <c r="K214" s="37"/>
      <c r="L214" s="37"/>
      <c r="M214" s="37"/>
      <c r="N214" s="37"/>
      <c r="O214" s="37"/>
      <c r="P214" s="37"/>
      <c r="Q214" s="37"/>
      <c r="R214" s="37"/>
      <c r="S214" s="37"/>
      <c r="T214" s="37"/>
      <c r="U214" s="37"/>
      <c r="V214" s="37"/>
      <c r="W214" s="37"/>
      <c r="X214" s="37"/>
      <c r="Y214" s="37"/>
      <c r="Z214" s="37"/>
      <c r="AA214" s="37"/>
      <c r="AB214" s="37"/>
      <c r="AC214" s="37"/>
      <c r="AD214" s="37"/>
      <c r="AE214" s="37"/>
      <c r="AF214" s="37"/>
      <c r="AG214" s="37"/>
      <c r="AH214" s="37"/>
      <c r="AI214" s="37"/>
      <c r="AJ214" s="37"/>
      <c r="AK214" s="37"/>
      <c r="AL214" s="37"/>
      <c r="AM214" s="37"/>
      <c r="AN214" s="37"/>
      <c r="AO214" s="37"/>
      <c r="AP214" s="37"/>
      <c r="AQ214" s="37"/>
      <c r="AR214" s="37"/>
      <c r="AS214" s="37"/>
      <c r="AT214" s="37"/>
      <c r="AU214" s="37"/>
    </row>
    <row r="215" ht="15.75" customHeight="1">
      <c r="A215" s="37"/>
      <c r="B215" s="37"/>
      <c r="C215" s="37"/>
      <c r="D215" s="37"/>
      <c r="E215" s="37"/>
      <c r="F215" s="37"/>
      <c r="G215" s="37"/>
      <c r="H215" s="37"/>
      <c r="I215" s="37"/>
      <c r="J215" s="37"/>
      <c r="K215" s="37"/>
      <c r="L215" s="37"/>
      <c r="M215" s="37"/>
      <c r="N215" s="37"/>
      <c r="O215" s="37"/>
      <c r="P215" s="37"/>
      <c r="Q215" s="37"/>
      <c r="R215" s="37"/>
      <c r="S215" s="37"/>
      <c r="T215" s="37"/>
      <c r="U215" s="37"/>
      <c r="V215" s="37"/>
      <c r="W215" s="37"/>
      <c r="X215" s="37"/>
      <c r="Y215" s="37"/>
      <c r="Z215" s="37"/>
      <c r="AA215" s="37"/>
      <c r="AB215" s="37"/>
      <c r="AC215" s="37"/>
      <c r="AD215" s="37"/>
      <c r="AE215" s="37"/>
      <c r="AF215" s="37"/>
      <c r="AG215" s="37"/>
      <c r="AH215" s="37"/>
      <c r="AI215" s="37"/>
      <c r="AJ215" s="37"/>
      <c r="AK215" s="37"/>
      <c r="AL215" s="37"/>
      <c r="AM215" s="37"/>
      <c r="AN215" s="37"/>
      <c r="AO215" s="37"/>
      <c r="AP215" s="37"/>
      <c r="AQ215" s="37"/>
      <c r="AR215" s="37"/>
      <c r="AS215" s="37"/>
      <c r="AT215" s="37"/>
      <c r="AU215" s="37"/>
    </row>
    <row r="216" ht="15.75" customHeight="1">
      <c r="A216" s="37"/>
      <c r="B216" s="37"/>
      <c r="C216" s="37"/>
      <c r="D216" s="37"/>
      <c r="E216" s="37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  <c r="S216" s="37"/>
      <c r="T216" s="37"/>
      <c r="U216" s="37"/>
      <c r="V216" s="37"/>
      <c r="W216" s="37"/>
      <c r="X216" s="37"/>
      <c r="Y216" s="37"/>
      <c r="Z216" s="37"/>
      <c r="AA216" s="37"/>
      <c r="AB216" s="37"/>
      <c r="AC216" s="37"/>
      <c r="AD216" s="37"/>
      <c r="AE216" s="37"/>
      <c r="AF216" s="37"/>
      <c r="AG216" s="37"/>
      <c r="AH216" s="37"/>
      <c r="AI216" s="37"/>
      <c r="AJ216" s="37"/>
      <c r="AK216" s="37"/>
      <c r="AL216" s="37"/>
      <c r="AM216" s="37"/>
      <c r="AN216" s="37"/>
      <c r="AO216" s="37"/>
      <c r="AP216" s="37"/>
      <c r="AQ216" s="37"/>
      <c r="AR216" s="37"/>
      <c r="AS216" s="37"/>
      <c r="AT216" s="37"/>
      <c r="AU216" s="37"/>
    </row>
    <row r="217" ht="15.75" customHeight="1">
      <c r="A217" s="37"/>
      <c r="B217" s="37"/>
      <c r="C217" s="37"/>
      <c r="D217" s="37"/>
      <c r="E217" s="37"/>
      <c r="F217" s="37"/>
      <c r="G217" s="37"/>
      <c r="H217" s="37"/>
      <c r="I217" s="37"/>
      <c r="J217" s="37"/>
      <c r="K217" s="37"/>
      <c r="L217" s="37"/>
      <c r="M217" s="37"/>
      <c r="N217" s="37"/>
      <c r="O217" s="37"/>
      <c r="P217" s="37"/>
      <c r="Q217" s="37"/>
      <c r="R217" s="37"/>
      <c r="S217" s="37"/>
      <c r="T217" s="37"/>
      <c r="U217" s="37"/>
      <c r="V217" s="37"/>
      <c r="W217" s="37"/>
      <c r="X217" s="37"/>
      <c r="Y217" s="37"/>
      <c r="Z217" s="37"/>
      <c r="AA217" s="37"/>
      <c r="AB217" s="37"/>
      <c r="AC217" s="37"/>
      <c r="AD217" s="37"/>
      <c r="AE217" s="37"/>
      <c r="AF217" s="37"/>
      <c r="AG217" s="37"/>
      <c r="AH217" s="37"/>
      <c r="AI217" s="37"/>
      <c r="AJ217" s="37"/>
      <c r="AK217" s="37"/>
      <c r="AL217" s="37"/>
      <c r="AM217" s="37"/>
      <c r="AN217" s="37"/>
      <c r="AO217" s="37"/>
      <c r="AP217" s="37"/>
      <c r="AQ217" s="37"/>
      <c r="AR217" s="37"/>
      <c r="AS217" s="37"/>
      <c r="AT217" s="37"/>
      <c r="AU217" s="37"/>
    </row>
    <row r="218" ht="15.75" customHeight="1">
      <c r="A218" s="37"/>
      <c r="B218" s="37"/>
      <c r="C218" s="37"/>
      <c r="D218" s="37"/>
      <c r="E218" s="37"/>
      <c r="F218" s="37"/>
      <c r="G218" s="37"/>
      <c r="H218" s="37"/>
      <c r="I218" s="37"/>
      <c r="J218" s="37"/>
      <c r="K218" s="37"/>
      <c r="L218" s="37"/>
      <c r="M218" s="37"/>
      <c r="N218" s="37"/>
      <c r="O218" s="37"/>
      <c r="P218" s="37"/>
      <c r="Q218" s="37"/>
      <c r="R218" s="37"/>
      <c r="S218" s="37"/>
      <c r="T218" s="37"/>
      <c r="U218" s="37"/>
      <c r="V218" s="37"/>
      <c r="W218" s="37"/>
      <c r="X218" s="37"/>
      <c r="Y218" s="37"/>
      <c r="Z218" s="37"/>
      <c r="AA218" s="37"/>
      <c r="AB218" s="37"/>
      <c r="AC218" s="37"/>
      <c r="AD218" s="37"/>
      <c r="AE218" s="37"/>
      <c r="AF218" s="37"/>
      <c r="AG218" s="37"/>
      <c r="AH218" s="37"/>
      <c r="AI218" s="37"/>
      <c r="AJ218" s="37"/>
      <c r="AK218" s="37"/>
      <c r="AL218" s="37"/>
      <c r="AM218" s="37"/>
      <c r="AN218" s="37"/>
      <c r="AO218" s="37"/>
      <c r="AP218" s="37"/>
      <c r="AQ218" s="37"/>
      <c r="AR218" s="37"/>
      <c r="AS218" s="37"/>
      <c r="AT218" s="37"/>
      <c r="AU218" s="37"/>
    </row>
    <row r="219" ht="15.75" customHeight="1">
      <c r="A219" s="37"/>
      <c r="B219" s="37"/>
      <c r="C219" s="37"/>
      <c r="D219" s="37"/>
      <c r="E219" s="37"/>
      <c r="F219" s="37"/>
      <c r="G219" s="37"/>
      <c r="H219" s="37"/>
      <c r="I219" s="37"/>
      <c r="J219" s="37"/>
      <c r="K219" s="37"/>
      <c r="L219" s="37"/>
      <c r="M219" s="37"/>
      <c r="N219" s="37"/>
      <c r="O219" s="37"/>
      <c r="P219" s="37"/>
      <c r="Q219" s="37"/>
      <c r="R219" s="37"/>
      <c r="S219" s="37"/>
      <c r="T219" s="37"/>
      <c r="U219" s="37"/>
      <c r="V219" s="37"/>
      <c r="W219" s="37"/>
      <c r="X219" s="37"/>
      <c r="Y219" s="37"/>
      <c r="Z219" s="37"/>
      <c r="AA219" s="37"/>
      <c r="AB219" s="37"/>
      <c r="AC219" s="37"/>
      <c r="AD219" s="37"/>
      <c r="AE219" s="37"/>
      <c r="AF219" s="37"/>
      <c r="AG219" s="37"/>
      <c r="AH219" s="37"/>
      <c r="AI219" s="37"/>
      <c r="AJ219" s="37"/>
      <c r="AK219" s="37"/>
      <c r="AL219" s="37"/>
      <c r="AM219" s="37"/>
      <c r="AN219" s="37"/>
      <c r="AO219" s="37"/>
      <c r="AP219" s="37"/>
      <c r="AQ219" s="37"/>
      <c r="AR219" s="37"/>
      <c r="AS219" s="37"/>
      <c r="AT219" s="37"/>
      <c r="AU219" s="37"/>
    </row>
    <row r="220" ht="15.75" customHeight="1">
      <c r="A220" s="37"/>
      <c r="B220" s="37"/>
      <c r="C220" s="37"/>
      <c r="D220" s="37"/>
      <c r="E220" s="37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  <c r="S220" s="37"/>
      <c r="T220" s="37"/>
      <c r="U220" s="37"/>
      <c r="V220" s="37"/>
      <c r="W220" s="37"/>
      <c r="X220" s="37"/>
      <c r="Y220" s="37"/>
      <c r="Z220" s="37"/>
      <c r="AA220" s="37"/>
      <c r="AB220" s="37"/>
      <c r="AC220" s="37"/>
      <c r="AD220" s="37"/>
      <c r="AE220" s="37"/>
      <c r="AF220" s="37"/>
      <c r="AG220" s="37"/>
      <c r="AH220" s="37"/>
      <c r="AI220" s="37"/>
      <c r="AJ220" s="37"/>
      <c r="AK220" s="37"/>
      <c r="AL220" s="37"/>
      <c r="AM220" s="37"/>
      <c r="AN220" s="37"/>
      <c r="AO220" s="37"/>
      <c r="AP220" s="37"/>
      <c r="AQ220" s="37"/>
      <c r="AR220" s="37"/>
      <c r="AS220" s="37"/>
      <c r="AT220" s="37"/>
      <c r="AU220" s="37"/>
    </row>
    <row r="221" ht="15.75" customHeight="1">
      <c r="A221" s="37"/>
      <c r="B221" s="37"/>
      <c r="C221" s="37"/>
      <c r="D221" s="37"/>
      <c r="E221" s="37"/>
      <c r="F221" s="37"/>
      <c r="G221" s="37"/>
      <c r="H221" s="37"/>
      <c r="I221" s="37"/>
      <c r="J221" s="37"/>
      <c r="K221" s="37"/>
      <c r="L221" s="37"/>
      <c r="M221" s="37"/>
      <c r="N221" s="37"/>
      <c r="O221" s="37"/>
      <c r="P221" s="37"/>
      <c r="Q221" s="37"/>
      <c r="R221" s="37"/>
      <c r="S221" s="37"/>
      <c r="T221" s="37"/>
      <c r="U221" s="37"/>
      <c r="V221" s="37"/>
      <c r="W221" s="37"/>
      <c r="X221" s="37"/>
      <c r="Y221" s="37"/>
      <c r="Z221" s="37"/>
      <c r="AA221" s="37"/>
      <c r="AB221" s="37"/>
      <c r="AC221" s="37"/>
      <c r="AD221" s="37"/>
      <c r="AE221" s="37"/>
      <c r="AF221" s="37"/>
      <c r="AG221" s="37"/>
      <c r="AH221" s="37"/>
      <c r="AI221" s="37"/>
      <c r="AJ221" s="37"/>
      <c r="AK221" s="37"/>
      <c r="AL221" s="37"/>
      <c r="AM221" s="37"/>
      <c r="AN221" s="37"/>
      <c r="AO221" s="37"/>
      <c r="AP221" s="37"/>
      <c r="AQ221" s="37"/>
      <c r="AR221" s="37"/>
      <c r="AS221" s="37"/>
      <c r="AT221" s="37"/>
      <c r="AU221" s="37"/>
    </row>
    <row r="222" ht="15.75" customHeight="1">
      <c r="A222" s="37"/>
      <c r="B222" s="37"/>
      <c r="C222" s="37"/>
      <c r="D222" s="37"/>
      <c r="E222" s="37"/>
      <c r="F222" s="37"/>
      <c r="G222" s="37"/>
      <c r="H222" s="37"/>
      <c r="I222" s="37"/>
      <c r="J222" s="37"/>
      <c r="K222" s="37"/>
      <c r="L222" s="37"/>
      <c r="M222" s="37"/>
      <c r="N222" s="37"/>
      <c r="O222" s="37"/>
      <c r="P222" s="37"/>
      <c r="Q222" s="37"/>
      <c r="R222" s="37"/>
      <c r="S222" s="37"/>
      <c r="T222" s="37"/>
      <c r="U222" s="37"/>
      <c r="V222" s="37"/>
      <c r="W222" s="37"/>
      <c r="X222" s="37"/>
      <c r="Y222" s="37"/>
      <c r="Z222" s="37"/>
      <c r="AA222" s="37"/>
      <c r="AB222" s="37"/>
      <c r="AC222" s="37"/>
      <c r="AD222" s="37"/>
      <c r="AE222" s="37"/>
      <c r="AF222" s="37"/>
      <c r="AG222" s="37"/>
      <c r="AH222" s="37"/>
      <c r="AI222" s="37"/>
      <c r="AJ222" s="37"/>
      <c r="AK222" s="37"/>
      <c r="AL222" s="37"/>
      <c r="AM222" s="37"/>
      <c r="AN222" s="37"/>
      <c r="AO222" s="37"/>
      <c r="AP222" s="37"/>
      <c r="AQ222" s="37"/>
      <c r="AR222" s="37"/>
      <c r="AS222" s="37"/>
      <c r="AT222" s="37"/>
      <c r="AU222" s="37"/>
    </row>
    <row r="223" ht="15.75" customHeight="1">
      <c r="A223" s="37"/>
      <c r="B223" s="37"/>
      <c r="C223" s="37"/>
      <c r="D223" s="37"/>
      <c r="E223" s="37"/>
      <c r="F223" s="37"/>
      <c r="G223" s="37"/>
      <c r="H223" s="37"/>
      <c r="I223" s="37"/>
      <c r="J223" s="37"/>
      <c r="K223" s="37"/>
      <c r="L223" s="37"/>
      <c r="M223" s="37"/>
      <c r="N223" s="37"/>
      <c r="O223" s="37"/>
      <c r="P223" s="37"/>
      <c r="Q223" s="37"/>
      <c r="R223" s="37"/>
      <c r="S223" s="37"/>
      <c r="T223" s="37"/>
      <c r="U223" s="37"/>
      <c r="V223" s="37"/>
      <c r="W223" s="37"/>
      <c r="X223" s="37"/>
      <c r="Y223" s="37"/>
      <c r="Z223" s="37"/>
      <c r="AA223" s="37"/>
      <c r="AB223" s="37"/>
      <c r="AC223" s="37"/>
      <c r="AD223" s="37"/>
      <c r="AE223" s="37"/>
      <c r="AF223" s="37"/>
      <c r="AG223" s="37"/>
      <c r="AH223" s="37"/>
      <c r="AI223" s="37"/>
      <c r="AJ223" s="37"/>
      <c r="AK223" s="37"/>
      <c r="AL223" s="37"/>
      <c r="AM223" s="37"/>
      <c r="AN223" s="37"/>
      <c r="AO223" s="37"/>
      <c r="AP223" s="37"/>
      <c r="AQ223" s="37"/>
      <c r="AR223" s="37"/>
      <c r="AS223" s="37"/>
      <c r="AT223" s="37"/>
      <c r="AU223" s="37"/>
    </row>
    <row r="224" ht="15.75" customHeight="1">
      <c r="A224" s="37"/>
      <c r="B224" s="37"/>
      <c r="C224" s="37"/>
      <c r="D224" s="37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  <c r="S224" s="37"/>
      <c r="T224" s="37"/>
      <c r="U224" s="37"/>
      <c r="V224" s="37"/>
      <c r="W224" s="37"/>
      <c r="X224" s="37"/>
      <c r="Y224" s="37"/>
      <c r="Z224" s="37"/>
      <c r="AA224" s="37"/>
      <c r="AB224" s="37"/>
      <c r="AC224" s="37"/>
      <c r="AD224" s="37"/>
      <c r="AE224" s="37"/>
      <c r="AF224" s="37"/>
      <c r="AG224" s="37"/>
      <c r="AH224" s="37"/>
      <c r="AI224" s="37"/>
      <c r="AJ224" s="37"/>
      <c r="AK224" s="37"/>
      <c r="AL224" s="37"/>
      <c r="AM224" s="37"/>
      <c r="AN224" s="37"/>
      <c r="AO224" s="37"/>
      <c r="AP224" s="37"/>
      <c r="AQ224" s="37"/>
      <c r="AR224" s="37"/>
      <c r="AS224" s="37"/>
      <c r="AT224" s="37"/>
      <c r="AU224" s="37"/>
    </row>
    <row r="225" ht="15.75" customHeight="1">
      <c r="A225" s="37"/>
      <c r="B225" s="37"/>
      <c r="C225" s="37"/>
      <c r="D225" s="37"/>
      <c r="E225" s="37"/>
      <c r="F225" s="37"/>
      <c r="G225" s="37"/>
      <c r="H225" s="37"/>
      <c r="I225" s="37"/>
      <c r="J225" s="37"/>
      <c r="K225" s="37"/>
      <c r="L225" s="37"/>
      <c r="M225" s="37"/>
      <c r="N225" s="37"/>
      <c r="O225" s="37"/>
      <c r="P225" s="37"/>
      <c r="Q225" s="37"/>
      <c r="R225" s="37"/>
      <c r="S225" s="37"/>
      <c r="T225" s="37"/>
      <c r="U225" s="37"/>
      <c r="V225" s="37"/>
      <c r="W225" s="37"/>
      <c r="X225" s="37"/>
      <c r="Y225" s="37"/>
      <c r="Z225" s="37"/>
      <c r="AA225" s="37"/>
      <c r="AB225" s="37"/>
      <c r="AC225" s="37"/>
      <c r="AD225" s="37"/>
      <c r="AE225" s="37"/>
      <c r="AF225" s="37"/>
      <c r="AG225" s="37"/>
      <c r="AH225" s="37"/>
      <c r="AI225" s="37"/>
      <c r="AJ225" s="37"/>
      <c r="AK225" s="37"/>
      <c r="AL225" s="37"/>
      <c r="AM225" s="37"/>
      <c r="AN225" s="37"/>
      <c r="AO225" s="37"/>
      <c r="AP225" s="37"/>
      <c r="AQ225" s="37"/>
      <c r="AR225" s="37"/>
      <c r="AS225" s="37"/>
      <c r="AT225" s="37"/>
      <c r="AU225" s="37"/>
    </row>
    <row r="226" ht="15.75" customHeight="1">
      <c r="A226" s="37"/>
      <c r="B226" s="37"/>
      <c r="C226" s="37"/>
      <c r="D226" s="37"/>
      <c r="E226" s="37"/>
      <c r="F226" s="37"/>
      <c r="G226" s="37"/>
      <c r="H226" s="37"/>
      <c r="I226" s="37"/>
      <c r="J226" s="37"/>
      <c r="K226" s="37"/>
      <c r="L226" s="37"/>
      <c r="M226" s="37"/>
      <c r="N226" s="37"/>
      <c r="O226" s="37"/>
      <c r="P226" s="37"/>
      <c r="Q226" s="37"/>
      <c r="R226" s="37"/>
      <c r="S226" s="37"/>
      <c r="T226" s="37"/>
      <c r="U226" s="37"/>
      <c r="V226" s="37"/>
      <c r="W226" s="37"/>
      <c r="X226" s="37"/>
      <c r="Y226" s="37"/>
      <c r="Z226" s="37"/>
      <c r="AA226" s="37"/>
      <c r="AB226" s="37"/>
      <c r="AC226" s="37"/>
      <c r="AD226" s="37"/>
      <c r="AE226" s="37"/>
      <c r="AF226" s="37"/>
      <c r="AG226" s="37"/>
      <c r="AH226" s="37"/>
      <c r="AI226" s="37"/>
      <c r="AJ226" s="37"/>
      <c r="AK226" s="37"/>
      <c r="AL226" s="37"/>
      <c r="AM226" s="37"/>
      <c r="AN226" s="37"/>
      <c r="AO226" s="37"/>
      <c r="AP226" s="37"/>
      <c r="AQ226" s="37"/>
      <c r="AR226" s="37"/>
      <c r="AS226" s="37"/>
      <c r="AT226" s="37"/>
      <c r="AU226" s="37"/>
    </row>
    <row r="227" ht="15.75" customHeight="1">
      <c r="A227" s="37"/>
      <c r="B227" s="37"/>
      <c r="C227" s="37"/>
      <c r="D227" s="37"/>
      <c r="E227" s="37"/>
      <c r="F227" s="37"/>
      <c r="G227" s="37"/>
      <c r="H227" s="37"/>
      <c r="I227" s="37"/>
      <c r="J227" s="37"/>
      <c r="K227" s="37"/>
      <c r="L227" s="37"/>
      <c r="M227" s="37"/>
      <c r="N227" s="37"/>
      <c r="O227" s="37"/>
      <c r="P227" s="37"/>
      <c r="Q227" s="37"/>
      <c r="R227" s="37"/>
      <c r="S227" s="37"/>
      <c r="T227" s="37"/>
      <c r="U227" s="37"/>
      <c r="V227" s="37"/>
      <c r="W227" s="37"/>
      <c r="X227" s="37"/>
      <c r="Y227" s="37"/>
      <c r="Z227" s="37"/>
      <c r="AA227" s="37"/>
      <c r="AB227" s="37"/>
      <c r="AC227" s="37"/>
      <c r="AD227" s="37"/>
      <c r="AE227" s="37"/>
      <c r="AF227" s="37"/>
      <c r="AG227" s="37"/>
      <c r="AH227" s="37"/>
      <c r="AI227" s="37"/>
      <c r="AJ227" s="37"/>
      <c r="AK227" s="37"/>
      <c r="AL227" s="37"/>
      <c r="AM227" s="37"/>
      <c r="AN227" s="37"/>
      <c r="AO227" s="37"/>
      <c r="AP227" s="37"/>
      <c r="AQ227" s="37"/>
      <c r="AR227" s="37"/>
      <c r="AS227" s="37"/>
      <c r="AT227" s="37"/>
      <c r="AU227" s="37"/>
    </row>
    <row r="228" ht="15.75" customHeight="1">
      <c r="A228" s="37"/>
      <c r="B228" s="37"/>
      <c r="C228" s="37"/>
      <c r="D228" s="37"/>
      <c r="E228" s="37"/>
      <c r="F228" s="37"/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37"/>
      <c r="S228" s="37"/>
      <c r="T228" s="37"/>
      <c r="U228" s="37"/>
      <c r="V228" s="37"/>
      <c r="W228" s="37"/>
      <c r="X228" s="37"/>
      <c r="Y228" s="37"/>
      <c r="Z228" s="37"/>
      <c r="AA228" s="37"/>
      <c r="AB228" s="37"/>
      <c r="AC228" s="37"/>
      <c r="AD228" s="37"/>
      <c r="AE228" s="37"/>
      <c r="AF228" s="37"/>
      <c r="AG228" s="37"/>
      <c r="AH228" s="37"/>
      <c r="AI228" s="37"/>
      <c r="AJ228" s="37"/>
      <c r="AK228" s="37"/>
      <c r="AL228" s="37"/>
      <c r="AM228" s="37"/>
      <c r="AN228" s="37"/>
      <c r="AO228" s="37"/>
      <c r="AP228" s="37"/>
      <c r="AQ228" s="37"/>
      <c r="AR228" s="37"/>
      <c r="AS228" s="37"/>
      <c r="AT228" s="37"/>
      <c r="AU228" s="37"/>
    </row>
    <row r="229" ht="15.75" customHeight="1">
      <c r="A229" s="37"/>
      <c r="B229" s="37"/>
      <c r="C229" s="37"/>
      <c r="D229" s="37"/>
      <c r="E229" s="37"/>
      <c r="F229" s="37"/>
      <c r="G229" s="37"/>
      <c r="H229" s="37"/>
      <c r="I229" s="37"/>
      <c r="J229" s="37"/>
      <c r="K229" s="37"/>
      <c r="L229" s="37"/>
      <c r="M229" s="37"/>
      <c r="N229" s="37"/>
      <c r="O229" s="37"/>
      <c r="P229" s="37"/>
      <c r="Q229" s="37"/>
      <c r="R229" s="37"/>
      <c r="S229" s="37"/>
      <c r="T229" s="37"/>
      <c r="U229" s="37"/>
      <c r="V229" s="37"/>
      <c r="W229" s="37"/>
      <c r="X229" s="37"/>
      <c r="Y229" s="37"/>
      <c r="Z229" s="37"/>
      <c r="AA229" s="37"/>
      <c r="AB229" s="37"/>
      <c r="AC229" s="37"/>
      <c r="AD229" s="37"/>
      <c r="AE229" s="37"/>
      <c r="AF229" s="37"/>
      <c r="AG229" s="37"/>
      <c r="AH229" s="37"/>
      <c r="AI229" s="37"/>
      <c r="AJ229" s="37"/>
      <c r="AK229" s="37"/>
      <c r="AL229" s="37"/>
      <c r="AM229" s="37"/>
      <c r="AN229" s="37"/>
      <c r="AO229" s="37"/>
      <c r="AP229" s="37"/>
      <c r="AQ229" s="37"/>
      <c r="AR229" s="37"/>
      <c r="AS229" s="37"/>
      <c r="AT229" s="37"/>
      <c r="AU229" s="37"/>
    </row>
    <row r="230" ht="15.75" customHeight="1">
      <c r="A230" s="37"/>
      <c r="B230" s="37"/>
      <c r="C230" s="37"/>
      <c r="D230" s="37"/>
      <c r="E230" s="37"/>
      <c r="F230" s="37"/>
      <c r="G230" s="37"/>
      <c r="H230" s="37"/>
      <c r="I230" s="37"/>
      <c r="J230" s="37"/>
      <c r="K230" s="37"/>
      <c r="L230" s="37"/>
      <c r="M230" s="37"/>
      <c r="N230" s="37"/>
      <c r="O230" s="37"/>
      <c r="P230" s="37"/>
      <c r="Q230" s="37"/>
      <c r="R230" s="37"/>
      <c r="S230" s="37"/>
      <c r="T230" s="37"/>
      <c r="U230" s="37"/>
      <c r="V230" s="37"/>
      <c r="W230" s="37"/>
      <c r="X230" s="37"/>
      <c r="Y230" s="37"/>
      <c r="Z230" s="37"/>
      <c r="AA230" s="37"/>
      <c r="AB230" s="37"/>
      <c r="AC230" s="37"/>
      <c r="AD230" s="37"/>
      <c r="AE230" s="37"/>
      <c r="AF230" s="37"/>
      <c r="AG230" s="37"/>
      <c r="AH230" s="37"/>
      <c r="AI230" s="37"/>
      <c r="AJ230" s="37"/>
      <c r="AK230" s="37"/>
      <c r="AL230" s="37"/>
      <c r="AM230" s="37"/>
      <c r="AN230" s="37"/>
      <c r="AO230" s="37"/>
      <c r="AP230" s="37"/>
      <c r="AQ230" s="37"/>
      <c r="AR230" s="37"/>
      <c r="AS230" s="37"/>
      <c r="AT230" s="37"/>
      <c r="AU230" s="37"/>
    </row>
    <row r="231" ht="15.75" customHeight="1">
      <c r="A231" s="37"/>
      <c r="B231" s="37"/>
      <c r="C231" s="37"/>
      <c r="D231" s="37"/>
      <c r="E231" s="37"/>
      <c r="F231" s="37"/>
      <c r="G231" s="37"/>
      <c r="H231" s="37"/>
      <c r="I231" s="37"/>
      <c r="J231" s="37"/>
      <c r="K231" s="37"/>
      <c r="L231" s="37"/>
      <c r="M231" s="37"/>
      <c r="N231" s="37"/>
      <c r="O231" s="37"/>
      <c r="P231" s="37"/>
      <c r="Q231" s="37"/>
      <c r="R231" s="37"/>
      <c r="S231" s="37"/>
      <c r="T231" s="37"/>
      <c r="U231" s="37"/>
      <c r="V231" s="37"/>
      <c r="W231" s="37"/>
      <c r="X231" s="37"/>
      <c r="Y231" s="37"/>
      <c r="Z231" s="37"/>
      <c r="AA231" s="37"/>
      <c r="AB231" s="37"/>
      <c r="AC231" s="37"/>
      <c r="AD231" s="37"/>
      <c r="AE231" s="37"/>
      <c r="AF231" s="37"/>
      <c r="AG231" s="37"/>
      <c r="AH231" s="37"/>
      <c r="AI231" s="37"/>
      <c r="AJ231" s="37"/>
      <c r="AK231" s="37"/>
      <c r="AL231" s="37"/>
      <c r="AM231" s="37"/>
      <c r="AN231" s="37"/>
      <c r="AO231" s="37"/>
      <c r="AP231" s="37"/>
      <c r="AQ231" s="37"/>
      <c r="AR231" s="37"/>
      <c r="AS231" s="37"/>
      <c r="AT231" s="37"/>
      <c r="AU231" s="37"/>
    </row>
    <row r="232" ht="15.75" customHeight="1">
      <c r="A232" s="37"/>
      <c r="B232" s="37"/>
      <c r="C232" s="37"/>
      <c r="D232" s="37"/>
      <c r="E232" s="37"/>
      <c r="F232" s="37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R232" s="37"/>
      <c r="S232" s="37"/>
      <c r="T232" s="37"/>
      <c r="U232" s="37"/>
      <c r="V232" s="37"/>
      <c r="W232" s="37"/>
      <c r="X232" s="37"/>
      <c r="Y232" s="37"/>
      <c r="Z232" s="37"/>
      <c r="AA232" s="37"/>
      <c r="AB232" s="37"/>
      <c r="AC232" s="37"/>
      <c r="AD232" s="37"/>
      <c r="AE232" s="37"/>
      <c r="AF232" s="37"/>
      <c r="AG232" s="37"/>
      <c r="AH232" s="37"/>
      <c r="AI232" s="37"/>
      <c r="AJ232" s="37"/>
      <c r="AK232" s="37"/>
      <c r="AL232" s="37"/>
      <c r="AM232" s="37"/>
      <c r="AN232" s="37"/>
      <c r="AO232" s="37"/>
      <c r="AP232" s="37"/>
      <c r="AQ232" s="37"/>
      <c r="AR232" s="37"/>
      <c r="AS232" s="37"/>
      <c r="AT232" s="37"/>
      <c r="AU232" s="37"/>
    </row>
    <row r="233" ht="15.75" customHeight="1">
      <c r="A233" s="37"/>
      <c r="B233" s="37"/>
      <c r="C233" s="37"/>
      <c r="D233" s="37"/>
      <c r="E233" s="37"/>
      <c r="F233" s="37"/>
      <c r="G233" s="37"/>
      <c r="H233" s="37"/>
      <c r="I233" s="37"/>
      <c r="J233" s="37"/>
      <c r="K233" s="37"/>
      <c r="L233" s="37"/>
      <c r="M233" s="37"/>
      <c r="N233" s="37"/>
      <c r="O233" s="37"/>
      <c r="P233" s="37"/>
      <c r="Q233" s="37"/>
      <c r="R233" s="37"/>
      <c r="S233" s="37"/>
      <c r="T233" s="37"/>
      <c r="U233" s="37"/>
      <c r="V233" s="37"/>
      <c r="W233" s="37"/>
      <c r="X233" s="37"/>
      <c r="Y233" s="37"/>
      <c r="Z233" s="37"/>
      <c r="AA233" s="37"/>
      <c r="AB233" s="37"/>
      <c r="AC233" s="37"/>
      <c r="AD233" s="37"/>
      <c r="AE233" s="37"/>
      <c r="AF233" s="37"/>
      <c r="AG233" s="37"/>
      <c r="AH233" s="37"/>
      <c r="AI233" s="37"/>
      <c r="AJ233" s="37"/>
      <c r="AK233" s="37"/>
      <c r="AL233" s="37"/>
      <c r="AM233" s="37"/>
      <c r="AN233" s="37"/>
      <c r="AO233" s="37"/>
      <c r="AP233" s="37"/>
      <c r="AQ233" s="37"/>
      <c r="AR233" s="37"/>
      <c r="AS233" s="37"/>
      <c r="AT233" s="37"/>
      <c r="AU233" s="37"/>
    </row>
    <row r="234" ht="15.75" customHeight="1">
      <c r="A234" s="37"/>
      <c r="B234" s="37"/>
      <c r="C234" s="37"/>
      <c r="D234" s="37"/>
      <c r="E234" s="37"/>
      <c r="F234" s="37"/>
      <c r="G234" s="37"/>
      <c r="H234" s="37"/>
      <c r="I234" s="37"/>
      <c r="J234" s="37"/>
      <c r="K234" s="37"/>
      <c r="L234" s="37"/>
      <c r="M234" s="37"/>
      <c r="N234" s="37"/>
      <c r="O234" s="37"/>
      <c r="P234" s="37"/>
      <c r="Q234" s="37"/>
      <c r="R234" s="37"/>
      <c r="S234" s="37"/>
      <c r="T234" s="37"/>
      <c r="U234" s="37"/>
      <c r="V234" s="37"/>
      <c r="W234" s="37"/>
      <c r="X234" s="37"/>
      <c r="Y234" s="37"/>
      <c r="Z234" s="37"/>
      <c r="AA234" s="37"/>
      <c r="AB234" s="37"/>
      <c r="AC234" s="37"/>
      <c r="AD234" s="37"/>
      <c r="AE234" s="37"/>
      <c r="AF234" s="37"/>
      <c r="AG234" s="37"/>
      <c r="AH234" s="37"/>
      <c r="AI234" s="37"/>
      <c r="AJ234" s="37"/>
      <c r="AK234" s="37"/>
      <c r="AL234" s="37"/>
      <c r="AM234" s="37"/>
      <c r="AN234" s="37"/>
      <c r="AO234" s="37"/>
      <c r="AP234" s="37"/>
      <c r="AQ234" s="37"/>
      <c r="AR234" s="37"/>
      <c r="AS234" s="37"/>
      <c r="AT234" s="37"/>
      <c r="AU234" s="37"/>
    </row>
    <row r="235" ht="15.75" customHeight="1">
      <c r="A235" s="37"/>
      <c r="B235" s="37"/>
      <c r="C235" s="37"/>
      <c r="D235" s="37"/>
      <c r="E235" s="37"/>
      <c r="F235" s="37"/>
      <c r="G235" s="37"/>
      <c r="H235" s="37"/>
      <c r="I235" s="37"/>
      <c r="J235" s="37"/>
      <c r="K235" s="37"/>
      <c r="L235" s="37"/>
      <c r="M235" s="37"/>
      <c r="N235" s="37"/>
      <c r="O235" s="37"/>
      <c r="P235" s="37"/>
      <c r="Q235" s="37"/>
      <c r="R235" s="37"/>
      <c r="S235" s="37"/>
      <c r="T235" s="37"/>
      <c r="U235" s="37"/>
      <c r="V235" s="37"/>
      <c r="W235" s="37"/>
      <c r="X235" s="37"/>
      <c r="Y235" s="37"/>
      <c r="Z235" s="37"/>
      <c r="AA235" s="37"/>
      <c r="AB235" s="37"/>
      <c r="AC235" s="37"/>
      <c r="AD235" s="37"/>
      <c r="AE235" s="37"/>
      <c r="AF235" s="37"/>
      <c r="AG235" s="37"/>
      <c r="AH235" s="37"/>
      <c r="AI235" s="37"/>
      <c r="AJ235" s="37"/>
      <c r="AK235" s="37"/>
      <c r="AL235" s="37"/>
      <c r="AM235" s="37"/>
      <c r="AN235" s="37"/>
      <c r="AO235" s="37"/>
      <c r="AP235" s="37"/>
      <c r="AQ235" s="37"/>
      <c r="AR235" s="37"/>
      <c r="AS235" s="37"/>
      <c r="AT235" s="37"/>
      <c r="AU235" s="37"/>
    </row>
    <row r="236" ht="15.75" customHeight="1">
      <c r="A236" s="37"/>
      <c r="B236" s="37"/>
      <c r="C236" s="37"/>
      <c r="D236" s="37"/>
      <c r="E236" s="37"/>
      <c r="F236" s="37"/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R236" s="37"/>
      <c r="S236" s="37"/>
      <c r="T236" s="37"/>
      <c r="U236" s="37"/>
      <c r="V236" s="37"/>
      <c r="W236" s="37"/>
      <c r="X236" s="37"/>
      <c r="Y236" s="37"/>
      <c r="Z236" s="37"/>
      <c r="AA236" s="37"/>
      <c r="AB236" s="37"/>
      <c r="AC236" s="37"/>
      <c r="AD236" s="37"/>
      <c r="AE236" s="37"/>
      <c r="AF236" s="37"/>
      <c r="AG236" s="37"/>
      <c r="AH236" s="37"/>
      <c r="AI236" s="37"/>
      <c r="AJ236" s="37"/>
      <c r="AK236" s="37"/>
      <c r="AL236" s="37"/>
      <c r="AM236" s="37"/>
      <c r="AN236" s="37"/>
      <c r="AO236" s="37"/>
      <c r="AP236" s="37"/>
      <c r="AQ236" s="37"/>
      <c r="AR236" s="37"/>
      <c r="AS236" s="37"/>
      <c r="AT236" s="37"/>
      <c r="AU236" s="37"/>
    </row>
    <row r="237" ht="15.75" customHeight="1">
      <c r="A237" s="37"/>
      <c r="B237" s="37"/>
      <c r="C237" s="37"/>
      <c r="D237" s="37"/>
      <c r="E237" s="37"/>
      <c r="F237" s="37"/>
      <c r="G237" s="37"/>
      <c r="H237" s="37"/>
      <c r="I237" s="37"/>
      <c r="J237" s="37"/>
      <c r="K237" s="37"/>
      <c r="L237" s="37"/>
      <c r="M237" s="37"/>
      <c r="N237" s="37"/>
      <c r="O237" s="37"/>
      <c r="P237" s="37"/>
      <c r="Q237" s="37"/>
      <c r="R237" s="37"/>
      <c r="S237" s="37"/>
      <c r="T237" s="37"/>
      <c r="U237" s="37"/>
      <c r="V237" s="37"/>
      <c r="W237" s="37"/>
      <c r="X237" s="37"/>
      <c r="Y237" s="37"/>
      <c r="Z237" s="37"/>
      <c r="AA237" s="37"/>
      <c r="AB237" s="37"/>
      <c r="AC237" s="37"/>
      <c r="AD237" s="37"/>
      <c r="AE237" s="37"/>
      <c r="AF237" s="37"/>
      <c r="AG237" s="37"/>
      <c r="AH237" s="37"/>
      <c r="AI237" s="37"/>
      <c r="AJ237" s="37"/>
      <c r="AK237" s="37"/>
      <c r="AL237" s="37"/>
      <c r="AM237" s="37"/>
      <c r="AN237" s="37"/>
      <c r="AO237" s="37"/>
      <c r="AP237" s="37"/>
      <c r="AQ237" s="37"/>
      <c r="AR237" s="37"/>
      <c r="AS237" s="37"/>
      <c r="AT237" s="37"/>
      <c r="AU237" s="37"/>
    </row>
    <row r="238" ht="15.75" customHeight="1">
      <c r="A238" s="37"/>
      <c r="B238" s="37"/>
      <c r="C238" s="37"/>
      <c r="D238" s="37"/>
      <c r="E238" s="37"/>
      <c r="F238" s="37"/>
      <c r="G238" s="37"/>
      <c r="H238" s="37"/>
      <c r="I238" s="37"/>
      <c r="J238" s="37"/>
      <c r="K238" s="37"/>
      <c r="L238" s="37"/>
      <c r="M238" s="37"/>
      <c r="N238" s="37"/>
      <c r="O238" s="37"/>
      <c r="P238" s="37"/>
      <c r="Q238" s="37"/>
      <c r="R238" s="37"/>
      <c r="S238" s="37"/>
      <c r="T238" s="37"/>
      <c r="U238" s="37"/>
      <c r="V238" s="37"/>
      <c r="W238" s="37"/>
      <c r="X238" s="37"/>
      <c r="Y238" s="37"/>
      <c r="Z238" s="37"/>
      <c r="AA238" s="37"/>
      <c r="AB238" s="37"/>
      <c r="AC238" s="37"/>
      <c r="AD238" s="37"/>
      <c r="AE238" s="37"/>
      <c r="AF238" s="37"/>
      <c r="AG238" s="37"/>
      <c r="AH238" s="37"/>
      <c r="AI238" s="37"/>
      <c r="AJ238" s="37"/>
      <c r="AK238" s="37"/>
      <c r="AL238" s="37"/>
      <c r="AM238" s="37"/>
      <c r="AN238" s="37"/>
      <c r="AO238" s="37"/>
      <c r="AP238" s="37"/>
      <c r="AQ238" s="37"/>
      <c r="AR238" s="37"/>
      <c r="AS238" s="37"/>
      <c r="AT238" s="37"/>
      <c r="AU238" s="37"/>
    </row>
    <row r="239" ht="15.75" customHeight="1">
      <c r="A239" s="37"/>
      <c r="B239" s="37"/>
      <c r="C239" s="37"/>
      <c r="D239" s="37"/>
      <c r="E239" s="37"/>
      <c r="F239" s="37"/>
      <c r="G239" s="37"/>
      <c r="H239" s="37"/>
      <c r="I239" s="37"/>
      <c r="J239" s="37"/>
      <c r="K239" s="37"/>
      <c r="L239" s="37"/>
      <c r="M239" s="37"/>
      <c r="N239" s="37"/>
      <c r="O239" s="37"/>
      <c r="P239" s="37"/>
      <c r="Q239" s="37"/>
      <c r="R239" s="37"/>
      <c r="S239" s="37"/>
      <c r="T239" s="37"/>
      <c r="U239" s="37"/>
      <c r="V239" s="37"/>
      <c r="W239" s="37"/>
      <c r="X239" s="37"/>
      <c r="Y239" s="37"/>
      <c r="Z239" s="37"/>
      <c r="AA239" s="37"/>
      <c r="AB239" s="37"/>
      <c r="AC239" s="37"/>
      <c r="AD239" s="37"/>
      <c r="AE239" s="37"/>
      <c r="AF239" s="37"/>
      <c r="AG239" s="37"/>
      <c r="AH239" s="37"/>
      <c r="AI239" s="37"/>
      <c r="AJ239" s="37"/>
      <c r="AK239" s="37"/>
      <c r="AL239" s="37"/>
      <c r="AM239" s="37"/>
      <c r="AN239" s="37"/>
      <c r="AO239" s="37"/>
      <c r="AP239" s="37"/>
      <c r="AQ239" s="37"/>
      <c r="AR239" s="37"/>
      <c r="AS239" s="37"/>
      <c r="AT239" s="37"/>
      <c r="AU239" s="37"/>
    </row>
    <row r="240" ht="15.75" customHeight="1">
      <c r="A240" s="37"/>
      <c r="B240" s="37"/>
      <c r="C240" s="37"/>
      <c r="D240" s="37"/>
      <c r="E240" s="37"/>
      <c r="F240" s="37"/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R240" s="37"/>
      <c r="S240" s="37"/>
      <c r="T240" s="37"/>
      <c r="U240" s="37"/>
      <c r="V240" s="37"/>
      <c r="W240" s="37"/>
      <c r="X240" s="37"/>
      <c r="Y240" s="37"/>
      <c r="Z240" s="37"/>
      <c r="AA240" s="37"/>
      <c r="AB240" s="37"/>
      <c r="AC240" s="37"/>
      <c r="AD240" s="37"/>
      <c r="AE240" s="37"/>
      <c r="AF240" s="37"/>
      <c r="AG240" s="37"/>
      <c r="AH240" s="37"/>
      <c r="AI240" s="37"/>
      <c r="AJ240" s="37"/>
      <c r="AK240" s="37"/>
      <c r="AL240" s="37"/>
      <c r="AM240" s="37"/>
      <c r="AN240" s="37"/>
      <c r="AO240" s="37"/>
      <c r="AP240" s="37"/>
      <c r="AQ240" s="37"/>
      <c r="AR240" s="37"/>
      <c r="AS240" s="37"/>
      <c r="AT240" s="37"/>
      <c r="AU240" s="37"/>
    </row>
    <row r="241" ht="15.75" customHeight="1">
      <c r="A241" s="37"/>
      <c r="B241" s="37"/>
      <c r="C241" s="37"/>
      <c r="D241" s="37"/>
      <c r="E241" s="37"/>
      <c r="F241" s="37"/>
      <c r="G241" s="37"/>
      <c r="H241" s="37"/>
      <c r="I241" s="37"/>
      <c r="J241" s="37"/>
      <c r="K241" s="37"/>
      <c r="L241" s="37"/>
      <c r="M241" s="37"/>
      <c r="N241" s="37"/>
      <c r="O241" s="37"/>
      <c r="P241" s="37"/>
      <c r="Q241" s="37"/>
      <c r="R241" s="37"/>
      <c r="S241" s="37"/>
      <c r="T241" s="37"/>
      <c r="U241" s="37"/>
      <c r="V241" s="37"/>
      <c r="W241" s="37"/>
      <c r="X241" s="37"/>
      <c r="Y241" s="37"/>
      <c r="Z241" s="37"/>
      <c r="AA241" s="37"/>
      <c r="AB241" s="37"/>
      <c r="AC241" s="37"/>
      <c r="AD241" s="37"/>
      <c r="AE241" s="37"/>
      <c r="AF241" s="37"/>
      <c r="AG241" s="37"/>
      <c r="AH241" s="37"/>
      <c r="AI241" s="37"/>
      <c r="AJ241" s="37"/>
      <c r="AK241" s="37"/>
      <c r="AL241" s="37"/>
      <c r="AM241" s="37"/>
      <c r="AN241" s="37"/>
      <c r="AO241" s="37"/>
      <c r="AP241" s="37"/>
      <c r="AQ241" s="37"/>
      <c r="AR241" s="37"/>
      <c r="AS241" s="37"/>
      <c r="AT241" s="37"/>
      <c r="AU241" s="37"/>
    </row>
    <row r="242" ht="15.75" customHeight="1">
      <c r="A242" s="37"/>
      <c r="B242" s="37"/>
      <c r="C242" s="37"/>
      <c r="D242" s="37"/>
      <c r="E242" s="37"/>
      <c r="F242" s="37"/>
      <c r="G242" s="37"/>
      <c r="H242" s="37"/>
      <c r="I242" s="37"/>
      <c r="J242" s="37"/>
      <c r="K242" s="37"/>
      <c r="L242" s="37"/>
      <c r="M242" s="37"/>
      <c r="N242" s="37"/>
      <c r="O242" s="37"/>
      <c r="P242" s="37"/>
      <c r="Q242" s="37"/>
      <c r="R242" s="37"/>
      <c r="S242" s="37"/>
      <c r="T242" s="37"/>
      <c r="U242" s="37"/>
      <c r="V242" s="37"/>
      <c r="W242" s="37"/>
      <c r="X242" s="37"/>
      <c r="Y242" s="37"/>
      <c r="Z242" s="37"/>
      <c r="AA242" s="37"/>
      <c r="AB242" s="37"/>
      <c r="AC242" s="37"/>
      <c r="AD242" s="37"/>
      <c r="AE242" s="37"/>
      <c r="AF242" s="37"/>
      <c r="AG242" s="37"/>
      <c r="AH242" s="37"/>
      <c r="AI242" s="37"/>
      <c r="AJ242" s="37"/>
      <c r="AK242" s="37"/>
      <c r="AL242" s="37"/>
      <c r="AM242" s="37"/>
      <c r="AN242" s="37"/>
      <c r="AO242" s="37"/>
      <c r="AP242" s="37"/>
      <c r="AQ242" s="37"/>
      <c r="AR242" s="37"/>
      <c r="AS242" s="37"/>
      <c r="AT242" s="37"/>
      <c r="AU242" s="37"/>
    </row>
    <row r="243" ht="15.75" customHeight="1">
      <c r="A243" s="37"/>
      <c r="B243" s="37"/>
      <c r="C243" s="37"/>
      <c r="D243" s="37"/>
      <c r="E243" s="37"/>
      <c r="F243" s="37"/>
      <c r="G243" s="37"/>
      <c r="H243" s="37"/>
      <c r="I243" s="37"/>
      <c r="J243" s="37"/>
      <c r="K243" s="37"/>
      <c r="L243" s="37"/>
      <c r="M243" s="37"/>
      <c r="N243" s="37"/>
      <c r="O243" s="37"/>
      <c r="P243" s="37"/>
      <c r="Q243" s="37"/>
      <c r="R243" s="37"/>
      <c r="S243" s="37"/>
      <c r="T243" s="37"/>
      <c r="U243" s="37"/>
      <c r="V243" s="37"/>
      <c r="W243" s="37"/>
      <c r="X243" s="37"/>
      <c r="Y243" s="37"/>
      <c r="Z243" s="37"/>
      <c r="AA243" s="37"/>
      <c r="AB243" s="37"/>
      <c r="AC243" s="37"/>
      <c r="AD243" s="37"/>
      <c r="AE243" s="37"/>
      <c r="AF243" s="37"/>
      <c r="AG243" s="37"/>
      <c r="AH243" s="37"/>
      <c r="AI243" s="37"/>
      <c r="AJ243" s="37"/>
      <c r="AK243" s="37"/>
      <c r="AL243" s="37"/>
      <c r="AM243" s="37"/>
      <c r="AN243" s="37"/>
      <c r="AO243" s="37"/>
      <c r="AP243" s="37"/>
      <c r="AQ243" s="37"/>
      <c r="AR243" s="37"/>
      <c r="AS243" s="37"/>
      <c r="AT243" s="37"/>
      <c r="AU243" s="37"/>
    </row>
    <row r="244" ht="15.75" customHeight="1">
      <c r="A244" s="37"/>
      <c r="B244" s="37"/>
      <c r="C244" s="37"/>
      <c r="D244" s="37"/>
      <c r="E244" s="37"/>
      <c r="F244" s="37"/>
      <c r="G244" s="37"/>
      <c r="H244" s="37"/>
      <c r="I244" s="37"/>
      <c r="J244" s="37"/>
      <c r="K244" s="37"/>
      <c r="L244" s="37"/>
      <c r="M244" s="37"/>
      <c r="N244" s="37"/>
      <c r="O244" s="37"/>
      <c r="P244" s="37"/>
      <c r="Q244" s="37"/>
      <c r="R244" s="37"/>
      <c r="S244" s="37"/>
      <c r="T244" s="37"/>
      <c r="U244" s="37"/>
      <c r="V244" s="37"/>
      <c r="W244" s="37"/>
      <c r="X244" s="37"/>
      <c r="Y244" s="37"/>
      <c r="Z244" s="37"/>
      <c r="AA244" s="37"/>
      <c r="AB244" s="37"/>
      <c r="AC244" s="37"/>
      <c r="AD244" s="37"/>
      <c r="AE244" s="37"/>
      <c r="AF244" s="37"/>
      <c r="AG244" s="37"/>
      <c r="AH244" s="37"/>
      <c r="AI244" s="37"/>
      <c r="AJ244" s="37"/>
      <c r="AK244" s="37"/>
      <c r="AL244" s="37"/>
      <c r="AM244" s="37"/>
      <c r="AN244" s="37"/>
      <c r="AO244" s="37"/>
      <c r="AP244" s="37"/>
      <c r="AQ244" s="37"/>
      <c r="AR244" s="37"/>
      <c r="AS244" s="37"/>
      <c r="AT244" s="37"/>
      <c r="AU244" s="37"/>
    </row>
    <row r="245" ht="15.75" customHeight="1">
      <c r="A245" s="37"/>
      <c r="B245" s="37"/>
      <c r="C245" s="37"/>
      <c r="D245" s="37"/>
      <c r="E245" s="37"/>
      <c r="F245" s="37"/>
      <c r="G245" s="37"/>
      <c r="H245" s="37"/>
      <c r="I245" s="37"/>
      <c r="J245" s="37"/>
      <c r="K245" s="37"/>
      <c r="L245" s="37"/>
      <c r="M245" s="37"/>
      <c r="N245" s="37"/>
      <c r="O245" s="37"/>
      <c r="P245" s="37"/>
      <c r="Q245" s="37"/>
      <c r="R245" s="37"/>
      <c r="S245" s="37"/>
      <c r="T245" s="37"/>
      <c r="U245" s="37"/>
      <c r="V245" s="37"/>
      <c r="W245" s="37"/>
      <c r="X245" s="37"/>
      <c r="Y245" s="37"/>
      <c r="Z245" s="37"/>
      <c r="AA245" s="37"/>
      <c r="AB245" s="37"/>
      <c r="AC245" s="37"/>
      <c r="AD245" s="37"/>
      <c r="AE245" s="37"/>
      <c r="AF245" s="37"/>
      <c r="AG245" s="37"/>
      <c r="AH245" s="37"/>
      <c r="AI245" s="37"/>
      <c r="AJ245" s="37"/>
      <c r="AK245" s="37"/>
      <c r="AL245" s="37"/>
      <c r="AM245" s="37"/>
      <c r="AN245" s="37"/>
      <c r="AO245" s="37"/>
      <c r="AP245" s="37"/>
      <c r="AQ245" s="37"/>
      <c r="AR245" s="37"/>
      <c r="AS245" s="37"/>
      <c r="AT245" s="37"/>
      <c r="AU245" s="37"/>
    </row>
    <row r="246" ht="15.75" customHeight="1">
      <c r="A246" s="37"/>
      <c r="B246" s="37"/>
      <c r="C246" s="37"/>
      <c r="D246" s="37"/>
      <c r="E246" s="37"/>
      <c r="F246" s="37"/>
      <c r="G246" s="37"/>
      <c r="H246" s="37"/>
      <c r="I246" s="37"/>
      <c r="J246" s="37"/>
      <c r="K246" s="37"/>
      <c r="L246" s="37"/>
      <c r="M246" s="37"/>
      <c r="N246" s="37"/>
      <c r="O246" s="37"/>
      <c r="P246" s="37"/>
      <c r="Q246" s="37"/>
      <c r="R246" s="37"/>
      <c r="S246" s="37"/>
      <c r="T246" s="37"/>
      <c r="U246" s="37"/>
      <c r="V246" s="37"/>
      <c r="W246" s="37"/>
      <c r="X246" s="37"/>
      <c r="Y246" s="37"/>
      <c r="Z246" s="37"/>
      <c r="AA246" s="37"/>
      <c r="AB246" s="37"/>
      <c r="AC246" s="37"/>
      <c r="AD246" s="37"/>
      <c r="AE246" s="37"/>
      <c r="AF246" s="37"/>
      <c r="AG246" s="37"/>
      <c r="AH246" s="37"/>
      <c r="AI246" s="37"/>
      <c r="AJ246" s="37"/>
      <c r="AK246" s="37"/>
      <c r="AL246" s="37"/>
      <c r="AM246" s="37"/>
      <c r="AN246" s="37"/>
      <c r="AO246" s="37"/>
      <c r="AP246" s="37"/>
      <c r="AQ246" s="37"/>
      <c r="AR246" s="37"/>
      <c r="AS246" s="37"/>
      <c r="AT246" s="37"/>
      <c r="AU246" s="37"/>
    </row>
    <row r="247" ht="15.75" customHeight="1">
      <c r="A247" s="37"/>
      <c r="B247" s="37"/>
      <c r="C247" s="37"/>
      <c r="D247" s="37"/>
      <c r="E247" s="37"/>
      <c r="F247" s="37"/>
      <c r="G247" s="37"/>
      <c r="H247" s="37"/>
      <c r="I247" s="37"/>
      <c r="J247" s="37"/>
      <c r="K247" s="37"/>
      <c r="L247" s="37"/>
      <c r="M247" s="37"/>
      <c r="N247" s="37"/>
      <c r="O247" s="37"/>
      <c r="P247" s="37"/>
      <c r="Q247" s="37"/>
      <c r="R247" s="37"/>
      <c r="S247" s="37"/>
      <c r="T247" s="37"/>
      <c r="U247" s="37"/>
      <c r="V247" s="37"/>
      <c r="W247" s="37"/>
      <c r="X247" s="37"/>
      <c r="Y247" s="37"/>
      <c r="Z247" s="37"/>
      <c r="AA247" s="37"/>
      <c r="AB247" s="37"/>
      <c r="AC247" s="37"/>
      <c r="AD247" s="37"/>
      <c r="AE247" s="37"/>
      <c r="AF247" s="37"/>
      <c r="AG247" s="37"/>
      <c r="AH247" s="37"/>
      <c r="AI247" s="37"/>
      <c r="AJ247" s="37"/>
      <c r="AK247" s="37"/>
      <c r="AL247" s="37"/>
      <c r="AM247" s="37"/>
      <c r="AN247" s="37"/>
      <c r="AO247" s="37"/>
      <c r="AP247" s="37"/>
      <c r="AQ247" s="37"/>
      <c r="AR247" s="37"/>
      <c r="AS247" s="37"/>
      <c r="AT247" s="37"/>
      <c r="AU247" s="37"/>
    </row>
    <row r="248" ht="15.75" customHeight="1">
      <c r="A248" s="37"/>
      <c r="B248" s="37"/>
      <c r="C248" s="37"/>
      <c r="D248" s="37"/>
      <c r="E248" s="37"/>
      <c r="F248" s="37"/>
      <c r="G248" s="37"/>
      <c r="H248" s="37"/>
      <c r="I248" s="37"/>
      <c r="J248" s="37"/>
      <c r="K248" s="37"/>
      <c r="L248" s="37"/>
      <c r="M248" s="37"/>
      <c r="N248" s="37"/>
      <c r="O248" s="37"/>
      <c r="P248" s="37"/>
      <c r="Q248" s="37"/>
      <c r="R248" s="37"/>
      <c r="S248" s="37"/>
      <c r="T248" s="37"/>
      <c r="U248" s="37"/>
      <c r="V248" s="37"/>
      <c r="W248" s="37"/>
      <c r="X248" s="37"/>
      <c r="Y248" s="37"/>
      <c r="Z248" s="37"/>
      <c r="AA248" s="37"/>
      <c r="AB248" s="37"/>
      <c r="AC248" s="37"/>
      <c r="AD248" s="37"/>
      <c r="AE248" s="37"/>
      <c r="AF248" s="37"/>
      <c r="AG248" s="37"/>
      <c r="AH248" s="37"/>
      <c r="AI248" s="37"/>
      <c r="AJ248" s="37"/>
      <c r="AK248" s="37"/>
      <c r="AL248" s="37"/>
      <c r="AM248" s="37"/>
      <c r="AN248" s="37"/>
      <c r="AO248" s="37"/>
      <c r="AP248" s="37"/>
      <c r="AQ248" s="37"/>
      <c r="AR248" s="37"/>
      <c r="AS248" s="37"/>
      <c r="AT248" s="37"/>
      <c r="AU248" s="37"/>
    </row>
    <row r="249" ht="15.75" customHeight="1">
      <c r="A249" s="37"/>
      <c r="B249" s="37"/>
      <c r="C249" s="37"/>
      <c r="D249" s="37"/>
      <c r="E249" s="37"/>
      <c r="F249" s="37"/>
      <c r="G249" s="37"/>
      <c r="H249" s="37"/>
      <c r="I249" s="37"/>
      <c r="J249" s="37"/>
      <c r="K249" s="37"/>
      <c r="L249" s="37"/>
      <c r="M249" s="37"/>
      <c r="N249" s="37"/>
      <c r="O249" s="37"/>
      <c r="P249" s="37"/>
      <c r="Q249" s="37"/>
      <c r="R249" s="37"/>
      <c r="S249" s="37"/>
      <c r="T249" s="37"/>
      <c r="U249" s="37"/>
      <c r="V249" s="37"/>
      <c r="W249" s="37"/>
      <c r="X249" s="37"/>
      <c r="Y249" s="37"/>
      <c r="Z249" s="37"/>
      <c r="AA249" s="37"/>
      <c r="AB249" s="37"/>
      <c r="AC249" s="37"/>
      <c r="AD249" s="37"/>
      <c r="AE249" s="37"/>
      <c r="AF249" s="37"/>
      <c r="AG249" s="37"/>
      <c r="AH249" s="37"/>
      <c r="AI249" s="37"/>
      <c r="AJ249" s="37"/>
      <c r="AK249" s="37"/>
      <c r="AL249" s="37"/>
      <c r="AM249" s="37"/>
      <c r="AN249" s="37"/>
      <c r="AO249" s="37"/>
      <c r="AP249" s="37"/>
      <c r="AQ249" s="37"/>
      <c r="AR249" s="37"/>
      <c r="AS249" s="37"/>
      <c r="AT249" s="37"/>
      <c r="AU249" s="37"/>
    </row>
    <row r="250" ht="15.75" customHeight="1">
      <c r="A250" s="37"/>
      <c r="B250" s="37"/>
      <c r="C250" s="37"/>
      <c r="D250" s="37"/>
      <c r="E250" s="37"/>
      <c r="F250" s="37"/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37"/>
      <c r="Y250" s="37"/>
      <c r="Z250" s="37"/>
      <c r="AA250" s="37"/>
      <c r="AB250" s="37"/>
      <c r="AC250" s="37"/>
      <c r="AD250" s="37"/>
      <c r="AE250" s="37"/>
      <c r="AF250" s="37"/>
      <c r="AG250" s="37"/>
      <c r="AH250" s="37"/>
      <c r="AI250" s="37"/>
      <c r="AJ250" s="37"/>
      <c r="AK250" s="37"/>
      <c r="AL250" s="37"/>
      <c r="AM250" s="37"/>
      <c r="AN250" s="37"/>
      <c r="AO250" s="37"/>
      <c r="AP250" s="37"/>
      <c r="AQ250" s="37"/>
      <c r="AR250" s="37"/>
      <c r="AS250" s="37"/>
      <c r="AT250" s="37"/>
      <c r="AU250" s="37"/>
    </row>
    <row r="251" ht="15.75" customHeight="1">
      <c r="A251" s="37"/>
      <c r="B251" s="37"/>
      <c r="C251" s="37"/>
      <c r="D251" s="37"/>
      <c r="E251" s="37"/>
      <c r="F251" s="37"/>
      <c r="G251" s="37"/>
      <c r="H251" s="37"/>
      <c r="I251" s="37"/>
      <c r="J251" s="37"/>
      <c r="K251" s="37"/>
      <c r="L251" s="37"/>
      <c r="M251" s="37"/>
      <c r="N251" s="37"/>
      <c r="O251" s="37"/>
      <c r="P251" s="37"/>
      <c r="Q251" s="37"/>
      <c r="R251" s="37"/>
      <c r="S251" s="37"/>
      <c r="T251" s="37"/>
      <c r="U251" s="37"/>
      <c r="V251" s="37"/>
      <c r="W251" s="37"/>
      <c r="X251" s="37"/>
      <c r="Y251" s="37"/>
      <c r="Z251" s="37"/>
      <c r="AA251" s="37"/>
      <c r="AB251" s="37"/>
      <c r="AC251" s="37"/>
      <c r="AD251" s="37"/>
      <c r="AE251" s="37"/>
      <c r="AF251" s="37"/>
      <c r="AG251" s="37"/>
      <c r="AH251" s="37"/>
      <c r="AI251" s="37"/>
      <c r="AJ251" s="37"/>
      <c r="AK251" s="37"/>
      <c r="AL251" s="37"/>
      <c r="AM251" s="37"/>
      <c r="AN251" s="37"/>
      <c r="AO251" s="37"/>
      <c r="AP251" s="37"/>
      <c r="AQ251" s="37"/>
      <c r="AR251" s="37"/>
      <c r="AS251" s="37"/>
      <c r="AT251" s="37"/>
      <c r="AU251" s="37"/>
    </row>
    <row r="252" ht="15.75" customHeight="1">
      <c r="A252" s="37"/>
      <c r="B252" s="37"/>
      <c r="C252" s="37"/>
      <c r="D252" s="37"/>
      <c r="E252" s="37"/>
      <c r="F252" s="37"/>
      <c r="G252" s="37"/>
      <c r="H252" s="37"/>
      <c r="I252" s="37"/>
      <c r="J252" s="37"/>
      <c r="K252" s="37"/>
      <c r="L252" s="37"/>
      <c r="M252" s="37"/>
      <c r="N252" s="37"/>
      <c r="O252" s="37"/>
      <c r="P252" s="37"/>
      <c r="Q252" s="37"/>
      <c r="R252" s="37"/>
      <c r="S252" s="37"/>
      <c r="T252" s="37"/>
      <c r="U252" s="37"/>
      <c r="V252" s="37"/>
      <c r="W252" s="37"/>
      <c r="X252" s="37"/>
      <c r="Y252" s="37"/>
      <c r="Z252" s="37"/>
      <c r="AA252" s="37"/>
      <c r="AB252" s="37"/>
      <c r="AC252" s="37"/>
      <c r="AD252" s="37"/>
      <c r="AE252" s="37"/>
      <c r="AF252" s="37"/>
      <c r="AG252" s="37"/>
      <c r="AH252" s="37"/>
      <c r="AI252" s="37"/>
      <c r="AJ252" s="37"/>
      <c r="AK252" s="37"/>
      <c r="AL252" s="37"/>
      <c r="AM252" s="37"/>
      <c r="AN252" s="37"/>
      <c r="AO252" s="37"/>
      <c r="AP252" s="37"/>
      <c r="AQ252" s="37"/>
      <c r="AR252" s="37"/>
      <c r="AS252" s="37"/>
      <c r="AT252" s="37"/>
      <c r="AU252" s="37"/>
    </row>
    <row r="253" ht="15.75" customHeight="1">
      <c r="A253" s="37"/>
      <c r="B253" s="37"/>
      <c r="C253" s="37"/>
      <c r="D253" s="37"/>
      <c r="E253" s="37"/>
      <c r="F253" s="37"/>
      <c r="G253" s="37"/>
      <c r="H253" s="37"/>
      <c r="I253" s="37"/>
      <c r="J253" s="37"/>
      <c r="K253" s="37"/>
      <c r="L253" s="37"/>
      <c r="M253" s="37"/>
      <c r="N253" s="37"/>
      <c r="O253" s="37"/>
      <c r="P253" s="37"/>
      <c r="Q253" s="37"/>
      <c r="R253" s="37"/>
      <c r="S253" s="37"/>
      <c r="T253" s="37"/>
      <c r="U253" s="37"/>
      <c r="V253" s="37"/>
      <c r="W253" s="37"/>
      <c r="X253" s="37"/>
      <c r="Y253" s="37"/>
      <c r="Z253" s="37"/>
      <c r="AA253" s="37"/>
      <c r="AB253" s="37"/>
      <c r="AC253" s="37"/>
      <c r="AD253" s="37"/>
      <c r="AE253" s="37"/>
      <c r="AF253" s="37"/>
      <c r="AG253" s="37"/>
      <c r="AH253" s="37"/>
      <c r="AI253" s="37"/>
      <c r="AJ253" s="37"/>
      <c r="AK253" s="37"/>
      <c r="AL253" s="37"/>
      <c r="AM253" s="37"/>
      <c r="AN253" s="37"/>
      <c r="AO253" s="37"/>
      <c r="AP253" s="37"/>
      <c r="AQ253" s="37"/>
      <c r="AR253" s="37"/>
      <c r="AS253" s="37"/>
      <c r="AT253" s="37"/>
      <c r="AU253" s="37"/>
    </row>
    <row r="254" ht="15.75" customHeight="1">
      <c r="A254" s="37"/>
      <c r="B254" s="37"/>
      <c r="C254" s="37"/>
      <c r="D254" s="37"/>
      <c r="E254" s="37"/>
      <c r="F254" s="37"/>
      <c r="G254" s="37"/>
      <c r="H254" s="37"/>
      <c r="I254" s="37"/>
      <c r="J254" s="37"/>
      <c r="K254" s="37"/>
      <c r="L254" s="37"/>
      <c r="M254" s="37"/>
      <c r="N254" s="37"/>
      <c r="O254" s="37"/>
      <c r="P254" s="37"/>
      <c r="Q254" s="37"/>
      <c r="R254" s="37"/>
      <c r="S254" s="37"/>
      <c r="T254" s="37"/>
      <c r="U254" s="37"/>
      <c r="V254" s="37"/>
      <c r="W254" s="37"/>
      <c r="X254" s="37"/>
      <c r="Y254" s="37"/>
      <c r="Z254" s="37"/>
      <c r="AA254" s="37"/>
      <c r="AB254" s="37"/>
      <c r="AC254" s="37"/>
      <c r="AD254" s="37"/>
      <c r="AE254" s="37"/>
      <c r="AF254" s="37"/>
      <c r="AG254" s="37"/>
      <c r="AH254" s="37"/>
      <c r="AI254" s="37"/>
      <c r="AJ254" s="37"/>
      <c r="AK254" s="37"/>
      <c r="AL254" s="37"/>
      <c r="AM254" s="37"/>
      <c r="AN254" s="37"/>
      <c r="AO254" s="37"/>
      <c r="AP254" s="37"/>
      <c r="AQ254" s="37"/>
      <c r="AR254" s="37"/>
      <c r="AS254" s="37"/>
      <c r="AT254" s="37"/>
      <c r="AU254" s="37"/>
    </row>
    <row r="255" ht="15.75" customHeight="1">
      <c r="A255" s="37"/>
      <c r="B255" s="37"/>
      <c r="C255" s="37"/>
      <c r="D255" s="37"/>
      <c r="E255" s="37"/>
      <c r="F255" s="37"/>
      <c r="G255" s="37"/>
      <c r="H255" s="37"/>
      <c r="I255" s="37"/>
      <c r="J255" s="37"/>
      <c r="K255" s="37"/>
      <c r="L255" s="37"/>
      <c r="M255" s="37"/>
      <c r="N255" s="37"/>
      <c r="O255" s="37"/>
      <c r="P255" s="37"/>
      <c r="Q255" s="37"/>
      <c r="R255" s="37"/>
      <c r="S255" s="37"/>
      <c r="T255" s="37"/>
      <c r="U255" s="37"/>
      <c r="V255" s="37"/>
      <c r="W255" s="37"/>
      <c r="X255" s="37"/>
      <c r="Y255" s="37"/>
      <c r="Z255" s="37"/>
      <c r="AA255" s="37"/>
      <c r="AB255" s="37"/>
      <c r="AC255" s="37"/>
      <c r="AD255" s="37"/>
      <c r="AE255" s="37"/>
      <c r="AF255" s="37"/>
      <c r="AG255" s="37"/>
      <c r="AH255" s="37"/>
      <c r="AI255" s="37"/>
      <c r="AJ255" s="37"/>
      <c r="AK255" s="37"/>
      <c r="AL255" s="37"/>
      <c r="AM255" s="37"/>
      <c r="AN255" s="37"/>
      <c r="AO255" s="37"/>
      <c r="AP255" s="37"/>
      <c r="AQ255" s="37"/>
      <c r="AR255" s="37"/>
      <c r="AS255" s="37"/>
      <c r="AT255" s="37"/>
      <c r="AU255" s="37"/>
    </row>
    <row r="256" ht="15.75" customHeight="1">
      <c r="A256" s="37"/>
      <c r="B256" s="37"/>
      <c r="C256" s="37"/>
      <c r="D256" s="37"/>
      <c r="E256" s="37"/>
      <c r="F256" s="37"/>
      <c r="G256" s="37"/>
      <c r="H256" s="37"/>
      <c r="I256" s="37"/>
      <c r="J256" s="37"/>
      <c r="K256" s="37"/>
      <c r="L256" s="37"/>
      <c r="M256" s="37"/>
      <c r="N256" s="37"/>
      <c r="O256" s="37"/>
      <c r="P256" s="37"/>
      <c r="Q256" s="37"/>
      <c r="R256" s="37"/>
      <c r="S256" s="37"/>
      <c r="T256" s="37"/>
      <c r="U256" s="37"/>
      <c r="V256" s="37"/>
      <c r="W256" s="37"/>
      <c r="X256" s="37"/>
      <c r="Y256" s="37"/>
      <c r="Z256" s="37"/>
      <c r="AA256" s="37"/>
      <c r="AB256" s="37"/>
      <c r="AC256" s="37"/>
      <c r="AD256" s="37"/>
      <c r="AE256" s="37"/>
      <c r="AF256" s="37"/>
      <c r="AG256" s="37"/>
      <c r="AH256" s="37"/>
      <c r="AI256" s="37"/>
      <c r="AJ256" s="37"/>
      <c r="AK256" s="37"/>
      <c r="AL256" s="37"/>
      <c r="AM256" s="37"/>
      <c r="AN256" s="37"/>
      <c r="AO256" s="37"/>
      <c r="AP256" s="37"/>
      <c r="AQ256" s="37"/>
      <c r="AR256" s="37"/>
      <c r="AS256" s="37"/>
      <c r="AT256" s="37"/>
      <c r="AU256" s="37"/>
    </row>
    <row r="257" ht="15.75" customHeight="1">
      <c r="A257" s="37"/>
      <c r="B257" s="37"/>
      <c r="C257" s="37"/>
      <c r="D257" s="37"/>
      <c r="E257" s="37"/>
      <c r="F257" s="37"/>
      <c r="G257" s="37"/>
      <c r="H257" s="37"/>
      <c r="I257" s="37"/>
      <c r="J257" s="37"/>
      <c r="K257" s="37"/>
      <c r="L257" s="37"/>
      <c r="M257" s="37"/>
      <c r="N257" s="37"/>
      <c r="O257" s="37"/>
      <c r="P257" s="37"/>
      <c r="Q257" s="37"/>
      <c r="R257" s="37"/>
      <c r="S257" s="37"/>
      <c r="T257" s="37"/>
      <c r="U257" s="37"/>
      <c r="V257" s="37"/>
      <c r="W257" s="37"/>
      <c r="X257" s="37"/>
      <c r="Y257" s="37"/>
      <c r="Z257" s="37"/>
      <c r="AA257" s="37"/>
      <c r="AB257" s="37"/>
      <c r="AC257" s="37"/>
      <c r="AD257" s="37"/>
      <c r="AE257" s="37"/>
      <c r="AF257" s="37"/>
      <c r="AG257" s="37"/>
      <c r="AH257" s="37"/>
      <c r="AI257" s="37"/>
      <c r="AJ257" s="37"/>
      <c r="AK257" s="37"/>
      <c r="AL257" s="37"/>
      <c r="AM257" s="37"/>
      <c r="AN257" s="37"/>
      <c r="AO257" s="37"/>
      <c r="AP257" s="37"/>
      <c r="AQ257" s="37"/>
      <c r="AR257" s="37"/>
      <c r="AS257" s="37"/>
      <c r="AT257" s="37"/>
      <c r="AU257" s="37"/>
    </row>
    <row r="258" ht="15.75" customHeight="1">
      <c r="A258" s="37"/>
      <c r="B258" s="37"/>
      <c r="C258" s="37"/>
      <c r="D258" s="37"/>
      <c r="E258" s="37"/>
      <c r="F258" s="37"/>
      <c r="G258" s="37"/>
      <c r="H258" s="37"/>
      <c r="I258" s="37"/>
      <c r="J258" s="37"/>
      <c r="K258" s="37"/>
      <c r="L258" s="37"/>
      <c r="M258" s="37"/>
      <c r="N258" s="37"/>
      <c r="O258" s="37"/>
      <c r="P258" s="37"/>
      <c r="Q258" s="37"/>
      <c r="R258" s="37"/>
      <c r="S258" s="37"/>
      <c r="T258" s="37"/>
      <c r="U258" s="37"/>
      <c r="V258" s="37"/>
      <c r="W258" s="37"/>
      <c r="X258" s="37"/>
      <c r="Y258" s="37"/>
      <c r="Z258" s="37"/>
      <c r="AA258" s="37"/>
      <c r="AB258" s="37"/>
      <c r="AC258" s="37"/>
      <c r="AD258" s="37"/>
      <c r="AE258" s="37"/>
      <c r="AF258" s="37"/>
      <c r="AG258" s="37"/>
      <c r="AH258" s="37"/>
      <c r="AI258" s="37"/>
      <c r="AJ258" s="37"/>
      <c r="AK258" s="37"/>
      <c r="AL258" s="37"/>
      <c r="AM258" s="37"/>
      <c r="AN258" s="37"/>
      <c r="AO258" s="37"/>
      <c r="AP258" s="37"/>
      <c r="AQ258" s="37"/>
      <c r="AR258" s="37"/>
      <c r="AS258" s="37"/>
      <c r="AT258" s="37"/>
      <c r="AU258" s="37"/>
    </row>
    <row r="259" ht="15.75" customHeight="1">
      <c r="A259" s="37"/>
      <c r="B259" s="37"/>
      <c r="C259" s="37"/>
      <c r="D259" s="37"/>
      <c r="E259" s="37"/>
      <c r="F259" s="37"/>
      <c r="G259" s="37"/>
      <c r="H259" s="37"/>
      <c r="I259" s="37"/>
      <c r="J259" s="37"/>
      <c r="K259" s="37"/>
      <c r="L259" s="37"/>
      <c r="M259" s="37"/>
      <c r="N259" s="37"/>
      <c r="O259" s="37"/>
      <c r="P259" s="37"/>
      <c r="Q259" s="37"/>
      <c r="R259" s="37"/>
      <c r="S259" s="37"/>
      <c r="T259" s="37"/>
      <c r="U259" s="37"/>
      <c r="V259" s="37"/>
      <c r="W259" s="37"/>
      <c r="X259" s="37"/>
      <c r="Y259" s="37"/>
      <c r="Z259" s="37"/>
      <c r="AA259" s="37"/>
      <c r="AB259" s="37"/>
      <c r="AC259" s="37"/>
      <c r="AD259" s="37"/>
      <c r="AE259" s="37"/>
      <c r="AF259" s="37"/>
      <c r="AG259" s="37"/>
      <c r="AH259" s="37"/>
      <c r="AI259" s="37"/>
      <c r="AJ259" s="37"/>
      <c r="AK259" s="37"/>
      <c r="AL259" s="37"/>
      <c r="AM259" s="37"/>
      <c r="AN259" s="37"/>
      <c r="AO259" s="37"/>
      <c r="AP259" s="37"/>
      <c r="AQ259" s="37"/>
      <c r="AR259" s="37"/>
      <c r="AS259" s="37"/>
      <c r="AT259" s="37"/>
      <c r="AU259" s="37"/>
    </row>
    <row r="260" ht="15.75" customHeight="1">
      <c r="A260" s="37"/>
      <c r="B260" s="37"/>
      <c r="C260" s="37"/>
      <c r="D260" s="37"/>
      <c r="E260" s="37"/>
      <c r="F260" s="37"/>
      <c r="G260" s="37"/>
      <c r="H260" s="37"/>
      <c r="I260" s="37"/>
      <c r="J260" s="37"/>
      <c r="K260" s="37"/>
      <c r="L260" s="37"/>
      <c r="M260" s="37"/>
      <c r="N260" s="37"/>
      <c r="O260" s="37"/>
      <c r="P260" s="37"/>
      <c r="Q260" s="37"/>
      <c r="R260" s="37"/>
      <c r="S260" s="37"/>
      <c r="T260" s="37"/>
      <c r="U260" s="37"/>
      <c r="V260" s="37"/>
      <c r="W260" s="37"/>
      <c r="X260" s="37"/>
      <c r="Y260" s="37"/>
      <c r="Z260" s="37"/>
      <c r="AA260" s="37"/>
      <c r="AB260" s="37"/>
      <c r="AC260" s="37"/>
      <c r="AD260" s="37"/>
      <c r="AE260" s="37"/>
      <c r="AF260" s="37"/>
      <c r="AG260" s="37"/>
      <c r="AH260" s="37"/>
      <c r="AI260" s="37"/>
      <c r="AJ260" s="37"/>
      <c r="AK260" s="37"/>
      <c r="AL260" s="37"/>
      <c r="AM260" s="37"/>
      <c r="AN260" s="37"/>
      <c r="AO260" s="37"/>
      <c r="AP260" s="37"/>
      <c r="AQ260" s="37"/>
      <c r="AR260" s="37"/>
      <c r="AS260" s="37"/>
      <c r="AT260" s="37"/>
      <c r="AU260" s="37"/>
    </row>
    <row r="261" ht="15.75" customHeight="1">
      <c r="A261" s="37"/>
      <c r="B261" s="37"/>
      <c r="C261" s="37"/>
      <c r="D261" s="37"/>
      <c r="E261" s="37"/>
      <c r="F261" s="37"/>
      <c r="G261" s="37"/>
      <c r="H261" s="37"/>
      <c r="I261" s="37"/>
      <c r="J261" s="37"/>
      <c r="K261" s="37"/>
      <c r="L261" s="37"/>
      <c r="M261" s="37"/>
      <c r="N261" s="37"/>
      <c r="O261" s="37"/>
      <c r="P261" s="37"/>
      <c r="Q261" s="37"/>
      <c r="R261" s="37"/>
      <c r="S261" s="37"/>
      <c r="T261" s="37"/>
      <c r="U261" s="37"/>
      <c r="V261" s="37"/>
      <c r="W261" s="37"/>
      <c r="X261" s="37"/>
      <c r="Y261" s="37"/>
      <c r="Z261" s="37"/>
      <c r="AA261" s="37"/>
      <c r="AB261" s="37"/>
      <c r="AC261" s="37"/>
      <c r="AD261" s="37"/>
      <c r="AE261" s="37"/>
      <c r="AF261" s="37"/>
      <c r="AG261" s="37"/>
      <c r="AH261" s="37"/>
      <c r="AI261" s="37"/>
      <c r="AJ261" s="37"/>
      <c r="AK261" s="37"/>
      <c r="AL261" s="37"/>
      <c r="AM261" s="37"/>
      <c r="AN261" s="37"/>
      <c r="AO261" s="37"/>
      <c r="AP261" s="37"/>
      <c r="AQ261" s="37"/>
      <c r="AR261" s="37"/>
      <c r="AS261" s="37"/>
      <c r="AT261" s="37"/>
      <c r="AU261" s="37"/>
    </row>
    <row r="262" ht="15.75" customHeight="1">
      <c r="A262" s="37"/>
      <c r="B262" s="37"/>
      <c r="C262" s="37"/>
      <c r="D262" s="37"/>
      <c r="E262" s="37"/>
      <c r="F262" s="37"/>
      <c r="G262" s="37"/>
      <c r="H262" s="37"/>
      <c r="I262" s="37"/>
      <c r="J262" s="37"/>
      <c r="K262" s="37"/>
      <c r="L262" s="37"/>
      <c r="M262" s="37"/>
      <c r="N262" s="37"/>
      <c r="O262" s="37"/>
      <c r="P262" s="37"/>
      <c r="Q262" s="37"/>
      <c r="R262" s="37"/>
      <c r="S262" s="37"/>
      <c r="T262" s="37"/>
      <c r="U262" s="37"/>
      <c r="V262" s="37"/>
      <c r="W262" s="37"/>
      <c r="X262" s="37"/>
      <c r="Y262" s="37"/>
      <c r="Z262" s="37"/>
      <c r="AA262" s="37"/>
      <c r="AB262" s="37"/>
      <c r="AC262" s="37"/>
      <c r="AD262" s="37"/>
      <c r="AE262" s="37"/>
      <c r="AF262" s="37"/>
      <c r="AG262" s="37"/>
      <c r="AH262" s="37"/>
      <c r="AI262" s="37"/>
      <c r="AJ262" s="37"/>
      <c r="AK262" s="37"/>
      <c r="AL262" s="37"/>
      <c r="AM262" s="37"/>
      <c r="AN262" s="37"/>
      <c r="AO262" s="37"/>
      <c r="AP262" s="37"/>
      <c r="AQ262" s="37"/>
      <c r="AR262" s="37"/>
      <c r="AS262" s="37"/>
      <c r="AT262" s="37"/>
      <c r="AU262" s="37"/>
    </row>
    <row r="263" ht="15.75" customHeight="1">
      <c r="A263" s="37"/>
      <c r="B263" s="37"/>
      <c r="C263" s="37"/>
      <c r="D263" s="37"/>
      <c r="E263" s="37"/>
      <c r="F263" s="37"/>
      <c r="G263" s="37"/>
      <c r="H263" s="37"/>
      <c r="I263" s="37"/>
      <c r="J263" s="37"/>
      <c r="K263" s="37"/>
      <c r="L263" s="37"/>
      <c r="M263" s="37"/>
      <c r="N263" s="37"/>
      <c r="O263" s="37"/>
      <c r="P263" s="37"/>
      <c r="Q263" s="37"/>
      <c r="R263" s="37"/>
      <c r="S263" s="37"/>
      <c r="T263" s="37"/>
      <c r="U263" s="37"/>
      <c r="V263" s="37"/>
      <c r="W263" s="37"/>
      <c r="X263" s="37"/>
      <c r="Y263" s="37"/>
      <c r="Z263" s="37"/>
      <c r="AA263" s="37"/>
      <c r="AB263" s="37"/>
      <c r="AC263" s="37"/>
      <c r="AD263" s="37"/>
      <c r="AE263" s="37"/>
      <c r="AF263" s="37"/>
      <c r="AG263" s="37"/>
      <c r="AH263" s="37"/>
      <c r="AI263" s="37"/>
      <c r="AJ263" s="37"/>
      <c r="AK263" s="37"/>
      <c r="AL263" s="37"/>
      <c r="AM263" s="37"/>
      <c r="AN263" s="37"/>
      <c r="AO263" s="37"/>
      <c r="AP263" s="37"/>
      <c r="AQ263" s="37"/>
      <c r="AR263" s="37"/>
      <c r="AS263" s="37"/>
      <c r="AT263" s="37"/>
      <c r="AU263" s="37"/>
    </row>
    <row r="264" ht="15.75" customHeight="1">
      <c r="A264" s="37"/>
      <c r="B264" s="37"/>
      <c r="C264" s="37"/>
      <c r="D264" s="37"/>
      <c r="E264" s="37"/>
      <c r="F264" s="37"/>
      <c r="G264" s="37"/>
      <c r="H264" s="37"/>
      <c r="I264" s="37"/>
      <c r="J264" s="37"/>
      <c r="K264" s="37"/>
      <c r="L264" s="37"/>
      <c r="M264" s="37"/>
      <c r="N264" s="37"/>
      <c r="O264" s="37"/>
      <c r="P264" s="37"/>
      <c r="Q264" s="37"/>
      <c r="R264" s="37"/>
      <c r="S264" s="37"/>
      <c r="T264" s="37"/>
      <c r="U264" s="37"/>
      <c r="V264" s="37"/>
      <c r="W264" s="37"/>
      <c r="X264" s="37"/>
      <c r="Y264" s="37"/>
      <c r="Z264" s="37"/>
      <c r="AA264" s="37"/>
      <c r="AB264" s="37"/>
      <c r="AC264" s="37"/>
      <c r="AD264" s="37"/>
      <c r="AE264" s="37"/>
      <c r="AF264" s="37"/>
      <c r="AG264" s="37"/>
      <c r="AH264" s="37"/>
      <c r="AI264" s="37"/>
      <c r="AJ264" s="37"/>
      <c r="AK264" s="37"/>
      <c r="AL264" s="37"/>
      <c r="AM264" s="37"/>
      <c r="AN264" s="37"/>
      <c r="AO264" s="37"/>
      <c r="AP264" s="37"/>
      <c r="AQ264" s="37"/>
      <c r="AR264" s="37"/>
      <c r="AS264" s="37"/>
      <c r="AT264" s="37"/>
      <c r="AU264" s="37"/>
    </row>
    <row r="265" ht="15.75" customHeight="1">
      <c r="A265" s="37"/>
      <c r="B265" s="37"/>
      <c r="C265" s="37"/>
      <c r="D265" s="37"/>
      <c r="E265" s="37"/>
      <c r="F265" s="37"/>
      <c r="G265" s="37"/>
      <c r="H265" s="37"/>
      <c r="I265" s="37"/>
      <c r="J265" s="37"/>
      <c r="K265" s="37"/>
      <c r="L265" s="37"/>
      <c r="M265" s="37"/>
      <c r="N265" s="37"/>
      <c r="O265" s="37"/>
      <c r="P265" s="37"/>
      <c r="Q265" s="37"/>
      <c r="R265" s="37"/>
      <c r="S265" s="37"/>
      <c r="T265" s="37"/>
      <c r="U265" s="37"/>
      <c r="V265" s="37"/>
      <c r="W265" s="37"/>
      <c r="X265" s="37"/>
      <c r="Y265" s="37"/>
      <c r="Z265" s="37"/>
      <c r="AA265" s="37"/>
      <c r="AB265" s="37"/>
      <c r="AC265" s="37"/>
      <c r="AD265" s="37"/>
      <c r="AE265" s="37"/>
      <c r="AF265" s="37"/>
      <c r="AG265" s="37"/>
      <c r="AH265" s="37"/>
      <c r="AI265" s="37"/>
      <c r="AJ265" s="37"/>
      <c r="AK265" s="37"/>
      <c r="AL265" s="37"/>
      <c r="AM265" s="37"/>
      <c r="AN265" s="37"/>
      <c r="AO265" s="37"/>
      <c r="AP265" s="37"/>
      <c r="AQ265" s="37"/>
      <c r="AR265" s="37"/>
      <c r="AS265" s="37"/>
      <c r="AT265" s="37"/>
      <c r="AU265" s="37"/>
    </row>
    <row r="266" ht="15.75" customHeight="1">
      <c r="A266" s="37"/>
      <c r="B266" s="37"/>
      <c r="C266" s="37"/>
      <c r="D266" s="37"/>
      <c r="E266" s="37"/>
      <c r="F266" s="37"/>
      <c r="G266" s="37"/>
      <c r="H266" s="37"/>
      <c r="I266" s="37"/>
      <c r="J266" s="37"/>
      <c r="K266" s="37"/>
      <c r="L266" s="37"/>
      <c r="M266" s="37"/>
      <c r="N266" s="37"/>
      <c r="O266" s="37"/>
      <c r="P266" s="37"/>
      <c r="Q266" s="37"/>
      <c r="R266" s="37"/>
      <c r="S266" s="37"/>
      <c r="T266" s="37"/>
      <c r="U266" s="37"/>
      <c r="V266" s="37"/>
      <c r="W266" s="37"/>
      <c r="X266" s="37"/>
      <c r="Y266" s="37"/>
      <c r="Z266" s="37"/>
      <c r="AA266" s="37"/>
      <c r="AB266" s="37"/>
      <c r="AC266" s="37"/>
      <c r="AD266" s="37"/>
      <c r="AE266" s="37"/>
      <c r="AF266" s="37"/>
      <c r="AG266" s="37"/>
      <c r="AH266" s="37"/>
      <c r="AI266" s="37"/>
      <c r="AJ266" s="37"/>
      <c r="AK266" s="37"/>
      <c r="AL266" s="37"/>
      <c r="AM266" s="37"/>
      <c r="AN266" s="37"/>
      <c r="AO266" s="37"/>
      <c r="AP266" s="37"/>
      <c r="AQ266" s="37"/>
      <c r="AR266" s="37"/>
      <c r="AS266" s="37"/>
      <c r="AT266" s="37"/>
      <c r="AU266" s="37"/>
    </row>
    <row r="267" ht="15.75" customHeight="1">
      <c r="A267" s="37"/>
      <c r="B267" s="37"/>
      <c r="C267" s="37"/>
      <c r="D267" s="37"/>
      <c r="E267" s="37"/>
      <c r="F267" s="37"/>
      <c r="G267" s="37"/>
      <c r="H267" s="37"/>
      <c r="I267" s="37"/>
      <c r="J267" s="37"/>
      <c r="K267" s="37"/>
      <c r="L267" s="37"/>
      <c r="M267" s="37"/>
      <c r="N267" s="37"/>
      <c r="O267" s="37"/>
      <c r="P267" s="37"/>
      <c r="Q267" s="37"/>
      <c r="R267" s="37"/>
      <c r="S267" s="37"/>
      <c r="T267" s="37"/>
      <c r="U267" s="37"/>
      <c r="V267" s="37"/>
      <c r="W267" s="37"/>
      <c r="X267" s="37"/>
      <c r="Y267" s="37"/>
      <c r="Z267" s="37"/>
      <c r="AA267" s="37"/>
      <c r="AB267" s="37"/>
      <c r="AC267" s="37"/>
      <c r="AD267" s="37"/>
      <c r="AE267" s="37"/>
      <c r="AF267" s="37"/>
      <c r="AG267" s="37"/>
      <c r="AH267" s="37"/>
      <c r="AI267" s="37"/>
      <c r="AJ267" s="37"/>
      <c r="AK267" s="37"/>
      <c r="AL267" s="37"/>
      <c r="AM267" s="37"/>
      <c r="AN267" s="37"/>
      <c r="AO267" s="37"/>
      <c r="AP267" s="37"/>
      <c r="AQ267" s="37"/>
      <c r="AR267" s="37"/>
      <c r="AS267" s="37"/>
      <c r="AT267" s="37"/>
      <c r="AU267" s="37"/>
    </row>
    <row r="268" ht="15.75" customHeight="1">
      <c r="A268" s="37"/>
      <c r="B268" s="37"/>
      <c r="C268" s="37"/>
      <c r="D268" s="37"/>
      <c r="E268" s="37"/>
      <c r="F268" s="37"/>
      <c r="G268" s="37"/>
      <c r="H268" s="37"/>
      <c r="I268" s="37"/>
      <c r="J268" s="37"/>
      <c r="K268" s="37"/>
      <c r="L268" s="37"/>
      <c r="M268" s="37"/>
      <c r="N268" s="37"/>
      <c r="O268" s="37"/>
      <c r="P268" s="37"/>
      <c r="Q268" s="37"/>
      <c r="R268" s="37"/>
      <c r="S268" s="37"/>
      <c r="T268" s="37"/>
      <c r="U268" s="37"/>
      <c r="V268" s="37"/>
      <c r="W268" s="37"/>
      <c r="X268" s="37"/>
      <c r="Y268" s="37"/>
      <c r="Z268" s="37"/>
      <c r="AA268" s="37"/>
      <c r="AB268" s="37"/>
      <c r="AC268" s="37"/>
      <c r="AD268" s="37"/>
      <c r="AE268" s="37"/>
      <c r="AF268" s="37"/>
      <c r="AG268" s="37"/>
      <c r="AH268" s="37"/>
      <c r="AI268" s="37"/>
      <c r="AJ268" s="37"/>
      <c r="AK268" s="37"/>
      <c r="AL268" s="37"/>
      <c r="AM268" s="37"/>
      <c r="AN268" s="37"/>
      <c r="AO268" s="37"/>
      <c r="AP268" s="37"/>
      <c r="AQ268" s="37"/>
      <c r="AR268" s="37"/>
      <c r="AS268" s="37"/>
      <c r="AT268" s="37"/>
      <c r="AU268" s="37"/>
    </row>
    <row r="269" ht="15.75" customHeight="1">
      <c r="A269" s="37"/>
      <c r="B269" s="37"/>
      <c r="C269" s="37"/>
      <c r="D269" s="37"/>
      <c r="E269" s="37"/>
      <c r="F269" s="37"/>
      <c r="G269" s="37"/>
      <c r="H269" s="37"/>
      <c r="I269" s="37"/>
      <c r="J269" s="37"/>
      <c r="K269" s="37"/>
      <c r="L269" s="37"/>
      <c r="M269" s="37"/>
      <c r="N269" s="37"/>
      <c r="O269" s="37"/>
      <c r="P269" s="37"/>
      <c r="Q269" s="37"/>
      <c r="R269" s="37"/>
      <c r="S269" s="37"/>
      <c r="T269" s="37"/>
      <c r="U269" s="37"/>
      <c r="V269" s="37"/>
      <c r="W269" s="37"/>
      <c r="X269" s="37"/>
      <c r="Y269" s="37"/>
      <c r="Z269" s="37"/>
      <c r="AA269" s="37"/>
      <c r="AB269" s="37"/>
      <c r="AC269" s="37"/>
      <c r="AD269" s="37"/>
      <c r="AE269" s="37"/>
      <c r="AF269" s="37"/>
      <c r="AG269" s="37"/>
      <c r="AH269" s="37"/>
      <c r="AI269" s="37"/>
      <c r="AJ269" s="37"/>
      <c r="AK269" s="37"/>
      <c r="AL269" s="37"/>
      <c r="AM269" s="37"/>
      <c r="AN269" s="37"/>
      <c r="AO269" s="37"/>
      <c r="AP269" s="37"/>
      <c r="AQ269" s="37"/>
      <c r="AR269" s="37"/>
      <c r="AS269" s="37"/>
      <c r="AT269" s="37"/>
      <c r="AU269" s="37"/>
    </row>
    <row r="270" ht="15.75" customHeight="1">
      <c r="A270" s="37"/>
      <c r="B270" s="37"/>
      <c r="C270" s="37"/>
      <c r="D270" s="37"/>
      <c r="E270" s="37"/>
      <c r="F270" s="37"/>
      <c r="G270" s="37"/>
      <c r="H270" s="37"/>
      <c r="I270" s="37"/>
      <c r="J270" s="37"/>
      <c r="K270" s="37"/>
      <c r="L270" s="37"/>
      <c r="M270" s="37"/>
      <c r="N270" s="37"/>
      <c r="O270" s="37"/>
      <c r="P270" s="37"/>
      <c r="Q270" s="37"/>
      <c r="R270" s="37"/>
      <c r="S270" s="37"/>
      <c r="T270" s="37"/>
      <c r="U270" s="37"/>
      <c r="V270" s="37"/>
      <c r="W270" s="37"/>
      <c r="X270" s="37"/>
      <c r="Y270" s="37"/>
      <c r="Z270" s="37"/>
      <c r="AA270" s="37"/>
      <c r="AB270" s="37"/>
      <c r="AC270" s="37"/>
      <c r="AD270" s="37"/>
      <c r="AE270" s="37"/>
      <c r="AF270" s="37"/>
      <c r="AG270" s="37"/>
      <c r="AH270" s="37"/>
      <c r="AI270" s="37"/>
      <c r="AJ270" s="37"/>
      <c r="AK270" s="37"/>
      <c r="AL270" s="37"/>
      <c r="AM270" s="37"/>
      <c r="AN270" s="37"/>
      <c r="AO270" s="37"/>
      <c r="AP270" s="37"/>
      <c r="AQ270" s="37"/>
      <c r="AR270" s="37"/>
      <c r="AS270" s="37"/>
      <c r="AT270" s="37"/>
      <c r="AU270" s="37"/>
    </row>
    <row r="271" ht="15.75" customHeight="1">
      <c r="A271" s="37"/>
      <c r="B271" s="37"/>
      <c r="C271" s="37"/>
      <c r="D271" s="37"/>
      <c r="E271" s="37"/>
      <c r="F271" s="37"/>
      <c r="G271" s="37"/>
      <c r="H271" s="37"/>
      <c r="I271" s="37"/>
      <c r="J271" s="37"/>
      <c r="K271" s="37"/>
      <c r="L271" s="37"/>
      <c r="M271" s="37"/>
      <c r="N271" s="37"/>
      <c r="O271" s="37"/>
      <c r="P271" s="37"/>
      <c r="Q271" s="37"/>
      <c r="R271" s="37"/>
      <c r="S271" s="37"/>
      <c r="T271" s="37"/>
      <c r="U271" s="37"/>
      <c r="V271" s="37"/>
      <c r="W271" s="37"/>
      <c r="X271" s="37"/>
      <c r="Y271" s="37"/>
      <c r="Z271" s="37"/>
      <c r="AA271" s="37"/>
      <c r="AB271" s="37"/>
      <c r="AC271" s="37"/>
      <c r="AD271" s="37"/>
      <c r="AE271" s="37"/>
      <c r="AF271" s="37"/>
      <c r="AG271" s="37"/>
      <c r="AH271" s="37"/>
      <c r="AI271" s="37"/>
      <c r="AJ271" s="37"/>
      <c r="AK271" s="37"/>
      <c r="AL271" s="37"/>
      <c r="AM271" s="37"/>
      <c r="AN271" s="37"/>
      <c r="AO271" s="37"/>
      <c r="AP271" s="37"/>
      <c r="AQ271" s="37"/>
      <c r="AR271" s="37"/>
      <c r="AS271" s="37"/>
      <c r="AT271" s="37"/>
      <c r="AU271" s="37"/>
    </row>
    <row r="272" ht="15.75" customHeight="1">
      <c r="A272" s="37"/>
      <c r="B272" s="37"/>
      <c r="C272" s="37"/>
      <c r="D272" s="37"/>
      <c r="E272" s="37"/>
      <c r="F272" s="37"/>
      <c r="G272" s="37"/>
      <c r="H272" s="37"/>
      <c r="I272" s="37"/>
      <c r="J272" s="37"/>
      <c r="K272" s="37"/>
      <c r="L272" s="37"/>
      <c r="M272" s="37"/>
      <c r="N272" s="37"/>
      <c r="O272" s="37"/>
      <c r="P272" s="37"/>
      <c r="Q272" s="37"/>
      <c r="R272" s="37"/>
      <c r="S272" s="37"/>
      <c r="T272" s="37"/>
      <c r="U272" s="37"/>
      <c r="V272" s="37"/>
      <c r="W272" s="37"/>
      <c r="X272" s="37"/>
      <c r="Y272" s="37"/>
      <c r="Z272" s="37"/>
      <c r="AA272" s="37"/>
      <c r="AB272" s="37"/>
      <c r="AC272" s="37"/>
      <c r="AD272" s="37"/>
      <c r="AE272" s="37"/>
      <c r="AF272" s="37"/>
      <c r="AG272" s="37"/>
      <c r="AH272" s="37"/>
      <c r="AI272" s="37"/>
      <c r="AJ272" s="37"/>
      <c r="AK272" s="37"/>
      <c r="AL272" s="37"/>
      <c r="AM272" s="37"/>
      <c r="AN272" s="37"/>
      <c r="AO272" s="37"/>
      <c r="AP272" s="37"/>
      <c r="AQ272" s="37"/>
      <c r="AR272" s="37"/>
      <c r="AS272" s="37"/>
      <c r="AT272" s="37"/>
      <c r="AU272" s="37"/>
    </row>
    <row r="273" ht="15.75" customHeight="1">
      <c r="A273" s="37"/>
      <c r="B273" s="37"/>
      <c r="C273" s="37"/>
      <c r="D273" s="37"/>
      <c r="E273" s="37"/>
      <c r="F273" s="37"/>
      <c r="G273" s="37"/>
      <c r="H273" s="37"/>
      <c r="I273" s="37"/>
      <c r="J273" s="37"/>
      <c r="K273" s="37"/>
      <c r="L273" s="37"/>
      <c r="M273" s="37"/>
      <c r="N273" s="37"/>
      <c r="O273" s="37"/>
      <c r="P273" s="37"/>
      <c r="Q273" s="37"/>
      <c r="R273" s="37"/>
      <c r="S273" s="37"/>
      <c r="T273" s="37"/>
      <c r="U273" s="37"/>
      <c r="V273" s="37"/>
      <c r="W273" s="37"/>
      <c r="X273" s="37"/>
      <c r="Y273" s="37"/>
      <c r="Z273" s="37"/>
      <c r="AA273" s="37"/>
      <c r="AB273" s="37"/>
      <c r="AC273" s="37"/>
      <c r="AD273" s="37"/>
      <c r="AE273" s="37"/>
      <c r="AF273" s="37"/>
      <c r="AG273" s="37"/>
      <c r="AH273" s="37"/>
      <c r="AI273" s="37"/>
      <c r="AJ273" s="37"/>
      <c r="AK273" s="37"/>
      <c r="AL273" s="37"/>
      <c r="AM273" s="37"/>
      <c r="AN273" s="37"/>
      <c r="AO273" s="37"/>
      <c r="AP273" s="37"/>
      <c r="AQ273" s="37"/>
      <c r="AR273" s="37"/>
      <c r="AS273" s="37"/>
      <c r="AT273" s="37"/>
      <c r="AU273" s="37"/>
    </row>
    <row r="274" ht="15.75" customHeight="1">
      <c r="A274" s="37"/>
      <c r="B274" s="37"/>
      <c r="C274" s="37"/>
      <c r="D274" s="37"/>
      <c r="E274" s="37"/>
      <c r="F274" s="37"/>
      <c r="G274" s="37"/>
      <c r="H274" s="37"/>
      <c r="I274" s="37"/>
      <c r="J274" s="37"/>
      <c r="K274" s="37"/>
      <c r="L274" s="37"/>
      <c r="M274" s="37"/>
      <c r="N274" s="37"/>
      <c r="O274" s="37"/>
      <c r="P274" s="37"/>
      <c r="Q274" s="37"/>
      <c r="R274" s="37"/>
      <c r="S274" s="37"/>
      <c r="T274" s="37"/>
      <c r="U274" s="37"/>
      <c r="V274" s="37"/>
      <c r="W274" s="37"/>
      <c r="X274" s="37"/>
      <c r="Y274" s="37"/>
      <c r="Z274" s="37"/>
      <c r="AA274" s="37"/>
      <c r="AB274" s="37"/>
      <c r="AC274" s="37"/>
      <c r="AD274" s="37"/>
      <c r="AE274" s="37"/>
      <c r="AF274" s="37"/>
      <c r="AG274" s="37"/>
      <c r="AH274" s="37"/>
      <c r="AI274" s="37"/>
      <c r="AJ274" s="37"/>
      <c r="AK274" s="37"/>
      <c r="AL274" s="37"/>
      <c r="AM274" s="37"/>
      <c r="AN274" s="37"/>
      <c r="AO274" s="37"/>
      <c r="AP274" s="37"/>
      <c r="AQ274" s="37"/>
      <c r="AR274" s="37"/>
      <c r="AS274" s="37"/>
      <c r="AT274" s="37"/>
      <c r="AU274" s="37"/>
    </row>
    <row r="275" ht="15.75" customHeight="1">
      <c r="A275" s="37"/>
      <c r="B275" s="37"/>
      <c r="C275" s="37"/>
      <c r="D275" s="37"/>
      <c r="E275" s="37"/>
      <c r="F275" s="37"/>
      <c r="G275" s="37"/>
      <c r="H275" s="37"/>
      <c r="I275" s="37"/>
      <c r="J275" s="37"/>
      <c r="K275" s="37"/>
      <c r="L275" s="37"/>
      <c r="M275" s="37"/>
      <c r="N275" s="37"/>
      <c r="O275" s="37"/>
      <c r="P275" s="37"/>
      <c r="Q275" s="37"/>
      <c r="R275" s="37"/>
      <c r="S275" s="37"/>
      <c r="T275" s="37"/>
      <c r="U275" s="37"/>
      <c r="V275" s="37"/>
      <c r="W275" s="37"/>
      <c r="X275" s="37"/>
      <c r="Y275" s="37"/>
      <c r="Z275" s="37"/>
      <c r="AA275" s="37"/>
      <c r="AB275" s="37"/>
      <c r="AC275" s="37"/>
      <c r="AD275" s="37"/>
      <c r="AE275" s="37"/>
      <c r="AF275" s="37"/>
      <c r="AG275" s="37"/>
      <c r="AH275" s="37"/>
      <c r="AI275" s="37"/>
      <c r="AJ275" s="37"/>
      <c r="AK275" s="37"/>
      <c r="AL275" s="37"/>
      <c r="AM275" s="37"/>
      <c r="AN275" s="37"/>
      <c r="AO275" s="37"/>
      <c r="AP275" s="37"/>
      <c r="AQ275" s="37"/>
      <c r="AR275" s="37"/>
      <c r="AS275" s="37"/>
      <c r="AT275" s="37"/>
      <c r="AU275" s="37"/>
    </row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P$55:$Q$75">
    <sortState ref="P55:Q75">
      <sortCondition ref="Q55:Q75"/>
    </sortState>
  </autoFilter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1" t="s">
        <v>223</v>
      </c>
      <c r="B1" s="55">
        <v>-49.0107</v>
      </c>
    </row>
    <row r="2" ht="15.75" customHeight="1">
      <c r="A2" s="13" t="s">
        <v>252</v>
      </c>
      <c r="B2" s="17">
        <v>-43.725</v>
      </c>
    </row>
    <row r="3" ht="15.75" customHeight="1">
      <c r="A3" s="13" t="s">
        <v>93</v>
      </c>
      <c r="B3" s="17">
        <v>-40.4392</v>
      </c>
    </row>
    <row r="4" ht="15.75" customHeight="1">
      <c r="A4" s="13" t="s">
        <v>95</v>
      </c>
      <c r="B4" s="17">
        <v>-36.1535</v>
      </c>
    </row>
    <row r="5" ht="15.75" customHeight="1">
      <c r="A5" s="13" t="s">
        <v>143</v>
      </c>
      <c r="B5" s="17">
        <v>-34.1535</v>
      </c>
    </row>
    <row r="6" ht="15.75" customHeight="1">
      <c r="A6" s="13" t="s">
        <v>48</v>
      </c>
      <c r="B6" s="17">
        <v>-29.725</v>
      </c>
    </row>
    <row r="7" ht="15.75" customHeight="1">
      <c r="A7" s="13" t="s">
        <v>123</v>
      </c>
      <c r="B7" s="17">
        <v>-26.0107</v>
      </c>
    </row>
    <row r="8" ht="15.75" customHeight="1">
      <c r="A8" s="13" t="s">
        <v>256</v>
      </c>
      <c r="B8" s="17">
        <v>-24.4392</v>
      </c>
    </row>
    <row r="9" ht="15.75" customHeight="1">
      <c r="A9" s="13" t="s">
        <v>149</v>
      </c>
      <c r="B9" s="17">
        <v>-24.0107</v>
      </c>
    </row>
    <row r="10" ht="15.75" customHeight="1">
      <c r="A10" s="13" t="s">
        <v>262</v>
      </c>
      <c r="B10" s="17">
        <v>-22.1535</v>
      </c>
    </row>
    <row r="11" ht="15.75" customHeight="1">
      <c r="A11" s="13" t="s">
        <v>213</v>
      </c>
      <c r="B11" s="17">
        <v>-20.0107</v>
      </c>
    </row>
    <row r="12" ht="15.75" customHeight="1">
      <c r="A12" s="13" t="s">
        <v>127</v>
      </c>
      <c r="B12" s="17">
        <v>-19.1535</v>
      </c>
    </row>
    <row r="13" ht="15.75" customHeight="1">
      <c r="A13" s="13" t="s">
        <v>91</v>
      </c>
      <c r="B13" s="17">
        <v>-18.0107</v>
      </c>
    </row>
    <row r="14" ht="15.75" customHeight="1">
      <c r="A14" s="13" t="s">
        <v>181</v>
      </c>
      <c r="B14" s="17">
        <v>-16.4392</v>
      </c>
    </row>
    <row r="15" ht="15.75" customHeight="1">
      <c r="A15" s="13" t="s">
        <v>229</v>
      </c>
      <c r="B15" s="17">
        <v>-15.2964</v>
      </c>
    </row>
    <row r="16" ht="15.75" customHeight="1">
      <c r="A16" s="13" t="s">
        <v>288</v>
      </c>
      <c r="B16" s="17">
        <v>-15.0107</v>
      </c>
    </row>
    <row r="17" ht="15.75" customHeight="1">
      <c r="A17" s="13" t="s">
        <v>34</v>
      </c>
      <c r="B17" s="17">
        <v>-14.0107</v>
      </c>
    </row>
    <row r="18" ht="15.75" customHeight="1">
      <c r="A18" s="13" t="s">
        <v>133</v>
      </c>
      <c r="B18" s="17">
        <v>-14.0107</v>
      </c>
    </row>
    <row r="19" ht="15.75" customHeight="1">
      <c r="A19" s="13" t="s">
        <v>177</v>
      </c>
      <c r="B19" s="17">
        <v>-13.5821</v>
      </c>
    </row>
    <row r="20" ht="15.75" customHeight="1">
      <c r="A20" s="13" t="s">
        <v>179</v>
      </c>
      <c r="B20" s="17">
        <v>-13.5821</v>
      </c>
    </row>
    <row r="21" ht="15.75" customHeight="1">
      <c r="A21" s="13" t="s">
        <v>284</v>
      </c>
      <c r="B21" s="17">
        <v>-13.2964</v>
      </c>
    </row>
    <row r="22" ht="15.75" customHeight="1">
      <c r="A22" s="13" t="s">
        <v>110</v>
      </c>
      <c r="B22" s="17">
        <v>-11.5821</v>
      </c>
    </row>
    <row r="23" ht="15.75" customHeight="1">
      <c r="A23" s="13" t="s">
        <v>197</v>
      </c>
      <c r="B23" s="17">
        <v>-10.8678</v>
      </c>
    </row>
    <row r="24" ht="15.75" customHeight="1">
      <c r="A24" s="13" t="s">
        <v>195</v>
      </c>
      <c r="B24" s="17">
        <v>-10.2964</v>
      </c>
    </row>
    <row r="25" ht="15.75" customHeight="1">
      <c r="A25" s="13" t="s">
        <v>189</v>
      </c>
      <c r="B25" s="17">
        <v>-9.43924</v>
      </c>
    </row>
    <row r="26" ht="15.75" customHeight="1">
      <c r="A26" s="13" t="s">
        <v>68</v>
      </c>
      <c r="B26" s="17">
        <v>-9.29638</v>
      </c>
    </row>
    <row r="27" ht="15.75" customHeight="1">
      <c r="A27" s="13" t="s">
        <v>73</v>
      </c>
      <c r="B27" s="17">
        <v>-9.01067</v>
      </c>
    </row>
    <row r="28" ht="15.75" customHeight="1">
      <c r="A28" s="13" t="s">
        <v>101</v>
      </c>
      <c r="B28" s="17">
        <v>-8.58209</v>
      </c>
    </row>
    <row r="29" ht="15.75" customHeight="1">
      <c r="A29" s="13" t="s">
        <v>78</v>
      </c>
      <c r="B29" s="17">
        <v>-7.72495</v>
      </c>
    </row>
    <row r="30" ht="15.75" customHeight="1">
      <c r="A30" s="13" t="s">
        <v>389</v>
      </c>
      <c r="B30" s="17">
        <v>-7.43924</v>
      </c>
    </row>
    <row r="31" ht="15.75" customHeight="1">
      <c r="A31" s="13" t="s">
        <v>145</v>
      </c>
      <c r="B31" s="17">
        <v>-7.01067</v>
      </c>
    </row>
    <row r="32" ht="15.75" customHeight="1">
      <c r="A32" s="13" t="s">
        <v>191</v>
      </c>
      <c r="B32" s="17">
        <v>-6.29638</v>
      </c>
    </row>
    <row r="33" ht="15.75" customHeight="1">
      <c r="A33" s="13" t="s">
        <v>211</v>
      </c>
      <c r="B33" s="17">
        <v>-6.29638</v>
      </c>
    </row>
    <row r="34" ht="15.75" customHeight="1">
      <c r="A34" s="13" t="s">
        <v>390</v>
      </c>
      <c r="B34" s="17">
        <v>-5.72495</v>
      </c>
    </row>
    <row r="35" ht="15.75" customHeight="1">
      <c r="A35" s="13" t="s">
        <v>170</v>
      </c>
      <c r="B35" s="17">
        <v>-5.58209</v>
      </c>
    </row>
    <row r="36" ht="15.75" customHeight="1">
      <c r="A36" s="13" t="s">
        <v>106</v>
      </c>
      <c r="B36" s="17">
        <v>-3.58209</v>
      </c>
    </row>
    <row r="37" ht="15.75" customHeight="1">
      <c r="A37" s="13" t="s">
        <v>391</v>
      </c>
      <c r="B37" s="17">
        <v>-3.43924</v>
      </c>
    </row>
    <row r="38" ht="15.75" customHeight="1">
      <c r="A38" s="13" t="s">
        <v>52</v>
      </c>
      <c r="B38" s="17">
        <v>-2.43924</v>
      </c>
    </row>
    <row r="39" ht="15.75" customHeight="1">
      <c r="A39" s="13" t="s">
        <v>117</v>
      </c>
      <c r="B39" s="17">
        <v>-2.15352</v>
      </c>
    </row>
    <row r="40" ht="15.75" customHeight="1">
      <c r="A40" s="13" t="s">
        <v>254</v>
      </c>
      <c r="B40" s="17">
        <v>-1.86781</v>
      </c>
    </row>
    <row r="41" ht="15.75" customHeight="1">
      <c r="A41" s="13" t="s">
        <v>153</v>
      </c>
      <c r="B41" s="17">
        <v>-1.43924</v>
      </c>
    </row>
    <row r="42" ht="15.75" customHeight="1">
      <c r="A42" s="13" t="s">
        <v>270</v>
      </c>
      <c r="B42" s="17">
        <v>-1.43924</v>
      </c>
    </row>
    <row r="43" ht="15.75" customHeight="1">
      <c r="A43" s="13" t="s">
        <v>219</v>
      </c>
      <c r="B43" s="17">
        <v>-1.29638</v>
      </c>
    </row>
    <row r="44" ht="15.75" customHeight="1">
      <c r="A44" s="13" t="s">
        <v>205</v>
      </c>
      <c r="B44" s="17">
        <v>-0.29638</v>
      </c>
    </row>
    <row r="45" ht="15.75" customHeight="1">
      <c r="A45" s="13" t="s">
        <v>112</v>
      </c>
      <c r="B45" s="17">
        <v>-0.15352</v>
      </c>
    </row>
    <row r="46" ht="15.75" customHeight="1">
      <c r="A46" s="13" t="s">
        <v>225</v>
      </c>
      <c r="B46" s="17">
        <v>-0.15352</v>
      </c>
    </row>
    <row r="47" ht="15.75" customHeight="1">
      <c r="A47" s="13" t="s">
        <v>292</v>
      </c>
      <c r="B47" s="17">
        <v>-0.01067</v>
      </c>
    </row>
    <row r="48" ht="15.75" customHeight="1">
      <c r="A48" s="13" t="s">
        <v>141</v>
      </c>
      <c r="B48" s="17">
        <v>0.560762</v>
      </c>
    </row>
    <row r="49" ht="15.75" customHeight="1">
      <c r="A49" s="13" t="s">
        <v>135</v>
      </c>
      <c r="B49" s="17">
        <v>1.275048</v>
      </c>
    </row>
    <row r="50" ht="15.75" customHeight="1">
      <c r="A50" s="13" t="s">
        <v>151</v>
      </c>
      <c r="B50" s="17">
        <v>1.275048</v>
      </c>
    </row>
    <row r="51" ht="15.75" customHeight="1">
      <c r="A51" s="13" t="s">
        <v>157</v>
      </c>
      <c r="B51" s="17">
        <v>1.275048</v>
      </c>
    </row>
    <row r="52" ht="15.75" customHeight="1">
      <c r="A52" s="13" t="s">
        <v>290</v>
      </c>
      <c r="B52" s="17">
        <v>1.417905</v>
      </c>
    </row>
    <row r="53" ht="15.75" customHeight="1">
      <c r="A53" s="13" t="s">
        <v>161</v>
      </c>
      <c r="B53" s="17">
        <v>1.560762</v>
      </c>
    </row>
    <row r="54" ht="15.75" customHeight="1">
      <c r="A54" s="13" t="s">
        <v>201</v>
      </c>
      <c r="B54" s="17">
        <v>1.560762</v>
      </c>
    </row>
    <row r="55" ht="15.75" customHeight="1">
      <c r="A55" s="13" t="s">
        <v>268</v>
      </c>
      <c r="B55" s="17">
        <v>2.275048</v>
      </c>
    </row>
    <row r="56" ht="15.75" customHeight="1">
      <c r="A56" s="13" t="s">
        <v>175</v>
      </c>
      <c r="B56" s="17">
        <v>2.417905</v>
      </c>
    </row>
    <row r="57" ht="15.75" customHeight="1">
      <c r="A57" s="13" t="s">
        <v>276</v>
      </c>
      <c r="B57" s="17">
        <v>2.417905</v>
      </c>
    </row>
    <row r="58" ht="15.75" customHeight="1">
      <c r="A58" s="13" t="s">
        <v>286</v>
      </c>
      <c r="B58" s="17">
        <v>2.560762</v>
      </c>
    </row>
    <row r="59" ht="15.75" customHeight="1">
      <c r="A59" s="13" t="s">
        <v>87</v>
      </c>
      <c r="B59" s="17">
        <v>2.70362</v>
      </c>
    </row>
    <row r="60" ht="15.75" customHeight="1">
      <c r="A60" s="13" t="s">
        <v>203</v>
      </c>
      <c r="B60" s="17">
        <v>2.70362</v>
      </c>
    </row>
    <row r="61" ht="15.75" customHeight="1">
      <c r="A61" s="13" t="s">
        <v>121</v>
      </c>
      <c r="B61" s="17">
        <v>2.989334</v>
      </c>
    </row>
    <row r="62" ht="15.75" customHeight="1">
      <c r="A62" s="13" t="s">
        <v>250</v>
      </c>
      <c r="B62" s="17">
        <v>2.989334</v>
      </c>
    </row>
    <row r="63" ht="15.75" customHeight="1">
      <c r="A63" s="13" t="s">
        <v>44</v>
      </c>
      <c r="B63" s="17">
        <v>3.132191</v>
      </c>
    </row>
    <row r="64" ht="15.75" customHeight="1">
      <c r="A64" s="13" t="s">
        <v>282</v>
      </c>
      <c r="B64" s="17">
        <v>3.417905</v>
      </c>
    </row>
    <row r="65" ht="15.75" customHeight="1">
      <c r="A65" s="13" t="s">
        <v>125</v>
      </c>
      <c r="B65" s="17">
        <v>3.560762</v>
      </c>
    </row>
    <row r="66" ht="15.75" customHeight="1">
      <c r="A66" s="13" t="s">
        <v>227</v>
      </c>
      <c r="B66" s="17">
        <v>3.846477</v>
      </c>
    </row>
    <row r="67" ht="15.75" customHeight="1">
      <c r="A67" s="13" t="s">
        <v>99</v>
      </c>
      <c r="B67" s="17">
        <v>4.132191</v>
      </c>
    </row>
    <row r="68" ht="15.75" customHeight="1">
      <c r="A68" s="13" t="s">
        <v>274</v>
      </c>
      <c r="B68" s="17">
        <v>4.132191</v>
      </c>
    </row>
    <row r="69" ht="15.75" customHeight="1">
      <c r="A69" s="13" t="s">
        <v>215</v>
      </c>
      <c r="B69" s="17">
        <v>4.417905</v>
      </c>
    </row>
    <row r="70" ht="15.75" customHeight="1">
      <c r="A70" s="13" t="s">
        <v>114</v>
      </c>
      <c r="B70" s="17">
        <v>4.560762</v>
      </c>
    </row>
    <row r="71" ht="15.75" customHeight="1">
      <c r="A71" s="13" t="s">
        <v>166</v>
      </c>
      <c r="B71" s="17">
        <v>4.846477</v>
      </c>
    </row>
    <row r="72" ht="15.75" customHeight="1">
      <c r="A72" s="13" t="s">
        <v>207</v>
      </c>
      <c r="B72" s="17">
        <v>4.846477</v>
      </c>
    </row>
    <row r="73" ht="15.75" customHeight="1">
      <c r="A73" s="13" t="s">
        <v>80</v>
      </c>
      <c r="B73" s="17">
        <v>5.132191</v>
      </c>
    </row>
    <row r="74" ht="15.75" customHeight="1">
      <c r="A74" s="13" t="s">
        <v>246</v>
      </c>
      <c r="B74" s="17">
        <v>5.132191</v>
      </c>
    </row>
    <row r="75" ht="15.75" customHeight="1">
      <c r="A75" s="13" t="s">
        <v>260</v>
      </c>
      <c r="B75" s="17">
        <v>5.70362</v>
      </c>
    </row>
    <row r="76" ht="15.75" customHeight="1">
      <c r="A76" s="13" t="s">
        <v>392</v>
      </c>
      <c r="B76" s="17">
        <v>5.989334</v>
      </c>
    </row>
    <row r="77" ht="15.75" customHeight="1">
      <c r="A77" s="13" t="s">
        <v>82</v>
      </c>
      <c r="B77" s="17">
        <v>6.275048</v>
      </c>
    </row>
    <row r="78" ht="15.75" customHeight="1">
      <c r="A78" s="13" t="s">
        <v>97</v>
      </c>
      <c r="B78" s="17">
        <v>6.275048</v>
      </c>
    </row>
    <row r="79" ht="15.75" customHeight="1">
      <c r="A79" s="13" t="s">
        <v>183</v>
      </c>
      <c r="B79" s="17">
        <v>6.275048</v>
      </c>
    </row>
    <row r="80" ht="15.75" customHeight="1">
      <c r="A80" s="13" t="s">
        <v>221</v>
      </c>
      <c r="B80" s="17">
        <v>6.417905</v>
      </c>
    </row>
    <row r="81" ht="15.75" customHeight="1">
      <c r="A81" s="13" t="s">
        <v>234</v>
      </c>
      <c r="B81" s="17">
        <v>6.560762</v>
      </c>
    </row>
    <row r="82" ht="15.75" customHeight="1">
      <c r="A82" s="13" t="s">
        <v>57</v>
      </c>
      <c r="B82" s="17">
        <v>6.989334</v>
      </c>
    </row>
    <row r="83" ht="15.75" customHeight="1">
      <c r="A83" s="13" t="s">
        <v>240</v>
      </c>
      <c r="B83" s="17">
        <v>6.989334</v>
      </c>
    </row>
    <row r="84" ht="15.75" customHeight="1">
      <c r="A84" s="13" t="s">
        <v>393</v>
      </c>
      <c r="B84" s="17">
        <v>7.989334</v>
      </c>
    </row>
    <row r="85" ht="15.75" customHeight="1">
      <c r="A85" s="13" t="s">
        <v>394</v>
      </c>
      <c r="B85" s="17">
        <v>8.132191</v>
      </c>
    </row>
    <row r="86" ht="15.75" customHeight="1">
      <c r="A86" s="13" t="s">
        <v>60</v>
      </c>
      <c r="B86" s="17">
        <v>8.275048</v>
      </c>
    </row>
    <row r="87" ht="15.75" customHeight="1">
      <c r="A87" s="13" t="s">
        <v>238</v>
      </c>
      <c r="B87" s="17">
        <v>8.275048</v>
      </c>
    </row>
    <row r="88" ht="15.75" customHeight="1">
      <c r="A88" s="13" t="s">
        <v>119</v>
      </c>
      <c r="B88" s="17">
        <v>8.417905</v>
      </c>
    </row>
    <row r="89" ht="15.75" customHeight="1">
      <c r="A89" s="13" t="s">
        <v>168</v>
      </c>
      <c r="B89" s="17">
        <v>8.560762</v>
      </c>
    </row>
    <row r="90" ht="15.75" customHeight="1">
      <c r="A90" s="13" t="s">
        <v>395</v>
      </c>
      <c r="B90" s="17">
        <v>8.560762</v>
      </c>
    </row>
    <row r="91" ht="15.75" customHeight="1">
      <c r="A91" s="13" t="s">
        <v>103</v>
      </c>
      <c r="B91" s="17">
        <v>8.846477</v>
      </c>
    </row>
    <row r="92" ht="15.75" customHeight="1">
      <c r="A92" s="13" t="s">
        <v>242</v>
      </c>
      <c r="B92" s="17">
        <v>8.846477</v>
      </c>
    </row>
    <row r="93" ht="15.75" customHeight="1">
      <c r="A93" s="13" t="s">
        <v>75</v>
      </c>
      <c r="B93" s="17">
        <v>9.132191</v>
      </c>
    </row>
    <row r="94" ht="15.75" customHeight="1">
      <c r="A94" s="13" t="s">
        <v>139</v>
      </c>
      <c r="B94" s="17">
        <v>9.132191</v>
      </c>
    </row>
    <row r="95" ht="15.75" customHeight="1">
      <c r="A95" s="13" t="s">
        <v>159</v>
      </c>
      <c r="B95" s="17">
        <v>9.132191</v>
      </c>
    </row>
    <row r="96" ht="15.75" customHeight="1">
      <c r="A96" s="13" t="s">
        <v>71</v>
      </c>
      <c r="B96" s="17">
        <v>9.417905</v>
      </c>
    </row>
    <row r="97" ht="15.75" customHeight="1">
      <c r="A97" s="13" t="s">
        <v>137</v>
      </c>
      <c r="B97" s="17">
        <v>9.417905</v>
      </c>
    </row>
    <row r="98" ht="15.75" customHeight="1">
      <c r="A98" s="13" t="s">
        <v>163</v>
      </c>
      <c r="B98" s="17">
        <v>9.417905</v>
      </c>
    </row>
    <row r="99" ht="15.75" customHeight="1">
      <c r="A99" s="13" t="s">
        <v>278</v>
      </c>
      <c r="B99" s="17">
        <v>9.417905</v>
      </c>
    </row>
    <row r="100" ht="15.75" customHeight="1">
      <c r="A100" s="13" t="s">
        <v>280</v>
      </c>
      <c r="B100" s="17">
        <v>9.417905</v>
      </c>
    </row>
    <row r="101" ht="15.75" customHeight="1">
      <c r="A101" s="13" t="s">
        <v>65</v>
      </c>
      <c r="B101" s="17">
        <v>9.70362</v>
      </c>
    </row>
    <row r="102" ht="15.75" customHeight="1">
      <c r="A102" s="13" t="s">
        <v>396</v>
      </c>
      <c r="B102" s="17">
        <v>9.70362</v>
      </c>
    </row>
    <row r="103" ht="15.75" customHeight="1">
      <c r="A103" s="13" t="s">
        <v>85</v>
      </c>
      <c r="B103" s="17">
        <v>9.846477</v>
      </c>
    </row>
    <row r="104" ht="15.75" customHeight="1">
      <c r="A104" s="13" t="s">
        <v>129</v>
      </c>
      <c r="B104" s="17">
        <v>9.846477</v>
      </c>
    </row>
    <row r="105" ht="15.75" customHeight="1">
      <c r="A105" s="13" t="s">
        <v>272</v>
      </c>
      <c r="B105" s="17">
        <v>9.989334</v>
      </c>
    </row>
    <row r="106" ht="15.75" customHeight="1">
      <c r="A106" s="13" t="s">
        <v>62</v>
      </c>
      <c r="B106" s="17">
        <v>10.27505</v>
      </c>
    </row>
    <row r="107" ht="15.75" customHeight="1">
      <c r="A107" s="13" t="s">
        <v>397</v>
      </c>
      <c r="B107" s="17">
        <v>10.27505</v>
      </c>
    </row>
    <row r="108" ht="15.75" customHeight="1">
      <c r="A108" s="13" t="s">
        <v>264</v>
      </c>
      <c r="B108" s="17">
        <v>10.27505</v>
      </c>
    </row>
    <row r="109" ht="15.75" customHeight="1">
      <c r="A109" s="13" t="s">
        <v>266</v>
      </c>
      <c r="B109" s="17">
        <v>10.28399</v>
      </c>
    </row>
    <row r="110" ht="15.75" customHeight="1">
      <c r="A110" s="13" t="s">
        <v>108</v>
      </c>
      <c r="B110" s="17">
        <v>10.3273</v>
      </c>
    </row>
    <row r="111" ht="15.75" customHeight="1">
      <c r="A111" s="13" t="s">
        <v>193</v>
      </c>
      <c r="B111" s="17">
        <v>10.41791</v>
      </c>
    </row>
    <row r="112" ht="15.75" customHeight="1">
      <c r="A112" s="13" t="s">
        <v>398</v>
      </c>
      <c r="B112" s="17">
        <v>10.41791</v>
      </c>
    </row>
    <row r="113" ht="15.75" customHeight="1">
      <c r="A113" s="13" t="s">
        <v>399</v>
      </c>
      <c r="B113" s="17">
        <v>10.56076</v>
      </c>
    </row>
    <row r="114" ht="15.75" customHeight="1">
      <c r="A114" s="13" t="s">
        <v>248</v>
      </c>
      <c r="B114" s="17">
        <v>10.66063</v>
      </c>
    </row>
    <row r="115" ht="15.75" customHeight="1">
      <c r="A115" s="13" t="s">
        <v>400</v>
      </c>
      <c r="B115" s="17">
        <v>10.84648</v>
      </c>
    </row>
    <row r="116" ht="15.75" customHeight="1">
      <c r="A116" s="13" t="s">
        <v>236</v>
      </c>
      <c r="B116" s="17">
        <v>10.84648</v>
      </c>
    </row>
    <row r="117" ht="15.75" customHeight="1">
      <c r="A117" s="13" t="s">
        <v>231</v>
      </c>
      <c r="B117" s="17">
        <v>10.98933</v>
      </c>
    </row>
    <row r="118" ht="15.75" customHeight="1">
      <c r="A118" s="13" t="s">
        <v>185</v>
      </c>
      <c r="B118" s="17">
        <v>11.13219</v>
      </c>
    </row>
    <row r="119" ht="15.75" customHeight="1">
      <c r="A119" s="13" t="s">
        <v>39</v>
      </c>
      <c r="B119" s="17">
        <v>11.41791</v>
      </c>
    </row>
    <row r="120" ht="15.75" customHeight="1">
      <c r="A120" s="13" t="s">
        <v>187</v>
      </c>
      <c r="B120" s="17">
        <v>11.41791</v>
      </c>
    </row>
    <row r="121" ht="15.75" customHeight="1">
      <c r="A121" s="13" t="s">
        <v>401</v>
      </c>
      <c r="B121" s="17">
        <v>11.41791</v>
      </c>
    </row>
    <row r="122" ht="15.75" customHeight="1">
      <c r="A122" s="13" t="s">
        <v>172</v>
      </c>
      <c r="B122" s="17">
        <v>11.56076</v>
      </c>
    </row>
    <row r="123" ht="15.75" customHeight="1">
      <c r="A123" s="13" t="s">
        <v>209</v>
      </c>
      <c r="B123" s="17">
        <v>11.56076</v>
      </c>
    </row>
    <row r="124" ht="15.75" customHeight="1">
      <c r="A124" s="13" t="s">
        <v>402</v>
      </c>
      <c r="B124" s="17">
        <v>11.70362</v>
      </c>
    </row>
    <row r="125" ht="15.75" customHeight="1">
      <c r="A125" s="13" t="s">
        <v>147</v>
      </c>
      <c r="B125" s="17">
        <v>11.84648</v>
      </c>
    </row>
    <row r="126" ht="15.75" customHeight="1">
      <c r="A126" s="13" t="s">
        <v>244</v>
      </c>
      <c r="B126" s="17">
        <v>11.84648</v>
      </c>
    </row>
    <row r="127" ht="15.75" customHeight="1">
      <c r="A127" s="13" t="s">
        <v>155</v>
      </c>
      <c r="B127" s="17">
        <v>11.98933</v>
      </c>
    </row>
    <row r="128" ht="15.75" customHeight="1">
      <c r="A128" s="13" t="s">
        <v>199</v>
      </c>
      <c r="B128" s="17">
        <v>11.98933</v>
      </c>
    </row>
    <row r="129" ht="15.75" customHeight="1">
      <c r="A129" s="13" t="s">
        <v>217</v>
      </c>
      <c r="B129" s="17">
        <v>11.98933</v>
      </c>
    </row>
    <row r="130" ht="15.75" customHeight="1">
      <c r="A130" s="13" t="s">
        <v>258</v>
      </c>
      <c r="B130" s="17">
        <v>11.98933</v>
      </c>
    </row>
    <row r="131" ht="15.75" customHeight="1">
      <c r="A131" s="13" t="s">
        <v>403</v>
      </c>
      <c r="B131" s="17">
        <v>11.98933</v>
      </c>
    </row>
    <row r="132" ht="15.75" customHeight="1">
      <c r="A132" s="13" t="s">
        <v>404</v>
      </c>
      <c r="B132" s="17">
        <v>11.98933</v>
      </c>
    </row>
    <row r="133" ht="15.75" customHeight="1">
      <c r="A133" s="13"/>
      <c r="B133" s="83"/>
    </row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13" t="s">
        <v>405</v>
      </c>
    </row>
    <row r="2" ht="15.75" customHeight="1">
      <c r="A2" s="13" t="s">
        <v>406</v>
      </c>
    </row>
    <row r="3" ht="15.75" customHeight="1">
      <c r="A3" s="13" t="s">
        <v>407</v>
      </c>
    </row>
    <row r="4" ht="15.75" customHeight="1">
      <c r="A4" s="13" t="s">
        <v>408</v>
      </c>
    </row>
    <row r="5" ht="15.75" customHeight="1">
      <c r="A5" s="13" t="s">
        <v>409</v>
      </c>
    </row>
    <row r="6" ht="15.75" customHeight="1">
      <c r="A6" s="13" t="s">
        <v>410</v>
      </c>
    </row>
    <row r="7" ht="15.75" customHeight="1">
      <c r="A7" s="13" t="s">
        <v>411</v>
      </c>
    </row>
    <row r="8" ht="15.75" customHeight="1">
      <c r="A8" s="13" t="s">
        <v>412</v>
      </c>
    </row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showGridLines="0" workbookViewId="0"/>
  </sheetViews>
  <sheetFormatPr customHeight="1" defaultColWidth="12.63" defaultRowHeight="15.0"/>
  <cols>
    <col customWidth="1" min="1" max="1" width="12.63"/>
    <col customWidth="1" min="2" max="2" width="18.63"/>
    <col customWidth="1" min="3" max="3" width="0.38"/>
    <col customWidth="1" min="4" max="4" width="26.38"/>
    <col customWidth="1" min="5" max="6" width="12.63"/>
    <col customWidth="1" min="14" max="14" width="28.13"/>
  </cols>
  <sheetData>
    <row r="1" ht="15.75" customHeight="1">
      <c r="N1" s="84" t="s">
        <v>413</v>
      </c>
      <c r="O1" s="85" t="s">
        <v>414</v>
      </c>
      <c r="P1" s="85"/>
    </row>
    <row r="2" ht="15.75" customHeight="1">
      <c r="D2" s="84" t="s">
        <v>415</v>
      </c>
      <c r="E2" s="85" t="s">
        <v>416</v>
      </c>
      <c r="F2" s="85"/>
      <c r="G2" s="85" t="s">
        <v>53</v>
      </c>
      <c r="H2" s="85"/>
      <c r="I2" s="85" t="s">
        <v>414</v>
      </c>
      <c r="J2" s="85"/>
      <c r="N2" s="86" t="s">
        <v>417</v>
      </c>
      <c r="O2" s="87">
        <v>7.96</v>
      </c>
      <c r="P2" s="86"/>
    </row>
    <row r="3" ht="15.75" customHeight="1">
      <c r="D3" s="86" t="s">
        <v>418</v>
      </c>
      <c r="E3" s="86">
        <v>14.37</v>
      </c>
      <c r="F3" s="86"/>
      <c r="G3" s="87">
        <v>-1.38</v>
      </c>
      <c r="H3" s="86"/>
      <c r="I3" s="87">
        <v>1.15</v>
      </c>
      <c r="J3" s="86"/>
      <c r="N3" s="86"/>
      <c r="O3" s="88" t="s">
        <v>419</v>
      </c>
      <c r="P3" s="86"/>
    </row>
    <row r="4" ht="15.75" customHeight="1">
      <c r="B4" s="86"/>
      <c r="C4" s="86"/>
      <c r="D4" s="86"/>
      <c r="E4" s="88" t="s">
        <v>420</v>
      </c>
      <c r="F4" s="86"/>
      <c r="G4" s="88" t="s">
        <v>421</v>
      </c>
      <c r="H4" s="86"/>
      <c r="I4" s="88" t="s">
        <v>422</v>
      </c>
      <c r="J4" s="86"/>
      <c r="K4" s="86"/>
      <c r="N4" s="86" t="s">
        <v>423</v>
      </c>
      <c r="O4" s="87">
        <v>0.66</v>
      </c>
      <c r="P4" s="86" t="s">
        <v>424</v>
      </c>
    </row>
    <row r="5" ht="15.75" customHeight="1">
      <c r="B5" s="86"/>
      <c r="C5" s="86"/>
      <c r="D5" s="86" t="s">
        <v>423</v>
      </c>
      <c r="E5" s="86">
        <v>0.56</v>
      </c>
      <c r="F5" s="86" t="s">
        <v>424</v>
      </c>
      <c r="G5" s="87">
        <v>-0.79</v>
      </c>
      <c r="H5" s="86"/>
      <c r="I5" s="87">
        <v>-0.78</v>
      </c>
      <c r="J5" s="86"/>
      <c r="K5" s="86"/>
      <c r="N5" s="86"/>
      <c r="O5" s="88" t="s">
        <v>425</v>
      </c>
      <c r="P5" s="86"/>
    </row>
    <row r="6" ht="15.75" customHeight="1">
      <c r="B6" s="86"/>
      <c r="C6" s="86"/>
      <c r="D6" s="86"/>
      <c r="E6" s="88" t="s">
        <v>426</v>
      </c>
      <c r="F6" s="86"/>
      <c r="G6" s="88" t="s">
        <v>427</v>
      </c>
      <c r="H6" s="86"/>
      <c r="I6" s="88" t="s">
        <v>428</v>
      </c>
      <c r="J6" s="86"/>
      <c r="K6" s="86"/>
      <c r="N6" s="86" t="s">
        <v>429</v>
      </c>
      <c r="O6" s="87">
        <v>-9.78</v>
      </c>
      <c r="P6" s="86"/>
    </row>
    <row r="7" ht="15.75" customHeight="1">
      <c r="B7" s="86"/>
      <c r="C7" s="86"/>
      <c r="D7" s="86" t="s">
        <v>429</v>
      </c>
      <c r="E7" s="86">
        <v>-28.41</v>
      </c>
      <c r="F7" s="86" t="s">
        <v>424</v>
      </c>
      <c r="G7" s="87">
        <v>58.97</v>
      </c>
      <c r="H7" s="86"/>
      <c r="I7" s="87">
        <v>46.87</v>
      </c>
      <c r="J7" s="86"/>
      <c r="K7" s="86"/>
      <c r="N7" s="86"/>
      <c r="O7" s="88" t="s">
        <v>430</v>
      </c>
      <c r="P7" s="86"/>
    </row>
    <row r="8" ht="15.75" customHeight="1">
      <c r="B8" s="86"/>
      <c r="C8" s="86"/>
      <c r="E8" s="88" t="s">
        <v>431</v>
      </c>
      <c r="F8" s="86"/>
      <c r="G8" s="88" t="s">
        <v>432</v>
      </c>
      <c r="H8" s="86"/>
      <c r="I8" s="88" t="s">
        <v>433</v>
      </c>
      <c r="J8" s="86"/>
      <c r="K8" s="86"/>
      <c r="N8" s="86" t="s">
        <v>434</v>
      </c>
      <c r="O8" s="16">
        <v>0.0017</v>
      </c>
    </row>
    <row r="9" ht="15.75" customHeight="1">
      <c r="B9" s="86"/>
      <c r="C9" s="86"/>
      <c r="D9" s="13" t="s">
        <v>435</v>
      </c>
      <c r="E9" s="87"/>
      <c r="G9" s="87"/>
      <c r="H9" s="86"/>
      <c r="I9" s="87">
        <v>33.29</v>
      </c>
      <c r="J9" s="86"/>
      <c r="K9" s="86"/>
      <c r="O9" s="89" t="s">
        <v>436</v>
      </c>
    </row>
    <row r="10" ht="15.75" customHeight="1">
      <c r="B10" s="86"/>
      <c r="C10" s="86"/>
      <c r="D10" s="86"/>
      <c r="E10" s="87"/>
      <c r="F10" s="86"/>
      <c r="G10" s="87"/>
      <c r="H10" s="86"/>
      <c r="I10" s="88" t="s">
        <v>437</v>
      </c>
      <c r="J10" s="86"/>
      <c r="K10" s="86"/>
      <c r="N10" s="86"/>
      <c r="O10" s="16"/>
    </row>
    <row r="11" ht="15.75" customHeight="1">
      <c r="B11" s="86"/>
      <c r="C11" s="86"/>
      <c r="D11" s="86" t="s">
        <v>434</v>
      </c>
      <c r="E11" s="86"/>
      <c r="F11" s="86"/>
      <c r="G11" s="87"/>
      <c r="H11" s="86"/>
      <c r="I11" s="87">
        <v>-0.05</v>
      </c>
      <c r="J11" s="86"/>
      <c r="K11" s="86"/>
      <c r="N11" s="85"/>
      <c r="O11" s="74"/>
      <c r="P11" s="1"/>
    </row>
    <row r="12" ht="15.75" customHeight="1">
      <c r="B12" s="86"/>
      <c r="C12" s="86"/>
      <c r="D12" s="86"/>
      <c r="G12" s="16"/>
      <c r="I12" s="89" t="s">
        <v>438</v>
      </c>
      <c r="K12" s="86"/>
      <c r="N12" s="87" t="s">
        <v>439</v>
      </c>
      <c r="O12" s="86">
        <v>0.0056</v>
      </c>
      <c r="P12" s="86"/>
    </row>
    <row r="13" ht="15.75" customHeight="1">
      <c r="B13" s="86"/>
      <c r="C13" s="86"/>
      <c r="D13" s="13" t="s">
        <v>440</v>
      </c>
      <c r="G13" s="16"/>
      <c r="I13" s="16">
        <v>19.53</v>
      </c>
      <c r="K13" s="86"/>
      <c r="N13" s="90"/>
      <c r="O13" s="90"/>
      <c r="P13" s="90"/>
    </row>
    <row r="14" ht="15.75" customHeight="1">
      <c r="B14" s="86"/>
      <c r="C14" s="86"/>
      <c r="G14" s="16"/>
      <c r="I14" s="89" t="s">
        <v>441</v>
      </c>
      <c r="K14" s="86"/>
      <c r="N14" s="86" t="s">
        <v>442</v>
      </c>
      <c r="O14" s="86"/>
      <c r="P14" s="86"/>
    </row>
    <row r="15" ht="15.75" customHeight="1">
      <c r="B15" s="86"/>
      <c r="C15" s="86"/>
      <c r="D15" s="13" t="s">
        <v>443</v>
      </c>
      <c r="G15" s="16"/>
      <c r="I15" s="16">
        <v>1.55</v>
      </c>
      <c r="J15" s="13" t="s">
        <v>444</v>
      </c>
      <c r="K15" s="86"/>
    </row>
    <row r="16" ht="15.75" customHeight="1">
      <c r="B16" s="86"/>
      <c r="C16" s="86"/>
      <c r="G16" s="16"/>
      <c r="I16" s="89" t="s">
        <v>445</v>
      </c>
      <c r="K16" s="86"/>
    </row>
    <row r="17" ht="15.75" customHeight="1">
      <c r="B17" s="86"/>
      <c r="C17" s="86"/>
      <c r="D17" s="13" t="s">
        <v>446</v>
      </c>
      <c r="G17" s="16"/>
      <c r="I17" s="16">
        <v>-79.67</v>
      </c>
      <c r="J17" s="13" t="s">
        <v>424</v>
      </c>
      <c r="K17" s="86"/>
      <c r="O17" s="16"/>
    </row>
    <row r="18" ht="15.75" customHeight="1">
      <c r="B18" s="86"/>
      <c r="C18" s="86"/>
      <c r="G18" s="16"/>
      <c r="I18" s="89" t="s">
        <v>447</v>
      </c>
      <c r="K18" s="86"/>
      <c r="O18" s="16"/>
    </row>
    <row r="19" ht="15.75" customHeight="1">
      <c r="B19" s="86"/>
      <c r="C19" s="86"/>
      <c r="D19" s="86" t="s">
        <v>448</v>
      </c>
      <c r="E19" s="13">
        <v>83.04</v>
      </c>
      <c r="F19" s="13" t="s">
        <v>449</v>
      </c>
      <c r="G19" s="16">
        <v>39.08</v>
      </c>
      <c r="I19" s="16">
        <v>60.93</v>
      </c>
      <c r="J19" s="13" t="s">
        <v>424</v>
      </c>
      <c r="K19" s="86"/>
      <c r="N19" s="86"/>
      <c r="O19" s="87"/>
      <c r="P19" s="86"/>
    </row>
    <row r="20" ht="15.75" customHeight="1">
      <c r="B20" s="86"/>
      <c r="C20" s="86"/>
      <c r="D20" s="85"/>
      <c r="E20" s="91" t="s">
        <v>450</v>
      </c>
      <c r="F20" s="85"/>
      <c r="G20" s="91" t="s">
        <v>451</v>
      </c>
      <c r="H20" s="85"/>
      <c r="I20" s="91" t="s">
        <v>452</v>
      </c>
      <c r="J20" s="85"/>
      <c r="K20" s="86"/>
    </row>
    <row r="21" ht="15.75" customHeight="1">
      <c r="B21" s="86"/>
      <c r="C21" s="86"/>
      <c r="E21" s="86" t="s">
        <v>453</v>
      </c>
      <c r="F21" s="86"/>
      <c r="G21" s="86" t="s">
        <v>454</v>
      </c>
      <c r="H21" s="86"/>
      <c r="I21" s="86" t="s">
        <v>455</v>
      </c>
      <c r="J21" s="86"/>
      <c r="K21" s="86"/>
    </row>
    <row r="22" ht="15.75" customHeight="1">
      <c r="B22" s="86"/>
      <c r="C22" s="86"/>
      <c r="E22" s="86"/>
      <c r="F22" s="86"/>
      <c r="G22" s="86"/>
      <c r="H22" s="86"/>
      <c r="I22" s="86"/>
      <c r="J22" s="86"/>
      <c r="K22" s="86"/>
    </row>
    <row r="23" ht="15.75" customHeight="1">
      <c r="B23" s="86"/>
      <c r="C23" s="86"/>
      <c r="E23" s="86" t="s">
        <v>456</v>
      </c>
      <c r="F23" s="86"/>
      <c r="G23" s="86" t="s">
        <v>457</v>
      </c>
      <c r="H23" s="86"/>
      <c r="I23" s="86" t="s">
        <v>458</v>
      </c>
      <c r="J23" s="86"/>
      <c r="K23" s="86"/>
    </row>
    <row r="24" ht="15.75" customHeight="1">
      <c r="B24" s="86"/>
      <c r="C24" s="86"/>
      <c r="D24" s="90"/>
      <c r="E24" s="90"/>
      <c r="F24" s="90"/>
      <c r="G24" s="90"/>
      <c r="H24" s="90"/>
      <c r="I24" s="90"/>
      <c r="J24" s="90"/>
      <c r="K24" s="86"/>
    </row>
    <row r="25" ht="15.75" customHeight="1">
      <c r="B25" s="86"/>
      <c r="C25" s="86"/>
      <c r="D25" s="86" t="s">
        <v>442</v>
      </c>
      <c r="E25" s="86"/>
      <c r="F25" s="86"/>
      <c r="G25" s="86"/>
      <c r="H25" s="86"/>
      <c r="I25" s="86"/>
      <c r="J25" s="86"/>
      <c r="K25" s="86"/>
    </row>
    <row r="26" ht="15.75" customHeight="1">
      <c r="B26" s="86"/>
      <c r="C26" s="86"/>
      <c r="D26" s="86"/>
      <c r="E26" s="86"/>
      <c r="F26" s="86"/>
      <c r="G26" s="86"/>
      <c r="H26" s="86"/>
      <c r="I26" s="86"/>
      <c r="J26" s="86"/>
      <c r="K26" s="86"/>
    </row>
    <row r="27" ht="15.75" customHeight="1">
      <c r="B27" s="86"/>
      <c r="C27" s="86"/>
      <c r="D27" s="84" t="s">
        <v>459</v>
      </c>
      <c r="E27" s="85" t="s">
        <v>414</v>
      </c>
      <c r="F27" s="85"/>
      <c r="G27" s="85"/>
      <c r="J27" s="85"/>
      <c r="K27" s="86"/>
    </row>
    <row r="28" ht="15.75" customHeight="1">
      <c r="D28" s="86" t="s">
        <v>417</v>
      </c>
      <c r="E28" s="87">
        <v>-10.49</v>
      </c>
      <c r="F28" s="86"/>
      <c r="G28" s="86"/>
      <c r="J28" s="86"/>
    </row>
    <row r="29" ht="15.75" customHeight="1">
      <c r="D29" s="86"/>
      <c r="E29" s="88" t="s">
        <v>460</v>
      </c>
      <c r="F29" s="86"/>
      <c r="G29" s="86"/>
      <c r="J29" s="86"/>
    </row>
    <row r="30" ht="15.75" customHeight="1">
      <c r="D30" s="86" t="s">
        <v>423</v>
      </c>
      <c r="E30" s="87">
        <v>-0.81</v>
      </c>
      <c r="F30" s="86"/>
      <c r="G30" s="86"/>
      <c r="J30" s="86"/>
    </row>
    <row r="31" ht="15.75" customHeight="1">
      <c r="D31" s="86"/>
      <c r="E31" s="88" t="s">
        <v>461</v>
      </c>
      <c r="F31" s="86"/>
      <c r="G31" s="86"/>
      <c r="J31" s="86"/>
    </row>
    <row r="32" ht="15.75" customHeight="1">
      <c r="D32" s="86" t="s">
        <v>429</v>
      </c>
      <c r="E32" s="87">
        <v>47.69</v>
      </c>
      <c r="F32" s="86"/>
      <c r="G32" s="86"/>
      <c r="J32" s="86"/>
      <c r="N32" s="92" t="s">
        <v>462</v>
      </c>
    </row>
    <row r="33" ht="15.75" customHeight="1">
      <c r="D33" s="86"/>
      <c r="E33" s="88" t="s">
        <v>463</v>
      </c>
      <c r="F33" s="86"/>
      <c r="G33" s="86"/>
      <c r="J33" s="86"/>
      <c r="N33" s="92" t="s">
        <v>464</v>
      </c>
    </row>
    <row r="34" ht="15.75" customHeight="1">
      <c r="D34" s="13" t="s">
        <v>435</v>
      </c>
      <c r="E34" s="16">
        <v>46.57</v>
      </c>
      <c r="F34" s="13" t="s">
        <v>444</v>
      </c>
      <c r="N34" s="92" t="s">
        <v>465</v>
      </c>
    </row>
    <row r="35" ht="15.75" customHeight="1">
      <c r="E35" s="89" t="s">
        <v>466</v>
      </c>
      <c r="N35" s="92" t="s">
        <v>467</v>
      </c>
    </row>
    <row r="36" ht="15.75" customHeight="1">
      <c r="D36" s="86" t="s">
        <v>434</v>
      </c>
      <c r="E36" s="16">
        <v>-0.05</v>
      </c>
      <c r="N36" s="92" t="s">
        <v>468</v>
      </c>
    </row>
    <row r="37" ht="15.75" customHeight="1">
      <c r="D37" s="86"/>
      <c r="E37" s="89" t="s">
        <v>438</v>
      </c>
      <c r="N37" s="92" t="s">
        <v>469</v>
      </c>
    </row>
    <row r="38" ht="15.75" customHeight="1">
      <c r="D38" s="13" t="s">
        <v>440</v>
      </c>
      <c r="E38" s="87">
        <v>-6.61</v>
      </c>
      <c r="F38" s="86"/>
      <c r="G38" s="86"/>
      <c r="J38" s="86"/>
      <c r="N38" s="92" t="s">
        <v>470</v>
      </c>
    </row>
    <row r="39" ht="15.75" customHeight="1">
      <c r="E39" s="89" t="s">
        <v>471</v>
      </c>
      <c r="N39" s="92" t="s">
        <v>472</v>
      </c>
    </row>
    <row r="40" ht="15.75" customHeight="1">
      <c r="D40" s="13" t="s">
        <v>443</v>
      </c>
      <c r="E40" s="16">
        <v>1.58</v>
      </c>
      <c r="F40" s="13" t="s">
        <v>444</v>
      </c>
      <c r="N40" s="92" t="s">
        <v>473</v>
      </c>
    </row>
    <row r="41" ht="15.75" customHeight="1">
      <c r="E41" s="89" t="s">
        <v>474</v>
      </c>
      <c r="N41" s="92" t="s">
        <v>475</v>
      </c>
    </row>
    <row r="42" ht="15.75" customHeight="1">
      <c r="D42" s="13" t="s">
        <v>446</v>
      </c>
      <c r="E42" s="16">
        <v>-94.8</v>
      </c>
      <c r="F42" s="13" t="s">
        <v>424</v>
      </c>
      <c r="N42" s="92" t="s">
        <v>476</v>
      </c>
    </row>
    <row r="43" ht="15.75" customHeight="1">
      <c r="E43" s="89" t="s">
        <v>477</v>
      </c>
      <c r="N43" s="92" t="s">
        <v>478</v>
      </c>
    </row>
    <row r="44" ht="15.75" customHeight="1">
      <c r="D44" s="86" t="s">
        <v>448</v>
      </c>
      <c r="E44" s="16">
        <v>61.67</v>
      </c>
      <c r="F44" s="13" t="s">
        <v>424</v>
      </c>
      <c r="J44" s="13" t="s">
        <v>444</v>
      </c>
      <c r="N44" s="92" t="s">
        <v>479</v>
      </c>
    </row>
    <row r="45" ht="15.75" customHeight="1">
      <c r="D45" s="85"/>
      <c r="E45" s="91" t="s">
        <v>480</v>
      </c>
      <c r="F45" s="85"/>
      <c r="G45" s="85"/>
      <c r="J45" s="85"/>
      <c r="N45" s="92" t="s">
        <v>481</v>
      </c>
    </row>
    <row r="46" ht="15.75" customHeight="1">
      <c r="D46" s="87" t="s">
        <v>439</v>
      </c>
      <c r="E46" s="86">
        <v>0.329</v>
      </c>
      <c r="F46" s="86"/>
      <c r="G46" s="86"/>
      <c r="H46" s="86"/>
      <c r="I46" s="86"/>
      <c r="J46" s="86"/>
      <c r="N46" s="92" t="s">
        <v>482</v>
      </c>
    </row>
    <row r="47" ht="15.75" customHeight="1">
      <c r="D47" s="87"/>
      <c r="E47" s="86"/>
      <c r="F47" s="86"/>
      <c r="G47" s="86"/>
      <c r="H47" s="86"/>
      <c r="I47" s="86"/>
      <c r="J47" s="86"/>
      <c r="N47" s="92" t="s">
        <v>483</v>
      </c>
    </row>
    <row r="48" ht="15.75" customHeight="1">
      <c r="D48" s="87" t="s">
        <v>484</v>
      </c>
      <c r="E48" s="86">
        <v>0.16</v>
      </c>
      <c r="F48" s="86"/>
      <c r="G48" s="86"/>
      <c r="H48" s="86"/>
      <c r="I48" s="86"/>
      <c r="J48" s="86"/>
      <c r="N48" s="92" t="s">
        <v>485</v>
      </c>
    </row>
    <row r="49" ht="15.75" customHeight="1">
      <c r="D49" s="90"/>
      <c r="E49" s="90"/>
      <c r="F49" s="90"/>
      <c r="G49" s="90"/>
      <c r="H49" s="90"/>
      <c r="I49" s="90"/>
      <c r="J49" s="90"/>
      <c r="N49" s="92" t="s">
        <v>486</v>
      </c>
    </row>
    <row r="50" ht="15.75" customHeight="1">
      <c r="D50" s="86" t="s">
        <v>442</v>
      </c>
      <c r="E50" s="86"/>
      <c r="F50" s="86"/>
      <c r="G50" s="86"/>
      <c r="H50" s="86"/>
      <c r="I50" s="86"/>
      <c r="J50" s="86"/>
      <c r="N50" s="92" t="s">
        <v>487</v>
      </c>
    </row>
    <row r="51" ht="15.75" customHeight="1">
      <c r="N51" s="92" t="s">
        <v>488</v>
      </c>
    </row>
    <row r="52" ht="15.75" customHeight="1">
      <c r="N52" s="92" t="s">
        <v>489</v>
      </c>
    </row>
    <row r="53" ht="15.75" customHeight="1"/>
    <row r="54" ht="15.75" customHeight="1">
      <c r="C54" s="86"/>
      <c r="D54" s="86"/>
      <c r="E54" s="86"/>
      <c r="F54" s="86"/>
      <c r="G54" s="86"/>
      <c r="H54" s="86"/>
      <c r="I54" s="86"/>
    </row>
    <row r="55" ht="15.75" customHeight="1"/>
    <row r="56" ht="15.75" customHeight="1">
      <c r="D56" s="84" t="s">
        <v>490</v>
      </c>
      <c r="E56" s="85" t="s">
        <v>416</v>
      </c>
      <c r="F56" s="85"/>
      <c r="G56" s="85" t="s">
        <v>53</v>
      </c>
      <c r="H56" s="85"/>
      <c r="I56" s="85" t="s">
        <v>414</v>
      </c>
      <c r="J56" s="85"/>
    </row>
    <row r="57" ht="15.75" customHeight="1">
      <c r="D57" s="86" t="s">
        <v>418</v>
      </c>
      <c r="E57" s="16">
        <v>17.06</v>
      </c>
      <c r="F57" s="13" t="s">
        <v>424</v>
      </c>
      <c r="G57" s="93">
        <v>-0.256</v>
      </c>
      <c r="H57" s="86"/>
      <c r="I57" s="87">
        <v>-5.68</v>
      </c>
      <c r="J57" s="86"/>
    </row>
    <row r="58" ht="15.75" customHeight="1">
      <c r="D58" s="86"/>
      <c r="E58" s="89" t="s">
        <v>491</v>
      </c>
      <c r="G58" s="88" t="s">
        <v>492</v>
      </c>
      <c r="H58" s="86"/>
      <c r="I58" s="88" t="s">
        <v>493</v>
      </c>
      <c r="J58" s="86"/>
    </row>
    <row r="59" ht="15.75" customHeight="1">
      <c r="D59" s="86" t="s">
        <v>423</v>
      </c>
      <c r="E59" s="94">
        <v>0.697</v>
      </c>
      <c r="F59" s="13" t="s">
        <v>494</v>
      </c>
      <c r="G59" s="93">
        <v>-0.498</v>
      </c>
      <c r="H59" s="86"/>
      <c r="I59" s="93">
        <v>-0.517</v>
      </c>
      <c r="J59" s="86"/>
    </row>
    <row r="60" ht="15.75" customHeight="1">
      <c r="D60" s="86"/>
      <c r="E60" s="89" t="s">
        <v>495</v>
      </c>
      <c r="G60" s="88" t="s">
        <v>496</v>
      </c>
      <c r="H60" s="86"/>
      <c r="I60" s="88" t="s">
        <v>497</v>
      </c>
      <c r="J60" s="86"/>
    </row>
    <row r="61" ht="15.75" customHeight="1">
      <c r="D61" s="86" t="s">
        <v>429</v>
      </c>
      <c r="E61" s="16">
        <v>-29.99</v>
      </c>
      <c r="F61" s="13" t="s">
        <v>494</v>
      </c>
      <c r="G61" s="93">
        <v>29.346</v>
      </c>
      <c r="H61" s="86"/>
      <c r="I61" s="87">
        <v>34.57</v>
      </c>
      <c r="J61" s="86"/>
    </row>
    <row r="62" ht="15.75" customHeight="1">
      <c r="D62" s="86"/>
      <c r="E62" s="88" t="s">
        <v>498</v>
      </c>
      <c r="F62" s="86"/>
      <c r="G62" s="88" t="s">
        <v>499</v>
      </c>
      <c r="H62" s="86"/>
      <c r="I62" s="88" t="s">
        <v>500</v>
      </c>
      <c r="J62" s="86"/>
    </row>
    <row r="63" ht="15.75" customHeight="1">
      <c r="D63" s="86" t="s">
        <v>434</v>
      </c>
      <c r="E63" s="16">
        <v>-0.022</v>
      </c>
      <c r="F63" s="13" t="s">
        <v>444</v>
      </c>
      <c r="G63" s="16">
        <v>-0.054</v>
      </c>
      <c r="I63" s="16">
        <v>-0.033</v>
      </c>
    </row>
    <row r="64" ht="15.75" customHeight="1">
      <c r="E64" s="89" t="s">
        <v>501</v>
      </c>
      <c r="G64" s="89" t="s">
        <v>502</v>
      </c>
      <c r="I64" s="89" t="s">
        <v>503</v>
      </c>
    </row>
    <row r="65" ht="15.75" customHeight="1">
      <c r="D65" s="13" t="s">
        <v>435</v>
      </c>
      <c r="E65" s="86"/>
      <c r="F65" s="86"/>
      <c r="I65" s="94">
        <v>34.755</v>
      </c>
    </row>
    <row r="66" ht="15.75" customHeight="1">
      <c r="D66" s="86"/>
      <c r="I66" s="89" t="s">
        <v>504</v>
      </c>
    </row>
    <row r="67" ht="15.75" customHeight="1">
      <c r="D67" s="13" t="s">
        <v>440</v>
      </c>
      <c r="I67" s="94">
        <v>-3.648</v>
      </c>
    </row>
    <row r="68" ht="15.75" customHeight="1">
      <c r="I68" s="89" t="s">
        <v>505</v>
      </c>
    </row>
    <row r="69" ht="15.75" customHeight="1">
      <c r="D69" s="13" t="s">
        <v>443</v>
      </c>
      <c r="I69" s="16">
        <v>1.25</v>
      </c>
    </row>
    <row r="70" ht="15.75" customHeight="1">
      <c r="I70" s="89" t="s">
        <v>506</v>
      </c>
    </row>
    <row r="71" ht="15.75" customHeight="1">
      <c r="D71" s="13" t="s">
        <v>446</v>
      </c>
      <c r="I71" s="16">
        <v>-78.46</v>
      </c>
      <c r="J71" s="13" t="s">
        <v>444</v>
      </c>
    </row>
    <row r="72" ht="15.75" customHeight="1">
      <c r="I72" s="89" t="s">
        <v>507</v>
      </c>
    </row>
    <row r="73" ht="15.75" customHeight="1">
      <c r="D73" s="86" t="s">
        <v>448</v>
      </c>
      <c r="E73" s="86">
        <v>82.54</v>
      </c>
      <c r="F73" s="86" t="s">
        <v>449</v>
      </c>
      <c r="G73" s="86">
        <v>71.09</v>
      </c>
      <c r="H73" s="86"/>
      <c r="I73" s="86">
        <v>62.79</v>
      </c>
      <c r="J73" s="86" t="s">
        <v>424</v>
      </c>
    </row>
    <row r="74" ht="15.75" customHeight="1">
      <c r="D74" s="85"/>
      <c r="E74" s="91" t="s">
        <v>508</v>
      </c>
      <c r="F74" s="85"/>
      <c r="G74" s="91" t="s">
        <v>509</v>
      </c>
      <c r="H74" s="85"/>
      <c r="I74" s="91" t="s">
        <v>510</v>
      </c>
      <c r="J74" s="85"/>
    </row>
    <row r="75" ht="15.75" customHeight="1">
      <c r="D75" s="87" t="s">
        <v>439</v>
      </c>
      <c r="E75" s="95">
        <v>0.9514</v>
      </c>
      <c r="F75" s="87" t="s">
        <v>439</v>
      </c>
      <c r="G75" s="13">
        <v>-0.307</v>
      </c>
      <c r="H75" s="87" t="s">
        <v>439</v>
      </c>
      <c r="I75" s="96">
        <v>0.2127</v>
      </c>
      <c r="J75" s="86"/>
    </row>
    <row r="76" ht="15.75" customHeight="1">
      <c r="D76" s="87"/>
      <c r="E76" s="86"/>
      <c r="F76" s="87"/>
      <c r="H76" s="87"/>
      <c r="J76" s="86"/>
    </row>
    <row r="77" ht="15.75" customHeight="1">
      <c r="D77" s="87" t="s">
        <v>484</v>
      </c>
      <c r="E77" s="95" t="s">
        <v>511</v>
      </c>
      <c r="F77" s="87" t="s">
        <v>484</v>
      </c>
      <c r="G77" s="13">
        <v>0.758</v>
      </c>
      <c r="H77" s="87" t="s">
        <v>484</v>
      </c>
      <c r="I77" s="96">
        <v>0.2368</v>
      </c>
      <c r="J77" s="86"/>
    </row>
    <row r="78" ht="15.75" customHeight="1">
      <c r="D78" s="90"/>
      <c r="E78" s="90"/>
      <c r="F78" s="90"/>
      <c r="G78" s="90"/>
      <c r="H78" s="90"/>
      <c r="I78" s="90"/>
      <c r="J78" s="90"/>
    </row>
    <row r="79" ht="15.75" customHeight="1">
      <c r="D79" s="86" t="s">
        <v>442</v>
      </c>
      <c r="E79" s="86"/>
      <c r="F79" s="86"/>
      <c r="G79" s="86"/>
      <c r="H79" s="86"/>
      <c r="I79" s="86"/>
      <c r="J79" s="86"/>
    </row>
    <row r="80" ht="15.75" customHeight="1"/>
    <row r="81" ht="15.75" customHeight="1"/>
    <row r="82" ht="15.75" customHeight="1">
      <c r="D82" s="97" t="s">
        <v>512</v>
      </c>
      <c r="E82" s="97" t="s">
        <v>513</v>
      </c>
      <c r="F82" s="97" t="s">
        <v>514</v>
      </c>
      <c r="G82" s="97" t="s">
        <v>515</v>
      </c>
      <c r="H82" s="97" t="s">
        <v>516</v>
      </c>
    </row>
    <row r="83" ht="15.75" customHeight="1">
      <c r="D83" s="97" t="s">
        <v>517</v>
      </c>
      <c r="E83" s="98">
        <v>20.56</v>
      </c>
      <c r="F83" s="98">
        <v>15.28</v>
      </c>
      <c r="G83" s="98">
        <v>18.53</v>
      </c>
      <c r="H83" s="97" t="s">
        <v>518</v>
      </c>
    </row>
    <row r="84" ht="15.75" customHeight="1">
      <c r="D84" s="97" t="s">
        <v>519</v>
      </c>
      <c r="E84" s="98">
        <v>34.48</v>
      </c>
      <c r="F84" s="98">
        <v>33.15</v>
      </c>
      <c r="G84" s="98">
        <v>24.21</v>
      </c>
      <c r="H84" s="97" t="s">
        <v>520</v>
      </c>
    </row>
    <row r="85" ht="15.75" customHeight="1">
      <c r="D85" s="97" t="s">
        <v>521</v>
      </c>
      <c r="E85" s="99">
        <v>41.98</v>
      </c>
      <c r="F85" s="98">
        <v>40.34</v>
      </c>
      <c r="G85" s="98">
        <v>25.65</v>
      </c>
      <c r="H85" s="97" t="s">
        <v>522</v>
      </c>
    </row>
    <row r="86" ht="15.75" customHeight="1">
      <c r="D86" s="97" t="s">
        <v>523</v>
      </c>
      <c r="E86" s="98">
        <v>0.4397</v>
      </c>
      <c r="F86" s="99">
        <v>0.0</v>
      </c>
      <c r="G86" s="98">
        <v>0.4984985</v>
      </c>
      <c r="H86" s="97" t="s">
        <v>524</v>
      </c>
    </row>
    <row r="87" ht="15.75" customHeight="1">
      <c r="D87" s="97" t="s">
        <v>525</v>
      </c>
      <c r="E87" s="98">
        <v>-0.9354</v>
      </c>
      <c r="F87" s="98">
        <v>2.9893</v>
      </c>
      <c r="G87" s="98">
        <v>13.11519</v>
      </c>
      <c r="H87" s="97" t="s">
        <v>526</v>
      </c>
    </row>
    <row r="88" ht="15.75" customHeight="1">
      <c r="D88" s="97" t="s">
        <v>527</v>
      </c>
      <c r="E88" s="98">
        <v>48.246</v>
      </c>
      <c r="F88" s="98">
        <v>48.473</v>
      </c>
      <c r="G88" s="98">
        <v>20.68933</v>
      </c>
      <c r="H88" s="97" t="s">
        <v>528</v>
      </c>
    </row>
    <row r="89" ht="15.75" customHeight="1">
      <c r="D89" s="100" t="s">
        <v>529</v>
      </c>
      <c r="E89" s="98">
        <v>0.18704</v>
      </c>
      <c r="F89" s="98">
        <v>0.05455</v>
      </c>
      <c r="G89" s="98">
        <v>0.2728781</v>
      </c>
      <c r="H89" s="97" t="s">
        <v>524</v>
      </c>
    </row>
    <row r="90" ht="15.75" customHeight="1">
      <c r="D90" s="97" t="s">
        <v>530</v>
      </c>
      <c r="E90" s="98">
        <v>0.87837</v>
      </c>
      <c r="F90" s="98">
        <v>0.70858</v>
      </c>
      <c r="G90" s="98">
        <v>0.8382116</v>
      </c>
      <c r="H90" s="97" t="s">
        <v>531</v>
      </c>
    </row>
    <row r="91" ht="15.75" customHeight="1">
      <c r="D91" s="97" t="s">
        <v>532</v>
      </c>
      <c r="E91" s="101">
        <v>1.27E11</v>
      </c>
      <c r="F91" s="101">
        <v>2.48E10</v>
      </c>
      <c r="G91" s="102">
        <v>2.92E11</v>
      </c>
      <c r="H91" s="97" t="s">
        <v>533</v>
      </c>
    </row>
    <row r="92" ht="15.75" customHeight="1">
      <c r="D92" s="97" t="s">
        <v>534</v>
      </c>
      <c r="E92" s="98">
        <v>4810.0</v>
      </c>
      <c r="F92" s="101">
        <v>3050.0</v>
      </c>
      <c r="G92" s="99">
        <v>5383.06</v>
      </c>
      <c r="H92" s="97" t="s">
        <v>535</v>
      </c>
    </row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>
      <c r="N139" s="13" t="s">
        <v>536</v>
      </c>
    </row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2024-03-10T04:06:09Z</dcterms:created>
</cp:coreProperties>
</file>