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vincent/Desktop/Data Driven Decision Making/"/>
    </mc:Choice>
  </mc:AlternateContent>
  <xr:revisionPtr revIDLastSave="0" documentId="13_ncr:1_{0611E843-D508-AF42-A82D-9DA5E89E41B4}" xr6:coauthVersionLast="47" xr6:coauthVersionMax="47" xr10:uidLastSave="{00000000-0000-0000-0000-000000000000}"/>
  <bookViews>
    <workbookView xWindow="1540" yWindow="500" windowWidth="27300" windowHeight="16420" xr2:uid="{FC833280-69B5-6E42-A137-BD1D3D4E2E22}"/>
  </bookViews>
  <sheets>
    <sheet name="Cumulative" sheetId="5" r:id="rId1"/>
    <sheet name="2015-2016" sheetId="9" r:id="rId2"/>
    <sheet name="2016-2017" sheetId="8" r:id="rId3"/>
    <sheet name="2017-2018" sheetId="1" r:id="rId4"/>
    <sheet name="2018-2019" sheetId="2" r:id="rId5"/>
    <sheet name="2019-2020" sheetId="3" r:id="rId6"/>
    <sheet name="Models" sheetId="10" r:id="rId7"/>
    <sheet name="Resources" sheetId="7" r:id="rId8"/>
    <sheet name="Rankings by Season" sheetId="11" r:id="rId9"/>
    <sheet name="Sheet2" sheetId="13" r:id="rId10"/>
    <sheet name="Sheet1" sheetId="12" r:id="rId11"/>
    <sheet name="Regression" sheetId="15" r:id="rId12"/>
    <sheet name="Win %" sheetId="16" r:id="rId13"/>
  </sheets>
  <definedNames>
    <definedName name="_xlnm._FilterDatabase" localSheetId="8" hidden="1">'Rankings by Season'!$V$1:$W$62</definedName>
    <definedName name="_xlchart.v1.0" hidden="1">Models!$U$2:$U$65</definedName>
    <definedName name="_xlchart.v1.1" hidden="1">Models!$V$1</definedName>
    <definedName name="_xlchart.v1.2" hidden="1">Models!$V$2:$V$65</definedName>
    <definedName name="_xlchart.v1.3" hidden="1">Models!$W$1</definedName>
    <definedName name="_xlchart.v1.4" hidden="1">Models!$W$2:$W$65</definedName>
    <definedName name="_xlchart.v1.5" hidden="1">Models!$Q$2:$Q$64</definedName>
    <definedName name="_xlchart.v1.6" hidden="1">Models!$R$1</definedName>
    <definedName name="_xlchart.v1.7" hidden="1">Models!$R$2:$R$64</definedName>
    <definedName name="_xlchart.v1.8" hidden="1">Models!$S$1</definedName>
    <definedName name="_xlchart.v1.9" hidden="1">Models!$S$2:$S$64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6" l="1"/>
  <c r="G53" i="16"/>
  <c r="G54" i="16"/>
  <c r="G55" i="16"/>
  <c r="G56" i="16"/>
  <c r="G57" i="16"/>
  <c r="G58" i="16"/>
  <c r="G59" i="16"/>
  <c r="G60" i="16"/>
  <c r="G61" i="16"/>
  <c r="F6" i="12"/>
  <c r="E6" i="12"/>
  <c r="D6" i="12"/>
  <c r="C6" i="12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2" i="16"/>
  <c r="AS3" i="13"/>
  <c r="AT3" i="13" s="1"/>
  <c r="AS4" i="13"/>
  <c r="AT4" i="13"/>
  <c r="AU4" i="13"/>
  <c r="AS5" i="13"/>
  <c r="AS6" i="13"/>
  <c r="AT6" i="13"/>
  <c r="AU6" i="13" s="1"/>
  <c r="AS7" i="13"/>
  <c r="AS8" i="13"/>
  <c r="AT8" i="13"/>
  <c r="AU8" i="13" s="1"/>
  <c r="AS9" i="13"/>
  <c r="AS10" i="13"/>
  <c r="AT10" i="13"/>
  <c r="AU10" i="13"/>
  <c r="AS11" i="13"/>
  <c r="AS12" i="13"/>
  <c r="AT12" i="13"/>
  <c r="AU12" i="13"/>
  <c r="AS13" i="13"/>
  <c r="AS14" i="13"/>
  <c r="AT14" i="13"/>
  <c r="AU14" i="13" s="1"/>
  <c r="AS15" i="13"/>
  <c r="AS16" i="13"/>
  <c r="AT16" i="13"/>
  <c r="AU16" i="13" s="1"/>
  <c r="AS17" i="13"/>
  <c r="AS18" i="13"/>
  <c r="AT18" i="13"/>
  <c r="AU18" i="13"/>
  <c r="AS19" i="13"/>
  <c r="AS20" i="13"/>
  <c r="AT20" i="13"/>
  <c r="AU20" i="13"/>
  <c r="AS21" i="13"/>
  <c r="AS22" i="13"/>
  <c r="AT22" i="13"/>
  <c r="AU22" i="13"/>
  <c r="AS23" i="13"/>
  <c r="AS24" i="13"/>
  <c r="AT24" i="13"/>
  <c r="AU24" i="13" s="1"/>
  <c r="AS25" i="13"/>
  <c r="AS26" i="13"/>
  <c r="AT26" i="13"/>
  <c r="AU26" i="13"/>
  <c r="AS27" i="13"/>
  <c r="AS28" i="13"/>
  <c r="AT28" i="13"/>
  <c r="AU28" i="13"/>
  <c r="AS29" i="13"/>
  <c r="AS30" i="13"/>
  <c r="AT30" i="13"/>
  <c r="AU30" i="13" s="1"/>
  <c r="AS31" i="13"/>
  <c r="AS32" i="13"/>
  <c r="AT32" i="13"/>
  <c r="AU32" i="13" s="1"/>
  <c r="AS33" i="13"/>
  <c r="AS34" i="13"/>
  <c r="AT34" i="13"/>
  <c r="AU34" i="13"/>
  <c r="AS35" i="13"/>
  <c r="AS36" i="13"/>
  <c r="AT36" i="13"/>
  <c r="AU36" i="13"/>
  <c r="AS37" i="13"/>
  <c r="AS38" i="13"/>
  <c r="AT38" i="13"/>
  <c r="AU38" i="13" s="1"/>
  <c r="AS39" i="13"/>
  <c r="AS40" i="13"/>
  <c r="AT40" i="13"/>
  <c r="AU40" i="13" s="1"/>
  <c r="AS41" i="13"/>
  <c r="AS42" i="13"/>
  <c r="AT42" i="13"/>
  <c r="AU42" i="13"/>
  <c r="AS43" i="13"/>
  <c r="AS44" i="13"/>
  <c r="AT44" i="13"/>
  <c r="AS45" i="13"/>
  <c r="AS46" i="13"/>
  <c r="AT46" i="13"/>
  <c r="AU46" i="13" s="1"/>
  <c r="AS47" i="13"/>
  <c r="AS48" i="13"/>
  <c r="AT48" i="13"/>
  <c r="AU48" i="13" s="1"/>
  <c r="AS49" i="13"/>
  <c r="AS50" i="13"/>
  <c r="AT50" i="13"/>
  <c r="AU50" i="13"/>
  <c r="AS51" i="13"/>
  <c r="AS52" i="13"/>
  <c r="AT52" i="13"/>
  <c r="AU52" i="13"/>
  <c r="AS53" i="13"/>
  <c r="AS54" i="13"/>
  <c r="AT54" i="13"/>
  <c r="AU54" i="13" s="1"/>
  <c r="AS55" i="13"/>
  <c r="AS56" i="13"/>
  <c r="AT56" i="13"/>
  <c r="AU56" i="13" s="1"/>
  <c r="AS57" i="13"/>
  <c r="AS58" i="13"/>
  <c r="AT58" i="13"/>
  <c r="AU58" i="13"/>
  <c r="AS59" i="13"/>
  <c r="AS60" i="13"/>
  <c r="AT60" i="13"/>
  <c r="AU60" i="13"/>
  <c r="AV60" i="13" s="1"/>
  <c r="AS61" i="13"/>
  <c r="AT61" i="13"/>
  <c r="AX2" i="13"/>
  <c r="AW2" i="13"/>
  <c r="AV2" i="13"/>
  <c r="AU2" i="13"/>
  <c r="AT2" i="13"/>
  <c r="AS2" i="13"/>
  <c r="AQ2" i="13"/>
  <c r="AR2" i="13"/>
  <c r="O2" i="13"/>
  <c r="O3" i="13"/>
  <c r="O4" i="13"/>
  <c r="O5" i="13"/>
  <c r="O6" i="13"/>
  <c r="O7" i="13"/>
  <c r="O8" i="13"/>
  <c r="O9" i="13"/>
  <c r="O10" i="13"/>
  <c r="P10" i="13" s="1"/>
  <c r="O11" i="13"/>
  <c r="O12" i="13"/>
  <c r="O13" i="13"/>
  <c r="O14" i="13"/>
  <c r="O15" i="13"/>
  <c r="O16" i="13"/>
  <c r="O17" i="13"/>
  <c r="O18" i="13"/>
  <c r="Q18" i="13" s="1"/>
  <c r="O19" i="13"/>
  <c r="O20" i="13"/>
  <c r="O21" i="13"/>
  <c r="O22" i="13"/>
  <c r="O23" i="13"/>
  <c r="O24" i="13"/>
  <c r="O25" i="13"/>
  <c r="O26" i="13"/>
  <c r="P26" i="13" s="1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P41" i="13" s="1"/>
  <c r="O42" i="13"/>
  <c r="P42" i="13" s="1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P58" i="13" s="1"/>
  <c r="O59" i="13"/>
  <c r="O60" i="13"/>
  <c r="O61" i="13"/>
  <c r="P61" i="13" s="1"/>
  <c r="P3" i="13"/>
  <c r="Q3" i="13" s="1"/>
  <c r="P4" i="13"/>
  <c r="Q4" i="13" s="1"/>
  <c r="R4" i="13" s="1"/>
  <c r="P7" i="13"/>
  <c r="Q7" i="13" s="1"/>
  <c r="P8" i="13"/>
  <c r="P11" i="13"/>
  <c r="Q11" i="13" s="1"/>
  <c r="P12" i="13"/>
  <c r="Q12" i="13" s="1"/>
  <c r="R12" i="13" s="1"/>
  <c r="P15" i="13"/>
  <c r="Q15" i="13" s="1"/>
  <c r="P16" i="13"/>
  <c r="P18" i="13"/>
  <c r="S18" i="13" s="1"/>
  <c r="P19" i="13"/>
  <c r="Q19" i="13" s="1"/>
  <c r="P20" i="13"/>
  <c r="Q20" i="13" s="1"/>
  <c r="R20" i="13" s="1"/>
  <c r="P23" i="13"/>
  <c r="Q23" i="13" s="1"/>
  <c r="P24" i="13"/>
  <c r="P27" i="13"/>
  <c r="Q27" i="13" s="1"/>
  <c r="P28" i="13"/>
  <c r="Q28" i="13" s="1"/>
  <c r="R28" i="13" s="1"/>
  <c r="P31" i="13"/>
  <c r="Q31" i="13" s="1"/>
  <c r="P32" i="13"/>
  <c r="P34" i="13"/>
  <c r="P35" i="13"/>
  <c r="Q35" i="13" s="1"/>
  <c r="P36" i="13"/>
  <c r="Q36" i="13" s="1"/>
  <c r="R36" i="13" s="1"/>
  <c r="P39" i="13"/>
  <c r="Q39" i="13" s="1"/>
  <c r="P40" i="13"/>
  <c r="P43" i="13"/>
  <c r="Q43" i="13" s="1"/>
  <c r="P44" i="13"/>
  <c r="Q44" i="13" s="1"/>
  <c r="R44" i="13" s="1"/>
  <c r="P47" i="13"/>
  <c r="Q47" i="13" s="1"/>
  <c r="P48" i="13"/>
  <c r="P50" i="13"/>
  <c r="P51" i="13"/>
  <c r="Q51" i="13" s="1"/>
  <c r="P52" i="13"/>
  <c r="Q52" i="13" s="1"/>
  <c r="R52" i="13" s="1"/>
  <c r="P55" i="13"/>
  <c r="Q55" i="13" s="1"/>
  <c r="P56" i="13"/>
  <c r="P59" i="13"/>
  <c r="Q59" i="13" s="1"/>
  <c r="P60" i="13"/>
  <c r="Q60" i="13" s="1"/>
  <c r="L2" i="13"/>
  <c r="K61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K34" i="13"/>
  <c r="L34" i="13"/>
  <c r="K35" i="13"/>
  <c r="L35" i="13"/>
  <c r="K36" i="13"/>
  <c r="L36" i="13"/>
  <c r="K37" i="13"/>
  <c r="L37" i="13"/>
  <c r="K38" i="13"/>
  <c r="L38" i="13"/>
  <c r="K39" i="13"/>
  <c r="L39" i="13"/>
  <c r="K40" i="13"/>
  <c r="L40" i="13"/>
  <c r="K41" i="13"/>
  <c r="L41" i="13"/>
  <c r="K42" i="13"/>
  <c r="L42" i="13"/>
  <c r="K43" i="13"/>
  <c r="L43" i="13"/>
  <c r="K44" i="13"/>
  <c r="L44" i="13"/>
  <c r="K45" i="13"/>
  <c r="L45" i="13"/>
  <c r="K46" i="13"/>
  <c r="L46" i="13"/>
  <c r="K47" i="13"/>
  <c r="L47" i="13"/>
  <c r="K48" i="13"/>
  <c r="L48" i="13"/>
  <c r="K49" i="13"/>
  <c r="L49" i="13"/>
  <c r="K50" i="13"/>
  <c r="L50" i="13"/>
  <c r="K51" i="13"/>
  <c r="L51" i="13"/>
  <c r="K52" i="13"/>
  <c r="L52" i="13"/>
  <c r="K53" i="13"/>
  <c r="L53" i="13"/>
  <c r="K54" i="13"/>
  <c r="L54" i="13"/>
  <c r="K55" i="13"/>
  <c r="L55" i="13"/>
  <c r="K56" i="13"/>
  <c r="L56" i="13"/>
  <c r="K57" i="13"/>
  <c r="L57" i="13"/>
  <c r="K58" i="13"/>
  <c r="L58" i="13"/>
  <c r="K59" i="13"/>
  <c r="L59" i="13"/>
  <c r="K60" i="13"/>
  <c r="L60" i="13"/>
  <c r="L61" i="13"/>
  <c r="K2" i="13"/>
  <c r="F5" i="12"/>
  <c r="E5" i="12"/>
  <c r="D5" i="12"/>
  <c r="C5" i="12"/>
  <c r="K61" i="10"/>
  <c r="K60" i="10"/>
  <c r="K19" i="10"/>
  <c r="K59" i="10"/>
  <c r="K50" i="10"/>
  <c r="K2" i="10"/>
  <c r="K58" i="10"/>
  <c r="K37" i="10"/>
  <c r="K36" i="10"/>
  <c r="K53" i="10"/>
  <c r="K42" i="10"/>
  <c r="K41" i="10"/>
  <c r="K48" i="10"/>
  <c r="K56" i="10"/>
  <c r="K45" i="10"/>
  <c r="K10" i="10"/>
  <c r="K40" i="10"/>
  <c r="K3" i="10"/>
  <c r="K51" i="10"/>
  <c r="K11" i="10"/>
  <c r="K49" i="10"/>
  <c r="K9" i="10"/>
  <c r="K32" i="10"/>
  <c r="K34" i="10"/>
  <c r="K30" i="10"/>
  <c r="K44" i="10"/>
  <c r="K27" i="10"/>
  <c r="K55" i="10"/>
  <c r="K15" i="10"/>
  <c r="K17" i="10"/>
  <c r="K29" i="10"/>
  <c r="K8" i="10"/>
  <c r="K18" i="10"/>
  <c r="K33" i="10"/>
  <c r="K16" i="10"/>
  <c r="K12" i="10"/>
  <c r="K24" i="10"/>
  <c r="K31" i="10"/>
  <c r="K54" i="10"/>
  <c r="K6" i="10"/>
  <c r="K47" i="10"/>
  <c r="K38" i="10"/>
  <c r="K7" i="10"/>
  <c r="K57" i="10"/>
  <c r="K28" i="10"/>
  <c r="K4" i="10"/>
  <c r="K23" i="10"/>
  <c r="K21" i="10"/>
  <c r="K5" i="10"/>
  <c r="K43" i="10"/>
  <c r="K35" i="10"/>
  <c r="K46" i="10"/>
  <c r="K25" i="10"/>
  <c r="K52" i="10"/>
  <c r="K22" i="10"/>
  <c r="K14" i="10"/>
  <c r="K13" i="10"/>
  <c r="K26" i="10"/>
  <c r="K39" i="10"/>
  <c r="K20" i="10"/>
  <c r="H42" i="10"/>
  <c r="H49" i="10"/>
  <c r="H41" i="10"/>
  <c r="H48" i="10"/>
  <c r="H52" i="10"/>
  <c r="H45" i="10"/>
  <c r="H27" i="10"/>
  <c r="H57" i="10"/>
  <c r="H13" i="10"/>
  <c r="H21" i="10"/>
  <c r="H34" i="10"/>
  <c r="H56" i="10"/>
  <c r="H55" i="10"/>
  <c r="H32" i="10"/>
  <c r="H50" i="10"/>
  <c r="H14" i="10"/>
  <c r="H17" i="10"/>
  <c r="H22" i="10"/>
  <c r="H39" i="10"/>
  <c r="H9" i="10"/>
  <c r="H46" i="10"/>
  <c r="H40" i="10"/>
  <c r="H54" i="10"/>
  <c r="H44" i="10"/>
  <c r="H19" i="10"/>
  <c r="H24" i="10"/>
  <c r="H53" i="10"/>
  <c r="H38" i="10"/>
  <c r="H36" i="10"/>
  <c r="H10" i="10"/>
  <c r="H11" i="10"/>
  <c r="H25" i="10"/>
  <c r="H4" i="10"/>
  <c r="H6" i="10"/>
  <c r="H20" i="10"/>
  <c r="H16" i="10"/>
  <c r="H59" i="10"/>
  <c r="H2" i="10"/>
  <c r="H37" i="10"/>
  <c r="H35" i="10"/>
  <c r="H15" i="10"/>
  <c r="H8" i="10"/>
  <c r="H5" i="10"/>
  <c r="H7" i="10"/>
  <c r="H47" i="10"/>
  <c r="H33" i="10"/>
  <c r="H26" i="10"/>
  <c r="H28" i="10"/>
  <c r="H30" i="10"/>
  <c r="H58" i="10"/>
  <c r="H61" i="10"/>
  <c r="H18" i="10"/>
  <c r="H51" i="10"/>
  <c r="H12" i="10"/>
  <c r="H43" i="10"/>
  <c r="H23" i="10"/>
  <c r="H31" i="10"/>
  <c r="H3" i="10"/>
  <c r="H29" i="10"/>
  <c r="H60" i="10"/>
  <c r="E40" i="10"/>
  <c r="E49" i="10"/>
  <c r="E41" i="10"/>
  <c r="E47" i="10"/>
  <c r="E57" i="10"/>
  <c r="E43" i="10"/>
  <c r="E26" i="10"/>
  <c r="E55" i="10"/>
  <c r="E17" i="10"/>
  <c r="E22" i="10"/>
  <c r="E32" i="10"/>
  <c r="E59" i="10"/>
  <c r="E54" i="10"/>
  <c r="E31" i="10"/>
  <c r="E51" i="10"/>
  <c r="E14" i="10"/>
  <c r="E21" i="10"/>
  <c r="E25" i="10"/>
  <c r="E39" i="10"/>
  <c r="E8" i="10"/>
  <c r="E46" i="10"/>
  <c r="E45" i="10"/>
  <c r="E53" i="10"/>
  <c r="E44" i="10"/>
  <c r="E20" i="10"/>
  <c r="E24" i="10"/>
  <c r="E52" i="10"/>
  <c r="E18" i="10"/>
  <c r="E37" i="10"/>
  <c r="E11" i="10"/>
  <c r="E13" i="10"/>
  <c r="E29" i="10"/>
  <c r="E4" i="10"/>
  <c r="E7" i="10"/>
  <c r="E15" i="10"/>
  <c r="E16" i="10"/>
  <c r="E58" i="10"/>
  <c r="E2" i="10"/>
  <c r="E38" i="10"/>
  <c r="E33" i="10"/>
  <c r="E9" i="10"/>
  <c r="E10" i="10"/>
  <c r="E6" i="10"/>
  <c r="E5" i="10"/>
  <c r="E48" i="10"/>
  <c r="E36" i="10"/>
  <c r="E27" i="10"/>
  <c r="E34" i="10"/>
  <c r="E30" i="10"/>
  <c r="E56" i="10"/>
  <c r="E61" i="10"/>
  <c r="E19" i="10"/>
  <c r="E50" i="10"/>
  <c r="E12" i="10"/>
  <c r="E42" i="10"/>
  <c r="E23" i="10"/>
  <c r="E28" i="10"/>
  <c r="E3" i="10"/>
  <c r="E35" i="10"/>
  <c r="E60" i="10"/>
  <c r="AV45" i="13" l="1"/>
  <c r="AV39" i="13"/>
  <c r="AV23" i="13"/>
  <c r="AT59" i="13"/>
  <c r="AU59" i="13" s="1"/>
  <c r="AV52" i="13"/>
  <c r="AW52" i="13"/>
  <c r="AT51" i="13"/>
  <c r="AU51" i="13" s="1"/>
  <c r="AT43" i="13"/>
  <c r="AU43" i="13" s="1"/>
  <c r="AV36" i="13"/>
  <c r="AW36" i="13"/>
  <c r="AT35" i="13"/>
  <c r="AU35" i="13" s="1"/>
  <c r="AV28" i="13"/>
  <c r="AW28" i="13"/>
  <c r="AT27" i="13"/>
  <c r="AU27" i="13" s="1"/>
  <c r="AV20" i="13"/>
  <c r="AW20" i="13"/>
  <c r="AT19" i="13"/>
  <c r="AU19" i="13" s="1"/>
  <c r="AV12" i="13"/>
  <c r="AW12" i="13"/>
  <c r="AT11" i="13"/>
  <c r="AU11" i="13" s="1"/>
  <c r="AV54" i="13"/>
  <c r="AX54" i="13" s="1"/>
  <c r="AW54" i="13"/>
  <c r="AT53" i="13"/>
  <c r="AV53" i="13" s="1"/>
  <c r="AU53" i="13"/>
  <c r="AV46" i="13"/>
  <c r="AX46" i="13" s="1"/>
  <c r="AW46" i="13"/>
  <c r="AT45" i="13"/>
  <c r="AU45" i="13"/>
  <c r="AV38" i="13"/>
  <c r="AX38" i="13" s="1"/>
  <c r="AW38" i="13"/>
  <c r="AT37" i="13"/>
  <c r="AV37" i="13" s="1"/>
  <c r="AU37" i="13"/>
  <c r="AV30" i="13"/>
  <c r="AX30" i="13" s="1"/>
  <c r="AW30" i="13"/>
  <c r="AT29" i="13"/>
  <c r="AU29" i="13"/>
  <c r="AV22" i="13"/>
  <c r="AX22" i="13" s="1"/>
  <c r="AW22" i="13"/>
  <c r="AT21" i="13"/>
  <c r="AU21" i="13"/>
  <c r="AV14" i="13"/>
  <c r="AT13" i="13"/>
  <c r="AU13" i="13"/>
  <c r="AW6" i="13"/>
  <c r="AT5" i="13"/>
  <c r="AV4" i="13"/>
  <c r="AV56" i="13"/>
  <c r="AT55" i="13"/>
  <c r="AU55" i="13"/>
  <c r="AV55" i="13" s="1"/>
  <c r="AV48" i="13"/>
  <c r="AX48" i="13" s="1"/>
  <c r="AW48" i="13"/>
  <c r="AT47" i="13"/>
  <c r="AU47" i="13"/>
  <c r="AV40" i="13"/>
  <c r="AX40" i="13" s="1"/>
  <c r="AW40" i="13"/>
  <c r="AT39" i="13"/>
  <c r="AU39" i="13"/>
  <c r="AV32" i="13"/>
  <c r="AX32" i="13" s="1"/>
  <c r="AW32" i="13"/>
  <c r="AT31" i="13"/>
  <c r="AV31" i="13" s="1"/>
  <c r="AU31" i="13"/>
  <c r="AV24" i="13"/>
  <c r="AX24" i="13" s="1"/>
  <c r="AW24" i="13"/>
  <c r="AT23" i="13"/>
  <c r="AU23" i="13"/>
  <c r="AV16" i="13"/>
  <c r="AX16" i="13" s="1"/>
  <c r="AW16" i="13"/>
  <c r="AT15" i="13"/>
  <c r="AU15" i="13"/>
  <c r="AT7" i="13"/>
  <c r="AV6" i="13"/>
  <c r="AX6" i="13" s="1"/>
  <c r="AU61" i="13"/>
  <c r="AW60" i="13"/>
  <c r="AX60" i="13" s="1"/>
  <c r="AV58" i="13"/>
  <c r="AW58" i="13"/>
  <c r="AX58" i="13" s="1"/>
  <c r="AT57" i="13"/>
  <c r="AU57" i="13"/>
  <c r="AV50" i="13"/>
  <c r="AX50" i="13" s="1"/>
  <c r="AW50" i="13"/>
  <c r="AT49" i="13"/>
  <c r="AU49" i="13"/>
  <c r="AU44" i="13"/>
  <c r="AV44" i="13" s="1"/>
  <c r="AW44" i="13" s="1"/>
  <c r="AV42" i="13"/>
  <c r="AX42" i="13" s="1"/>
  <c r="AW42" i="13"/>
  <c r="AT41" i="13"/>
  <c r="AU41" i="13"/>
  <c r="AV34" i="13"/>
  <c r="AX34" i="13" s="1"/>
  <c r="AW34" i="13"/>
  <c r="AT33" i="13"/>
  <c r="AU33" i="13"/>
  <c r="AV26" i="13"/>
  <c r="AX26" i="13" s="1"/>
  <c r="AW26" i="13"/>
  <c r="AT25" i="13"/>
  <c r="AU25" i="13"/>
  <c r="AV18" i="13"/>
  <c r="AX18" i="13" s="1"/>
  <c r="AW18" i="13"/>
  <c r="AT17" i="13"/>
  <c r="AU17" i="13"/>
  <c r="AV10" i="13"/>
  <c r="AX10" i="13" s="1"/>
  <c r="AW10" i="13"/>
  <c r="AT9" i="13"/>
  <c r="AU9" i="13"/>
  <c r="AV8" i="13"/>
  <c r="AU3" i="13"/>
  <c r="Q58" i="13"/>
  <c r="S58" i="13" s="1"/>
  <c r="Q54" i="13"/>
  <c r="Q42" i="13"/>
  <c r="S42" i="13" s="1"/>
  <c r="Q30" i="13"/>
  <c r="S26" i="13"/>
  <c r="Q26" i="13"/>
  <c r="S10" i="13"/>
  <c r="Q10" i="13"/>
  <c r="P54" i="13"/>
  <c r="P38" i="13"/>
  <c r="Q38" i="13" s="1"/>
  <c r="R38" i="13" s="1"/>
  <c r="P22" i="13"/>
  <c r="P6" i="13"/>
  <c r="Q50" i="13"/>
  <c r="S50" i="13" s="1"/>
  <c r="Q34" i="13"/>
  <c r="S34" i="13" s="1"/>
  <c r="P46" i="13"/>
  <c r="P30" i="13"/>
  <c r="P14" i="13"/>
  <c r="Q9" i="13"/>
  <c r="P57" i="13"/>
  <c r="P53" i="13"/>
  <c r="Q53" i="13" s="1"/>
  <c r="R53" i="13" s="1"/>
  <c r="P49" i="13"/>
  <c r="Q49" i="13" s="1"/>
  <c r="R49" i="13" s="1"/>
  <c r="P45" i="13"/>
  <c r="Q45" i="13" s="1"/>
  <c r="P37" i="13"/>
  <c r="P33" i="13"/>
  <c r="P29" i="13"/>
  <c r="Q29" i="13" s="1"/>
  <c r="P25" i="13"/>
  <c r="Q25" i="13" s="1"/>
  <c r="P21" i="13"/>
  <c r="P17" i="13"/>
  <c r="P13" i="13"/>
  <c r="Q13" i="13" s="1"/>
  <c r="P9" i="13"/>
  <c r="P5" i="13"/>
  <c r="Q61" i="13"/>
  <c r="Q41" i="13"/>
  <c r="R41" i="13" s="1"/>
  <c r="S60" i="13"/>
  <c r="S52" i="13"/>
  <c r="S48" i="13"/>
  <c r="S44" i="13"/>
  <c r="S36" i="13"/>
  <c r="S28" i="13"/>
  <c r="S20" i="13"/>
  <c r="S12" i="13"/>
  <c r="S4" i="13"/>
  <c r="Q56" i="13"/>
  <c r="R56" i="13" s="1"/>
  <c r="Q48" i="13"/>
  <c r="Q40" i="13"/>
  <c r="S40" i="13" s="1"/>
  <c r="Q32" i="13"/>
  <c r="R32" i="13" s="1"/>
  <c r="Q24" i="13"/>
  <c r="S24" i="13" s="1"/>
  <c r="Q16" i="13"/>
  <c r="S16" i="13" s="1"/>
  <c r="Q8" i="13"/>
  <c r="R8" i="13" s="1"/>
  <c r="R61" i="13"/>
  <c r="R48" i="13"/>
  <c r="R16" i="13"/>
  <c r="S61" i="13"/>
  <c r="S41" i="13"/>
  <c r="S9" i="13"/>
  <c r="R59" i="13"/>
  <c r="R51" i="13"/>
  <c r="R43" i="13"/>
  <c r="R35" i="13"/>
  <c r="R31" i="13"/>
  <c r="R27" i="13"/>
  <c r="R23" i="13"/>
  <c r="R19" i="13"/>
  <c r="R15" i="13"/>
  <c r="R11" i="13"/>
  <c r="R7" i="13"/>
  <c r="R3" i="13"/>
  <c r="R60" i="13"/>
  <c r="S56" i="13"/>
  <c r="S8" i="13"/>
  <c r="R9" i="13"/>
  <c r="R55" i="13"/>
  <c r="R47" i="13"/>
  <c r="R39" i="13"/>
  <c r="R58" i="13"/>
  <c r="R54" i="13"/>
  <c r="R50" i="13"/>
  <c r="R42" i="13"/>
  <c r="R34" i="13"/>
  <c r="R30" i="13"/>
  <c r="R26" i="13"/>
  <c r="R18" i="13"/>
  <c r="R10" i="13"/>
  <c r="S59" i="13"/>
  <c r="S55" i="13"/>
  <c r="S51" i="13"/>
  <c r="S47" i="13"/>
  <c r="S43" i="13"/>
  <c r="S39" i="13"/>
  <c r="S35" i="13"/>
  <c r="S31" i="13"/>
  <c r="S27" i="13"/>
  <c r="S23" i="13"/>
  <c r="S19" i="13"/>
  <c r="S15" i="13"/>
  <c r="S11" i="13"/>
  <c r="S7" i="13"/>
  <c r="S3" i="13"/>
  <c r="P2" i="13"/>
  <c r="F2" i="12"/>
  <c r="D3" i="12"/>
  <c r="F4" i="12"/>
  <c r="C4" i="12"/>
  <c r="D4" i="12"/>
  <c r="E3" i="12"/>
  <c r="F3" i="12"/>
  <c r="E4" i="12"/>
  <c r="C2" i="12"/>
  <c r="D2" i="12"/>
  <c r="E2" i="12"/>
  <c r="C3" i="12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W46" i="11"/>
  <c r="W22" i="11"/>
  <c r="W2" i="11"/>
  <c r="W27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3" i="11"/>
  <c r="W24" i="11"/>
  <c r="W25" i="11"/>
  <c r="W26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AV43" i="13" l="1"/>
  <c r="AX43" i="13" s="1"/>
  <c r="AW61" i="13"/>
  <c r="AX61" i="13" s="1"/>
  <c r="AV49" i="13"/>
  <c r="AX49" i="13" s="1"/>
  <c r="AW49" i="13"/>
  <c r="AW8" i="13"/>
  <c r="AX8" i="13" s="1"/>
  <c r="AV61" i="13"/>
  <c r="AV57" i="13"/>
  <c r="AW57" i="13" s="1"/>
  <c r="AX25" i="13"/>
  <c r="AX23" i="13"/>
  <c r="AX55" i="13"/>
  <c r="AX53" i="13"/>
  <c r="AW4" i="13"/>
  <c r="AX4" i="13" s="1"/>
  <c r="AX12" i="13"/>
  <c r="AX20" i="13"/>
  <c r="AX28" i="13"/>
  <c r="AX36" i="13"/>
  <c r="AX52" i="13"/>
  <c r="AV3" i="13"/>
  <c r="AW3" i="13" s="1"/>
  <c r="AV9" i="13"/>
  <c r="AX9" i="13" s="1"/>
  <c r="AW9" i="13"/>
  <c r="AV17" i="13"/>
  <c r="AX17" i="13" s="1"/>
  <c r="AW17" i="13"/>
  <c r="AV25" i="13"/>
  <c r="AW25" i="13"/>
  <c r="AV33" i="13"/>
  <c r="AX33" i="13" s="1"/>
  <c r="AW33" i="13"/>
  <c r="AV41" i="13"/>
  <c r="AX41" i="13" s="1"/>
  <c r="AW41" i="13"/>
  <c r="AX44" i="13"/>
  <c r="AU7" i="13"/>
  <c r="AW23" i="13"/>
  <c r="AW31" i="13"/>
  <c r="AX31" i="13" s="1"/>
  <c r="AW39" i="13"/>
  <c r="AX39" i="13" s="1"/>
  <c r="AW55" i="13"/>
  <c r="AU5" i="13"/>
  <c r="AV5" i="13" s="1"/>
  <c r="AW13" i="13"/>
  <c r="AV21" i="13"/>
  <c r="AW21" i="13" s="1"/>
  <c r="AX21" i="13" s="1"/>
  <c r="AW37" i="13"/>
  <c r="AX37" i="13" s="1"/>
  <c r="AW45" i="13"/>
  <c r="AX45" i="13" s="1"/>
  <c r="AW53" i="13"/>
  <c r="AV47" i="13"/>
  <c r="AW47" i="13" s="1"/>
  <c r="AV29" i="13"/>
  <c r="AW29" i="13" s="1"/>
  <c r="AV13" i="13"/>
  <c r="AX13" i="13" s="1"/>
  <c r="AW56" i="13"/>
  <c r="AX56" i="13" s="1"/>
  <c r="AW14" i="13"/>
  <c r="AX14" i="13" s="1"/>
  <c r="AV11" i="13"/>
  <c r="AX11" i="13" s="1"/>
  <c r="AW11" i="13"/>
  <c r="AV19" i="13"/>
  <c r="AX19" i="13" s="1"/>
  <c r="AW19" i="13"/>
  <c r="AV27" i="13"/>
  <c r="AX27" i="13" s="1"/>
  <c r="AW27" i="13"/>
  <c r="AV35" i="13"/>
  <c r="AW43" i="13"/>
  <c r="AV51" i="13"/>
  <c r="AW51" i="13" s="1"/>
  <c r="AV59" i="13"/>
  <c r="AX59" i="13" s="1"/>
  <c r="AW59" i="13"/>
  <c r="AV15" i="13"/>
  <c r="AW15" i="13" s="1"/>
  <c r="S57" i="13"/>
  <c r="R25" i="13"/>
  <c r="S25" i="13"/>
  <c r="Q33" i="13"/>
  <c r="S33" i="13" s="1"/>
  <c r="S32" i="13"/>
  <c r="S21" i="13"/>
  <c r="Q17" i="13"/>
  <c r="R17" i="13" s="1"/>
  <c r="Q37" i="13"/>
  <c r="R37" i="13" s="1"/>
  <c r="S38" i="13"/>
  <c r="Q57" i="13"/>
  <c r="R57" i="13" s="1"/>
  <c r="Q21" i="13"/>
  <c r="S14" i="13"/>
  <c r="S54" i="13"/>
  <c r="Q14" i="13"/>
  <c r="R14" i="13" s="1"/>
  <c r="Q5" i="13"/>
  <c r="R5" i="13" s="1"/>
  <c r="S30" i="13"/>
  <c r="Q6" i="13"/>
  <c r="R6" i="13" s="1"/>
  <c r="Q22" i="13"/>
  <c r="R22" i="13" s="1"/>
  <c r="Q46" i="13"/>
  <c r="R46" i="13" s="1"/>
  <c r="S45" i="13"/>
  <c r="R45" i="13"/>
  <c r="S29" i="13"/>
  <c r="R29" i="13"/>
  <c r="S49" i="13"/>
  <c r="R24" i="13"/>
  <c r="R40" i="13"/>
  <c r="S13" i="13"/>
  <c r="R13" i="13"/>
  <c r="R21" i="13"/>
  <c r="S37" i="13"/>
  <c r="S53" i="13"/>
  <c r="Q2" i="13"/>
  <c r="R2" i="13" s="1"/>
  <c r="AX29" i="13" l="1"/>
  <c r="AX51" i="13"/>
  <c r="AX47" i="13"/>
  <c r="AW35" i="13"/>
  <c r="AX35" i="13" s="1"/>
  <c r="AX57" i="13"/>
  <c r="AV7" i="13"/>
  <c r="AW7" i="13" s="1"/>
  <c r="AX7" i="13" s="1"/>
  <c r="AX3" i="13"/>
  <c r="AX15" i="13"/>
  <c r="AW5" i="13"/>
  <c r="AX5" i="13" s="1"/>
  <c r="S6" i="13"/>
  <c r="S22" i="13"/>
  <c r="S17" i="13"/>
  <c r="S46" i="13"/>
  <c r="S5" i="13"/>
  <c r="R33" i="13"/>
  <c r="S2" i="13"/>
</calcChain>
</file>

<file path=xl/sharedStrings.xml><?xml version="1.0" encoding="utf-8"?>
<sst xmlns="http://schemas.openxmlformats.org/spreadsheetml/2006/main" count="2624" uniqueCount="425">
  <si>
    <t>North Dakota</t>
  </si>
  <si>
    <t>Wisconsin</t>
  </si>
  <si>
    <t>Minnesota</t>
  </si>
  <si>
    <t>Omaha</t>
  </si>
  <si>
    <t>Penn State</t>
  </si>
  <si>
    <t>Minnesota Duluth</t>
  </si>
  <si>
    <t>Denver</t>
  </si>
  <si>
    <t>Michigan</t>
  </si>
  <si>
    <t>Ohio State</t>
  </si>
  <si>
    <t>Michigan State</t>
  </si>
  <si>
    <t>UMass Lowell</t>
  </si>
  <si>
    <t>Boston College</t>
  </si>
  <si>
    <t>Notre Dame</t>
  </si>
  <si>
    <t>Colorado College</t>
  </si>
  <si>
    <t>New Hampshire</t>
  </si>
  <si>
    <t>Maine</t>
  </si>
  <si>
    <t>Connecticut</t>
  </si>
  <si>
    <t>St. Cloud</t>
  </si>
  <si>
    <t>Boston University</t>
  </si>
  <si>
    <t>Vermont</t>
  </si>
  <si>
    <t>Minnesota State</t>
  </si>
  <si>
    <t>Cornell</t>
  </si>
  <si>
    <t>Michigan Tech</t>
  </si>
  <si>
    <t>Yale</t>
  </si>
  <si>
    <t>Quinnipiac</t>
  </si>
  <si>
    <t>Massachusetts</t>
  </si>
  <si>
    <t>Rensselaer</t>
  </si>
  <si>
    <t>Bemidji State</t>
  </si>
  <si>
    <t>Western Michigan</t>
  </si>
  <si>
    <t>Clarkson</t>
  </si>
  <si>
    <t>RIT</t>
  </si>
  <si>
    <t>Miami</t>
  </si>
  <si>
    <t>Northern Michigan</t>
  </si>
  <si>
    <t>Providence</t>
  </si>
  <si>
    <t>Alaska</t>
  </si>
  <si>
    <t>Northeastern</t>
  </si>
  <si>
    <t>Bowling Green</t>
  </si>
  <si>
    <t>Merrimack</t>
  </si>
  <si>
    <t>Air Force</t>
  </si>
  <si>
    <t>Harvard</t>
  </si>
  <si>
    <t>Union</t>
  </si>
  <si>
    <t>Dartmouth</t>
  </si>
  <si>
    <t>Alaska Anchorage</t>
  </si>
  <si>
    <t>Army</t>
  </si>
  <si>
    <t>Ferris State</t>
  </si>
  <si>
    <t>Alabama Huntsville</t>
  </si>
  <si>
    <t>Princeton</t>
  </si>
  <si>
    <t>St. Lawrence</t>
  </si>
  <si>
    <t>Lake Superior</t>
  </si>
  <si>
    <t>Arizona State</t>
  </si>
  <si>
    <t>Colgate</t>
  </si>
  <si>
    <t>Mercyhurst</t>
  </si>
  <si>
    <t>Holy Cross</t>
  </si>
  <si>
    <t>Robert Morris</t>
  </si>
  <si>
    <t>Canisius</t>
  </si>
  <si>
    <t>Brown</t>
  </si>
  <si>
    <t>Niagara</t>
  </si>
  <si>
    <t>Bentley</t>
  </si>
  <si>
    <t>AIC</t>
  </si>
  <si>
    <t>Sacred Heart</t>
  </si>
  <si>
    <t>—</t>
  </si>
  <si>
    <t>Rank</t>
  </si>
  <si>
    <t>Team</t>
  </si>
  <si>
    <t>Dates</t>
  </si>
  <si>
    <t>Total Attendance</t>
  </si>
  <si>
    <t>Average Attendance</t>
  </si>
  <si>
    <t>Capacity</t>
  </si>
  <si>
    <t>Cap. %</t>
  </si>
  <si>
    <t>2017-18</t>
  </si>
  <si>
    <t>2018-19</t>
  </si>
  <si>
    <t>https://www.uscho.com/stats/attendance/division-i-men/2016-2017/</t>
  </si>
  <si>
    <t>https://www.uscho.com/stats/attendance/division-i-men/2017-2018/</t>
  </si>
  <si>
    <t>https://www.uscho.com/stats/attendance/division-i-men/2018-2019/</t>
  </si>
  <si>
    <t>https://www.uscho.com/stats/attendance/division-i-men/2019-2020/</t>
  </si>
  <si>
    <t>https://www.uscho.com/stats/attendance/division-i-men/2020-2021/</t>
  </si>
  <si>
    <t>2019-20</t>
  </si>
  <si>
    <t>2016-17</t>
  </si>
  <si>
    <t>2015-16</t>
  </si>
  <si>
    <t>https://www.uscho.com/stats/attendance/division-i-men/2015-2016/</t>
  </si>
  <si>
    <t>Average Ranking of Attendance</t>
  </si>
  <si>
    <t>Average Total Attendance</t>
  </si>
  <si>
    <t>Rk</t>
  </si>
  <si>
    <t>W-L-T</t>
  </si>
  <si>
    <t>29-3-7</t>
  </si>
  <si>
    <t>St. Cloud State</t>
  </si>
  <si>
    <t>31-8-1</t>
  </si>
  <si>
    <t>30-6-4</t>
  </si>
  <si>
    <t>27-6-4</t>
  </si>
  <si>
    <t>26-7-5</t>
  </si>
  <si>
    <t>23-9-6</t>
  </si>
  <si>
    <t>24-7-5</t>
  </si>
  <si>
    <t>Mass.-Lowell</t>
  </si>
  <si>
    <t>24-9-5</t>
  </si>
  <si>
    <t>21-12-5</t>
  </si>
  <si>
    <t>19-8-4</t>
  </si>
  <si>
    <t>19-10-4</t>
  </si>
  <si>
    <t>19-10-7</t>
  </si>
  <si>
    <t>22-13-5</t>
  </si>
  <si>
    <t>Minnesota-Duluth</t>
  </si>
  <si>
    <t>18-15-5</t>
  </si>
  <si>
    <t>16-11-7</t>
  </si>
  <si>
    <t>23-9-5</t>
  </si>
  <si>
    <t>Nebraska-Omaha</t>
  </si>
  <si>
    <t>18-17-1</t>
  </si>
  <si>
    <t>20-17-0</t>
  </si>
  <si>
    <t>19-14-4</t>
  </si>
  <si>
    <t>24-11-4</t>
  </si>
  <si>
    <t>18-16-1</t>
  </si>
  <si>
    <t>21-13-4</t>
  </si>
  <si>
    <t>20-15-3</t>
  </si>
  <si>
    <t>21-13-7</t>
  </si>
  <si>
    <t>18-15-7</t>
  </si>
  <si>
    <t>15-18-3</t>
  </si>
  <si>
    <t>22-14-6</t>
  </si>
  <si>
    <t>13-14-9</t>
  </si>
  <si>
    <t>19-14-6</t>
  </si>
  <si>
    <t>14-18-4</t>
  </si>
  <si>
    <t>17-16-6</t>
  </si>
  <si>
    <t>15-22-3</t>
  </si>
  <si>
    <t>18-13-5</t>
  </si>
  <si>
    <t>15-16-7</t>
  </si>
  <si>
    <t>18-14-6</t>
  </si>
  <si>
    <t>17-15-4</t>
  </si>
  <si>
    <t>13-19-7</t>
  </si>
  <si>
    <t>14-15-9</t>
  </si>
  <si>
    <t>14-22-5</t>
  </si>
  <si>
    <t>14-20-6</t>
  </si>
  <si>
    <t>13-20-4</t>
  </si>
  <si>
    <t>Alaska-Anchorage</t>
  </si>
  <si>
    <t>Alabama-Huntsville</t>
  </si>
  <si>
    <t>American Int'l</t>
  </si>
  <si>
    <t>https://www.collegehockeynews.com/ratings/pairwise/2015#</t>
  </si>
  <si>
    <t>29-7-4</t>
  </si>
  <si>
    <t>25-6-7</t>
  </si>
  <si>
    <t>26-5-2</t>
  </si>
  <si>
    <t>23-11-3</t>
  </si>
  <si>
    <t>26-10-3</t>
  </si>
  <si>
    <t>22-12-5</t>
  </si>
  <si>
    <t>25-9-3</t>
  </si>
  <si>
    <t>24-11-2</t>
  </si>
  <si>
    <t>21-15-3</t>
  </si>
  <si>
    <t>21-8-5</t>
  </si>
  <si>
    <t>26-9-5</t>
  </si>
  <si>
    <t>21-11-5</t>
  </si>
  <si>
    <t>22-11-5</t>
  </si>
  <si>
    <t>21-11-6</t>
  </si>
  <si>
    <t>21-15-4</t>
  </si>
  <si>
    <t>20-13-5</t>
  </si>
  <si>
    <t>20-15-1</t>
  </si>
  <si>
    <t>17-17-5</t>
  </si>
  <si>
    <t>16-19-1</t>
  </si>
  <si>
    <t>23-15-2</t>
  </si>
  <si>
    <t>17-13-7</t>
  </si>
  <si>
    <t>18-16-5</t>
  </si>
  <si>
    <t>21-11-7</t>
  </si>
  <si>
    <t>22-12-4</t>
  </si>
  <si>
    <t>23-14-7</t>
  </si>
  <si>
    <t>22-13-4</t>
  </si>
  <si>
    <t>22-16-3</t>
  </si>
  <si>
    <t>15-16-6</t>
  </si>
  <si>
    <t>13-15-5</t>
  </si>
  <si>
    <t>15-16-3</t>
  </si>
  <si>
    <t>15-20-5</t>
  </si>
  <si>
    <t>18-14-5</t>
  </si>
  <si>
    <t>13-19-3</t>
  </si>
  <si>
    <t>21-18-2</t>
  </si>
  <si>
    <t>14-15-7</t>
  </si>
  <si>
    <t>13-19-5</t>
  </si>
  <si>
    <t>15-20-4</t>
  </si>
  <si>
    <t>13-22-4</t>
  </si>
  <si>
    <t>14-22-1</t>
  </si>
  <si>
    <t>25-8-6</t>
  </si>
  <si>
    <t>25-9-2</t>
  </si>
  <si>
    <t>25-5-2</t>
  </si>
  <si>
    <t>22-9-8</t>
  </si>
  <si>
    <t>29-9-1</t>
  </si>
  <si>
    <t>23-11-4</t>
  </si>
  <si>
    <t>20-14-3</t>
  </si>
  <si>
    <t>23-10-6</t>
  </si>
  <si>
    <t>21-16-3</t>
  </si>
  <si>
    <t>19-17-2</t>
  </si>
  <si>
    <t>17-13-10</t>
  </si>
  <si>
    <t>23-12-6</t>
  </si>
  <si>
    <t>19-12-4</t>
  </si>
  <si>
    <t>17-17-2</t>
  </si>
  <si>
    <t>25-15-3</t>
  </si>
  <si>
    <t>21-15-2</t>
  </si>
  <si>
    <t>21-12-4</t>
  </si>
  <si>
    <t>15-17-5</t>
  </si>
  <si>
    <t>15-19-2</t>
  </si>
  <si>
    <t>14-19-4</t>
  </si>
  <si>
    <t>22-14-5</t>
  </si>
  <si>
    <t>15-14-4</t>
  </si>
  <si>
    <t>18-16-4</t>
  </si>
  <si>
    <t>16-14-8</t>
  </si>
  <si>
    <t>16-18-4</t>
  </si>
  <si>
    <t>17-17-6</t>
  </si>
  <si>
    <t>17-20-2</t>
  </si>
  <si>
    <t>16-17-2</t>
  </si>
  <si>
    <t>15-15-1</t>
  </si>
  <si>
    <t>17-19-0</t>
  </si>
  <si>
    <t>15-15-6</t>
  </si>
  <si>
    <t>18-20-3</t>
  </si>
  <si>
    <t>13-18-6</t>
  </si>
  <si>
    <t>15-20-2</t>
  </si>
  <si>
    <t>13-16-7</t>
  </si>
  <si>
    <t>14-23-1</t>
  </si>
  <si>
    <t>30-5-3</t>
  </si>
  <si>
    <t>25-11-2</t>
  </si>
  <si>
    <t>32-7-2</t>
  </si>
  <si>
    <t>28-9-0</t>
  </si>
  <si>
    <t>26-10-2</t>
  </si>
  <si>
    <t>27-10-1</t>
  </si>
  <si>
    <t>20-10-5</t>
  </si>
  <si>
    <t>21-12-1</t>
  </si>
  <si>
    <t>20-10-4</t>
  </si>
  <si>
    <t>22-13-3</t>
  </si>
  <si>
    <t>19-10-3</t>
  </si>
  <si>
    <t>22-11-6</t>
  </si>
  <si>
    <t>25-10-5</t>
  </si>
  <si>
    <t>22-15-2</t>
  </si>
  <si>
    <t>21-15-1</t>
  </si>
  <si>
    <t>20-13-6</t>
  </si>
  <si>
    <t>18-17-2</t>
  </si>
  <si>
    <t>19-13-5</t>
  </si>
  <si>
    <t>23-13-2</t>
  </si>
  <si>
    <t>17-20-4</t>
  </si>
  <si>
    <t>21-16-2</t>
  </si>
  <si>
    <t>15-14-5</t>
  </si>
  <si>
    <t>14-18-5</t>
  </si>
  <si>
    <t>15-17-4</t>
  </si>
  <si>
    <t>15-15-3</t>
  </si>
  <si>
    <t>22-16-1</t>
  </si>
  <si>
    <t>14-22-3</t>
  </si>
  <si>
    <t>15-17-6</t>
  </si>
  <si>
    <t>17-17-4</t>
  </si>
  <si>
    <t>13-17-4</t>
  </si>
  <si>
    <t>17-15-5</t>
  </si>
  <si>
    <t>16-17-4</t>
  </si>
  <si>
    <t>14-20-4</t>
  </si>
  <si>
    <t>16-15-5</t>
  </si>
  <si>
    <t>17-19-5</t>
  </si>
  <si>
    <t>16-22-2</t>
  </si>
  <si>
    <t>13-20-5</t>
  </si>
  <si>
    <t>26-5-4</t>
  </si>
  <si>
    <t>31-5-2</t>
  </si>
  <si>
    <t>23-2-4</t>
  </si>
  <si>
    <t>22-10-2</t>
  </si>
  <si>
    <t>21-9-6</t>
  </si>
  <si>
    <t>24-8-2</t>
  </si>
  <si>
    <t>21-11-2</t>
  </si>
  <si>
    <t>23-8-3</t>
  </si>
  <si>
    <t>20-11-5</t>
  </si>
  <si>
    <t>18-10-6</t>
  </si>
  <si>
    <t>22-10-5</t>
  </si>
  <si>
    <t>22-11-3</t>
  </si>
  <si>
    <t>18-14-4</t>
  </si>
  <si>
    <t>18-11-5</t>
  </si>
  <si>
    <t>16-14-7</t>
  </si>
  <si>
    <t>18-13-3</t>
  </si>
  <si>
    <t>15-15-7</t>
  </si>
  <si>
    <t>16-12-6</t>
  </si>
  <si>
    <t>21-10-3</t>
  </si>
  <si>
    <t>13-15-6</t>
  </si>
  <si>
    <t>15-10-6</t>
  </si>
  <si>
    <t>13-13-8</t>
  </si>
  <si>
    <t>14-17-5</t>
  </si>
  <si>
    <t>15-15-4</t>
  </si>
  <si>
    <t>14-20-2</t>
  </si>
  <si>
    <t>19-13-4</t>
  </si>
  <si>
    <t>17-15-2</t>
  </si>
  <si>
    <t>17-13-3</t>
  </si>
  <si>
    <t>15-15-2</t>
  </si>
  <si>
    <t>13-14-4</t>
  </si>
  <si>
    <t>14-23-4</t>
  </si>
  <si>
    <t>17-16-3</t>
  </si>
  <si>
    <t xml:space="preserve"> 7-21-6</t>
  </si>
  <si>
    <t xml:space="preserve"> 20-12-5</t>
  </si>
  <si>
    <t xml:space="preserve"> 10-22-4</t>
  </si>
  <si>
    <t xml:space="preserve"> 11-20-3</t>
  </si>
  <si>
    <t xml:space="preserve"> 7-29-3</t>
  </si>
  <si>
    <t xml:space="preserve"> 3-22-2</t>
  </si>
  <si>
    <t xml:space="preserve"> 5-19-7</t>
  </si>
  <si>
    <t xml:space="preserve"> 12-22-5</t>
  </si>
  <si>
    <t xml:space="preserve"> 11-24-2</t>
  </si>
  <si>
    <t xml:space="preserve"> 6-29-1</t>
  </si>
  <si>
    <t xml:space="preserve"> 11-21-4</t>
  </si>
  <si>
    <t xml:space="preserve"> 8-24-6</t>
  </si>
  <si>
    <t xml:space="preserve"> 8-24-4</t>
  </si>
  <si>
    <t xml:space="preserve"> 10-23-4</t>
  </si>
  <si>
    <t xml:space="preserve"> 11-20-6</t>
  </si>
  <si>
    <t xml:space="preserve"> 6-25-6</t>
  </si>
  <si>
    <t xml:space="preserve"> 5-23-3</t>
  </si>
  <si>
    <t xml:space="preserve"> 8-25-3</t>
  </si>
  <si>
    <t xml:space="preserve"> 8-19-8</t>
  </si>
  <si>
    <t xml:space="preserve"> 9-22-3</t>
  </si>
  <si>
    <t xml:space="preserve"> 12-20-4</t>
  </si>
  <si>
    <t xml:space="preserve"> 8-20-8</t>
  </si>
  <si>
    <t xml:space="preserve"> 8-19-3</t>
  </si>
  <si>
    <t xml:space="preserve"> 4-25-2</t>
  </si>
  <si>
    <t xml:space="preserve"> 9-22-6</t>
  </si>
  <si>
    <t xml:space="preserve"> 12-16-8</t>
  </si>
  <si>
    <t xml:space="preserve"> 10-18-3</t>
  </si>
  <si>
    <t xml:space="preserve"> 11-18-7</t>
  </si>
  <si>
    <t xml:space="preserve"> 5-29-2</t>
  </si>
  <si>
    <t xml:space="preserve"> 9-20-7</t>
  </si>
  <si>
    <t xml:space="preserve"> 7-24-4</t>
  </si>
  <si>
    <t xml:space="preserve"> 5-31-3</t>
  </si>
  <si>
    <t xml:space="preserve"> 8-28-1</t>
  </si>
  <si>
    <t xml:space="preserve"> 12-23-2</t>
  </si>
  <si>
    <t xml:space="preserve"> 11-22-3</t>
  </si>
  <si>
    <t xml:space="preserve"> 4-26-4</t>
  </si>
  <si>
    <t xml:space="preserve"> 8-21-5</t>
  </si>
  <si>
    <t xml:space="preserve"> 8-19-4</t>
  </si>
  <si>
    <t xml:space="preserve"> 12-21-4</t>
  </si>
  <si>
    <t xml:space="preserve"> 12-20-5</t>
  </si>
  <si>
    <t xml:space="preserve"> 12-22-2</t>
  </si>
  <si>
    <t xml:space="preserve"> 10-20-6</t>
  </si>
  <si>
    <t xml:space="preserve"> 6-27-4</t>
  </si>
  <si>
    <t xml:space="preserve"> 8-27-2</t>
  </si>
  <si>
    <t xml:space="preserve"> 10-20-7</t>
  </si>
  <si>
    <t xml:space="preserve"> 8-28-2</t>
  </si>
  <si>
    <t xml:space="preserve"> 12-21-3</t>
  </si>
  <si>
    <t xml:space="preserve"> 3-28-3</t>
  </si>
  <si>
    <t xml:space="preserve"> 12-20-7</t>
  </si>
  <si>
    <t xml:space="preserve"> 10-23-3</t>
  </si>
  <si>
    <t xml:space="preserve"> 12-20-3</t>
  </si>
  <si>
    <t xml:space="preserve"> 10-21-5</t>
  </si>
  <si>
    <t xml:space="preserve"> 7-24-3</t>
  </si>
  <si>
    <t xml:space="preserve"> 11-23-4</t>
  </si>
  <si>
    <t xml:space="preserve"> 12-19-5</t>
  </si>
  <si>
    <t xml:space="preserve"> 9-24-3</t>
  </si>
  <si>
    <t xml:space="preserve"> 12-15-9</t>
  </si>
  <si>
    <t xml:space="preserve"> 6-29-2</t>
  </si>
  <si>
    <t xml:space="preserve"> 12-19-3</t>
  </si>
  <si>
    <t xml:space="preserve"> 12-18-4</t>
  </si>
  <si>
    <t xml:space="preserve"> 12-18-6</t>
  </si>
  <si>
    <t xml:space="preserve"> 11-21-5</t>
  </si>
  <si>
    <t xml:space="preserve"> 5-23-6</t>
  </si>
  <si>
    <t xml:space="preserve"> 8-21-2</t>
  </si>
  <si>
    <t xml:space="preserve"> 8-25-4</t>
  </si>
  <si>
    <t xml:space="preserve"> 6-20-5</t>
  </si>
  <si>
    <t xml:space="preserve"> 7-26-2</t>
  </si>
  <si>
    <t xml:space="preserve"> 4-25-7</t>
  </si>
  <si>
    <t xml:space="preserve"> 2-26-6</t>
  </si>
  <si>
    <t xml:space="preserve"> 4-27-5</t>
  </si>
  <si>
    <t>AVERAGE RANKING 2015-2020</t>
  </si>
  <si>
    <t>Average Attendance Per Game Per Year</t>
  </si>
  <si>
    <t>Avg Capacity %</t>
  </si>
  <si>
    <t>Variables</t>
  </si>
  <si>
    <t>N</t>
  </si>
  <si>
    <t>Mean</t>
  </si>
  <si>
    <t>Std. Dev.</t>
  </si>
  <si>
    <t>Min</t>
  </si>
  <si>
    <t>Max</t>
  </si>
  <si>
    <t>Total Average Attendance Per Game Per Year</t>
  </si>
  <si>
    <t>Total Average Attendance Per Year</t>
  </si>
  <si>
    <t>Total Average Capacity % Per Year</t>
  </si>
  <si>
    <t>Total Average Ranking</t>
  </si>
  <si>
    <t>Created Variables</t>
  </si>
  <si>
    <t>Formulas</t>
  </si>
  <si>
    <t>Mean of "Attendance Ranking"</t>
  </si>
  <si>
    <t>Sum of Total Attendance (2015-2020) / Total # of Years (5)</t>
  </si>
  <si>
    <t>Sum of Total Attendance Per Game (2015-2020) / Total # of Years (5)</t>
  </si>
  <si>
    <t>Sum of Total Capacity % (2015-2020) / Total # of Years (5)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</si>
  <si>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</si>
  <si>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</si>
  <si>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</si>
  <si>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</si>
  <si>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</si>
  <si>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</si>
  <si>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</si>
  <si>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</si>
  <si>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</si>
  <si>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</si>
  <si>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</si>
  <si>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</si>
  <si>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</si>
  <si>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</si>
  <si>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</si>
  <si>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</si>
  <si>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</si>
  <si>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</si>
  <si>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</si>
  <si>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</si>
  <si>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</si>
  <si>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</si>
  <si>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</si>
  <si>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</si>
  <si>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</si>
  <si>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2020-21</t>
  </si>
  <si>
    <t>2021-22</t>
  </si>
  <si>
    <t>2022-23</t>
  </si>
  <si>
    <t>2023-24</t>
  </si>
  <si>
    <t>2024-25</t>
  </si>
  <si>
    <t>Denver Rank</t>
  </si>
  <si>
    <t>Rank 15/16</t>
  </si>
  <si>
    <t>Rank 16/17</t>
  </si>
  <si>
    <t>Rank 17/18</t>
  </si>
  <si>
    <t>Rank 18/19</t>
  </si>
  <si>
    <t>Rank 19/20</t>
  </si>
  <si>
    <t>Rank 20/21</t>
  </si>
  <si>
    <t>Rank 21/22</t>
  </si>
  <si>
    <t>Rank 22/23</t>
  </si>
  <si>
    <t>Rank 23/24</t>
  </si>
  <si>
    <t>Rank 24/25</t>
  </si>
  <si>
    <t>Alaska Anchorage Rank</t>
  </si>
  <si>
    <t>Airforce</t>
  </si>
  <si>
    <t>Niagra</t>
  </si>
  <si>
    <t>Umass Lowell</t>
  </si>
  <si>
    <t xml:space="preserve">Merrimack </t>
  </si>
  <si>
    <t xml:space="preserve">Vermont </t>
  </si>
  <si>
    <t>Win Pct (2015/16)</t>
  </si>
  <si>
    <t>Win Pct (2016/17)</t>
  </si>
  <si>
    <t>Win Pct (2017/18)</t>
  </si>
  <si>
    <t>Win Pct (2018/19)</t>
  </si>
  <si>
    <t>Win Pct (2019/20)</t>
  </si>
  <si>
    <t>AVG WIN Pct</t>
  </si>
  <si>
    <t>Total Average Win %</t>
  </si>
  <si>
    <t>Alabama-Hunstville</t>
  </si>
  <si>
    <t>Tatt</t>
  </si>
  <si>
    <t>Aatt</t>
  </si>
  <si>
    <t>WinPct</t>
  </si>
  <si>
    <t>CapPct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</si>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</sst>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8"/>
      <color rgb="FF222222"/>
      <name val="Pragati narrow"/>
    </font>
    <font>
      <b/>
      <sz val="10.8"/>
      <name val="Pragati narrow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ill="1"/>
    <xf numFmtId="0" fontId="4" fillId="0" borderId="0" xfId="1"/>
    <xf numFmtId="1" fontId="0" fillId="0" borderId="0" xfId="0" applyNumberFormat="1"/>
    <xf numFmtId="0" fontId="5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6" fillId="5" borderId="0" xfId="0" applyFont="1" applyFill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7" fillId="5" borderId="0" xfId="0" applyFont="1" applyFill="1"/>
    <xf numFmtId="0" fontId="8" fillId="0" borderId="0" xfId="0" applyFont="1"/>
    <xf numFmtId="0" fontId="9" fillId="5" borderId="0" xfId="0" applyFont="1" applyFill="1"/>
    <xf numFmtId="14" fontId="8" fillId="0" borderId="0" xfId="0" applyNumberFormat="1" applyFont="1"/>
    <xf numFmtId="0" fontId="8" fillId="5" borderId="0" xfId="0" applyFont="1" applyFill="1"/>
    <xf numFmtId="14" fontId="7" fillId="0" borderId="0" xfId="0" applyNumberFormat="1" applyFont="1"/>
    <xf numFmtId="0" fontId="10" fillId="0" borderId="0" xfId="0" applyFont="1"/>
    <xf numFmtId="0" fontId="10" fillId="2" borderId="1" xfId="0" applyFont="1" applyFill="1" applyBorder="1" applyAlignment="1">
      <alignment horizontal="center" wrapText="1"/>
    </xf>
    <xf numFmtId="0" fontId="5" fillId="0" borderId="0" xfId="0" applyFont="1" applyFill="1"/>
    <xf numFmtId="164" fontId="5" fillId="0" borderId="0" xfId="2" applyNumberFormat="1" applyFont="1" applyFill="1"/>
    <xf numFmtId="165" fontId="2" fillId="0" borderId="0" xfId="0" applyNumberFormat="1" applyFont="1"/>
    <xf numFmtId="164" fontId="0" fillId="0" borderId="0" xfId="0" applyNumberFormat="1"/>
    <xf numFmtId="0" fontId="0" fillId="5" borderId="0" xfId="0" applyFill="1"/>
    <xf numFmtId="0" fontId="1" fillId="2" borderId="1" xfId="0" applyFont="1" applyFill="1" applyBorder="1"/>
    <xf numFmtId="2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Continuous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Rankings Vs. Average Attendance Ranking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</a:t>
            </a:r>
          </a:p>
        </c:rich>
      </c:tx>
      <c:layout>
        <c:manualLayout>
          <c:xMode val="edge"/>
          <c:yMode val="edge"/>
          <c:x val="0.280223172103487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Models!$N$1</c:f>
              <c:strCache>
                <c:ptCount val="1"/>
                <c:pt idx="0">
                  <c:v>AVERAGE RANKING 2015-2020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Models!$M$2:$M$61</c:f>
              <c:strCache>
                <c:ptCount val="60"/>
                <c:pt idx="0">
                  <c:v>Air Force</c:v>
                </c:pt>
                <c:pt idx="1">
                  <c:v>Alabama-Huntsville</c:v>
                </c:pt>
                <c:pt idx="2">
                  <c:v>Alaska</c:v>
                </c:pt>
                <c:pt idx="3">
                  <c:v>Alaska-Anchorage</c:v>
                </c:pt>
                <c:pt idx="4">
                  <c:v>American Int'l</c:v>
                </c:pt>
                <c:pt idx="5">
                  <c:v>Arizona State</c:v>
                </c:pt>
                <c:pt idx="6">
                  <c:v>Army</c:v>
                </c:pt>
                <c:pt idx="7">
                  <c:v>Bemidji State</c:v>
                </c:pt>
                <c:pt idx="8">
                  <c:v>Bentley</c:v>
                </c:pt>
                <c:pt idx="9">
                  <c:v>Boston College</c:v>
                </c:pt>
                <c:pt idx="10">
                  <c:v>Boston University</c:v>
                </c:pt>
                <c:pt idx="11">
                  <c:v>Bowling Green</c:v>
                </c:pt>
                <c:pt idx="12">
                  <c:v>Brown</c:v>
                </c:pt>
                <c:pt idx="13">
                  <c:v>Canisius</c:v>
                </c:pt>
                <c:pt idx="14">
                  <c:v>Clarkson</c:v>
                </c:pt>
                <c:pt idx="15">
                  <c:v>Colgate</c:v>
                </c:pt>
                <c:pt idx="16">
                  <c:v>Colorado College</c:v>
                </c:pt>
                <c:pt idx="17">
                  <c:v>Connecticut</c:v>
                </c:pt>
                <c:pt idx="18">
                  <c:v>Cornell</c:v>
                </c:pt>
                <c:pt idx="19">
                  <c:v>Dartmouth</c:v>
                </c:pt>
                <c:pt idx="20">
                  <c:v>Denver</c:v>
                </c:pt>
                <c:pt idx="21">
                  <c:v>Ferris State</c:v>
                </c:pt>
                <c:pt idx="22">
                  <c:v>Harvard</c:v>
                </c:pt>
                <c:pt idx="23">
                  <c:v>Holy Cross</c:v>
                </c:pt>
                <c:pt idx="24">
                  <c:v>Lake Superior</c:v>
                </c:pt>
                <c:pt idx="25">
                  <c:v>Maine</c:v>
                </c:pt>
                <c:pt idx="26">
                  <c:v>Mass.-Lowell</c:v>
                </c:pt>
                <c:pt idx="27">
                  <c:v>Massachusetts</c:v>
                </c:pt>
                <c:pt idx="28">
                  <c:v>Mercyhurst</c:v>
                </c:pt>
                <c:pt idx="29">
                  <c:v>Merrimack</c:v>
                </c:pt>
                <c:pt idx="30">
                  <c:v>Miami</c:v>
                </c:pt>
                <c:pt idx="31">
                  <c:v>Michigan</c:v>
                </c:pt>
                <c:pt idx="32">
                  <c:v>Michigan State</c:v>
                </c:pt>
                <c:pt idx="33">
                  <c:v>Michigan Tech</c:v>
                </c:pt>
                <c:pt idx="34">
                  <c:v>Minnesota</c:v>
                </c:pt>
                <c:pt idx="35">
                  <c:v>Minnesota State</c:v>
                </c:pt>
                <c:pt idx="36">
                  <c:v>Minnesota-Duluth</c:v>
                </c:pt>
                <c:pt idx="37">
                  <c:v>Nebraska-Omaha</c:v>
                </c:pt>
                <c:pt idx="38">
                  <c:v>New Hampshire</c:v>
                </c:pt>
                <c:pt idx="39">
                  <c:v>Niagara</c:v>
                </c:pt>
                <c:pt idx="40">
                  <c:v>North Dakota</c:v>
                </c:pt>
                <c:pt idx="41">
                  <c:v>Northeastern</c:v>
                </c:pt>
                <c:pt idx="42">
                  <c:v>Northern Michigan</c:v>
                </c:pt>
                <c:pt idx="43">
                  <c:v>Notre Dame</c:v>
                </c:pt>
                <c:pt idx="44">
                  <c:v>Ohio State</c:v>
                </c:pt>
                <c:pt idx="45">
                  <c:v>Penn State</c:v>
                </c:pt>
                <c:pt idx="46">
                  <c:v>Princeton</c:v>
                </c:pt>
                <c:pt idx="47">
                  <c:v>Providence</c:v>
                </c:pt>
                <c:pt idx="48">
                  <c:v>Quinnipiac</c:v>
                </c:pt>
                <c:pt idx="49">
                  <c:v>Rensselaer</c:v>
                </c:pt>
                <c:pt idx="50">
                  <c:v>RIT</c:v>
                </c:pt>
                <c:pt idx="51">
                  <c:v>Robert Morris</c:v>
                </c:pt>
                <c:pt idx="52">
                  <c:v>Sacred Heart</c:v>
                </c:pt>
                <c:pt idx="53">
                  <c:v>St. Cloud State</c:v>
                </c:pt>
                <c:pt idx="54">
                  <c:v>St. Lawrence</c:v>
                </c:pt>
                <c:pt idx="55">
                  <c:v>Union</c:v>
                </c:pt>
                <c:pt idx="56">
                  <c:v>Vermont</c:v>
                </c:pt>
                <c:pt idx="57">
                  <c:v>Western Michigan</c:v>
                </c:pt>
                <c:pt idx="58">
                  <c:v>Wisconsin</c:v>
                </c:pt>
                <c:pt idx="59">
                  <c:v>Yale</c:v>
                </c:pt>
              </c:strCache>
            </c:strRef>
          </c:cat>
          <c:val>
            <c:numRef>
              <c:f>Models!$N$2:$N$61</c:f>
              <c:numCache>
                <c:formatCode>General</c:formatCode>
                <c:ptCount val="60"/>
                <c:pt idx="0">
                  <c:v>31.6</c:v>
                </c:pt>
                <c:pt idx="1">
                  <c:v>55.8</c:v>
                </c:pt>
                <c:pt idx="2">
                  <c:v>49.4</c:v>
                </c:pt>
                <c:pt idx="3">
                  <c:v>57</c:v>
                </c:pt>
                <c:pt idx="4">
                  <c:v>43</c:v>
                </c:pt>
                <c:pt idx="5">
                  <c:v>35.799999999999997</c:v>
                </c:pt>
                <c:pt idx="6">
                  <c:v>41.6</c:v>
                </c:pt>
                <c:pt idx="7">
                  <c:v>27.8</c:v>
                </c:pt>
                <c:pt idx="8">
                  <c:v>43.4</c:v>
                </c:pt>
                <c:pt idx="9">
                  <c:v>15.4</c:v>
                </c:pt>
                <c:pt idx="10">
                  <c:v>17</c:v>
                </c:pt>
                <c:pt idx="11">
                  <c:v>23.6</c:v>
                </c:pt>
                <c:pt idx="12">
                  <c:v>48.4</c:v>
                </c:pt>
                <c:pt idx="13">
                  <c:v>44</c:v>
                </c:pt>
                <c:pt idx="14">
                  <c:v>14.2</c:v>
                </c:pt>
                <c:pt idx="15">
                  <c:v>43.4</c:v>
                </c:pt>
                <c:pt idx="16">
                  <c:v>36.200000000000003</c:v>
                </c:pt>
                <c:pt idx="17">
                  <c:v>38.200000000000003</c:v>
                </c:pt>
                <c:pt idx="18">
                  <c:v>8.6</c:v>
                </c:pt>
                <c:pt idx="19">
                  <c:v>36</c:v>
                </c:pt>
                <c:pt idx="20">
                  <c:v>5</c:v>
                </c:pt>
                <c:pt idx="21">
                  <c:v>48.4</c:v>
                </c:pt>
                <c:pt idx="22">
                  <c:v>16.399999999999999</c:v>
                </c:pt>
                <c:pt idx="23">
                  <c:v>45.6</c:v>
                </c:pt>
                <c:pt idx="24">
                  <c:v>43.8</c:v>
                </c:pt>
                <c:pt idx="25">
                  <c:v>34.200000000000003</c:v>
                </c:pt>
                <c:pt idx="26">
                  <c:v>17</c:v>
                </c:pt>
                <c:pt idx="27">
                  <c:v>31.2</c:v>
                </c:pt>
                <c:pt idx="28">
                  <c:v>43.6</c:v>
                </c:pt>
                <c:pt idx="29">
                  <c:v>42.2</c:v>
                </c:pt>
                <c:pt idx="30">
                  <c:v>33.799999999999997</c:v>
                </c:pt>
                <c:pt idx="31">
                  <c:v>18.8</c:v>
                </c:pt>
                <c:pt idx="32">
                  <c:v>37.799999999999997</c:v>
                </c:pt>
                <c:pt idx="33">
                  <c:v>26.2</c:v>
                </c:pt>
                <c:pt idx="34">
                  <c:v>14.2</c:v>
                </c:pt>
                <c:pt idx="35">
                  <c:v>12.6</c:v>
                </c:pt>
                <c:pt idx="36">
                  <c:v>6.8</c:v>
                </c:pt>
                <c:pt idx="37">
                  <c:v>26.4</c:v>
                </c:pt>
                <c:pt idx="38">
                  <c:v>38</c:v>
                </c:pt>
                <c:pt idx="39">
                  <c:v>52.8</c:v>
                </c:pt>
                <c:pt idx="40">
                  <c:v>9.6</c:v>
                </c:pt>
                <c:pt idx="41">
                  <c:v>13.8</c:v>
                </c:pt>
                <c:pt idx="42">
                  <c:v>32.200000000000003</c:v>
                </c:pt>
                <c:pt idx="43">
                  <c:v>11.8</c:v>
                </c:pt>
                <c:pt idx="44">
                  <c:v>13.6</c:v>
                </c:pt>
                <c:pt idx="45">
                  <c:v>13</c:v>
                </c:pt>
                <c:pt idx="46">
                  <c:v>41.4</c:v>
                </c:pt>
                <c:pt idx="47">
                  <c:v>12.2</c:v>
                </c:pt>
                <c:pt idx="48">
                  <c:v>15.4</c:v>
                </c:pt>
                <c:pt idx="49">
                  <c:v>45</c:v>
                </c:pt>
                <c:pt idx="50">
                  <c:v>40.799999999999997</c:v>
                </c:pt>
                <c:pt idx="51">
                  <c:v>37.4</c:v>
                </c:pt>
                <c:pt idx="52">
                  <c:v>40.6</c:v>
                </c:pt>
                <c:pt idx="53">
                  <c:v>9.6</c:v>
                </c:pt>
                <c:pt idx="54">
                  <c:v>43.8</c:v>
                </c:pt>
                <c:pt idx="55">
                  <c:v>26.2</c:v>
                </c:pt>
                <c:pt idx="56">
                  <c:v>37.799999999999997</c:v>
                </c:pt>
                <c:pt idx="57">
                  <c:v>21.8</c:v>
                </c:pt>
                <c:pt idx="58">
                  <c:v>28.6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C749-BE46-3C3BE9A50097}"/>
            </c:ext>
          </c:extLst>
        </c:ser>
        <c:ser>
          <c:idx val="1"/>
          <c:order val="1"/>
          <c:tx>
            <c:strRef>
              <c:f>Models!$O$1</c:f>
              <c:strCache>
                <c:ptCount val="1"/>
                <c:pt idx="0">
                  <c:v>Average Ranking of Attendance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Models!$M$2:$M$61</c:f>
              <c:strCache>
                <c:ptCount val="60"/>
                <c:pt idx="0">
                  <c:v>Air Force</c:v>
                </c:pt>
                <c:pt idx="1">
                  <c:v>Alabama-Huntsville</c:v>
                </c:pt>
                <c:pt idx="2">
                  <c:v>Alaska</c:v>
                </c:pt>
                <c:pt idx="3">
                  <c:v>Alaska-Anchorage</c:v>
                </c:pt>
                <c:pt idx="4">
                  <c:v>American Int'l</c:v>
                </c:pt>
                <c:pt idx="5">
                  <c:v>Arizona State</c:v>
                </c:pt>
                <c:pt idx="6">
                  <c:v>Army</c:v>
                </c:pt>
                <c:pt idx="7">
                  <c:v>Bemidji State</c:v>
                </c:pt>
                <c:pt idx="8">
                  <c:v>Bentley</c:v>
                </c:pt>
                <c:pt idx="9">
                  <c:v>Boston College</c:v>
                </c:pt>
                <c:pt idx="10">
                  <c:v>Boston University</c:v>
                </c:pt>
                <c:pt idx="11">
                  <c:v>Bowling Green</c:v>
                </c:pt>
                <c:pt idx="12">
                  <c:v>Brown</c:v>
                </c:pt>
                <c:pt idx="13">
                  <c:v>Canisius</c:v>
                </c:pt>
                <c:pt idx="14">
                  <c:v>Clarkson</c:v>
                </c:pt>
                <c:pt idx="15">
                  <c:v>Colgate</c:v>
                </c:pt>
                <c:pt idx="16">
                  <c:v>Colorado College</c:v>
                </c:pt>
                <c:pt idx="17">
                  <c:v>Connecticut</c:v>
                </c:pt>
                <c:pt idx="18">
                  <c:v>Cornell</c:v>
                </c:pt>
                <c:pt idx="19">
                  <c:v>Dartmouth</c:v>
                </c:pt>
                <c:pt idx="20">
                  <c:v>Denver</c:v>
                </c:pt>
                <c:pt idx="21">
                  <c:v>Ferris State</c:v>
                </c:pt>
                <c:pt idx="22">
                  <c:v>Harvard</c:v>
                </c:pt>
                <c:pt idx="23">
                  <c:v>Holy Cross</c:v>
                </c:pt>
                <c:pt idx="24">
                  <c:v>Lake Superior</c:v>
                </c:pt>
                <c:pt idx="25">
                  <c:v>Maine</c:v>
                </c:pt>
                <c:pt idx="26">
                  <c:v>Mass.-Lowell</c:v>
                </c:pt>
                <c:pt idx="27">
                  <c:v>Massachusetts</c:v>
                </c:pt>
                <c:pt idx="28">
                  <c:v>Mercyhurst</c:v>
                </c:pt>
                <c:pt idx="29">
                  <c:v>Merrimack</c:v>
                </c:pt>
                <c:pt idx="30">
                  <c:v>Miami</c:v>
                </c:pt>
                <c:pt idx="31">
                  <c:v>Michigan</c:v>
                </c:pt>
                <c:pt idx="32">
                  <c:v>Michigan State</c:v>
                </c:pt>
                <c:pt idx="33">
                  <c:v>Michigan Tech</c:v>
                </c:pt>
                <c:pt idx="34">
                  <c:v>Minnesota</c:v>
                </c:pt>
                <c:pt idx="35">
                  <c:v>Minnesota State</c:v>
                </c:pt>
                <c:pt idx="36">
                  <c:v>Minnesota-Duluth</c:v>
                </c:pt>
                <c:pt idx="37">
                  <c:v>Nebraska-Omaha</c:v>
                </c:pt>
                <c:pt idx="38">
                  <c:v>New Hampshire</c:v>
                </c:pt>
                <c:pt idx="39">
                  <c:v>Niagara</c:v>
                </c:pt>
                <c:pt idx="40">
                  <c:v>North Dakota</c:v>
                </c:pt>
                <c:pt idx="41">
                  <c:v>Northeastern</c:v>
                </c:pt>
                <c:pt idx="42">
                  <c:v>Northern Michigan</c:v>
                </c:pt>
                <c:pt idx="43">
                  <c:v>Notre Dame</c:v>
                </c:pt>
                <c:pt idx="44">
                  <c:v>Ohio State</c:v>
                </c:pt>
                <c:pt idx="45">
                  <c:v>Penn State</c:v>
                </c:pt>
                <c:pt idx="46">
                  <c:v>Princeton</c:v>
                </c:pt>
                <c:pt idx="47">
                  <c:v>Providence</c:v>
                </c:pt>
                <c:pt idx="48">
                  <c:v>Quinnipiac</c:v>
                </c:pt>
                <c:pt idx="49">
                  <c:v>Rensselaer</c:v>
                </c:pt>
                <c:pt idx="50">
                  <c:v>RIT</c:v>
                </c:pt>
                <c:pt idx="51">
                  <c:v>Robert Morris</c:v>
                </c:pt>
                <c:pt idx="52">
                  <c:v>Sacred Heart</c:v>
                </c:pt>
                <c:pt idx="53">
                  <c:v>St. Cloud State</c:v>
                </c:pt>
                <c:pt idx="54">
                  <c:v>St. Lawrence</c:v>
                </c:pt>
                <c:pt idx="55">
                  <c:v>Union</c:v>
                </c:pt>
                <c:pt idx="56">
                  <c:v>Vermont</c:v>
                </c:pt>
                <c:pt idx="57">
                  <c:v>Western Michigan</c:v>
                </c:pt>
                <c:pt idx="58">
                  <c:v>Wisconsin</c:v>
                </c:pt>
                <c:pt idx="59">
                  <c:v>Yale</c:v>
                </c:pt>
              </c:strCache>
            </c:strRef>
          </c:cat>
          <c:val>
            <c:numRef>
              <c:f>Models!$O$2:$O$61</c:f>
              <c:numCache>
                <c:formatCode>0</c:formatCode>
                <c:ptCount val="60"/>
                <c:pt idx="0">
                  <c:v>39.200000000000003</c:v>
                </c:pt>
                <c:pt idx="1">
                  <c:v>47.2</c:v>
                </c:pt>
                <c:pt idx="2">
                  <c:v>40.200000000000003</c:v>
                </c:pt>
                <c:pt idx="3">
                  <c:v>46.6</c:v>
                </c:pt>
                <c:pt idx="4">
                  <c:v>58.8</c:v>
                </c:pt>
                <c:pt idx="5">
                  <c:v>51.4</c:v>
                </c:pt>
                <c:pt idx="6">
                  <c:v>44.6</c:v>
                </c:pt>
                <c:pt idx="7">
                  <c:v>27.8</c:v>
                </c:pt>
                <c:pt idx="8">
                  <c:v>54.8</c:v>
                </c:pt>
                <c:pt idx="9">
                  <c:v>12.6</c:v>
                </c:pt>
                <c:pt idx="10">
                  <c:v>18.2</c:v>
                </c:pt>
                <c:pt idx="11">
                  <c:v>34.200000000000003</c:v>
                </c:pt>
                <c:pt idx="12">
                  <c:v>55.8</c:v>
                </c:pt>
                <c:pt idx="13">
                  <c:v>54.4</c:v>
                </c:pt>
                <c:pt idx="14">
                  <c:v>30.6</c:v>
                </c:pt>
                <c:pt idx="15">
                  <c:v>49.2</c:v>
                </c:pt>
                <c:pt idx="16">
                  <c:v>13.2</c:v>
                </c:pt>
                <c:pt idx="17">
                  <c:v>16.2</c:v>
                </c:pt>
                <c:pt idx="18">
                  <c:v>20.2</c:v>
                </c:pt>
                <c:pt idx="19">
                  <c:v>38</c:v>
                </c:pt>
                <c:pt idx="20">
                  <c:v>9.1999999999999993</c:v>
                </c:pt>
                <c:pt idx="21">
                  <c:v>45.2</c:v>
                </c:pt>
                <c:pt idx="22">
                  <c:v>39</c:v>
                </c:pt>
                <c:pt idx="23">
                  <c:v>53.4</c:v>
                </c:pt>
                <c:pt idx="24">
                  <c:v>42.2</c:v>
                </c:pt>
                <c:pt idx="25">
                  <c:v>18.399999999999999</c:v>
                </c:pt>
                <c:pt idx="26">
                  <c:v>11.6</c:v>
                </c:pt>
                <c:pt idx="27">
                  <c:v>23.6</c:v>
                </c:pt>
                <c:pt idx="28">
                  <c:v>51.8</c:v>
                </c:pt>
                <c:pt idx="29">
                  <c:v>37.799999999999997</c:v>
                </c:pt>
                <c:pt idx="30">
                  <c:v>33.6</c:v>
                </c:pt>
                <c:pt idx="31">
                  <c:v>8.8000000000000007</c:v>
                </c:pt>
                <c:pt idx="32">
                  <c:v>9.8000000000000007</c:v>
                </c:pt>
                <c:pt idx="33">
                  <c:v>25.2</c:v>
                </c:pt>
                <c:pt idx="34">
                  <c:v>2</c:v>
                </c:pt>
                <c:pt idx="35">
                  <c:v>19.399999999999999</c:v>
                </c:pt>
                <c:pt idx="36">
                  <c:v>5.2</c:v>
                </c:pt>
                <c:pt idx="37">
                  <c:v>6</c:v>
                </c:pt>
                <c:pt idx="38">
                  <c:v>14.6</c:v>
                </c:pt>
                <c:pt idx="39">
                  <c:v>57.4</c:v>
                </c:pt>
                <c:pt idx="40">
                  <c:v>1</c:v>
                </c:pt>
                <c:pt idx="41">
                  <c:v>35.6</c:v>
                </c:pt>
                <c:pt idx="42">
                  <c:v>35</c:v>
                </c:pt>
                <c:pt idx="43">
                  <c:v>14.4</c:v>
                </c:pt>
                <c:pt idx="44">
                  <c:v>8.6</c:v>
                </c:pt>
                <c:pt idx="45">
                  <c:v>5.8</c:v>
                </c:pt>
                <c:pt idx="46">
                  <c:v>45.6</c:v>
                </c:pt>
                <c:pt idx="47">
                  <c:v>33</c:v>
                </c:pt>
                <c:pt idx="48">
                  <c:v>25</c:v>
                </c:pt>
                <c:pt idx="49">
                  <c:v>28.2</c:v>
                </c:pt>
                <c:pt idx="50">
                  <c:v>27.8</c:v>
                </c:pt>
                <c:pt idx="51">
                  <c:v>56</c:v>
                </c:pt>
                <c:pt idx="52">
                  <c:v>58</c:v>
                </c:pt>
                <c:pt idx="53">
                  <c:v>17</c:v>
                </c:pt>
                <c:pt idx="54">
                  <c:v>49.4</c:v>
                </c:pt>
                <c:pt idx="55">
                  <c:v>42.2</c:v>
                </c:pt>
                <c:pt idx="56">
                  <c:v>22.4</c:v>
                </c:pt>
                <c:pt idx="57">
                  <c:v>27.6</c:v>
                </c:pt>
                <c:pt idx="58">
                  <c:v>3</c:v>
                </c:pt>
                <c:pt idx="59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C749-BE46-3C3BE9A5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34623"/>
        <c:axId val="1985379967"/>
      </c:lineChart>
      <c:catAx>
        <c:axId val="20582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79967"/>
        <c:crosses val="autoZero"/>
        <c:auto val="1"/>
        <c:lblAlgn val="ctr"/>
        <c:lblOffset val="100"/>
        <c:noMultiLvlLbl val="0"/>
      </c:catAx>
      <c:valAx>
        <c:axId val="19853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(#1-60)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and Lowest Ranked Teams Forecasted</a:t>
            </a:r>
            <a:r>
              <a:rPr lang="en-US" b="1" baseline="0"/>
              <a:t> Fan Attendance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Denver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Sheet2!$W$7:$AF$7</c:f>
              <c:strCache>
                <c:ptCount val="10"/>
                <c:pt idx="0">
                  <c:v>2015-16</c:v>
                </c:pt>
                <c:pt idx="1">
                  <c:v>2016-17</c:v>
                </c:pt>
                <c:pt idx="2">
                  <c:v>2017-18</c:v>
                </c:pt>
                <c:pt idx="3">
                  <c:v>2018-19</c:v>
                </c:pt>
                <c:pt idx="4">
                  <c:v>2019-20</c:v>
                </c:pt>
                <c:pt idx="5">
                  <c:v>2020-21</c:v>
                </c:pt>
                <c:pt idx="6">
                  <c:v>2021-22</c:v>
                </c:pt>
                <c:pt idx="7">
                  <c:v>2022-23</c:v>
                </c:pt>
                <c:pt idx="8">
                  <c:v>2023-24</c:v>
                </c:pt>
                <c:pt idx="9">
                  <c:v>2024-25</c:v>
                </c:pt>
              </c:strCache>
            </c:strRef>
          </c:cat>
          <c:val>
            <c:numRef>
              <c:f>Sheet2!$W$2:$AF$2</c:f>
              <c:numCache>
                <c:formatCode>#,##0</c:formatCode>
                <c:ptCount val="10"/>
                <c:pt idx="0">
                  <c:v>92217</c:v>
                </c:pt>
                <c:pt idx="1">
                  <c:v>112765</c:v>
                </c:pt>
                <c:pt idx="2">
                  <c:v>118954</c:v>
                </c:pt>
                <c:pt idx="3">
                  <c:v>105789</c:v>
                </c:pt>
                <c:pt idx="4">
                  <c:v>106271</c:v>
                </c:pt>
                <c:pt idx="5">
                  <c:v>110338</c:v>
                </c:pt>
                <c:pt idx="6">
                  <c:v>107466</c:v>
                </c:pt>
                <c:pt idx="7">
                  <c:v>108025</c:v>
                </c:pt>
                <c:pt idx="8">
                  <c:v>107745.5</c:v>
                </c:pt>
                <c:pt idx="9">
                  <c:v>108609.66666666667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1-974D-8E99-12991ECA7EB7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Alaska Anchorage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Sheet2!$W$7:$AF$7</c:f>
              <c:strCache>
                <c:ptCount val="10"/>
                <c:pt idx="0">
                  <c:v>2015-16</c:v>
                </c:pt>
                <c:pt idx="1">
                  <c:v>2016-17</c:v>
                </c:pt>
                <c:pt idx="2">
                  <c:v>2017-18</c:v>
                </c:pt>
                <c:pt idx="3">
                  <c:v>2018-19</c:v>
                </c:pt>
                <c:pt idx="4">
                  <c:v>2019-20</c:v>
                </c:pt>
                <c:pt idx="5">
                  <c:v>2020-21</c:v>
                </c:pt>
                <c:pt idx="6">
                  <c:v>2021-22</c:v>
                </c:pt>
                <c:pt idx="7">
                  <c:v>2022-23</c:v>
                </c:pt>
                <c:pt idx="8">
                  <c:v>2023-24</c:v>
                </c:pt>
                <c:pt idx="9">
                  <c:v>2024-25</c:v>
                </c:pt>
              </c:strCache>
            </c:strRef>
          </c:cat>
          <c:val>
            <c:numRef>
              <c:f>Sheet2!$W$3:$AF$3</c:f>
              <c:numCache>
                <c:formatCode>#,##0</c:formatCode>
                <c:ptCount val="10"/>
                <c:pt idx="0">
                  <c:v>31728</c:v>
                </c:pt>
                <c:pt idx="1">
                  <c:v>32960</c:v>
                </c:pt>
                <c:pt idx="2">
                  <c:v>33958</c:v>
                </c:pt>
                <c:pt idx="3">
                  <c:v>31107</c:v>
                </c:pt>
                <c:pt idx="4">
                  <c:v>10956</c:v>
                </c:pt>
                <c:pt idx="5">
                  <c:v>25340.333333333332</c:v>
                </c:pt>
                <c:pt idx="6">
                  <c:v>22467.777777777777</c:v>
                </c:pt>
                <c:pt idx="7">
                  <c:v>19588.037037037036</c:v>
                </c:pt>
                <c:pt idx="8">
                  <c:v>21027.907407407409</c:v>
                </c:pt>
                <c:pt idx="9">
                  <c:v>22465.382716049382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1-974D-8E99-12991ECA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7024"/>
        <c:axId val="41558672"/>
      </c:lineChart>
      <c:catAx>
        <c:axId val="415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672"/>
        <c:crosses val="autoZero"/>
        <c:auto val="1"/>
        <c:lblAlgn val="ctr"/>
        <c:lblOffset val="100"/>
        <c:noMultiLvlLbl val="0"/>
      </c:catAx>
      <c:valAx>
        <c:axId val="415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Fans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Highest and Lowest Ranked Teams Forecasted Pairwise   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Sheet2!$V$8</c:f>
              <c:strCache>
                <c:ptCount val="1"/>
                <c:pt idx="0">
                  <c:v>Denver Rank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Sheet2!$W$7:$AF$7</c:f>
              <c:strCache>
                <c:ptCount val="10"/>
                <c:pt idx="0">
                  <c:v>2015-16</c:v>
                </c:pt>
                <c:pt idx="1">
                  <c:v>2016-17</c:v>
                </c:pt>
                <c:pt idx="2">
                  <c:v>2017-18</c:v>
                </c:pt>
                <c:pt idx="3">
                  <c:v>2018-19</c:v>
                </c:pt>
                <c:pt idx="4">
                  <c:v>2019-20</c:v>
                </c:pt>
                <c:pt idx="5">
                  <c:v>2020-21</c:v>
                </c:pt>
                <c:pt idx="6">
                  <c:v>2021-22</c:v>
                </c:pt>
                <c:pt idx="7">
                  <c:v>2022-23</c:v>
                </c:pt>
                <c:pt idx="8">
                  <c:v>2023-24</c:v>
                </c:pt>
                <c:pt idx="9">
                  <c:v>2024-25</c:v>
                </c:pt>
              </c:strCache>
            </c:strRef>
          </c:cat>
          <c:val>
            <c:numRef>
              <c:f>Sheet2!$W$8:$AF$8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 formatCode="0">
                  <c:v>7.666666666666667</c:v>
                </c:pt>
                <c:pt idx="6" formatCode="0">
                  <c:v>7.8888888888888893</c:v>
                </c:pt>
                <c:pt idx="7" formatCode="0">
                  <c:v>7.518518518518519</c:v>
                </c:pt>
                <c:pt idx="8" formatCode="0">
                  <c:v>7.6913580246913584</c:v>
                </c:pt>
                <c:pt idx="9" formatCode="0">
                  <c:v>7.6995884773662553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E940-9C8A-CC10F40EA6E4}"/>
            </c:ext>
          </c:extLst>
        </c:ser>
        <c:ser>
          <c:idx val="1"/>
          <c:order val="1"/>
          <c:tx>
            <c:strRef>
              <c:f>Sheet2!$V$9</c:f>
              <c:strCache>
                <c:ptCount val="1"/>
                <c:pt idx="0">
                  <c:v>Alaska Anchorage Rank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Sheet2!$W$7:$AF$7</c:f>
              <c:strCache>
                <c:ptCount val="10"/>
                <c:pt idx="0">
                  <c:v>2015-16</c:v>
                </c:pt>
                <c:pt idx="1">
                  <c:v>2016-17</c:v>
                </c:pt>
                <c:pt idx="2">
                  <c:v>2017-18</c:v>
                </c:pt>
                <c:pt idx="3">
                  <c:v>2018-19</c:v>
                </c:pt>
                <c:pt idx="4">
                  <c:v>2019-20</c:v>
                </c:pt>
                <c:pt idx="5">
                  <c:v>2020-21</c:v>
                </c:pt>
                <c:pt idx="6">
                  <c:v>2021-22</c:v>
                </c:pt>
                <c:pt idx="7">
                  <c:v>2022-23</c:v>
                </c:pt>
                <c:pt idx="8">
                  <c:v>2023-24</c:v>
                </c:pt>
                <c:pt idx="9">
                  <c:v>2024-25</c:v>
                </c:pt>
              </c:strCache>
            </c:strRef>
          </c:cat>
          <c:val>
            <c:numRef>
              <c:f>Sheet2!$W$9:$AF$9</c:f>
              <c:numCache>
                <c:formatCode>General</c:formatCode>
                <c:ptCount val="10"/>
                <c:pt idx="0">
                  <c:v>49</c:v>
                </c:pt>
                <c:pt idx="1">
                  <c:v>42</c:v>
                </c:pt>
                <c:pt idx="2">
                  <c:v>43</c:v>
                </c:pt>
                <c:pt idx="3">
                  <c:v>41</c:v>
                </c:pt>
                <c:pt idx="4">
                  <c:v>58</c:v>
                </c:pt>
                <c:pt idx="5" formatCode="0">
                  <c:v>47.333333333333336</c:v>
                </c:pt>
                <c:pt idx="6" formatCode="0">
                  <c:v>48.777777777777779</c:v>
                </c:pt>
                <c:pt idx="7" formatCode="0">
                  <c:v>51.370370370370374</c:v>
                </c:pt>
                <c:pt idx="8" formatCode="0">
                  <c:v>49.160493827160501</c:v>
                </c:pt>
                <c:pt idx="9" formatCode="0">
                  <c:v>49.769547325102884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E940-9C8A-CC10F40E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64863"/>
        <c:axId val="61158144"/>
      </c:lineChart>
      <c:catAx>
        <c:axId val="17265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144"/>
        <c:crosses val="autoZero"/>
        <c:auto val="1"/>
        <c:lblAlgn val="ctr"/>
        <c:lblOffset val="100"/>
        <c:noMultiLvlLbl val="0"/>
      </c:catAx>
      <c:valAx>
        <c:axId val="61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Average Total Yearly Attendance on Average Ranking from 2015-2020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Total Yearly Attendance on Average Ranking from 2015-2020</a:t>
          </a:r>
        </a:p>
      </cx:txPr>
    </cx:title>
    <cx:plotArea>
      <cx:plotAreaRegion>
        <cx:series layoutId="clusteredColumn" uniqueId="{A1730D25-4C7D-5349-8B37-23447CDB57CA}" formatIdx="0">
          <cx:tx>
            <cx:txData>
              <cx:f>_xlchart.v1.6</cx:f>
              <cx:v>Average Total Attendance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E1D8F3-9D6E-B045-A32F-E7AE592E89CB}" formatIdx="1">
          <cx:spPr>
            <a:ln>
              <a:noFill/>
            </a:ln>
          </cx:spPr>
          <cx:axisId val="2"/>
        </cx:series>
        <cx:series layoutId="clusteredColumn" hidden="1" uniqueId="{7DDC7544-6205-F24E-96F1-EB15BBACAD74}" formatIdx="2">
          <cx:tx>
            <cx:txData>
              <cx:f>_xlchart.v1.8</cx:f>
              <cx:v>AVERAGE RANKING 2015-2020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FB34021-033B-EB42-BE4A-30334FA7B3E5}" formatIdx="3">
          <cx:axisId val="2"/>
        </cx:series>
      </cx:plotAreaRegion>
      <cx:axis id="0">
        <cx:catScaling gapWidth="0"/>
        <cx:title>
          <cx:tx>
            <cx:txData>
              <cx:v>Rank of Schools (#1-60)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Rank of Schools (#1-60)</a:t>
              </a:r>
            </a:p>
          </cx:txPr>
        </cx:title>
        <cx:tickLabels/>
      </cx:axis>
      <cx:axis id="1">
        <cx:valScaling/>
        <cx:title>
          <cx:tx>
            <cx:txData>
              <cx:v># of Total Fans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Total Fans</a:t>
              </a:r>
            </a:p>
          </cx:txPr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Average Total Game Attendance Per Year on Average Team Ranking from 2015-2020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Total Game Attendance Per Year on Average Team Ranking from 2015-2020</a:t>
          </a:r>
        </a:p>
      </cx:txPr>
    </cx:title>
    <cx:plotArea>
      <cx:plotAreaRegion>
        <cx:series layoutId="clusteredColumn" uniqueId="{14E7B1F4-D420-0B49-A900-376434EED8DA}" formatIdx="0">
          <cx:tx>
            <cx:txData>
              <cx:f>_xlchart.v1.1</cx:f>
              <cx:v>Average Attendance Per Game Per Year</cx:v>
            </cx:txData>
          </cx:tx>
          <cx:spPr>
            <a:solidFill>
              <a:srgbClr val="FF000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BA40CE92-5C81-C540-9E99-7CFD4FF5C301}" formatIdx="1">
          <cx:spPr>
            <a:ln>
              <a:noFill/>
            </a:ln>
          </cx:spPr>
          <cx:axisId val="2"/>
        </cx:series>
        <cx:series layoutId="clusteredColumn" hidden="1" uniqueId="{2C4E265B-0BFA-8444-B5FE-B8B86E5DC14B}" formatIdx="2">
          <cx:tx>
            <cx:txData>
              <cx:f>_xlchart.v1.3</cx:f>
              <cx:v>AVERAGE RANKING 2015-2020</cx:v>
            </cx:txData>
          </cx:tx>
          <cx:dataId val="1"/>
          <cx:layoutPr>
            <cx:aggregation/>
          </cx:layoutPr>
          <cx:axisId val="1"/>
        </cx:series>
        <cx:series layoutId="paretoLine" ownerIdx="2" uniqueId="{6B67FB62-4A75-8D46-83CE-40F11C9861FB}" formatIdx="3">
          <cx:axisId val="2"/>
        </cx:series>
      </cx:plotAreaRegion>
      <cx:axis id="0">
        <cx:catScaling gapWidth="0"/>
        <cx:title>
          <cx:tx>
            <cx:txData>
              <cx:v>Ranking of Schools (#1-60)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Ranking of Schools (#1-60)</a:t>
              </a:r>
            </a:p>
          </cx:txPr>
        </cx:title>
        <cx:tickLabels/>
      </cx:axis>
      <cx:axis id="1">
        <cx:valScaling/>
        <cx:title>
          <cx:tx>
            <cx:txData>
              <cx:v># of Fans Per Game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Fans Per Game</a:t>
              </a:r>
            </a:p>
          </cx:txPr>
        </cx:title>
        <cx:majorGridlines>
          <cx:spPr>
            <a:solidFill>
              <a:schemeClr val="accent1"/>
            </a:solidFill>
          </cx:spPr>
        </cx:majorGridlines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1028700</xdr:colOff>
      <xdr:row>64</xdr:row>
      <xdr:rowOff>63500</xdr:rowOff>
    </xdr:from>
    <xdr:to>
      <xdr:col>18</xdr:col>
      <xdr:colOff>546100</xdr:colOff>
      <xdr:row>77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58ACBA-DF79-EFA4-B870-E106A438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50</xdr:row>
      <xdr:rowOff>76200</xdr:rowOff>
    </xdr:from>
    <xdr:to>
      <xdr:col>21</xdr:col>
      <xdr:colOff>812800</xdr:colOff>
      <xdr:row>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98CC4C9-558A-010B-C44B-2006FEC06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02100" y="10909300"/>
              <a:ext cx="75311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927100</xdr:colOff>
      <xdr:row>50</xdr:row>
      <xdr:rowOff>88900</xdr:rowOff>
    </xdr:from>
    <xdr:to>
      <xdr:col>27</xdr:col>
      <xdr:colOff>508000</xdr:colOff>
      <xdr:row>67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91EA434-A092-75B1-CCDB-286B3F0BE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7500" y="10922000"/>
              <a:ext cx="702310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755650</xdr:colOff>
      <xdr:row>11</xdr:row>
      <xdr:rowOff>88900</xdr:rowOff>
    </xdr:from>
    <xdr:to>
      <xdr:col>28</xdr:col>
      <xdr:colOff>101600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C62F0-2693-E1E3-7953-7190149D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565150</xdr:colOff>
      <xdr:row>11</xdr:row>
      <xdr:rowOff>76200</xdr:rowOff>
    </xdr:from>
    <xdr:to>
      <xdr:col>34</xdr:col>
      <xdr:colOff>698500</xdr:colOff>
      <xdr:row>25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F5CEF-9403-E88C-7C16-DF7F0468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cho.com/stats/attendance/division-i-men/2018-2019/" TargetMode="External"/><Relationship Id="rId7" Type="http://schemas.openxmlformats.org/officeDocument/2006/relationships/hyperlink" Target="https://www.collegehockeynews.com/ratings/pairwise/2015" TargetMode="External"/><Relationship Id="rId2" Type="http://schemas.openxmlformats.org/officeDocument/2006/relationships/hyperlink" Target="https://www.uscho.com/stats/attendance/division-i-men/2017-2018/" TargetMode="External"/><Relationship Id="rId1" Type="http://schemas.openxmlformats.org/officeDocument/2006/relationships/hyperlink" Target="https://www.uscho.com/stats/attendance/division-i-men/2016-2017/" TargetMode="External"/><Relationship Id="rId6" Type="http://schemas.openxmlformats.org/officeDocument/2006/relationships/hyperlink" Target="https://www.uscho.com/stats/attendance/division-i-men/2015-2016/" TargetMode="External"/><Relationship Id="rId5" Type="http://schemas.openxmlformats.org/officeDocument/2006/relationships/hyperlink" Target="https://www.uscho.com/stats/attendance/division-i-men/2020-2021/" TargetMode="External"/><Relationship Id="rId4" Type="http://schemas.openxmlformats.org/officeDocument/2006/relationships/hyperlink" Target="https://www.uscho.com/stats/attendance/division-i-men/2019-20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D0A0-5CD3-C542-A528-13C9CE0B0F41}">
  <dimension ref="A1:H301"/>
  <sheetViews>
    <sheetView tabSelected="1" workbookViewId="0">
      <selection activeCell="B2" sqref="B2"/>
    </sheetView>
  </sheetViews>
  <sheetFormatPr baseColWidth="10" defaultRowHeight="16"/>
  <cols>
    <col min="1" max="1" width="10.83203125" style="6"/>
    <col min="4" max="4" width="15.1640625" bestFit="1" customWidth="1"/>
    <col min="5" max="5" width="17.83203125" bestFit="1" customWidth="1"/>
  </cols>
  <sheetData>
    <row r="1" spans="1:8" ht="17" thickBot="1">
      <c r="A1" s="38" t="s">
        <v>424</v>
      </c>
      <c r="B1" s="4" t="s">
        <v>61</v>
      </c>
      <c r="C1" s="4" t="s">
        <v>62</v>
      </c>
      <c r="D1" s="4" t="s">
        <v>420</v>
      </c>
      <c r="E1" s="4" t="s">
        <v>421</v>
      </c>
      <c r="F1" s="4" t="s">
        <v>66</v>
      </c>
      <c r="G1" s="4" t="s">
        <v>423</v>
      </c>
      <c r="H1" s="27" t="s">
        <v>422</v>
      </c>
    </row>
    <row r="2" spans="1:8">
      <c r="A2" s="5" t="s">
        <v>77</v>
      </c>
      <c r="B2" s="1">
        <v>60</v>
      </c>
      <c r="C2" s="1" t="s">
        <v>58</v>
      </c>
      <c r="D2" s="3">
        <v>3479</v>
      </c>
      <c r="E2" s="1">
        <v>217</v>
      </c>
      <c r="F2" s="3">
        <v>6866</v>
      </c>
      <c r="G2" s="1">
        <v>3.2</v>
      </c>
      <c r="H2">
        <v>66.7</v>
      </c>
    </row>
    <row r="3" spans="1:8">
      <c r="A3" s="5" t="s">
        <v>77</v>
      </c>
      <c r="B3" s="1">
        <v>41</v>
      </c>
      <c r="C3" s="1" t="s">
        <v>38</v>
      </c>
      <c r="D3" s="3">
        <v>36399</v>
      </c>
      <c r="E3" s="3">
        <v>2022</v>
      </c>
      <c r="F3" s="3">
        <v>2470</v>
      </c>
      <c r="G3" s="1">
        <v>81.900000000000006</v>
      </c>
      <c r="H3">
        <v>60.8</v>
      </c>
    </row>
    <row r="4" spans="1:8">
      <c r="A4" s="5" t="s">
        <v>77</v>
      </c>
      <c r="B4" s="1">
        <v>46</v>
      </c>
      <c r="C4" s="1" t="s">
        <v>45</v>
      </c>
      <c r="D4" s="3">
        <v>33035</v>
      </c>
      <c r="E4" s="3">
        <v>1835</v>
      </c>
      <c r="F4" s="3">
        <v>6600</v>
      </c>
      <c r="G4" s="1">
        <v>27.8</v>
      </c>
      <c r="H4">
        <v>56.9</v>
      </c>
    </row>
    <row r="5" spans="1:8">
      <c r="A5" s="5" t="s">
        <v>77</v>
      </c>
      <c r="B5" s="1">
        <v>32</v>
      </c>
      <c r="C5" s="1" t="s">
        <v>34</v>
      </c>
      <c r="D5" s="3">
        <v>43232</v>
      </c>
      <c r="E5" s="3">
        <v>2702</v>
      </c>
      <c r="F5" s="3">
        <v>4324</v>
      </c>
      <c r="G5" s="1">
        <v>62.5</v>
      </c>
      <c r="H5">
        <v>52.8</v>
      </c>
    </row>
    <row r="6" spans="1:8">
      <c r="A6" s="5" t="s">
        <v>77</v>
      </c>
      <c r="B6" s="1">
        <v>49</v>
      </c>
      <c r="C6" s="1" t="s">
        <v>42</v>
      </c>
      <c r="D6" s="3">
        <v>31728</v>
      </c>
      <c r="E6" s="3">
        <v>1763</v>
      </c>
      <c r="F6" s="1">
        <v>800</v>
      </c>
      <c r="G6" s="1">
        <v>220.3</v>
      </c>
      <c r="H6">
        <v>53.8</v>
      </c>
    </row>
    <row r="7" spans="1:8">
      <c r="A7" s="5" t="s">
        <v>77</v>
      </c>
      <c r="B7" s="1">
        <v>50</v>
      </c>
      <c r="C7" s="1" t="s">
        <v>49</v>
      </c>
      <c r="D7" s="3">
        <v>12231</v>
      </c>
      <c r="E7" s="3">
        <v>1747</v>
      </c>
      <c r="F7" s="3">
        <v>5000</v>
      </c>
      <c r="G7" s="1">
        <v>34.9</v>
      </c>
      <c r="H7">
        <v>48.7</v>
      </c>
    </row>
    <row r="8" spans="1:8">
      <c r="A8" s="5" t="s">
        <v>77</v>
      </c>
      <c r="B8" s="1">
        <v>48</v>
      </c>
      <c r="C8" s="1" t="s">
        <v>43</v>
      </c>
      <c r="D8" s="3">
        <v>35312</v>
      </c>
      <c r="E8" s="3">
        <v>1766</v>
      </c>
      <c r="F8" s="3">
        <v>2746</v>
      </c>
      <c r="G8" s="1">
        <v>64.3</v>
      </c>
      <c r="H8">
        <v>37.200000000000003</v>
      </c>
    </row>
    <row r="9" spans="1:8">
      <c r="A9" s="5" t="s">
        <v>77</v>
      </c>
      <c r="B9" s="1">
        <v>27</v>
      </c>
      <c r="C9" s="1" t="s">
        <v>27</v>
      </c>
      <c r="D9" s="3">
        <v>57811</v>
      </c>
      <c r="E9" s="3">
        <v>3212</v>
      </c>
      <c r="F9" s="3">
        <v>4373</v>
      </c>
      <c r="G9" s="1">
        <v>73.400000000000006</v>
      </c>
      <c r="H9">
        <v>42.5</v>
      </c>
    </row>
    <row r="10" spans="1:8">
      <c r="A10" s="5" t="s">
        <v>77</v>
      </c>
      <c r="B10" s="1">
        <v>58</v>
      </c>
      <c r="C10" s="1" t="s">
        <v>57</v>
      </c>
      <c r="D10" s="3">
        <v>11754</v>
      </c>
      <c r="E10" s="1">
        <v>619</v>
      </c>
      <c r="F10" s="3">
        <v>1917</v>
      </c>
      <c r="G10" s="1">
        <v>32.299999999999997</v>
      </c>
      <c r="H10">
        <v>40.5</v>
      </c>
    </row>
    <row r="11" spans="1:8">
      <c r="A11" s="5" t="s">
        <v>77</v>
      </c>
      <c r="B11" s="1">
        <v>14</v>
      </c>
      <c r="C11" s="1" t="s">
        <v>11</v>
      </c>
      <c r="D11" s="3">
        <v>89373</v>
      </c>
      <c r="E11" s="3">
        <v>4965</v>
      </c>
      <c r="F11" s="3">
        <v>7884</v>
      </c>
      <c r="G11" s="1">
        <v>63</v>
      </c>
      <c r="H11">
        <v>21.8</v>
      </c>
    </row>
    <row r="12" spans="1:8">
      <c r="A12" s="5" t="s">
        <v>77</v>
      </c>
      <c r="B12" s="1">
        <v>17</v>
      </c>
      <c r="C12" s="1" t="s">
        <v>18</v>
      </c>
      <c r="D12" s="3">
        <v>78480</v>
      </c>
      <c r="E12" s="3">
        <v>4360</v>
      </c>
      <c r="F12" s="3">
        <v>6221</v>
      </c>
      <c r="G12" s="1">
        <v>70.099999999999994</v>
      </c>
      <c r="H12">
        <v>24.3</v>
      </c>
    </row>
    <row r="13" spans="1:8">
      <c r="A13" s="5" t="s">
        <v>77</v>
      </c>
      <c r="B13" s="1">
        <v>34</v>
      </c>
      <c r="C13" s="1" t="s">
        <v>36</v>
      </c>
      <c r="D13" s="3">
        <v>56084</v>
      </c>
      <c r="E13" s="3">
        <v>2549</v>
      </c>
      <c r="F13" s="3">
        <v>5000</v>
      </c>
      <c r="G13" s="1">
        <v>51</v>
      </c>
      <c r="H13">
        <v>54.1</v>
      </c>
    </row>
    <row r="14" spans="1:8">
      <c r="A14" s="5" t="s">
        <v>77</v>
      </c>
      <c r="B14" s="1">
        <v>53</v>
      </c>
      <c r="C14" s="1" t="s">
        <v>55</v>
      </c>
      <c r="D14" s="3">
        <v>14265</v>
      </c>
      <c r="E14" s="3">
        <v>1097</v>
      </c>
      <c r="F14" s="3">
        <v>2495</v>
      </c>
      <c r="G14" s="1">
        <v>44</v>
      </c>
      <c r="H14">
        <v>72.400000000000006</v>
      </c>
    </row>
    <row r="15" spans="1:8">
      <c r="A15" s="5" t="s">
        <v>77</v>
      </c>
      <c r="B15" s="1">
        <v>54</v>
      </c>
      <c r="C15" s="1" t="s">
        <v>54</v>
      </c>
      <c r="D15" s="3">
        <v>21835</v>
      </c>
      <c r="E15" s="3">
        <v>1092</v>
      </c>
      <c r="F15" s="3">
        <v>1800</v>
      </c>
      <c r="G15" s="1">
        <v>60.7</v>
      </c>
      <c r="H15">
        <v>60.5</v>
      </c>
    </row>
    <row r="16" spans="1:8">
      <c r="A16" s="5" t="s">
        <v>77</v>
      </c>
      <c r="B16" s="1">
        <v>33</v>
      </c>
      <c r="C16" s="1" t="s">
        <v>29</v>
      </c>
      <c r="D16" s="3">
        <v>49070</v>
      </c>
      <c r="E16" s="3">
        <v>2583</v>
      </c>
      <c r="F16" s="3">
        <v>3000</v>
      </c>
      <c r="G16" s="1">
        <v>86.1</v>
      </c>
      <c r="H16">
        <v>44.4</v>
      </c>
    </row>
    <row r="17" spans="1:8">
      <c r="A17" s="5" t="s">
        <v>77</v>
      </c>
      <c r="B17" s="1">
        <v>51</v>
      </c>
      <c r="C17" s="1" t="s">
        <v>50</v>
      </c>
      <c r="D17" s="3">
        <v>20793</v>
      </c>
      <c r="E17" s="3">
        <v>1599</v>
      </c>
      <c r="F17" s="3">
        <v>2222</v>
      </c>
      <c r="G17" s="1">
        <v>72</v>
      </c>
      <c r="H17">
        <v>32.4</v>
      </c>
    </row>
    <row r="18" spans="1:8">
      <c r="A18" s="5" t="s">
        <v>77</v>
      </c>
      <c r="B18" s="1">
        <v>6</v>
      </c>
      <c r="C18" s="1" t="s">
        <v>13</v>
      </c>
      <c r="D18" s="3">
        <v>103844</v>
      </c>
      <c r="E18" s="3">
        <v>6108</v>
      </c>
      <c r="F18" s="3">
        <v>3407</v>
      </c>
      <c r="G18" s="1">
        <v>179.3</v>
      </c>
      <c r="H18">
        <v>34.299999999999997</v>
      </c>
    </row>
    <row r="19" spans="1:8">
      <c r="A19" s="5" t="s">
        <v>77</v>
      </c>
      <c r="B19" s="1">
        <v>12</v>
      </c>
      <c r="C19" s="1" t="s">
        <v>16</v>
      </c>
      <c r="D19" s="3">
        <v>87189</v>
      </c>
      <c r="E19" s="3">
        <v>5129</v>
      </c>
      <c r="F19" s="3">
        <v>9000</v>
      </c>
      <c r="G19" s="1">
        <v>57</v>
      </c>
      <c r="H19">
        <v>20.7</v>
      </c>
    </row>
    <row r="20" spans="1:8">
      <c r="A20" s="5" t="s">
        <v>77</v>
      </c>
      <c r="B20" s="1">
        <v>19</v>
      </c>
      <c r="C20" s="1" t="s">
        <v>21</v>
      </c>
      <c r="D20" s="3">
        <v>64359</v>
      </c>
      <c r="E20" s="3">
        <v>4022</v>
      </c>
      <c r="F20" s="3">
        <v>4267</v>
      </c>
      <c r="G20" s="1">
        <v>94.3</v>
      </c>
      <c r="H20">
        <v>82.6</v>
      </c>
    </row>
    <row r="21" spans="1:8">
      <c r="A21" s="5" t="s">
        <v>77</v>
      </c>
      <c r="B21" s="1">
        <v>38</v>
      </c>
      <c r="C21" s="1" t="s">
        <v>41</v>
      </c>
      <c r="D21" s="3">
        <v>40320</v>
      </c>
      <c r="E21" s="3">
        <v>2372</v>
      </c>
      <c r="F21" s="3">
        <v>4500</v>
      </c>
      <c r="G21" s="1">
        <v>52.7</v>
      </c>
      <c r="H21">
        <v>65.599999999999994</v>
      </c>
    </row>
    <row r="22" spans="1:8">
      <c r="A22" s="5" t="s">
        <v>77</v>
      </c>
      <c r="B22" s="1">
        <v>13</v>
      </c>
      <c r="C22" s="1" t="s">
        <v>6</v>
      </c>
      <c r="D22" s="3">
        <v>92217</v>
      </c>
      <c r="E22" s="3">
        <v>5123</v>
      </c>
      <c r="F22" s="3">
        <v>6026</v>
      </c>
      <c r="G22" s="1">
        <v>85</v>
      </c>
      <c r="H22">
        <v>61.8</v>
      </c>
    </row>
    <row r="23" spans="1:8">
      <c r="A23" s="5" t="s">
        <v>77</v>
      </c>
      <c r="B23" s="1">
        <v>43</v>
      </c>
      <c r="C23" s="1" t="s">
        <v>44</v>
      </c>
      <c r="D23" s="3">
        <v>37613</v>
      </c>
      <c r="E23" s="3">
        <v>1980</v>
      </c>
      <c r="F23" s="3">
        <v>2490</v>
      </c>
      <c r="G23" s="1">
        <v>79.5</v>
      </c>
      <c r="H23">
        <v>56.8</v>
      </c>
    </row>
    <row r="24" spans="1:8">
      <c r="A24" s="5" t="s">
        <v>77</v>
      </c>
      <c r="B24" s="1">
        <v>37</v>
      </c>
      <c r="C24" s="1" t="s">
        <v>39</v>
      </c>
      <c r="D24" s="3">
        <v>31008</v>
      </c>
      <c r="E24" s="3">
        <v>2385</v>
      </c>
      <c r="F24" s="3">
        <v>3095</v>
      </c>
      <c r="G24" s="1">
        <v>77.099999999999994</v>
      </c>
      <c r="H24">
        <v>53.7</v>
      </c>
    </row>
    <row r="25" spans="1:8">
      <c r="A25" s="5" t="s">
        <v>77</v>
      </c>
      <c r="B25" s="1">
        <v>55</v>
      </c>
      <c r="C25" s="1" t="s">
        <v>52</v>
      </c>
      <c r="D25" s="3">
        <v>19089</v>
      </c>
      <c r="E25" s="3">
        <v>1060</v>
      </c>
      <c r="F25" s="3">
        <v>1400</v>
      </c>
      <c r="G25" s="1">
        <v>75.8</v>
      </c>
      <c r="H25">
        <v>56.6</v>
      </c>
    </row>
    <row r="26" spans="1:8">
      <c r="A26" s="5" t="s">
        <v>77</v>
      </c>
      <c r="B26" s="1">
        <v>44</v>
      </c>
      <c r="C26" s="1" t="s">
        <v>48</v>
      </c>
      <c r="D26" s="3">
        <v>32602</v>
      </c>
      <c r="E26" s="3">
        <v>1918</v>
      </c>
      <c r="F26" s="3">
        <v>3373</v>
      </c>
      <c r="G26" s="1">
        <v>56.9</v>
      </c>
      <c r="H26">
        <v>52.9</v>
      </c>
    </row>
    <row r="27" spans="1:8">
      <c r="A27" s="5" t="s">
        <v>77</v>
      </c>
      <c r="B27" s="1">
        <v>20</v>
      </c>
      <c r="C27" s="1" t="s">
        <v>15</v>
      </c>
      <c r="D27" s="3">
        <v>66549</v>
      </c>
      <c r="E27" s="3">
        <v>3915</v>
      </c>
      <c r="F27" s="3">
        <v>5124</v>
      </c>
      <c r="G27" s="1">
        <v>76.400000000000006</v>
      </c>
      <c r="H27">
        <v>57.4</v>
      </c>
    </row>
    <row r="28" spans="1:8">
      <c r="A28" s="5" t="s">
        <v>77</v>
      </c>
      <c r="B28" s="1">
        <v>30</v>
      </c>
      <c r="C28" s="1" t="s">
        <v>25</v>
      </c>
      <c r="D28" s="3">
        <v>43013</v>
      </c>
      <c r="E28" s="3">
        <v>2868</v>
      </c>
      <c r="F28" s="3">
        <v>8373</v>
      </c>
      <c r="G28" s="1">
        <v>34.200000000000003</v>
      </c>
      <c r="H28">
        <v>48.6</v>
      </c>
    </row>
    <row r="29" spans="1:8">
      <c r="A29" s="5" t="s">
        <v>77</v>
      </c>
      <c r="B29" s="1">
        <v>52</v>
      </c>
      <c r="C29" s="1" t="s">
        <v>51</v>
      </c>
      <c r="D29" s="3">
        <v>23099</v>
      </c>
      <c r="E29" s="3">
        <v>1283</v>
      </c>
      <c r="F29" s="3">
        <v>1300</v>
      </c>
      <c r="G29" s="1">
        <v>98.7</v>
      </c>
      <c r="H29">
        <v>32.4</v>
      </c>
    </row>
    <row r="30" spans="1:8">
      <c r="A30" s="5" t="s">
        <v>77</v>
      </c>
      <c r="B30" s="1">
        <v>39</v>
      </c>
      <c r="C30" s="1" t="s">
        <v>37</v>
      </c>
      <c r="D30" s="3">
        <v>89630</v>
      </c>
      <c r="E30" s="3">
        <v>2359</v>
      </c>
      <c r="F30" s="3">
        <v>2549</v>
      </c>
      <c r="G30" s="1">
        <v>92.5</v>
      </c>
      <c r="H30">
        <v>27.4</v>
      </c>
    </row>
    <row r="31" spans="1:8">
      <c r="A31" s="5" t="s">
        <v>77</v>
      </c>
      <c r="B31" s="1">
        <v>35</v>
      </c>
      <c r="C31" s="1" t="s">
        <v>31</v>
      </c>
      <c r="D31" s="3">
        <v>45572</v>
      </c>
      <c r="E31" s="3">
        <v>2532</v>
      </c>
      <c r="F31" s="3">
        <v>3200</v>
      </c>
      <c r="G31" s="1">
        <v>79.099999999999994</v>
      </c>
      <c r="H31">
        <v>21</v>
      </c>
    </row>
    <row r="32" spans="1:8">
      <c r="A32" s="5" t="s">
        <v>77</v>
      </c>
      <c r="B32" s="1">
        <v>9</v>
      </c>
      <c r="C32" s="1" t="s">
        <v>7</v>
      </c>
      <c r="D32" s="3">
        <v>92769</v>
      </c>
      <c r="E32" s="3">
        <v>5457</v>
      </c>
      <c r="F32" s="3">
        <v>5800</v>
      </c>
      <c r="G32" s="1">
        <v>94.1</v>
      </c>
      <c r="H32">
        <v>76.3</v>
      </c>
    </row>
    <row r="33" spans="1:8">
      <c r="A33" s="5" t="s">
        <v>77</v>
      </c>
      <c r="B33" s="1">
        <v>10</v>
      </c>
      <c r="C33" s="1" t="s">
        <v>9</v>
      </c>
      <c r="D33" s="3">
        <v>93315</v>
      </c>
      <c r="E33" s="3">
        <v>5184</v>
      </c>
      <c r="F33" s="3">
        <v>6114</v>
      </c>
      <c r="G33" s="1">
        <v>84.8</v>
      </c>
      <c r="H33">
        <v>74.400000000000006</v>
      </c>
    </row>
    <row r="34" spans="1:8">
      <c r="A34" s="5" t="s">
        <v>77</v>
      </c>
      <c r="B34" s="1">
        <v>25</v>
      </c>
      <c r="C34" s="1" t="s">
        <v>22</v>
      </c>
      <c r="D34" s="3">
        <v>52500</v>
      </c>
      <c r="E34" s="3">
        <v>3281</v>
      </c>
      <c r="F34" s="3">
        <v>4466</v>
      </c>
      <c r="G34" s="1">
        <v>73.5</v>
      </c>
      <c r="H34">
        <v>60.8</v>
      </c>
    </row>
    <row r="35" spans="1:8">
      <c r="A35" s="5" t="s">
        <v>77</v>
      </c>
      <c r="B35" s="1">
        <v>2</v>
      </c>
      <c r="C35" s="1" t="s">
        <v>2</v>
      </c>
      <c r="D35" s="3">
        <v>187140</v>
      </c>
      <c r="E35" s="3">
        <v>9849</v>
      </c>
      <c r="F35" s="3">
        <v>10000</v>
      </c>
      <c r="G35" s="1">
        <v>98.5</v>
      </c>
      <c r="H35">
        <v>68.8</v>
      </c>
    </row>
    <row r="36" spans="1:8">
      <c r="A36" s="5" t="s">
        <v>77</v>
      </c>
      <c r="B36" s="1">
        <v>5</v>
      </c>
      <c r="C36" s="1" t="s">
        <v>5</v>
      </c>
      <c r="D36" s="3">
        <v>109992</v>
      </c>
      <c r="E36" s="3">
        <v>6111</v>
      </c>
      <c r="F36" s="3">
        <v>6756</v>
      </c>
      <c r="G36" s="1">
        <v>90.4</v>
      </c>
      <c r="H36">
        <v>60.3</v>
      </c>
    </row>
    <row r="37" spans="1:8">
      <c r="A37" s="5" t="s">
        <v>77</v>
      </c>
      <c r="B37" s="1">
        <v>22</v>
      </c>
      <c r="C37" s="1" t="s">
        <v>20</v>
      </c>
      <c r="D37" s="3">
        <v>75065</v>
      </c>
      <c r="E37" s="3">
        <v>3753</v>
      </c>
      <c r="F37" s="3">
        <v>4832</v>
      </c>
      <c r="G37" s="1">
        <v>77.7</v>
      </c>
      <c r="H37">
        <v>59.8</v>
      </c>
    </row>
    <row r="38" spans="1:8">
      <c r="A38" s="5" t="s">
        <v>77</v>
      </c>
      <c r="B38" s="1">
        <v>15</v>
      </c>
      <c r="C38" s="1" t="s">
        <v>14</v>
      </c>
      <c r="D38" s="3">
        <v>83165</v>
      </c>
      <c r="E38" s="3">
        <v>4892</v>
      </c>
      <c r="F38" s="3">
        <v>6501</v>
      </c>
      <c r="G38" s="1">
        <v>75.3</v>
      </c>
      <c r="H38">
        <v>42.3</v>
      </c>
    </row>
    <row r="39" spans="1:8">
      <c r="A39" s="5" t="s">
        <v>77</v>
      </c>
      <c r="B39" s="1">
        <v>56</v>
      </c>
      <c r="C39" s="1" t="s">
        <v>56</v>
      </c>
      <c r="D39" s="3">
        <v>14276</v>
      </c>
      <c r="E39" s="1">
        <v>892</v>
      </c>
      <c r="F39" s="3">
        <v>1800</v>
      </c>
      <c r="G39" s="1">
        <v>49.6</v>
      </c>
      <c r="H39">
        <v>36.1</v>
      </c>
    </row>
    <row r="40" spans="1:8">
      <c r="A40" s="5" t="s">
        <v>77</v>
      </c>
      <c r="B40" s="1">
        <v>1</v>
      </c>
      <c r="C40" s="1" t="s">
        <v>0</v>
      </c>
      <c r="D40" s="3">
        <v>221828</v>
      </c>
      <c r="E40" s="3">
        <v>11675</v>
      </c>
      <c r="F40" s="3">
        <v>11634</v>
      </c>
      <c r="G40" s="1">
        <v>100.4</v>
      </c>
      <c r="H40">
        <v>41.2</v>
      </c>
    </row>
    <row r="41" spans="1:8">
      <c r="A41" s="5" t="s">
        <v>77</v>
      </c>
      <c r="B41" s="1">
        <v>36</v>
      </c>
      <c r="C41" s="1" t="s">
        <v>35</v>
      </c>
      <c r="D41" s="3">
        <v>39343</v>
      </c>
      <c r="E41" s="3">
        <v>2459</v>
      </c>
      <c r="F41" s="3">
        <v>4747</v>
      </c>
      <c r="G41" s="1">
        <v>51.8</v>
      </c>
      <c r="H41">
        <v>37.799999999999997</v>
      </c>
    </row>
    <row r="42" spans="1:8">
      <c r="A42" s="5" t="s">
        <v>77</v>
      </c>
      <c r="B42" s="1">
        <v>40</v>
      </c>
      <c r="C42" s="1" t="s">
        <v>32</v>
      </c>
      <c r="D42" s="3">
        <v>36051</v>
      </c>
      <c r="E42" s="3">
        <v>2121</v>
      </c>
      <c r="F42" s="3">
        <v>3754</v>
      </c>
      <c r="G42" s="1">
        <v>56.5</v>
      </c>
      <c r="H42">
        <v>28.9</v>
      </c>
    </row>
    <row r="43" spans="1:8">
      <c r="A43" s="5" t="s">
        <v>77</v>
      </c>
      <c r="B43" s="1">
        <v>16</v>
      </c>
      <c r="C43" s="1" t="s">
        <v>12</v>
      </c>
      <c r="D43" s="3">
        <v>94987</v>
      </c>
      <c r="E43" s="3">
        <v>4749</v>
      </c>
      <c r="F43" s="3">
        <v>4850</v>
      </c>
      <c r="G43" s="1">
        <v>97.9</v>
      </c>
      <c r="H43">
        <v>27.8</v>
      </c>
    </row>
    <row r="44" spans="1:8">
      <c r="A44" s="5" t="s">
        <v>77</v>
      </c>
      <c r="B44" s="1">
        <v>11</v>
      </c>
      <c r="C44" s="1" t="s">
        <v>8</v>
      </c>
      <c r="D44" s="3">
        <v>82410</v>
      </c>
      <c r="E44" s="3">
        <v>5151</v>
      </c>
      <c r="F44" s="3">
        <v>17500</v>
      </c>
      <c r="G44" s="1">
        <v>29.4</v>
      </c>
      <c r="H44">
        <v>81.8</v>
      </c>
    </row>
    <row r="45" spans="1:8">
      <c r="A45" s="5" t="s">
        <v>77</v>
      </c>
      <c r="B45" s="1">
        <v>4</v>
      </c>
      <c r="C45" s="1" t="s">
        <v>3</v>
      </c>
      <c r="D45" s="3">
        <v>124516</v>
      </c>
      <c r="E45" s="3">
        <v>6918</v>
      </c>
      <c r="F45" s="3">
        <v>7898</v>
      </c>
      <c r="G45" s="1">
        <v>87.6</v>
      </c>
      <c r="H45">
        <v>68.3</v>
      </c>
    </row>
    <row r="46" spans="1:8">
      <c r="A46" s="5" t="s">
        <v>77</v>
      </c>
      <c r="B46" s="1">
        <v>7</v>
      </c>
      <c r="C46" s="1" t="s">
        <v>4</v>
      </c>
      <c r="D46" s="3">
        <v>109681</v>
      </c>
      <c r="E46" s="3">
        <v>6093</v>
      </c>
      <c r="F46" s="3">
        <v>5782</v>
      </c>
      <c r="G46" s="1">
        <v>105.4</v>
      </c>
      <c r="H46">
        <v>76.8</v>
      </c>
    </row>
    <row r="47" spans="1:8">
      <c r="A47" s="5" t="s">
        <v>77</v>
      </c>
      <c r="B47" s="1">
        <v>45</v>
      </c>
      <c r="C47" s="1" t="s">
        <v>46</v>
      </c>
      <c r="D47" s="3">
        <v>22209</v>
      </c>
      <c r="E47" s="3">
        <v>1851</v>
      </c>
      <c r="F47" s="3">
        <v>2100</v>
      </c>
      <c r="G47" s="1">
        <v>88.1</v>
      </c>
      <c r="H47">
        <v>53.7</v>
      </c>
    </row>
    <row r="48" spans="1:8">
      <c r="A48" s="5" t="s">
        <v>77</v>
      </c>
      <c r="B48" s="1">
        <v>29</v>
      </c>
      <c r="C48" s="1" t="s">
        <v>33</v>
      </c>
      <c r="D48" s="3">
        <v>53637</v>
      </c>
      <c r="E48" s="3">
        <v>2980</v>
      </c>
      <c r="F48" s="3">
        <v>3030</v>
      </c>
      <c r="G48" s="1">
        <v>98.3</v>
      </c>
      <c r="H48">
        <v>45.8</v>
      </c>
    </row>
    <row r="49" spans="1:8">
      <c r="A49" s="5" t="s">
        <v>77</v>
      </c>
      <c r="B49" s="1">
        <v>26</v>
      </c>
      <c r="C49" s="1" t="s">
        <v>24</v>
      </c>
      <c r="D49" s="3">
        <v>68178</v>
      </c>
      <c r="E49" s="3">
        <v>3247</v>
      </c>
      <c r="F49" s="3">
        <v>3086</v>
      </c>
      <c r="G49" s="1">
        <v>105.2</v>
      </c>
      <c r="H49">
        <v>51.4</v>
      </c>
    </row>
    <row r="50" spans="1:8">
      <c r="A50" s="5" t="s">
        <v>77</v>
      </c>
      <c r="B50" s="1">
        <v>28</v>
      </c>
      <c r="C50" s="1" t="s">
        <v>26</v>
      </c>
      <c r="D50" s="3">
        <v>56574</v>
      </c>
      <c r="E50" s="3">
        <v>3143</v>
      </c>
      <c r="F50" s="3">
        <v>5217</v>
      </c>
      <c r="G50" s="1">
        <v>60.2</v>
      </c>
      <c r="H50">
        <v>26.4</v>
      </c>
    </row>
    <row r="51" spans="1:8">
      <c r="A51" s="5" t="s">
        <v>77</v>
      </c>
      <c r="B51" s="1">
        <v>24</v>
      </c>
      <c r="C51" s="1" t="s">
        <v>30</v>
      </c>
      <c r="D51" s="3">
        <v>53744</v>
      </c>
      <c r="E51" s="3">
        <v>3359</v>
      </c>
      <c r="F51" s="3">
        <v>4300</v>
      </c>
      <c r="G51" s="1">
        <v>78.099999999999994</v>
      </c>
      <c r="H51">
        <v>18.100000000000001</v>
      </c>
    </row>
    <row r="52" spans="1:8">
      <c r="A52" s="5" t="s">
        <v>77</v>
      </c>
      <c r="B52" s="1">
        <v>57</v>
      </c>
      <c r="C52" s="1" t="s">
        <v>53</v>
      </c>
      <c r="D52" s="3">
        <v>14467</v>
      </c>
      <c r="E52" s="1">
        <v>851</v>
      </c>
      <c r="F52" s="3">
        <v>1589</v>
      </c>
      <c r="G52" s="1">
        <v>53.6</v>
      </c>
      <c r="H52">
        <v>69.599999999999994</v>
      </c>
    </row>
    <row r="53" spans="1:8">
      <c r="A53" s="5" t="s">
        <v>77</v>
      </c>
      <c r="B53" s="1">
        <v>59</v>
      </c>
      <c r="C53" s="1" t="s">
        <v>59</v>
      </c>
      <c r="D53" s="3">
        <v>3645</v>
      </c>
      <c r="E53" s="1">
        <v>243</v>
      </c>
      <c r="F53" s="1" t="s">
        <v>60</v>
      </c>
      <c r="G53" s="1" t="s">
        <v>60</v>
      </c>
      <c r="H53">
        <v>69.599999999999994</v>
      </c>
    </row>
    <row r="54" spans="1:8">
      <c r="A54" s="5" t="s">
        <v>77</v>
      </c>
      <c r="B54" s="1">
        <v>18</v>
      </c>
      <c r="C54" s="1" t="s">
        <v>17</v>
      </c>
      <c r="D54" s="3">
        <v>75594</v>
      </c>
      <c r="E54" s="3">
        <v>4200</v>
      </c>
      <c r="F54" s="3">
        <v>5159</v>
      </c>
      <c r="G54" s="1">
        <v>81.400000000000006</v>
      </c>
      <c r="H54">
        <v>66.099999999999994</v>
      </c>
    </row>
    <row r="55" spans="1:8">
      <c r="A55" s="5" t="s">
        <v>77</v>
      </c>
      <c r="B55" s="1">
        <v>47</v>
      </c>
      <c r="C55" s="1" t="s">
        <v>47</v>
      </c>
      <c r="D55" s="3">
        <v>35635</v>
      </c>
      <c r="E55" s="3">
        <v>1782</v>
      </c>
      <c r="F55" s="3">
        <v>3000</v>
      </c>
      <c r="G55" s="1">
        <v>59.4</v>
      </c>
      <c r="H55">
        <v>53.6</v>
      </c>
    </row>
    <row r="56" spans="1:8">
      <c r="A56" s="5" t="s">
        <v>77</v>
      </c>
      <c r="B56" s="1">
        <v>8</v>
      </c>
      <c r="C56" s="1" t="s">
        <v>10</v>
      </c>
      <c r="D56" s="3">
        <v>106256</v>
      </c>
      <c r="E56" s="3">
        <v>5592</v>
      </c>
      <c r="F56" s="3">
        <v>6003</v>
      </c>
      <c r="G56" s="1">
        <v>93.2</v>
      </c>
      <c r="H56">
        <v>51.8</v>
      </c>
    </row>
    <row r="57" spans="1:8">
      <c r="A57" s="5" t="s">
        <v>77</v>
      </c>
      <c r="B57" s="1">
        <v>42</v>
      </c>
      <c r="C57" s="1" t="s">
        <v>40</v>
      </c>
      <c r="D57" s="3">
        <v>35941</v>
      </c>
      <c r="E57" s="3">
        <v>1997</v>
      </c>
      <c r="F57" s="3">
        <v>2225</v>
      </c>
      <c r="G57" s="1">
        <v>89.7</v>
      </c>
      <c r="H57">
        <v>48.2</v>
      </c>
    </row>
    <row r="58" spans="1:8">
      <c r="A58" s="5" t="s">
        <v>77</v>
      </c>
      <c r="B58" s="1">
        <v>21</v>
      </c>
      <c r="C58" s="1" t="s">
        <v>19</v>
      </c>
      <c r="D58" s="3">
        <v>77197</v>
      </c>
      <c r="E58" s="3">
        <v>3860</v>
      </c>
      <c r="F58" s="3">
        <v>4007</v>
      </c>
      <c r="G58" s="1">
        <v>96.3</v>
      </c>
      <c r="H58">
        <v>44.6</v>
      </c>
    </row>
    <row r="59" spans="1:8">
      <c r="A59" s="5" t="s">
        <v>77</v>
      </c>
      <c r="B59" s="1">
        <v>31</v>
      </c>
      <c r="C59" s="1" t="s">
        <v>28</v>
      </c>
      <c r="D59" s="3">
        <v>42689</v>
      </c>
      <c r="E59" s="3">
        <v>2846</v>
      </c>
      <c r="F59" s="3">
        <v>3667</v>
      </c>
      <c r="G59" s="1">
        <v>77.599999999999994</v>
      </c>
      <c r="H59">
        <v>35.700000000000003</v>
      </c>
    </row>
    <row r="60" spans="1:8">
      <c r="A60" s="5" t="s">
        <v>77</v>
      </c>
      <c r="B60" s="1">
        <v>3</v>
      </c>
      <c r="C60" s="1" t="s">
        <v>1</v>
      </c>
      <c r="D60" s="3">
        <v>159284</v>
      </c>
      <c r="E60" s="3">
        <v>8849</v>
      </c>
      <c r="F60" s="3">
        <v>15359</v>
      </c>
      <c r="G60" s="1">
        <v>57.6</v>
      </c>
      <c r="H60">
        <v>32.1</v>
      </c>
    </row>
    <row r="61" spans="1:8">
      <c r="A61" s="5" t="s">
        <v>77</v>
      </c>
      <c r="B61" s="1">
        <v>23</v>
      </c>
      <c r="C61" s="1" t="s">
        <v>23</v>
      </c>
      <c r="D61" s="3">
        <v>47389</v>
      </c>
      <c r="E61" s="3">
        <v>3385</v>
      </c>
      <c r="F61" s="3">
        <v>3486</v>
      </c>
      <c r="G61" s="1">
        <v>97.1</v>
      </c>
      <c r="H61">
        <v>32.1</v>
      </c>
    </row>
    <row r="62" spans="1:8">
      <c r="A62" s="5" t="s">
        <v>76</v>
      </c>
      <c r="B62" s="1">
        <v>59</v>
      </c>
      <c r="C62" s="1" t="s">
        <v>58</v>
      </c>
      <c r="D62" s="3">
        <v>6687</v>
      </c>
      <c r="E62" s="1">
        <v>418</v>
      </c>
      <c r="F62" s="3">
        <v>6866</v>
      </c>
      <c r="G62" s="1">
        <v>6.1</v>
      </c>
      <c r="H62">
        <v>63.2</v>
      </c>
    </row>
    <row r="63" spans="1:8">
      <c r="A63" s="5" t="s">
        <v>76</v>
      </c>
      <c r="B63" s="1">
        <v>38</v>
      </c>
      <c r="C63" s="1" t="s">
        <v>38</v>
      </c>
      <c r="D63" s="3">
        <v>37422</v>
      </c>
      <c r="E63" s="3">
        <v>2201</v>
      </c>
      <c r="F63" s="3">
        <v>2470</v>
      </c>
      <c r="G63" s="1">
        <v>89.1</v>
      </c>
      <c r="H63">
        <v>70.2</v>
      </c>
    </row>
    <row r="64" spans="1:8">
      <c r="A64" s="5" t="s">
        <v>76</v>
      </c>
      <c r="B64" s="1">
        <v>50</v>
      </c>
      <c r="C64" s="1" t="s">
        <v>45</v>
      </c>
      <c r="D64" s="3">
        <v>22415</v>
      </c>
      <c r="E64" s="3">
        <v>1601</v>
      </c>
      <c r="F64" s="3">
        <v>6600</v>
      </c>
      <c r="G64" s="1">
        <v>24.3</v>
      </c>
      <c r="H64">
        <v>48.6</v>
      </c>
    </row>
    <row r="65" spans="1:8">
      <c r="A65" s="5" t="s">
        <v>76</v>
      </c>
      <c r="B65" s="1">
        <v>43</v>
      </c>
      <c r="C65" s="1" t="s">
        <v>34</v>
      </c>
      <c r="D65" s="3">
        <v>32635</v>
      </c>
      <c r="E65" s="3">
        <v>2040</v>
      </c>
      <c r="F65" s="3">
        <v>4324</v>
      </c>
      <c r="G65" s="1">
        <v>47.2</v>
      </c>
      <c r="H65">
        <v>43.6</v>
      </c>
    </row>
    <row r="66" spans="1:8">
      <c r="A66" s="5" t="s">
        <v>76</v>
      </c>
      <c r="B66" s="1">
        <v>42</v>
      </c>
      <c r="C66" s="1" t="s">
        <v>42</v>
      </c>
      <c r="D66" s="3">
        <v>32960</v>
      </c>
      <c r="E66" s="3">
        <v>2060</v>
      </c>
      <c r="F66" s="1">
        <v>800</v>
      </c>
      <c r="G66" s="1">
        <v>257.5</v>
      </c>
      <c r="H66">
        <v>39.200000000000003</v>
      </c>
    </row>
    <row r="67" spans="1:8">
      <c r="A67" s="5" t="s">
        <v>76</v>
      </c>
      <c r="B67" s="1">
        <v>53</v>
      </c>
      <c r="C67" s="1" t="s">
        <v>49</v>
      </c>
      <c r="D67" s="3">
        <v>14183</v>
      </c>
      <c r="E67" s="3">
        <v>1091</v>
      </c>
      <c r="F67" s="3">
        <v>5000</v>
      </c>
      <c r="G67" s="1">
        <v>21.8</v>
      </c>
      <c r="H67">
        <v>55.4</v>
      </c>
    </row>
    <row r="68" spans="1:8">
      <c r="A68" s="5" t="s">
        <v>76</v>
      </c>
      <c r="B68" s="1">
        <v>47</v>
      </c>
      <c r="C68" s="1" t="s">
        <v>43</v>
      </c>
      <c r="D68" s="3">
        <v>31972</v>
      </c>
      <c r="E68" s="3">
        <v>1776</v>
      </c>
      <c r="F68" s="3">
        <v>2746</v>
      </c>
      <c r="G68" s="1">
        <v>64.7</v>
      </c>
      <c r="H68">
        <v>62.8</v>
      </c>
    </row>
    <row r="69" spans="1:8">
      <c r="A69" s="5" t="s">
        <v>76</v>
      </c>
      <c r="B69" s="1">
        <v>28</v>
      </c>
      <c r="C69" s="1" t="s">
        <v>27</v>
      </c>
      <c r="D69" s="3">
        <v>59931</v>
      </c>
      <c r="E69" s="3">
        <v>2724</v>
      </c>
      <c r="F69" s="3">
        <v>4373</v>
      </c>
      <c r="G69" s="1">
        <v>62.3</v>
      </c>
      <c r="H69">
        <v>42.3</v>
      </c>
    </row>
    <row r="70" spans="1:8">
      <c r="A70" s="5" t="s">
        <v>76</v>
      </c>
      <c r="B70" s="1">
        <v>58</v>
      </c>
      <c r="C70" s="1" t="s">
        <v>57</v>
      </c>
      <c r="D70" s="3">
        <v>8929</v>
      </c>
      <c r="E70" s="1">
        <v>525</v>
      </c>
      <c r="F70" s="3">
        <v>1917</v>
      </c>
      <c r="G70" s="1">
        <v>27.4</v>
      </c>
      <c r="H70">
        <v>41.9</v>
      </c>
    </row>
    <row r="71" spans="1:8">
      <c r="A71" s="5" t="s">
        <v>76</v>
      </c>
      <c r="B71" s="1">
        <v>12</v>
      </c>
      <c r="C71" s="1" t="s">
        <v>11</v>
      </c>
      <c r="D71" s="3">
        <v>74789</v>
      </c>
      <c r="E71" s="3">
        <v>4674</v>
      </c>
      <c r="F71" s="3">
        <v>7884</v>
      </c>
      <c r="G71" s="1">
        <v>59.3</v>
      </c>
      <c r="H71">
        <v>33.299999999999997</v>
      </c>
    </row>
    <row r="72" spans="1:8">
      <c r="A72" s="5" t="s">
        <v>76</v>
      </c>
      <c r="B72" s="1">
        <v>14</v>
      </c>
      <c r="C72" s="1" t="s">
        <v>18</v>
      </c>
      <c r="D72" s="3">
        <v>79768</v>
      </c>
      <c r="E72" s="3">
        <v>4432</v>
      </c>
      <c r="F72" s="3">
        <v>6221</v>
      </c>
      <c r="G72" s="1">
        <v>71.2</v>
      </c>
      <c r="H72">
        <v>16.7</v>
      </c>
    </row>
    <row r="73" spans="1:8">
      <c r="A73" s="5" t="s">
        <v>76</v>
      </c>
      <c r="B73" s="1">
        <v>35</v>
      </c>
      <c r="C73" s="1" t="s">
        <v>36</v>
      </c>
      <c r="D73" s="3">
        <v>46989</v>
      </c>
      <c r="E73" s="3">
        <v>2349</v>
      </c>
      <c r="F73" s="3">
        <v>5000</v>
      </c>
      <c r="G73" s="1">
        <v>47</v>
      </c>
      <c r="H73">
        <v>64.5</v>
      </c>
    </row>
    <row r="74" spans="1:8">
      <c r="A74" s="5" t="s">
        <v>76</v>
      </c>
      <c r="B74" s="1">
        <v>55</v>
      </c>
      <c r="C74" s="1" t="s">
        <v>55</v>
      </c>
      <c r="D74" s="3">
        <v>12348</v>
      </c>
      <c r="E74" s="1">
        <v>950</v>
      </c>
      <c r="F74" s="3">
        <v>2495</v>
      </c>
      <c r="G74" s="1">
        <v>38.1</v>
      </c>
      <c r="H74">
        <v>41.4</v>
      </c>
    </row>
    <row r="75" spans="1:8">
      <c r="A75" s="5" t="s">
        <v>76</v>
      </c>
      <c r="B75" s="1">
        <v>54</v>
      </c>
      <c r="C75" s="1" t="s">
        <v>54</v>
      </c>
      <c r="D75" s="3">
        <v>19544</v>
      </c>
      <c r="E75" s="3">
        <v>1086</v>
      </c>
      <c r="F75" s="3">
        <v>1800</v>
      </c>
      <c r="G75" s="1">
        <v>60.3</v>
      </c>
      <c r="H75">
        <v>66.7</v>
      </c>
    </row>
    <row r="76" spans="1:8">
      <c r="A76" s="5" t="s">
        <v>76</v>
      </c>
      <c r="B76" s="1">
        <v>29</v>
      </c>
      <c r="C76" s="1" t="s">
        <v>29</v>
      </c>
      <c r="D76" s="3">
        <v>48759</v>
      </c>
      <c r="E76" s="3">
        <v>2709</v>
      </c>
      <c r="F76" s="3">
        <v>3000</v>
      </c>
      <c r="G76" s="1">
        <v>90.3</v>
      </c>
      <c r="H76">
        <v>61.5</v>
      </c>
    </row>
    <row r="77" spans="1:8">
      <c r="A77" s="5" t="s">
        <v>76</v>
      </c>
      <c r="B77" s="1">
        <v>46</v>
      </c>
      <c r="C77" s="1" t="s">
        <v>50</v>
      </c>
      <c r="D77" s="3">
        <v>29020</v>
      </c>
      <c r="E77" s="3">
        <v>1814</v>
      </c>
      <c r="F77" s="3">
        <v>2222</v>
      </c>
      <c r="G77" s="1">
        <v>81.599999999999994</v>
      </c>
      <c r="H77">
        <v>25.7</v>
      </c>
    </row>
    <row r="78" spans="1:8">
      <c r="A78" s="5" t="s">
        <v>76</v>
      </c>
      <c r="B78" s="1">
        <v>4</v>
      </c>
      <c r="C78" s="1" t="s">
        <v>13</v>
      </c>
      <c r="D78" s="3">
        <v>100097</v>
      </c>
      <c r="E78" s="3">
        <v>6256</v>
      </c>
      <c r="F78" s="3">
        <v>3407</v>
      </c>
      <c r="G78" s="1">
        <v>183.6</v>
      </c>
      <c r="H78">
        <v>56.9</v>
      </c>
    </row>
    <row r="79" spans="1:8">
      <c r="A79" s="5" t="s">
        <v>76</v>
      </c>
      <c r="B79" s="1">
        <v>15</v>
      </c>
      <c r="C79" s="1" t="s">
        <v>16</v>
      </c>
      <c r="D79" s="3">
        <v>65679</v>
      </c>
      <c r="E79" s="3">
        <v>4379</v>
      </c>
      <c r="F79" s="3">
        <v>9000</v>
      </c>
      <c r="G79" s="1">
        <v>48.7</v>
      </c>
      <c r="H79">
        <v>35.9</v>
      </c>
    </row>
    <row r="80" spans="1:8">
      <c r="A80" s="5" t="s">
        <v>76</v>
      </c>
      <c r="B80" s="1">
        <v>20</v>
      </c>
      <c r="C80" s="1" t="s">
        <v>21</v>
      </c>
      <c r="D80" s="3">
        <v>62530</v>
      </c>
      <c r="E80" s="3">
        <v>3908</v>
      </c>
      <c r="F80" s="3">
        <v>4267</v>
      </c>
      <c r="G80" s="1">
        <v>91.6</v>
      </c>
      <c r="H80">
        <v>60</v>
      </c>
    </row>
    <row r="81" spans="1:8">
      <c r="A81" s="5" t="s">
        <v>76</v>
      </c>
      <c r="B81" s="1">
        <v>32</v>
      </c>
      <c r="C81" s="1" t="s">
        <v>41</v>
      </c>
      <c r="D81" s="3">
        <v>38424</v>
      </c>
      <c r="E81" s="3">
        <v>2562</v>
      </c>
      <c r="F81" s="3">
        <v>4500</v>
      </c>
      <c r="G81" s="1">
        <v>56.9</v>
      </c>
      <c r="H81">
        <v>47</v>
      </c>
    </row>
    <row r="82" spans="1:8">
      <c r="A82" s="5" t="s">
        <v>76</v>
      </c>
      <c r="B82" s="1">
        <v>10</v>
      </c>
      <c r="C82" s="1" t="s">
        <v>6</v>
      </c>
      <c r="D82" s="3">
        <v>112765</v>
      </c>
      <c r="E82" s="3">
        <v>5370</v>
      </c>
      <c r="F82" s="3">
        <v>6026</v>
      </c>
      <c r="G82" s="1">
        <v>89.1</v>
      </c>
      <c r="H82">
        <v>80.599999999999994</v>
      </c>
    </row>
    <row r="83" spans="1:8">
      <c r="A83" s="5" t="s">
        <v>76</v>
      </c>
      <c r="B83" s="1">
        <v>44</v>
      </c>
      <c r="C83" s="1" t="s">
        <v>44</v>
      </c>
      <c r="D83" s="3">
        <v>32866</v>
      </c>
      <c r="E83" s="3">
        <v>1933</v>
      </c>
      <c r="F83" s="3">
        <v>2490</v>
      </c>
      <c r="G83" s="1">
        <v>77.599999999999994</v>
      </c>
      <c r="H83">
        <v>55.4</v>
      </c>
    </row>
    <row r="84" spans="1:8">
      <c r="A84" s="5" t="s">
        <v>76</v>
      </c>
      <c r="B84" s="1">
        <v>34</v>
      </c>
      <c r="C84" s="1" t="s">
        <v>39</v>
      </c>
      <c r="D84" s="3">
        <v>36991</v>
      </c>
      <c r="E84" s="3">
        <v>2466</v>
      </c>
      <c r="F84" s="3">
        <v>3095</v>
      </c>
      <c r="G84" s="1">
        <v>79.7</v>
      </c>
      <c r="H84">
        <v>23</v>
      </c>
    </row>
    <row r="85" spans="1:8">
      <c r="A85" s="5" t="s">
        <v>76</v>
      </c>
      <c r="B85" s="1">
        <v>52</v>
      </c>
      <c r="C85" s="1" t="s">
        <v>52</v>
      </c>
      <c r="D85" s="3">
        <v>22044</v>
      </c>
      <c r="E85" s="3">
        <v>1225</v>
      </c>
      <c r="F85" s="3">
        <v>1400</v>
      </c>
      <c r="G85" s="1">
        <v>87.5</v>
      </c>
      <c r="H85">
        <v>52.6</v>
      </c>
    </row>
    <row r="86" spans="1:8">
      <c r="A86" s="5" t="s">
        <v>76</v>
      </c>
      <c r="B86" s="1">
        <v>40</v>
      </c>
      <c r="C86" s="1" t="s">
        <v>48</v>
      </c>
      <c r="D86" s="3">
        <v>34322</v>
      </c>
      <c r="E86" s="3">
        <v>2145</v>
      </c>
      <c r="F86" s="3">
        <v>3373</v>
      </c>
      <c r="G86" s="1">
        <v>63.6</v>
      </c>
      <c r="H86">
        <v>37.1</v>
      </c>
    </row>
    <row r="87" spans="1:8">
      <c r="A87" s="5" t="s">
        <v>76</v>
      </c>
      <c r="B87" s="1">
        <v>17</v>
      </c>
      <c r="C87" s="1" t="s">
        <v>15</v>
      </c>
      <c r="D87" s="3">
        <v>78177</v>
      </c>
      <c r="E87" s="3">
        <v>4343</v>
      </c>
      <c r="F87" s="3">
        <v>5124</v>
      </c>
      <c r="G87" s="1">
        <v>84.8</v>
      </c>
      <c r="H87">
        <v>67.099999999999994</v>
      </c>
    </row>
    <row r="88" spans="1:8">
      <c r="A88" s="5" t="s">
        <v>76</v>
      </c>
      <c r="B88" s="1">
        <v>36</v>
      </c>
      <c r="C88" s="1" t="s">
        <v>25</v>
      </c>
      <c r="D88" s="3">
        <v>39650</v>
      </c>
      <c r="E88" s="3">
        <v>2332</v>
      </c>
      <c r="F88" s="3">
        <v>8373</v>
      </c>
      <c r="G88" s="1">
        <v>27.9</v>
      </c>
      <c r="H88">
        <v>69.7</v>
      </c>
    </row>
    <row r="89" spans="1:8">
      <c r="A89" s="5" t="s">
        <v>76</v>
      </c>
      <c r="B89" s="1">
        <v>51</v>
      </c>
      <c r="C89" s="1" t="s">
        <v>51</v>
      </c>
      <c r="D89" s="3">
        <v>21211</v>
      </c>
      <c r="E89" s="3">
        <v>1248</v>
      </c>
      <c r="F89" s="3">
        <v>1300</v>
      </c>
      <c r="G89" s="1">
        <v>96</v>
      </c>
      <c r="H89">
        <v>32.4</v>
      </c>
    </row>
    <row r="90" spans="1:8">
      <c r="A90" s="5" t="s">
        <v>76</v>
      </c>
      <c r="B90" s="1">
        <v>37</v>
      </c>
      <c r="C90" s="1" t="s">
        <v>37</v>
      </c>
      <c r="D90" s="3">
        <v>93254</v>
      </c>
      <c r="E90" s="3">
        <v>2331</v>
      </c>
      <c r="F90" s="3">
        <v>2549</v>
      </c>
      <c r="G90" s="1">
        <v>91.5</v>
      </c>
      <c r="H90">
        <v>16.100000000000001</v>
      </c>
    </row>
    <row r="91" spans="1:8">
      <c r="A91" s="5" t="s">
        <v>76</v>
      </c>
      <c r="B91" s="1">
        <v>31</v>
      </c>
      <c r="C91" s="1" t="s">
        <v>31</v>
      </c>
      <c r="D91" s="3">
        <v>43683</v>
      </c>
      <c r="E91" s="3">
        <v>2570</v>
      </c>
      <c r="F91" s="3">
        <v>3200</v>
      </c>
      <c r="G91" s="1">
        <v>80.3</v>
      </c>
      <c r="H91">
        <v>48.5</v>
      </c>
    </row>
    <row r="92" spans="1:8">
      <c r="A92" s="5" t="s">
        <v>76</v>
      </c>
      <c r="B92" s="1">
        <v>8</v>
      </c>
      <c r="C92" s="1" t="s">
        <v>7</v>
      </c>
      <c r="D92" s="3">
        <v>100736</v>
      </c>
      <c r="E92" s="3">
        <v>5596</v>
      </c>
      <c r="F92" s="3">
        <v>5800</v>
      </c>
      <c r="G92" s="1">
        <v>96.5</v>
      </c>
      <c r="H92">
        <v>62.8</v>
      </c>
    </row>
    <row r="93" spans="1:8">
      <c r="A93" s="5" t="s">
        <v>76</v>
      </c>
      <c r="B93" s="1">
        <v>13</v>
      </c>
      <c r="C93" s="1" t="s">
        <v>9</v>
      </c>
      <c r="D93" s="3">
        <v>72571</v>
      </c>
      <c r="E93" s="3">
        <v>4536</v>
      </c>
      <c r="F93" s="3">
        <v>6114</v>
      </c>
      <c r="G93" s="1">
        <v>74.2</v>
      </c>
      <c r="H93">
        <v>57.5</v>
      </c>
    </row>
    <row r="94" spans="1:8">
      <c r="A94" s="5" t="s">
        <v>76</v>
      </c>
      <c r="B94" s="1">
        <v>26</v>
      </c>
      <c r="C94" s="1" t="s">
        <v>22</v>
      </c>
      <c r="D94" s="3">
        <v>60042</v>
      </c>
      <c r="E94" s="3">
        <v>3002</v>
      </c>
      <c r="F94" s="3">
        <v>4466</v>
      </c>
      <c r="G94" s="1">
        <v>67.2</v>
      </c>
      <c r="H94">
        <v>63.7</v>
      </c>
    </row>
    <row r="95" spans="1:8">
      <c r="A95" s="5" t="s">
        <v>76</v>
      </c>
      <c r="B95" s="1">
        <v>3</v>
      </c>
      <c r="C95" s="1" t="s">
        <v>2</v>
      </c>
      <c r="D95" s="3">
        <v>153513</v>
      </c>
      <c r="E95" s="3">
        <v>9595</v>
      </c>
      <c r="F95" s="3">
        <v>10000</v>
      </c>
      <c r="G95" s="1">
        <v>95.9</v>
      </c>
      <c r="H95">
        <v>69.5</v>
      </c>
    </row>
    <row r="96" spans="1:8">
      <c r="A96" s="5" t="s">
        <v>76</v>
      </c>
      <c r="B96" s="1">
        <v>6</v>
      </c>
      <c r="C96" s="1" t="s">
        <v>5</v>
      </c>
      <c r="D96" s="3">
        <v>113493</v>
      </c>
      <c r="E96" s="3">
        <v>5973</v>
      </c>
      <c r="F96" s="3">
        <v>6756</v>
      </c>
      <c r="G96" s="1">
        <v>88.4</v>
      </c>
      <c r="H96">
        <v>65.400000000000006</v>
      </c>
    </row>
    <row r="97" spans="1:8">
      <c r="A97" s="5" t="s">
        <v>76</v>
      </c>
      <c r="B97" s="1">
        <v>21</v>
      </c>
      <c r="C97" s="1" t="s">
        <v>20</v>
      </c>
      <c r="D97" s="3">
        <v>73385</v>
      </c>
      <c r="E97" s="3">
        <v>3862</v>
      </c>
      <c r="F97" s="3">
        <v>4832</v>
      </c>
      <c r="G97" s="1">
        <v>79.900000000000006</v>
      </c>
      <c r="H97">
        <v>53.9</v>
      </c>
    </row>
    <row r="98" spans="1:8">
      <c r="A98" s="5" t="s">
        <v>76</v>
      </c>
      <c r="B98" s="1">
        <v>18</v>
      </c>
      <c r="C98" s="1" t="s">
        <v>14</v>
      </c>
      <c r="D98" s="3">
        <v>77904</v>
      </c>
      <c r="E98" s="3">
        <v>4328</v>
      </c>
      <c r="F98" s="3">
        <v>6501</v>
      </c>
      <c r="G98" s="1">
        <v>66.599999999999994</v>
      </c>
      <c r="H98">
        <v>48.6</v>
      </c>
    </row>
    <row r="99" spans="1:8">
      <c r="A99" s="5" t="s">
        <v>76</v>
      </c>
      <c r="B99" s="1">
        <v>56</v>
      </c>
      <c r="C99" s="1" t="s">
        <v>56</v>
      </c>
      <c r="D99" s="3">
        <v>12218</v>
      </c>
      <c r="E99" s="1">
        <v>815</v>
      </c>
      <c r="F99" s="3">
        <v>1800</v>
      </c>
      <c r="G99" s="1">
        <v>45.3</v>
      </c>
      <c r="H99">
        <v>44.4</v>
      </c>
    </row>
    <row r="100" spans="1:8">
      <c r="A100" s="5" t="s">
        <v>76</v>
      </c>
      <c r="B100" s="1">
        <v>1</v>
      </c>
      <c r="C100" s="1" t="s">
        <v>0</v>
      </c>
      <c r="D100" s="3">
        <v>241603</v>
      </c>
      <c r="E100" s="3">
        <v>11505</v>
      </c>
      <c r="F100" s="3">
        <v>11634</v>
      </c>
      <c r="G100" s="1">
        <v>98.9</v>
      </c>
      <c r="H100">
        <v>59.2</v>
      </c>
    </row>
    <row r="101" spans="1:8">
      <c r="A101" s="5" t="s">
        <v>76</v>
      </c>
      <c r="B101" s="1">
        <v>38</v>
      </c>
      <c r="C101" s="1" t="s">
        <v>35</v>
      </c>
      <c r="D101" s="3">
        <v>37424</v>
      </c>
      <c r="E101" s="3">
        <v>2201</v>
      </c>
      <c r="F101" s="3">
        <v>4747</v>
      </c>
      <c r="G101" s="1">
        <v>46.4</v>
      </c>
      <c r="H101">
        <v>43.8</v>
      </c>
    </row>
    <row r="102" spans="1:8">
      <c r="A102" s="5" t="s">
        <v>76</v>
      </c>
      <c r="B102" s="1">
        <v>45</v>
      </c>
      <c r="C102" s="1" t="s">
        <v>32</v>
      </c>
      <c r="D102" s="3">
        <v>30146</v>
      </c>
      <c r="E102" s="3">
        <v>1884</v>
      </c>
      <c r="F102" s="3">
        <v>3754</v>
      </c>
      <c r="G102" s="1">
        <v>50.2</v>
      </c>
      <c r="H102">
        <v>36.1</v>
      </c>
    </row>
    <row r="103" spans="1:8">
      <c r="A103" s="5" t="s">
        <v>76</v>
      </c>
      <c r="B103" s="1">
        <v>19</v>
      </c>
      <c r="C103" s="1" t="s">
        <v>12</v>
      </c>
      <c r="D103" s="3">
        <v>95476</v>
      </c>
      <c r="E103" s="3">
        <v>4151</v>
      </c>
      <c r="F103" s="3">
        <v>4850</v>
      </c>
      <c r="G103" s="1">
        <v>85.6</v>
      </c>
      <c r="H103">
        <v>16.7</v>
      </c>
    </row>
    <row r="104" spans="1:8">
      <c r="A104" s="5" t="s">
        <v>76</v>
      </c>
      <c r="B104" s="1">
        <v>11</v>
      </c>
      <c r="C104" s="1" t="s">
        <v>8</v>
      </c>
      <c r="D104" s="3">
        <v>85354</v>
      </c>
      <c r="E104" s="3">
        <v>5335</v>
      </c>
      <c r="F104" s="3">
        <v>17500</v>
      </c>
      <c r="G104" s="1">
        <v>30.5</v>
      </c>
      <c r="H104">
        <v>56.2</v>
      </c>
    </row>
    <row r="105" spans="1:8">
      <c r="A105" s="5" t="s">
        <v>76</v>
      </c>
      <c r="B105" s="1">
        <v>7</v>
      </c>
      <c r="C105" s="1" t="s">
        <v>3</v>
      </c>
      <c r="D105" s="3">
        <v>106699</v>
      </c>
      <c r="E105" s="3">
        <v>5928</v>
      </c>
      <c r="F105" s="3">
        <v>7898</v>
      </c>
      <c r="G105" s="1">
        <v>75.099999999999994</v>
      </c>
      <c r="H105">
        <v>79.5</v>
      </c>
    </row>
    <row r="106" spans="1:8">
      <c r="A106" s="5" t="s">
        <v>76</v>
      </c>
      <c r="B106" s="1">
        <v>5</v>
      </c>
      <c r="C106" s="1" t="s">
        <v>4</v>
      </c>
      <c r="D106" s="3">
        <v>120513</v>
      </c>
      <c r="E106" s="3">
        <v>6026</v>
      </c>
      <c r="F106" s="3">
        <v>5782</v>
      </c>
      <c r="G106" s="1">
        <v>104.2</v>
      </c>
      <c r="H106">
        <v>45.8</v>
      </c>
    </row>
    <row r="107" spans="1:8">
      <c r="A107" s="5" t="s">
        <v>76</v>
      </c>
      <c r="B107" s="1">
        <v>49</v>
      </c>
      <c r="C107" s="1" t="s">
        <v>46</v>
      </c>
      <c r="D107" s="3">
        <v>27799</v>
      </c>
      <c r="E107" s="3">
        <v>1635</v>
      </c>
      <c r="F107" s="3">
        <v>2100</v>
      </c>
      <c r="G107" s="1">
        <v>77.900000000000006</v>
      </c>
      <c r="H107">
        <v>75</v>
      </c>
    </row>
    <row r="108" spans="1:8">
      <c r="A108" s="5" t="s">
        <v>76</v>
      </c>
      <c r="B108" s="1">
        <v>33</v>
      </c>
      <c r="C108" s="1" t="s">
        <v>33</v>
      </c>
      <c r="D108" s="3">
        <v>47200</v>
      </c>
      <c r="E108" s="3">
        <v>2484</v>
      </c>
      <c r="F108" s="3">
        <v>3030</v>
      </c>
      <c r="G108" s="1">
        <v>82</v>
      </c>
      <c r="H108">
        <v>34.700000000000003</v>
      </c>
    </row>
    <row r="109" spans="1:8">
      <c r="A109" s="5" t="s">
        <v>76</v>
      </c>
      <c r="B109" s="1">
        <v>23</v>
      </c>
      <c r="C109" s="1" t="s">
        <v>24</v>
      </c>
      <c r="D109" s="3">
        <v>56373</v>
      </c>
      <c r="E109" s="3">
        <v>3132</v>
      </c>
      <c r="F109" s="3">
        <v>3086</v>
      </c>
      <c r="G109" s="1">
        <v>101.5</v>
      </c>
      <c r="H109">
        <v>50</v>
      </c>
    </row>
    <row r="110" spans="1:8">
      <c r="A110" s="5" t="s">
        <v>76</v>
      </c>
      <c r="B110" s="1">
        <v>25</v>
      </c>
      <c r="C110" s="1" t="s">
        <v>26</v>
      </c>
      <c r="D110" s="3">
        <v>49389</v>
      </c>
      <c r="E110" s="3">
        <v>3087</v>
      </c>
      <c r="F110" s="3">
        <v>5217</v>
      </c>
      <c r="G110" s="1">
        <v>59.2</v>
      </c>
      <c r="H110">
        <v>61.3</v>
      </c>
    </row>
    <row r="111" spans="1:8">
      <c r="A111" s="5" t="s">
        <v>76</v>
      </c>
      <c r="B111" s="1">
        <v>27</v>
      </c>
      <c r="C111" s="1" t="s">
        <v>30</v>
      </c>
      <c r="D111" s="3">
        <v>57178</v>
      </c>
      <c r="E111" s="3">
        <v>2859</v>
      </c>
      <c r="F111" s="3">
        <v>4300</v>
      </c>
      <c r="G111" s="1">
        <v>66.5</v>
      </c>
      <c r="H111">
        <v>27.8</v>
      </c>
    </row>
    <row r="112" spans="1:8">
      <c r="A112" s="5" t="s">
        <v>76</v>
      </c>
      <c r="B112" s="1">
        <v>57</v>
      </c>
      <c r="C112" s="1" t="s">
        <v>53</v>
      </c>
      <c r="D112" s="3">
        <v>15152</v>
      </c>
      <c r="E112" s="1">
        <v>797</v>
      </c>
      <c r="F112" s="3">
        <v>1589</v>
      </c>
      <c r="G112" s="1">
        <v>50.2</v>
      </c>
      <c r="H112">
        <v>64.3</v>
      </c>
    </row>
    <row r="113" spans="1:8">
      <c r="A113" s="5" t="s">
        <v>76</v>
      </c>
      <c r="B113" s="1">
        <v>60</v>
      </c>
      <c r="C113" s="1" t="s">
        <v>59</v>
      </c>
      <c r="D113" s="3">
        <v>5594</v>
      </c>
      <c r="E113" s="1">
        <v>373</v>
      </c>
      <c r="F113" s="1" t="s">
        <v>60</v>
      </c>
      <c r="G113" s="1" t="s">
        <v>60</v>
      </c>
      <c r="H113">
        <v>60.7</v>
      </c>
    </row>
    <row r="114" spans="1:8">
      <c r="A114" s="5" t="s">
        <v>76</v>
      </c>
      <c r="B114" s="1">
        <v>16</v>
      </c>
      <c r="C114" s="1" t="s">
        <v>17</v>
      </c>
      <c r="D114" s="3">
        <v>65471</v>
      </c>
      <c r="E114" s="3">
        <v>4365</v>
      </c>
      <c r="F114" s="3">
        <v>5159</v>
      </c>
      <c r="G114" s="1">
        <v>84.6</v>
      </c>
      <c r="H114">
        <v>51.8</v>
      </c>
    </row>
    <row r="115" spans="1:8">
      <c r="A115" s="5" t="s">
        <v>76</v>
      </c>
      <c r="B115" s="1">
        <v>48</v>
      </c>
      <c r="C115" s="1" t="s">
        <v>47</v>
      </c>
      <c r="D115" s="3">
        <v>30357</v>
      </c>
      <c r="E115" s="3">
        <v>1686</v>
      </c>
      <c r="F115" s="3">
        <v>3000</v>
      </c>
      <c r="G115" s="1">
        <v>56.2</v>
      </c>
      <c r="H115">
        <v>50</v>
      </c>
    </row>
    <row r="116" spans="1:8">
      <c r="A116" s="5" t="s">
        <v>76</v>
      </c>
      <c r="B116" s="1">
        <v>9</v>
      </c>
      <c r="C116" s="1" t="s">
        <v>10</v>
      </c>
      <c r="D116" s="3">
        <v>99762</v>
      </c>
      <c r="E116" s="3">
        <v>5542</v>
      </c>
      <c r="F116" s="3">
        <v>6003</v>
      </c>
      <c r="G116" s="1">
        <v>92.3</v>
      </c>
      <c r="H116">
        <v>41.1</v>
      </c>
    </row>
    <row r="117" spans="1:8">
      <c r="A117" s="5" t="s">
        <v>76</v>
      </c>
      <c r="B117" s="1">
        <v>41</v>
      </c>
      <c r="C117" s="1" t="s">
        <v>40</v>
      </c>
      <c r="D117" s="3">
        <v>33620</v>
      </c>
      <c r="E117" s="3">
        <v>2101</v>
      </c>
      <c r="F117" s="3">
        <v>2225</v>
      </c>
      <c r="G117" s="1">
        <v>94.4</v>
      </c>
      <c r="H117">
        <v>75</v>
      </c>
    </row>
    <row r="118" spans="1:8">
      <c r="A118" s="5" t="s">
        <v>76</v>
      </c>
      <c r="B118" s="1">
        <v>22</v>
      </c>
      <c r="C118" s="1" t="s">
        <v>19</v>
      </c>
      <c r="D118" s="3">
        <v>72756</v>
      </c>
      <c r="E118" s="3">
        <v>3638</v>
      </c>
      <c r="F118" s="3">
        <v>4007</v>
      </c>
      <c r="G118" s="1">
        <v>90.8</v>
      </c>
      <c r="H118">
        <v>41.1</v>
      </c>
    </row>
    <row r="119" spans="1:8">
      <c r="A119" s="5" t="s">
        <v>76</v>
      </c>
      <c r="B119" s="1">
        <v>30</v>
      </c>
      <c r="C119" s="1" t="s">
        <v>28</v>
      </c>
      <c r="D119" s="3">
        <v>56037</v>
      </c>
      <c r="E119" s="3">
        <v>2668</v>
      </c>
      <c r="F119" s="3">
        <v>3667</v>
      </c>
      <c r="G119" s="1">
        <v>72.8</v>
      </c>
      <c r="H119">
        <v>46.4</v>
      </c>
    </row>
    <row r="120" spans="1:8">
      <c r="A120" s="5" t="s">
        <v>76</v>
      </c>
      <c r="B120" s="1">
        <v>2</v>
      </c>
      <c r="C120" s="1" t="s">
        <v>1</v>
      </c>
      <c r="D120" s="3">
        <v>182839</v>
      </c>
      <c r="E120" s="3">
        <v>10158</v>
      </c>
      <c r="F120" s="3">
        <v>15359</v>
      </c>
      <c r="G120" s="1">
        <v>66.099999999999994</v>
      </c>
      <c r="H120">
        <v>32.1</v>
      </c>
    </row>
    <row r="121" spans="1:8">
      <c r="A121" s="5" t="s">
        <v>76</v>
      </c>
      <c r="B121" s="1">
        <v>24</v>
      </c>
      <c r="C121" s="1" t="s">
        <v>23</v>
      </c>
      <c r="D121" s="3">
        <v>49446</v>
      </c>
      <c r="E121" s="3">
        <v>3090</v>
      </c>
      <c r="F121" s="3">
        <v>3486</v>
      </c>
      <c r="G121" s="1">
        <v>88.7</v>
      </c>
      <c r="H121">
        <v>37.5</v>
      </c>
    </row>
    <row r="122" spans="1:8">
      <c r="A122" s="5" t="s">
        <v>68</v>
      </c>
      <c r="B122" s="1">
        <v>59</v>
      </c>
      <c r="C122" s="1" t="s">
        <v>58</v>
      </c>
      <c r="D122" s="3">
        <v>11611</v>
      </c>
      <c r="E122" s="1">
        <v>683</v>
      </c>
      <c r="F122" s="3">
        <v>6866</v>
      </c>
      <c r="G122" s="1">
        <v>9.9</v>
      </c>
      <c r="H122">
        <v>47.6</v>
      </c>
    </row>
    <row r="123" spans="1:8">
      <c r="A123" s="5" t="s">
        <v>68</v>
      </c>
      <c r="B123" s="1">
        <v>39</v>
      </c>
      <c r="C123" s="1" t="s">
        <v>38</v>
      </c>
      <c r="D123" s="3">
        <v>36521</v>
      </c>
      <c r="E123" s="3">
        <v>2283</v>
      </c>
      <c r="F123" s="3">
        <v>2470</v>
      </c>
      <c r="G123" s="1">
        <v>92.4</v>
      </c>
      <c r="H123">
        <v>59.3</v>
      </c>
    </row>
    <row r="124" spans="1:8">
      <c r="A124" s="5" t="s">
        <v>68</v>
      </c>
      <c r="B124" s="1">
        <v>46</v>
      </c>
      <c r="C124" s="1" t="s">
        <v>45</v>
      </c>
      <c r="D124" s="3">
        <v>23588</v>
      </c>
      <c r="E124" s="3">
        <v>1685</v>
      </c>
      <c r="F124" s="3">
        <v>6600</v>
      </c>
      <c r="G124" s="1">
        <v>25.5</v>
      </c>
      <c r="H124">
        <v>45.8</v>
      </c>
    </row>
    <row r="125" spans="1:8">
      <c r="A125" s="5" t="s">
        <v>68</v>
      </c>
      <c r="B125" s="1">
        <v>35</v>
      </c>
      <c r="C125" s="1" t="s">
        <v>34</v>
      </c>
      <c r="D125" s="3">
        <v>41307</v>
      </c>
      <c r="E125" s="3">
        <v>2430</v>
      </c>
      <c r="F125" s="3">
        <v>4324</v>
      </c>
      <c r="G125" s="1">
        <v>56.2</v>
      </c>
      <c r="H125">
        <v>62.2</v>
      </c>
    </row>
    <row r="126" spans="1:8">
      <c r="A126" s="5" t="s">
        <v>68</v>
      </c>
      <c r="B126" s="1">
        <v>43</v>
      </c>
      <c r="C126" s="1" t="s">
        <v>42</v>
      </c>
      <c r="D126" s="3">
        <v>33958</v>
      </c>
      <c r="E126" s="3">
        <v>1998</v>
      </c>
      <c r="F126" s="1">
        <v>800</v>
      </c>
      <c r="G126" s="1">
        <v>249.7</v>
      </c>
      <c r="H126">
        <v>43.2</v>
      </c>
    </row>
    <row r="127" spans="1:8">
      <c r="A127" s="5" t="s">
        <v>68</v>
      </c>
      <c r="B127" s="1">
        <v>50</v>
      </c>
      <c r="C127" s="1" t="s">
        <v>49</v>
      </c>
      <c r="D127" s="3">
        <v>19307</v>
      </c>
      <c r="E127" s="3">
        <v>1379</v>
      </c>
      <c r="F127" s="3">
        <v>5000</v>
      </c>
      <c r="G127" s="1">
        <v>27.6</v>
      </c>
      <c r="H127">
        <v>50</v>
      </c>
    </row>
    <row r="128" spans="1:8">
      <c r="A128" s="5" t="s">
        <v>68</v>
      </c>
      <c r="B128" s="1">
        <v>44</v>
      </c>
      <c r="C128" s="1" t="s">
        <v>43</v>
      </c>
      <c r="D128" s="3">
        <v>34869</v>
      </c>
      <c r="E128" s="3">
        <v>1937</v>
      </c>
      <c r="F128" s="3">
        <v>2746</v>
      </c>
      <c r="G128" s="1">
        <v>70.5</v>
      </c>
      <c r="H128">
        <v>52.6</v>
      </c>
    </row>
    <row r="129" spans="1:8">
      <c r="A129" s="5" t="s">
        <v>68</v>
      </c>
      <c r="B129" s="1">
        <v>28</v>
      </c>
      <c r="C129" s="1" t="s">
        <v>27</v>
      </c>
      <c r="D129" s="3">
        <v>59800</v>
      </c>
      <c r="E129" s="3">
        <v>2990</v>
      </c>
      <c r="F129" s="3">
        <v>4373</v>
      </c>
      <c r="G129" s="1">
        <v>68.400000000000006</v>
      </c>
      <c r="H129">
        <v>43.2</v>
      </c>
    </row>
    <row r="130" spans="1:8">
      <c r="A130" s="5" t="s">
        <v>68</v>
      </c>
      <c r="B130" s="1">
        <v>58</v>
      </c>
      <c r="C130" s="1" t="s">
        <v>57</v>
      </c>
      <c r="D130" s="3">
        <v>11002</v>
      </c>
      <c r="E130" s="1">
        <v>733</v>
      </c>
      <c r="F130" s="3">
        <v>1917</v>
      </c>
      <c r="G130" s="1">
        <v>38.299999999999997</v>
      </c>
      <c r="H130">
        <v>38.5</v>
      </c>
    </row>
    <row r="131" spans="1:8">
      <c r="A131" s="5" t="s">
        <v>68</v>
      </c>
      <c r="B131" s="1">
        <v>12</v>
      </c>
      <c r="C131" s="1" t="s">
        <v>11</v>
      </c>
      <c r="D131" s="3">
        <v>83380</v>
      </c>
      <c r="E131" s="3">
        <v>4632</v>
      </c>
      <c r="F131" s="3">
        <v>7884</v>
      </c>
      <c r="G131" s="1">
        <v>58.8</v>
      </c>
      <c r="H131">
        <v>43.6</v>
      </c>
    </row>
    <row r="132" spans="1:8">
      <c r="A132" s="5" t="s">
        <v>68</v>
      </c>
      <c r="B132" s="1">
        <v>19</v>
      </c>
      <c r="C132" s="1" t="s">
        <v>18</v>
      </c>
      <c r="D132" s="3">
        <v>68406</v>
      </c>
      <c r="E132" s="3">
        <v>3800</v>
      </c>
      <c r="F132" s="3">
        <v>6221</v>
      </c>
      <c r="G132" s="1">
        <v>61.1</v>
      </c>
      <c r="H132">
        <v>34.700000000000003</v>
      </c>
    </row>
    <row r="133" spans="1:8">
      <c r="A133" s="5" t="s">
        <v>68</v>
      </c>
      <c r="B133" s="1">
        <v>37</v>
      </c>
      <c r="C133" s="1" t="s">
        <v>36</v>
      </c>
      <c r="D133" s="3">
        <v>46093</v>
      </c>
      <c r="E133" s="3">
        <v>2305</v>
      </c>
      <c r="F133" s="3">
        <v>5000</v>
      </c>
      <c r="G133" s="1">
        <v>46.1</v>
      </c>
      <c r="H133">
        <v>52.6</v>
      </c>
    </row>
    <row r="134" spans="1:8">
      <c r="A134" s="5" t="s">
        <v>68</v>
      </c>
      <c r="B134" s="1">
        <v>56</v>
      </c>
      <c r="C134" s="1" t="s">
        <v>55</v>
      </c>
      <c r="D134" s="3">
        <v>12913</v>
      </c>
      <c r="E134" s="1">
        <v>861</v>
      </c>
      <c r="F134" s="3">
        <v>2495</v>
      </c>
      <c r="G134" s="1">
        <v>34.5</v>
      </c>
      <c r="H134">
        <v>58.8</v>
      </c>
    </row>
    <row r="135" spans="1:8">
      <c r="A135" s="5" t="s">
        <v>68</v>
      </c>
      <c r="B135" s="1">
        <v>55</v>
      </c>
      <c r="C135" s="1" t="s">
        <v>54</v>
      </c>
      <c r="D135" s="3">
        <v>17008</v>
      </c>
      <c r="E135" s="1">
        <v>895</v>
      </c>
      <c r="F135" s="3">
        <v>1800</v>
      </c>
      <c r="G135" s="1">
        <v>49.7</v>
      </c>
      <c r="H135">
        <v>53.9</v>
      </c>
    </row>
    <row r="136" spans="1:8">
      <c r="A136" s="5" t="s">
        <v>68</v>
      </c>
      <c r="B136" s="1">
        <v>30</v>
      </c>
      <c r="C136" s="1" t="s">
        <v>29</v>
      </c>
      <c r="D136" s="3">
        <v>53327</v>
      </c>
      <c r="E136" s="3">
        <v>2807</v>
      </c>
      <c r="F136" s="3">
        <v>3000</v>
      </c>
      <c r="G136" s="1">
        <v>93.6</v>
      </c>
      <c r="H136">
        <v>69.5</v>
      </c>
    </row>
    <row r="137" spans="1:8">
      <c r="A137" s="5" t="s">
        <v>68</v>
      </c>
      <c r="B137" s="1">
        <v>51</v>
      </c>
      <c r="C137" s="1" t="s">
        <v>50</v>
      </c>
      <c r="D137" s="3">
        <v>25682</v>
      </c>
      <c r="E137" s="3">
        <v>1352</v>
      </c>
      <c r="F137" s="3">
        <v>2222</v>
      </c>
      <c r="G137" s="1">
        <v>60.8</v>
      </c>
      <c r="H137">
        <v>36.1</v>
      </c>
    </row>
    <row r="138" spans="1:8">
      <c r="A138" s="5" t="s">
        <v>68</v>
      </c>
      <c r="B138" s="1">
        <v>14</v>
      </c>
      <c r="C138" s="1" t="s">
        <v>13</v>
      </c>
      <c r="D138" s="3">
        <v>78158</v>
      </c>
      <c r="E138" s="3">
        <v>4598</v>
      </c>
      <c r="F138" s="3">
        <v>3407</v>
      </c>
      <c r="G138" s="1">
        <v>134.9</v>
      </c>
      <c r="H138">
        <v>43.2</v>
      </c>
    </row>
    <row r="139" spans="1:8">
      <c r="A139" s="5" t="s">
        <v>68</v>
      </c>
      <c r="B139" s="1">
        <v>17</v>
      </c>
      <c r="C139" s="1" t="s">
        <v>16</v>
      </c>
      <c r="D139" s="3">
        <v>69128</v>
      </c>
      <c r="E139" s="3">
        <v>4066</v>
      </c>
      <c r="F139" s="3">
        <v>9000</v>
      </c>
      <c r="G139" s="1">
        <v>45.2</v>
      </c>
      <c r="H139">
        <v>30.9</v>
      </c>
    </row>
    <row r="140" spans="1:8">
      <c r="A140" s="5" t="s">
        <v>68</v>
      </c>
      <c r="B140" s="1">
        <v>22</v>
      </c>
      <c r="C140" s="1" t="s">
        <v>21</v>
      </c>
      <c r="D140" s="3">
        <v>61066</v>
      </c>
      <c r="E140" s="3">
        <v>3592</v>
      </c>
      <c r="F140" s="3">
        <v>4267</v>
      </c>
      <c r="G140" s="1">
        <v>84.2</v>
      </c>
      <c r="H140">
        <v>47.4</v>
      </c>
    </row>
    <row r="141" spans="1:8">
      <c r="A141" s="5" t="s">
        <v>68</v>
      </c>
      <c r="B141" s="1">
        <v>42</v>
      </c>
      <c r="C141" s="1" t="s">
        <v>41</v>
      </c>
      <c r="D141" s="3">
        <v>36729</v>
      </c>
      <c r="E141" s="3">
        <v>2040</v>
      </c>
      <c r="F141" s="3">
        <v>4500</v>
      </c>
      <c r="G141" s="1">
        <v>45.3</v>
      </c>
      <c r="H141">
        <v>50</v>
      </c>
    </row>
    <row r="142" spans="1:8">
      <c r="A142" s="5" t="s">
        <v>68</v>
      </c>
      <c r="B142" s="1">
        <v>7</v>
      </c>
      <c r="C142" s="1" t="s">
        <v>6</v>
      </c>
      <c r="D142" s="3">
        <v>118954</v>
      </c>
      <c r="E142" s="3">
        <v>5664</v>
      </c>
      <c r="F142" s="3">
        <v>6026</v>
      </c>
      <c r="G142" s="1">
        <v>94</v>
      </c>
      <c r="H142">
        <v>51.5</v>
      </c>
    </row>
    <row r="143" spans="1:8">
      <c r="A143" s="5" t="s">
        <v>68</v>
      </c>
      <c r="B143" s="1">
        <v>45</v>
      </c>
      <c r="C143" s="1" t="s">
        <v>44</v>
      </c>
      <c r="D143" s="3">
        <v>29540</v>
      </c>
      <c r="E143" s="3">
        <v>1846</v>
      </c>
      <c r="F143" s="3">
        <v>2490</v>
      </c>
      <c r="G143" s="1">
        <v>74.099999999999994</v>
      </c>
      <c r="H143">
        <v>24.3</v>
      </c>
    </row>
    <row r="144" spans="1:8">
      <c r="A144" s="5" t="s">
        <v>68</v>
      </c>
      <c r="B144" s="1">
        <v>40</v>
      </c>
      <c r="C144" s="1" t="s">
        <v>39</v>
      </c>
      <c r="D144" s="3">
        <v>30173</v>
      </c>
      <c r="E144" s="3">
        <v>2155</v>
      </c>
      <c r="F144" s="3">
        <v>3095</v>
      </c>
      <c r="G144" s="1">
        <v>69.599999999999994</v>
      </c>
      <c r="H144">
        <v>21.6</v>
      </c>
    </row>
    <row r="145" spans="1:8">
      <c r="A145" s="5" t="s">
        <v>68</v>
      </c>
      <c r="B145" s="1">
        <v>53</v>
      </c>
      <c r="C145" s="1" t="s">
        <v>52</v>
      </c>
      <c r="D145" s="3">
        <v>19534</v>
      </c>
      <c r="E145" s="3">
        <v>1028</v>
      </c>
      <c r="F145" s="3">
        <v>1400</v>
      </c>
      <c r="G145" s="1">
        <v>73.400000000000006</v>
      </c>
      <c r="H145">
        <v>65</v>
      </c>
    </row>
    <row r="146" spans="1:8">
      <c r="A146" s="5" t="s">
        <v>68</v>
      </c>
      <c r="B146" s="1">
        <v>49</v>
      </c>
      <c r="C146" s="1" t="s">
        <v>48</v>
      </c>
      <c r="D146" s="3">
        <v>21261</v>
      </c>
      <c r="E146" s="3">
        <v>1417</v>
      </c>
      <c r="F146" s="3">
        <v>3373</v>
      </c>
      <c r="G146" s="1">
        <v>42</v>
      </c>
      <c r="H146">
        <v>48.6</v>
      </c>
    </row>
    <row r="147" spans="1:8">
      <c r="A147" s="5" t="s">
        <v>68</v>
      </c>
      <c r="B147" s="1">
        <v>16</v>
      </c>
      <c r="C147" s="1" t="s">
        <v>15</v>
      </c>
      <c r="D147" s="3">
        <v>73407</v>
      </c>
      <c r="E147" s="3">
        <v>4078</v>
      </c>
      <c r="F147" s="3">
        <v>5124</v>
      </c>
      <c r="G147" s="1">
        <v>79.599999999999994</v>
      </c>
      <c r="H147">
        <v>78.8</v>
      </c>
    </row>
    <row r="148" spans="1:8">
      <c r="A148" s="5" t="s">
        <v>68</v>
      </c>
      <c r="B148" s="1">
        <v>26</v>
      </c>
      <c r="C148" s="1" t="s">
        <v>25</v>
      </c>
      <c r="D148" s="3">
        <v>58408</v>
      </c>
      <c r="E148" s="3">
        <v>3074</v>
      </c>
      <c r="F148" s="3">
        <v>8373</v>
      </c>
      <c r="G148" s="1">
        <v>36.700000000000003</v>
      </c>
      <c r="H148">
        <v>57.9</v>
      </c>
    </row>
    <row r="149" spans="1:8">
      <c r="A149" s="5" t="s">
        <v>68</v>
      </c>
      <c r="B149" s="1">
        <v>52</v>
      </c>
      <c r="C149" s="1" t="s">
        <v>51</v>
      </c>
      <c r="D149" s="3">
        <v>20589</v>
      </c>
      <c r="E149" s="3">
        <v>1144</v>
      </c>
      <c r="F149" s="3">
        <v>1300</v>
      </c>
      <c r="G149" s="1">
        <v>88</v>
      </c>
      <c r="H149">
        <v>50</v>
      </c>
    </row>
    <row r="150" spans="1:8">
      <c r="A150" s="5" t="s">
        <v>68</v>
      </c>
      <c r="B150" s="1">
        <v>38</v>
      </c>
      <c r="C150" s="1" t="s">
        <v>37</v>
      </c>
      <c r="D150" s="3">
        <v>68926</v>
      </c>
      <c r="E150" s="3">
        <v>2298</v>
      </c>
      <c r="F150" s="3">
        <v>2549</v>
      </c>
      <c r="G150" s="1">
        <v>90.1</v>
      </c>
      <c r="H150">
        <v>32.299999999999997</v>
      </c>
    </row>
    <row r="151" spans="1:8">
      <c r="A151" s="5" t="s">
        <v>68</v>
      </c>
      <c r="B151" s="1">
        <v>32</v>
      </c>
      <c r="C151" s="1" t="s">
        <v>31</v>
      </c>
      <c r="D151" s="3">
        <v>44874</v>
      </c>
      <c r="E151" s="3">
        <v>2493</v>
      </c>
      <c r="F151" s="3">
        <v>3200</v>
      </c>
      <c r="G151" s="1">
        <v>77.900000000000006</v>
      </c>
      <c r="H151">
        <v>58.3</v>
      </c>
    </row>
    <row r="152" spans="1:8">
      <c r="A152" s="5" t="s">
        <v>68</v>
      </c>
      <c r="B152" s="1">
        <v>8</v>
      </c>
      <c r="C152" s="1" t="s">
        <v>7</v>
      </c>
      <c r="D152" s="3">
        <v>102575</v>
      </c>
      <c r="E152" s="3">
        <v>5399</v>
      </c>
      <c r="F152" s="3">
        <v>5800</v>
      </c>
      <c r="G152" s="1">
        <v>93.1</v>
      </c>
      <c r="H152">
        <v>65</v>
      </c>
    </row>
    <row r="153" spans="1:8">
      <c r="A153" s="5" t="s">
        <v>68</v>
      </c>
      <c r="B153" s="1">
        <v>10</v>
      </c>
      <c r="C153" s="1" t="s">
        <v>9</v>
      </c>
      <c r="D153" s="3">
        <v>82511</v>
      </c>
      <c r="E153" s="3">
        <v>5157</v>
      </c>
      <c r="F153" s="3">
        <v>6114</v>
      </c>
      <c r="G153" s="1">
        <v>84.3</v>
      </c>
      <c r="H153">
        <v>58.1</v>
      </c>
    </row>
    <row r="154" spans="1:8">
      <c r="A154" s="5" t="s">
        <v>68</v>
      </c>
      <c r="B154" s="1">
        <v>23</v>
      </c>
      <c r="C154" s="1" t="s">
        <v>22</v>
      </c>
      <c r="D154" s="3">
        <v>53027</v>
      </c>
      <c r="E154" s="3">
        <v>3314</v>
      </c>
      <c r="F154" s="3">
        <v>4466</v>
      </c>
      <c r="G154" s="1">
        <v>74.2</v>
      </c>
      <c r="H154">
        <v>72.5</v>
      </c>
    </row>
    <row r="155" spans="1:8">
      <c r="A155" s="5" t="s">
        <v>68</v>
      </c>
      <c r="B155" s="1">
        <v>3</v>
      </c>
      <c r="C155" s="1" t="s">
        <v>2</v>
      </c>
      <c r="D155" s="3">
        <v>165785</v>
      </c>
      <c r="E155" s="3">
        <v>8726</v>
      </c>
      <c r="F155" s="3">
        <v>10000</v>
      </c>
      <c r="G155" s="1">
        <v>87.3</v>
      </c>
      <c r="H155">
        <v>47.2</v>
      </c>
    </row>
    <row r="156" spans="1:8">
      <c r="A156" s="5" t="s">
        <v>68</v>
      </c>
      <c r="B156" s="1">
        <v>6</v>
      </c>
      <c r="C156" s="1" t="s">
        <v>5</v>
      </c>
      <c r="D156" s="3">
        <v>116224</v>
      </c>
      <c r="E156" s="3">
        <v>5811</v>
      </c>
      <c r="F156" s="3">
        <v>6756</v>
      </c>
      <c r="G156" s="1">
        <v>86</v>
      </c>
      <c r="H156">
        <v>60</v>
      </c>
    </row>
    <row r="157" spans="1:8">
      <c r="A157" s="5" t="s">
        <v>68</v>
      </c>
      <c r="B157" s="1">
        <v>21</v>
      </c>
      <c r="C157" s="1" t="s">
        <v>20</v>
      </c>
      <c r="D157" s="3">
        <v>75754</v>
      </c>
      <c r="E157" s="3">
        <v>3607</v>
      </c>
      <c r="F157" s="3">
        <v>4832</v>
      </c>
      <c r="G157" s="1">
        <v>74.7</v>
      </c>
      <c r="H157">
        <v>67.099999999999994</v>
      </c>
    </row>
    <row r="158" spans="1:8">
      <c r="A158" s="5" t="s">
        <v>68</v>
      </c>
      <c r="B158" s="1">
        <v>15</v>
      </c>
      <c r="C158" s="1" t="s">
        <v>14</v>
      </c>
      <c r="D158" s="3">
        <v>79600</v>
      </c>
      <c r="E158" s="3">
        <v>4422</v>
      </c>
      <c r="F158" s="3">
        <v>6501</v>
      </c>
      <c r="G158" s="1">
        <v>68</v>
      </c>
      <c r="H158">
        <v>37.799999999999997</v>
      </c>
    </row>
    <row r="159" spans="1:8">
      <c r="A159" s="5" t="s">
        <v>68</v>
      </c>
      <c r="B159" s="1">
        <v>57</v>
      </c>
      <c r="C159" s="1" t="s">
        <v>56</v>
      </c>
      <c r="D159" s="3">
        <v>13191</v>
      </c>
      <c r="E159" s="1">
        <v>824</v>
      </c>
      <c r="F159" s="3">
        <v>1800</v>
      </c>
      <c r="G159" s="1">
        <v>45.8</v>
      </c>
      <c r="H159">
        <v>44.4</v>
      </c>
    </row>
    <row r="160" spans="1:8">
      <c r="A160" s="5" t="s">
        <v>68</v>
      </c>
      <c r="B160" s="1">
        <v>1</v>
      </c>
      <c r="C160" s="1" t="s">
        <v>0</v>
      </c>
      <c r="D160" s="3">
        <v>239563</v>
      </c>
      <c r="E160" s="3">
        <v>11408</v>
      </c>
      <c r="F160" s="3">
        <v>11634</v>
      </c>
      <c r="G160" s="1">
        <v>98.1</v>
      </c>
      <c r="H160">
        <v>36.5</v>
      </c>
    </row>
    <row r="161" spans="1:8">
      <c r="A161" s="5" t="s">
        <v>68</v>
      </c>
      <c r="B161" s="1">
        <v>36</v>
      </c>
      <c r="C161" s="1" t="s">
        <v>35</v>
      </c>
      <c r="D161" s="3">
        <v>46706</v>
      </c>
      <c r="E161" s="3">
        <v>2335</v>
      </c>
      <c r="F161" s="3">
        <v>4747</v>
      </c>
      <c r="G161" s="1">
        <v>49.2</v>
      </c>
      <c r="H161">
        <v>36.1</v>
      </c>
    </row>
    <row r="162" spans="1:8">
      <c r="A162" s="5" t="s">
        <v>68</v>
      </c>
      <c r="B162" s="1">
        <v>33</v>
      </c>
      <c r="C162" s="1" t="s">
        <v>32</v>
      </c>
      <c r="D162" s="3">
        <v>54583</v>
      </c>
      <c r="E162" s="3">
        <v>2481</v>
      </c>
      <c r="F162" s="3">
        <v>3754</v>
      </c>
      <c r="G162" s="1">
        <v>66.099999999999994</v>
      </c>
      <c r="H162">
        <v>52.6</v>
      </c>
    </row>
    <row r="163" spans="1:8">
      <c r="A163" s="5" t="s">
        <v>68</v>
      </c>
      <c r="B163" s="1">
        <v>13</v>
      </c>
      <c r="C163" s="1" t="s">
        <v>12</v>
      </c>
      <c r="D163" s="3">
        <v>96675</v>
      </c>
      <c r="E163" s="3">
        <v>4604</v>
      </c>
      <c r="F163" s="3">
        <v>4850</v>
      </c>
      <c r="G163" s="1">
        <v>94.9</v>
      </c>
      <c r="H163">
        <v>46.2</v>
      </c>
    </row>
    <row r="164" spans="1:8">
      <c r="A164" s="5" t="s">
        <v>68</v>
      </c>
      <c r="B164" s="1">
        <v>9</v>
      </c>
      <c r="C164" s="1" t="s">
        <v>8</v>
      </c>
      <c r="D164" s="3">
        <v>106737</v>
      </c>
      <c r="E164" s="3">
        <v>5337</v>
      </c>
      <c r="F164" s="3">
        <v>17500</v>
      </c>
      <c r="G164" s="1">
        <v>30.5</v>
      </c>
      <c r="H164">
        <v>55</v>
      </c>
    </row>
    <row r="165" spans="1:8">
      <c r="A165" s="5" t="s">
        <v>68</v>
      </c>
      <c r="B165" s="1">
        <v>4</v>
      </c>
      <c r="C165" s="1" t="s">
        <v>3</v>
      </c>
      <c r="D165" s="3">
        <v>110115</v>
      </c>
      <c r="E165" s="3">
        <v>6118</v>
      </c>
      <c r="F165" s="3">
        <v>7898</v>
      </c>
      <c r="G165" s="1">
        <v>77.5</v>
      </c>
      <c r="H165">
        <v>65.900000000000006</v>
      </c>
    </row>
    <row r="166" spans="1:8">
      <c r="A166" s="5" t="s">
        <v>68</v>
      </c>
      <c r="B166" s="1">
        <v>5</v>
      </c>
      <c r="C166" s="1" t="s">
        <v>4</v>
      </c>
      <c r="D166" s="3">
        <v>112221</v>
      </c>
      <c r="E166" s="3">
        <v>5906</v>
      </c>
      <c r="F166" s="3">
        <v>5782</v>
      </c>
      <c r="G166" s="1">
        <v>102.2</v>
      </c>
      <c r="H166">
        <v>70</v>
      </c>
    </row>
    <row r="167" spans="1:8">
      <c r="A167" s="5" t="s">
        <v>68</v>
      </c>
      <c r="B167" s="1">
        <v>47</v>
      </c>
      <c r="C167" s="1" t="s">
        <v>46</v>
      </c>
      <c r="D167" s="3">
        <v>28822</v>
      </c>
      <c r="E167" s="3">
        <v>1601</v>
      </c>
      <c r="F167" s="3">
        <v>2100</v>
      </c>
      <c r="G167" s="1">
        <v>76.2</v>
      </c>
      <c r="H167">
        <v>60.2</v>
      </c>
    </row>
    <row r="168" spans="1:8">
      <c r="A168" s="5" t="s">
        <v>68</v>
      </c>
      <c r="B168" s="1">
        <v>34</v>
      </c>
      <c r="C168" s="1" t="s">
        <v>33</v>
      </c>
      <c r="D168" s="3">
        <v>39296</v>
      </c>
      <c r="E168" s="3">
        <v>2456</v>
      </c>
      <c r="F168" s="3">
        <v>3030</v>
      </c>
      <c r="G168" s="1">
        <v>81.099999999999994</v>
      </c>
      <c r="H168">
        <v>39.200000000000003</v>
      </c>
    </row>
    <row r="169" spans="1:8">
      <c r="A169" s="5" t="s">
        <v>68</v>
      </c>
      <c r="B169" s="1">
        <v>25</v>
      </c>
      <c r="C169" s="1" t="s">
        <v>24</v>
      </c>
      <c r="D169" s="3">
        <v>49522</v>
      </c>
      <c r="E169" s="3">
        <v>3095</v>
      </c>
      <c r="F169" s="3">
        <v>3086</v>
      </c>
      <c r="G169" s="1">
        <v>100.3</v>
      </c>
      <c r="H169">
        <v>50</v>
      </c>
    </row>
    <row r="170" spans="1:8">
      <c r="A170" s="5" t="s">
        <v>68</v>
      </c>
      <c r="B170" s="1">
        <v>27</v>
      </c>
      <c r="C170" s="1" t="s">
        <v>26</v>
      </c>
      <c r="D170" s="3">
        <v>48213</v>
      </c>
      <c r="E170" s="3">
        <v>3013</v>
      </c>
      <c r="F170" s="3">
        <v>5217</v>
      </c>
      <c r="G170" s="1">
        <v>57.8</v>
      </c>
      <c r="H170">
        <v>44.4</v>
      </c>
    </row>
    <row r="171" spans="1:8">
      <c r="A171" s="5" t="s">
        <v>68</v>
      </c>
      <c r="B171" s="1">
        <v>31</v>
      </c>
      <c r="C171" s="1" t="s">
        <v>30</v>
      </c>
      <c r="D171" s="3">
        <v>52001</v>
      </c>
      <c r="E171" s="3">
        <v>2600</v>
      </c>
      <c r="F171" s="3">
        <v>4300</v>
      </c>
      <c r="G171" s="1">
        <v>60.5</v>
      </c>
      <c r="H171">
        <v>47.3</v>
      </c>
    </row>
    <row r="172" spans="1:8">
      <c r="A172" s="5" t="s">
        <v>68</v>
      </c>
      <c r="B172" s="1">
        <v>54</v>
      </c>
      <c r="C172" s="1" t="s">
        <v>53</v>
      </c>
      <c r="D172" s="3">
        <v>18510</v>
      </c>
      <c r="E172" s="1">
        <v>974</v>
      </c>
      <c r="F172" s="3">
        <v>1589</v>
      </c>
      <c r="G172" s="1">
        <v>61.3</v>
      </c>
      <c r="H172">
        <v>51.8</v>
      </c>
    </row>
    <row r="173" spans="1:8">
      <c r="A173" s="5" t="s">
        <v>68</v>
      </c>
      <c r="B173" s="1">
        <v>60</v>
      </c>
      <c r="C173" s="1" t="s">
        <v>59</v>
      </c>
      <c r="D173" s="3">
        <v>5803</v>
      </c>
      <c r="E173" s="1">
        <v>363</v>
      </c>
      <c r="F173" s="1" t="s">
        <v>60</v>
      </c>
      <c r="G173" s="1" t="s">
        <v>60</v>
      </c>
      <c r="H173">
        <v>80.400000000000006</v>
      </c>
    </row>
    <row r="174" spans="1:8">
      <c r="A174" s="5" t="s">
        <v>68</v>
      </c>
      <c r="B174" s="1">
        <v>18</v>
      </c>
      <c r="C174" s="1" t="s">
        <v>17</v>
      </c>
      <c r="D174" s="3">
        <v>84526</v>
      </c>
      <c r="E174" s="3">
        <v>4025</v>
      </c>
      <c r="F174" s="3">
        <v>5159</v>
      </c>
      <c r="G174" s="1">
        <v>78</v>
      </c>
      <c r="H174">
        <v>69.599999999999994</v>
      </c>
    </row>
    <row r="175" spans="1:8">
      <c r="A175" s="5" t="s">
        <v>68</v>
      </c>
      <c r="B175" s="1">
        <v>48</v>
      </c>
      <c r="C175" s="1" t="s">
        <v>47</v>
      </c>
      <c r="D175" s="3">
        <v>25584</v>
      </c>
      <c r="E175" s="3">
        <v>1505</v>
      </c>
      <c r="F175" s="3">
        <v>3000</v>
      </c>
      <c r="G175" s="1">
        <v>50.2</v>
      </c>
      <c r="H175">
        <v>41.1</v>
      </c>
    </row>
    <row r="176" spans="1:8">
      <c r="A176" s="5" t="s">
        <v>68</v>
      </c>
      <c r="B176" s="1">
        <v>11</v>
      </c>
      <c r="C176" s="1" t="s">
        <v>10</v>
      </c>
      <c r="D176" s="3">
        <v>87608</v>
      </c>
      <c r="E176" s="3">
        <v>4867</v>
      </c>
      <c r="F176" s="3">
        <v>6003</v>
      </c>
      <c r="G176" s="1">
        <v>81.099999999999994</v>
      </c>
      <c r="H176">
        <v>71.400000000000006</v>
      </c>
    </row>
    <row r="177" spans="1:8">
      <c r="A177" s="5" t="s">
        <v>68</v>
      </c>
      <c r="B177" s="1">
        <v>41</v>
      </c>
      <c r="C177" s="1" t="s">
        <v>40</v>
      </c>
      <c r="D177" s="3">
        <v>34939</v>
      </c>
      <c r="E177" s="3">
        <v>2055</v>
      </c>
      <c r="F177" s="3">
        <v>2225</v>
      </c>
      <c r="G177" s="1">
        <v>92.4</v>
      </c>
      <c r="H177">
        <v>57.1</v>
      </c>
    </row>
    <row r="178" spans="1:8">
      <c r="A178" s="5" t="s">
        <v>68</v>
      </c>
      <c r="B178" s="1">
        <v>20</v>
      </c>
      <c r="C178" s="1" t="s">
        <v>19</v>
      </c>
      <c r="D178" s="3">
        <v>63783</v>
      </c>
      <c r="E178" s="3">
        <v>3752</v>
      </c>
      <c r="F178" s="3">
        <v>4007</v>
      </c>
      <c r="G178" s="1">
        <v>93.6</v>
      </c>
      <c r="H178">
        <v>33.9</v>
      </c>
    </row>
    <row r="179" spans="1:8">
      <c r="A179" s="5" t="s">
        <v>68</v>
      </c>
      <c r="B179" s="1">
        <v>29</v>
      </c>
      <c r="C179" s="1" t="s">
        <v>28</v>
      </c>
      <c r="D179" s="3">
        <v>55857</v>
      </c>
      <c r="E179" s="3">
        <v>2940</v>
      </c>
      <c r="F179" s="3">
        <v>3667</v>
      </c>
      <c r="G179" s="1">
        <v>80.2</v>
      </c>
      <c r="H179">
        <v>35.700000000000003</v>
      </c>
    </row>
    <row r="180" spans="1:8">
      <c r="A180" s="5" t="s">
        <v>68</v>
      </c>
      <c r="B180" s="1">
        <v>2</v>
      </c>
      <c r="C180" s="1" t="s">
        <v>1</v>
      </c>
      <c r="D180" s="3">
        <v>198283</v>
      </c>
      <c r="E180" s="3">
        <v>10436</v>
      </c>
      <c r="F180" s="3">
        <v>15359</v>
      </c>
      <c r="G180" s="1">
        <v>67.900000000000006</v>
      </c>
      <c r="H180">
        <v>19.600000000000001</v>
      </c>
    </row>
    <row r="181" spans="1:8">
      <c r="A181" s="5" t="s">
        <v>68</v>
      </c>
      <c r="B181" s="1">
        <v>24</v>
      </c>
      <c r="C181" s="1" t="s">
        <v>23</v>
      </c>
      <c r="D181" s="3">
        <v>54578</v>
      </c>
      <c r="E181" s="3">
        <v>3210</v>
      </c>
      <c r="F181" s="3">
        <v>3486</v>
      </c>
      <c r="G181" s="1">
        <v>92.1</v>
      </c>
      <c r="H181">
        <v>39.299999999999997</v>
      </c>
    </row>
    <row r="182" spans="1:8">
      <c r="A182" s="5" t="s">
        <v>69</v>
      </c>
      <c r="B182" s="1">
        <v>59</v>
      </c>
      <c r="C182" s="1" t="s">
        <v>58</v>
      </c>
      <c r="D182" s="3">
        <v>12815</v>
      </c>
      <c r="E182" s="1">
        <v>674</v>
      </c>
      <c r="F182" s="3">
        <v>6866</v>
      </c>
      <c r="G182" s="1">
        <v>9.8000000000000007</v>
      </c>
      <c r="H182">
        <v>42.5</v>
      </c>
    </row>
    <row r="183" spans="1:8">
      <c r="A183" s="5" t="s">
        <v>69</v>
      </c>
      <c r="B183" s="1">
        <v>42</v>
      </c>
      <c r="C183" s="1" t="s">
        <v>38</v>
      </c>
      <c r="D183" s="3">
        <v>36830</v>
      </c>
      <c r="E183" s="3">
        <v>1938</v>
      </c>
      <c r="F183" s="3">
        <v>2470</v>
      </c>
      <c r="G183" s="1">
        <v>78.5</v>
      </c>
      <c r="H183">
        <v>51.4</v>
      </c>
    </row>
    <row r="184" spans="1:8">
      <c r="A184" s="5" t="s">
        <v>69</v>
      </c>
      <c r="B184" s="1">
        <v>47</v>
      </c>
      <c r="C184" s="1" t="s">
        <v>45</v>
      </c>
      <c r="D184" s="3">
        <v>25784</v>
      </c>
      <c r="E184" s="3">
        <v>1612</v>
      </c>
      <c r="F184" s="3">
        <v>6600</v>
      </c>
      <c r="G184" s="1">
        <v>24.4</v>
      </c>
      <c r="H184">
        <v>34.700000000000003</v>
      </c>
    </row>
    <row r="185" spans="1:8">
      <c r="A185" s="5" t="s">
        <v>69</v>
      </c>
      <c r="B185" s="1">
        <v>46</v>
      </c>
      <c r="C185" s="1" t="s">
        <v>34</v>
      </c>
      <c r="D185" s="3">
        <v>29589</v>
      </c>
      <c r="E185" s="3">
        <v>1849</v>
      </c>
      <c r="F185" s="3">
        <v>4324</v>
      </c>
      <c r="G185" s="1">
        <v>42.8</v>
      </c>
      <c r="H185">
        <v>40.799999999999997</v>
      </c>
    </row>
    <row r="186" spans="1:8">
      <c r="A186" s="5" t="s">
        <v>69</v>
      </c>
      <c r="B186" s="1">
        <v>41</v>
      </c>
      <c r="C186" s="1" t="s">
        <v>42</v>
      </c>
      <c r="D186" s="3">
        <v>31107</v>
      </c>
      <c r="E186" s="3">
        <v>1944</v>
      </c>
      <c r="F186" s="1">
        <v>800</v>
      </c>
      <c r="G186" s="1">
        <v>243</v>
      </c>
      <c r="H186">
        <v>50</v>
      </c>
    </row>
    <row r="187" spans="1:8">
      <c r="A187" s="5" t="s">
        <v>69</v>
      </c>
      <c r="B187" s="1">
        <v>54</v>
      </c>
      <c r="C187" s="1" t="s">
        <v>49</v>
      </c>
      <c r="D187" s="3">
        <v>14442</v>
      </c>
      <c r="E187" s="3">
        <v>1032</v>
      </c>
      <c r="F187" s="3">
        <v>5000</v>
      </c>
      <c r="G187" s="1">
        <v>20.6</v>
      </c>
      <c r="H187">
        <v>39.700000000000003</v>
      </c>
    </row>
    <row r="188" spans="1:8">
      <c r="A188" s="5" t="s">
        <v>69</v>
      </c>
      <c r="B188" s="1">
        <v>43</v>
      </c>
      <c r="C188" s="1" t="s">
        <v>43</v>
      </c>
      <c r="D188" s="3">
        <v>29812</v>
      </c>
      <c r="E188" s="3">
        <v>1863</v>
      </c>
      <c r="F188" s="3">
        <v>2746</v>
      </c>
      <c r="G188" s="1">
        <v>67.900000000000006</v>
      </c>
      <c r="H188">
        <v>39.200000000000003</v>
      </c>
    </row>
    <row r="189" spans="1:8">
      <c r="A189" s="5" t="s">
        <v>69</v>
      </c>
      <c r="B189" s="1">
        <v>27</v>
      </c>
      <c r="C189" s="1" t="s">
        <v>27</v>
      </c>
      <c r="D189" s="3">
        <v>51716</v>
      </c>
      <c r="E189" s="3">
        <v>3042</v>
      </c>
      <c r="F189" s="3">
        <v>4373</v>
      </c>
      <c r="G189" s="1">
        <v>69.599999999999994</v>
      </c>
      <c r="H189">
        <v>52.7</v>
      </c>
    </row>
    <row r="190" spans="1:8">
      <c r="A190" s="5" t="s">
        <v>69</v>
      </c>
      <c r="B190" s="1">
        <v>52</v>
      </c>
      <c r="C190" s="1" t="s">
        <v>57</v>
      </c>
      <c r="D190" s="3">
        <v>23756</v>
      </c>
      <c r="E190" s="3">
        <v>1131</v>
      </c>
      <c r="F190" s="3">
        <v>1917</v>
      </c>
      <c r="G190" s="1">
        <v>59</v>
      </c>
      <c r="H190">
        <v>48.6</v>
      </c>
    </row>
    <row r="191" spans="1:8">
      <c r="A191" s="5" t="s">
        <v>69</v>
      </c>
      <c r="B191" s="1">
        <v>15</v>
      </c>
      <c r="C191" s="1" t="s">
        <v>11</v>
      </c>
      <c r="D191" s="3">
        <v>61590</v>
      </c>
      <c r="E191" s="3">
        <v>4399</v>
      </c>
      <c r="F191" s="3">
        <v>7884</v>
      </c>
      <c r="G191" s="1">
        <v>55.8</v>
      </c>
      <c r="H191">
        <v>57.3</v>
      </c>
    </row>
    <row r="192" spans="1:8">
      <c r="A192" s="5" t="s">
        <v>69</v>
      </c>
      <c r="B192" s="1">
        <v>19</v>
      </c>
      <c r="C192" s="1" t="s">
        <v>18</v>
      </c>
      <c r="D192" s="3">
        <v>57457</v>
      </c>
      <c r="E192" s="3">
        <v>3830</v>
      </c>
      <c r="F192" s="3">
        <v>6221</v>
      </c>
      <c r="G192" s="1">
        <v>61.6</v>
      </c>
      <c r="H192">
        <v>47.6</v>
      </c>
    </row>
    <row r="193" spans="1:8">
      <c r="A193" s="5" t="s">
        <v>69</v>
      </c>
      <c r="B193" s="1">
        <v>33</v>
      </c>
      <c r="C193" s="1" t="s">
        <v>36</v>
      </c>
      <c r="D193" s="3">
        <v>50826</v>
      </c>
      <c r="E193" s="3">
        <v>2675</v>
      </c>
      <c r="F193" s="3">
        <v>5000</v>
      </c>
      <c r="G193" s="1">
        <v>53.5</v>
      </c>
      <c r="H193">
        <v>52.6</v>
      </c>
    </row>
    <row r="194" spans="1:8">
      <c r="A194" s="5" t="s">
        <v>69</v>
      </c>
      <c r="B194" s="1">
        <v>56</v>
      </c>
      <c r="C194" s="1" t="s">
        <v>55</v>
      </c>
      <c r="D194" s="3">
        <v>11704</v>
      </c>
      <c r="E194" s="1">
        <v>780</v>
      </c>
      <c r="F194" s="3">
        <v>2495</v>
      </c>
      <c r="G194" s="1">
        <v>31.3</v>
      </c>
      <c r="H194">
        <v>45.8</v>
      </c>
    </row>
    <row r="195" spans="1:8">
      <c r="A195" s="5" t="s">
        <v>69</v>
      </c>
      <c r="B195" s="1">
        <v>53</v>
      </c>
      <c r="C195" s="1" t="s">
        <v>54</v>
      </c>
      <c r="D195" s="3">
        <v>17565</v>
      </c>
      <c r="E195" s="3">
        <v>1033</v>
      </c>
      <c r="F195" s="3">
        <v>1800</v>
      </c>
      <c r="G195" s="1">
        <v>57.4</v>
      </c>
      <c r="H195">
        <v>59</v>
      </c>
    </row>
    <row r="196" spans="1:8">
      <c r="A196" s="5" t="s">
        <v>69</v>
      </c>
      <c r="B196" s="1">
        <v>31</v>
      </c>
      <c r="C196" s="1" t="s">
        <v>29</v>
      </c>
      <c r="D196" s="3">
        <v>49791</v>
      </c>
      <c r="E196" s="3">
        <v>2766</v>
      </c>
      <c r="F196" s="3">
        <v>3000</v>
      </c>
      <c r="G196" s="1">
        <v>92.2</v>
      </c>
      <c r="H196">
        <v>62.5</v>
      </c>
    </row>
    <row r="197" spans="1:8">
      <c r="A197" s="5" t="s">
        <v>69</v>
      </c>
      <c r="B197" s="1">
        <v>49</v>
      </c>
      <c r="C197" s="1" t="s">
        <v>50</v>
      </c>
      <c r="D197" s="3">
        <v>20673</v>
      </c>
      <c r="E197" s="3">
        <v>1216</v>
      </c>
      <c r="F197" s="3">
        <v>2222</v>
      </c>
      <c r="G197" s="1">
        <v>54.7</v>
      </c>
      <c r="H197">
        <v>40.299999999999997</v>
      </c>
    </row>
    <row r="198" spans="1:8">
      <c r="A198" s="5" t="s">
        <v>69</v>
      </c>
      <c r="B198" s="1">
        <v>21</v>
      </c>
      <c r="C198" s="1" t="s">
        <v>13</v>
      </c>
      <c r="D198" s="3">
        <v>65702</v>
      </c>
      <c r="E198" s="3">
        <v>3650</v>
      </c>
      <c r="F198" s="3">
        <v>3407</v>
      </c>
      <c r="G198" s="1">
        <v>107.1</v>
      </c>
      <c r="H198">
        <v>44.6</v>
      </c>
    </row>
    <row r="199" spans="1:8">
      <c r="A199" s="5" t="s">
        <v>69</v>
      </c>
      <c r="B199" s="1">
        <v>17</v>
      </c>
      <c r="C199" s="1" t="s">
        <v>16</v>
      </c>
      <c r="D199" s="3">
        <v>62086</v>
      </c>
      <c r="E199" s="3">
        <v>4139</v>
      </c>
      <c r="F199" s="3">
        <v>9000</v>
      </c>
      <c r="G199" s="1">
        <v>46</v>
      </c>
      <c r="H199">
        <v>61.4</v>
      </c>
    </row>
    <row r="200" spans="1:8">
      <c r="A200" s="5" t="s">
        <v>69</v>
      </c>
      <c r="B200" s="1">
        <v>22</v>
      </c>
      <c r="C200" s="1" t="s">
        <v>21</v>
      </c>
      <c r="D200" s="3">
        <v>64689</v>
      </c>
      <c r="E200" s="3">
        <v>3594</v>
      </c>
      <c r="F200" s="3">
        <v>4267</v>
      </c>
      <c r="G200" s="1">
        <v>84.2</v>
      </c>
      <c r="H200">
        <v>71.099999999999994</v>
      </c>
    </row>
    <row r="201" spans="1:8">
      <c r="A201" s="5" t="s">
        <v>69</v>
      </c>
      <c r="B201" s="1">
        <v>38</v>
      </c>
      <c r="C201" s="1" t="s">
        <v>41</v>
      </c>
      <c r="D201" s="3">
        <v>37510</v>
      </c>
      <c r="E201" s="3">
        <v>2084</v>
      </c>
      <c r="F201" s="3">
        <v>4500</v>
      </c>
      <c r="G201" s="1">
        <v>46.3</v>
      </c>
      <c r="H201">
        <v>50</v>
      </c>
    </row>
    <row r="202" spans="1:8">
      <c r="A202" s="5" t="s">
        <v>69</v>
      </c>
      <c r="B202" s="1">
        <v>9</v>
      </c>
      <c r="C202" s="1" t="s">
        <v>6</v>
      </c>
      <c r="D202" s="3">
        <v>105789</v>
      </c>
      <c r="E202" s="3">
        <v>5568</v>
      </c>
      <c r="F202" s="3">
        <v>6026</v>
      </c>
      <c r="G202" s="1">
        <v>92.4</v>
      </c>
      <c r="H202">
        <v>62.1</v>
      </c>
    </row>
    <row r="203" spans="1:8">
      <c r="A203" s="5" t="s">
        <v>69</v>
      </c>
      <c r="B203" s="1">
        <v>48</v>
      </c>
      <c r="C203" s="1" t="s">
        <v>44</v>
      </c>
      <c r="D203" s="3">
        <v>28977</v>
      </c>
      <c r="E203" s="3">
        <v>1610</v>
      </c>
      <c r="F203" s="3">
        <v>2490</v>
      </c>
      <c r="G203" s="1">
        <v>64.7</v>
      </c>
      <c r="H203">
        <v>18.899999999999999</v>
      </c>
    </row>
    <row r="204" spans="1:8">
      <c r="A204" s="5" t="s">
        <v>69</v>
      </c>
      <c r="B204" s="1">
        <v>40</v>
      </c>
      <c r="C204" s="1" t="s">
        <v>39</v>
      </c>
      <c r="D204" s="3">
        <v>31703</v>
      </c>
      <c r="E204" s="3">
        <v>1981</v>
      </c>
      <c r="F204" s="3">
        <v>3095</v>
      </c>
      <c r="G204" s="1">
        <v>64</v>
      </c>
      <c r="H204">
        <v>31.9</v>
      </c>
    </row>
    <row r="205" spans="1:8">
      <c r="A205" s="5" t="s">
        <v>69</v>
      </c>
      <c r="B205" s="1">
        <v>55</v>
      </c>
      <c r="C205" s="1" t="s">
        <v>52</v>
      </c>
      <c r="D205" s="3">
        <v>14194</v>
      </c>
      <c r="E205" s="1">
        <v>887</v>
      </c>
      <c r="F205" s="3">
        <v>1400</v>
      </c>
      <c r="G205" s="1">
        <v>63.4</v>
      </c>
      <c r="H205">
        <v>69.2</v>
      </c>
    </row>
    <row r="206" spans="1:8">
      <c r="A206" s="5" t="s">
        <v>69</v>
      </c>
      <c r="B206" s="1">
        <v>39</v>
      </c>
      <c r="C206" s="1" t="s">
        <v>48</v>
      </c>
      <c r="D206" s="3">
        <v>36192</v>
      </c>
      <c r="E206" s="3">
        <v>2011</v>
      </c>
      <c r="F206" s="3">
        <v>3373</v>
      </c>
      <c r="G206" s="1">
        <v>59.6</v>
      </c>
      <c r="H206">
        <v>44.1</v>
      </c>
    </row>
    <row r="207" spans="1:8">
      <c r="A207" s="5" t="s">
        <v>69</v>
      </c>
      <c r="B207" s="1">
        <v>20</v>
      </c>
      <c r="C207" s="1" t="s">
        <v>15</v>
      </c>
      <c r="D207" s="3">
        <v>68275</v>
      </c>
      <c r="E207" s="3">
        <v>3793</v>
      </c>
      <c r="F207" s="3">
        <v>5124</v>
      </c>
      <c r="G207" s="1">
        <v>74</v>
      </c>
      <c r="H207">
        <v>63.9</v>
      </c>
    </row>
    <row r="208" spans="1:8">
      <c r="A208" s="5" t="s">
        <v>69</v>
      </c>
      <c r="B208" s="1">
        <v>12</v>
      </c>
      <c r="C208" s="1" t="s">
        <v>25</v>
      </c>
      <c r="D208" s="3">
        <v>87776</v>
      </c>
      <c r="E208" s="3">
        <v>4876</v>
      </c>
      <c r="F208" s="3">
        <v>8373</v>
      </c>
      <c r="G208" s="1">
        <v>58.2</v>
      </c>
      <c r="H208">
        <v>59</v>
      </c>
    </row>
    <row r="209" spans="1:8">
      <c r="A209" s="5" t="s">
        <v>69</v>
      </c>
      <c r="B209" s="1">
        <v>50</v>
      </c>
      <c r="C209" s="1" t="s">
        <v>51</v>
      </c>
      <c r="D209" s="3">
        <v>20645</v>
      </c>
      <c r="E209" s="3">
        <v>1214</v>
      </c>
      <c r="F209" s="3">
        <v>1300</v>
      </c>
      <c r="G209" s="1">
        <v>93.4</v>
      </c>
      <c r="H209">
        <v>31.9</v>
      </c>
    </row>
    <row r="210" spans="1:8">
      <c r="A210" s="5" t="s">
        <v>69</v>
      </c>
      <c r="B210" s="1">
        <v>37</v>
      </c>
      <c r="C210" s="1" t="s">
        <v>37</v>
      </c>
      <c r="D210" s="3">
        <v>71050</v>
      </c>
      <c r="E210" s="3">
        <v>2090</v>
      </c>
      <c r="F210" s="3">
        <v>2549</v>
      </c>
      <c r="G210" s="1">
        <v>82</v>
      </c>
      <c r="H210">
        <v>51.5</v>
      </c>
    </row>
    <row r="211" spans="1:8">
      <c r="A211" s="5" t="s">
        <v>69</v>
      </c>
      <c r="B211" s="1">
        <v>35</v>
      </c>
      <c r="C211" s="1" t="s">
        <v>31</v>
      </c>
      <c r="D211" s="3">
        <v>43895</v>
      </c>
      <c r="E211" s="3">
        <v>2439</v>
      </c>
      <c r="F211" s="3">
        <v>3200</v>
      </c>
      <c r="G211" s="1">
        <v>76.2</v>
      </c>
      <c r="H211">
        <v>37.1</v>
      </c>
    </row>
    <row r="212" spans="1:8">
      <c r="A212" s="5" t="s">
        <v>69</v>
      </c>
      <c r="B212" s="1">
        <v>8</v>
      </c>
      <c r="C212" s="1" t="s">
        <v>7</v>
      </c>
      <c r="D212" s="3">
        <v>90043</v>
      </c>
      <c r="E212" s="3">
        <v>5628</v>
      </c>
      <c r="F212" s="3">
        <v>5800</v>
      </c>
      <c r="G212" s="1">
        <v>97</v>
      </c>
      <c r="H212">
        <v>64.3</v>
      </c>
    </row>
    <row r="213" spans="1:8">
      <c r="A213" s="5" t="s">
        <v>69</v>
      </c>
      <c r="B213" s="1">
        <v>10</v>
      </c>
      <c r="C213" s="1" t="s">
        <v>9</v>
      </c>
      <c r="D213" s="3">
        <v>76453</v>
      </c>
      <c r="E213" s="3">
        <v>5461</v>
      </c>
      <c r="F213" s="3">
        <v>6114</v>
      </c>
      <c r="G213" s="1">
        <v>89.3</v>
      </c>
      <c r="H213">
        <v>39.700000000000003</v>
      </c>
    </row>
    <row r="214" spans="1:8">
      <c r="A214" s="5" t="s">
        <v>69</v>
      </c>
      <c r="B214" s="1">
        <v>28</v>
      </c>
      <c r="C214" s="1" t="s">
        <v>22</v>
      </c>
      <c r="D214" s="3">
        <v>47971</v>
      </c>
      <c r="E214" s="3">
        <v>2998</v>
      </c>
      <c r="F214" s="3">
        <v>4466</v>
      </c>
      <c r="G214" s="1">
        <v>67.099999999999994</v>
      </c>
      <c r="H214">
        <v>61.3</v>
      </c>
    </row>
    <row r="215" spans="1:8">
      <c r="A215" s="5" t="s">
        <v>69</v>
      </c>
      <c r="B215" s="1">
        <v>3</v>
      </c>
      <c r="C215" s="1" t="s">
        <v>2</v>
      </c>
      <c r="D215" s="3">
        <v>174766</v>
      </c>
      <c r="E215" s="3">
        <v>7944</v>
      </c>
      <c r="F215" s="3">
        <v>10000</v>
      </c>
      <c r="G215" s="1">
        <v>79.400000000000006</v>
      </c>
      <c r="H215">
        <v>58.1</v>
      </c>
    </row>
    <row r="216" spans="1:8">
      <c r="A216" s="5" t="s">
        <v>69</v>
      </c>
      <c r="B216" s="1">
        <v>5</v>
      </c>
      <c r="C216" s="1" t="s">
        <v>5</v>
      </c>
      <c r="D216" s="3">
        <v>102478</v>
      </c>
      <c r="E216" s="3">
        <v>6028</v>
      </c>
      <c r="F216" s="3">
        <v>6756</v>
      </c>
      <c r="G216" s="1">
        <v>89.2</v>
      </c>
      <c r="H216">
        <v>47.4</v>
      </c>
    </row>
    <row r="217" spans="1:8">
      <c r="A217" s="5" t="s">
        <v>69</v>
      </c>
      <c r="B217" s="1">
        <v>18</v>
      </c>
      <c r="C217" s="1" t="s">
        <v>20</v>
      </c>
      <c r="D217" s="3">
        <v>90844</v>
      </c>
      <c r="E217" s="3">
        <v>4129</v>
      </c>
      <c r="F217" s="3">
        <v>4832</v>
      </c>
      <c r="G217" s="1">
        <v>85.5</v>
      </c>
      <c r="H217">
        <v>70.5</v>
      </c>
    </row>
    <row r="218" spans="1:8">
      <c r="A218" s="5" t="s">
        <v>69</v>
      </c>
      <c r="B218" s="1">
        <v>13</v>
      </c>
      <c r="C218" s="1" t="s">
        <v>14</v>
      </c>
      <c r="D218" s="3">
        <v>80501</v>
      </c>
      <c r="E218" s="3">
        <v>4735</v>
      </c>
      <c r="F218" s="3">
        <v>6501</v>
      </c>
      <c r="G218" s="1">
        <v>72.8</v>
      </c>
      <c r="H218">
        <v>25</v>
      </c>
    </row>
    <row r="219" spans="1:8">
      <c r="A219" s="5" t="s">
        <v>69</v>
      </c>
      <c r="B219" s="1">
        <v>58</v>
      </c>
      <c r="C219" s="1" t="s">
        <v>56</v>
      </c>
      <c r="D219" s="3">
        <v>13244</v>
      </c>
      <c r="E219" s="1">
        <v>697</v>
      </c>
      <c r="F219" s="3">
        <v>1800</v>
      </c>
      <c r="G219" s="1">
        <v>38.700000000000003</v>
      </c>
      <c r="H219">
        <v>38.200000000000003</v>
      </c>
    </row>
    <row r="220" spans="1:8">
      <c r="A220" s="5" t="s">
        <v>69</v>
      </c>
      <c r="B220" s="1">
        <v>1</v>
      </c>
      <c r="C220" s="1" t="s">
        <v>0</v>
      </c>
      <c r="D220" s="3">
        <v>216570</v>
      </c>
      <c r="E220" s="3">
        <v>11398</v>
      </c>
      <c r="F220" s="3">
        <v>11634</v>
      </c>
      <c r="G220" s="1">
        <v>98</v>
      </c>
      <c r="H220">
        <v>39.700000000000003</v>
      </c>
    </row>
    <row r="221" spans="1:8">
      <c r="A221" s="5" t="s">
        <v>69</v>
      </c>
      <c r="B221" s="1">
        <v>34</v>
      </c>
      <c r="C221" s="1" t="s">
        <v>35</v>
      </c>
      <c r="D221" s="3">
        <v>44276</v>
      </c>
      <c r="E221" s="3">
        <v>2460</v>
      </c>
      <c r="F221" s="3">
        <v>4747</v>
      </c>
      <c r="G221" s="1">
        <v>51.8</v>
      </c>
      <c r="H221">
        <v>45.8</v>
      </c>
    </row>
    <row r="222" spans="1:8">
      <c r="A222" s="5" t="s">
        <v>69</v>
      </c>
      <c r="B222" s="1">
        <v>32</v>
      </c>
      <c r="C222" s="1" t="s">
        <v>32</v>
      </c>
      <c r="D222" s="3">
        <v>54901</v>
      </c>
      <c r="E222" s="3">
        <v>2745</v>
      </c>
      <c r="F222" s="3">
        <v>3754</v>
      </c>
      <c r="G222" s="1">
        <v>73.099999999999994</v>
      </c>
      <c r="H222">
        <v>47.2</v>
      </c>
    </row>
    <row r="223" spans="1:8">
      <c r="A223" s="5" t="s">
        <v>69</v>
      </c>
      <c r="B223" s="1">
        <v>11</v>
      </c>
      <c r="C223" s="1" t="s">
        <v>12</v>
      </c>
      <c r="D223" s="3">
        <v>118105</v>
      </c>
      <c r="E223" s="3">
        <v>5368</v>
      </c>
      <c r="F223" s="3">
        <v>4850</v>
      </c>
      <c r="G223" s="1">
        <v>110.7</v>
      </c>
      <c r="H223">
        <v>75.599999999999994</v>
      </c>
    </row>
    <row r="224" spans="1:8">
      <c r="A224" s="5" t="s">
        <v>69</v>
      </c>
      <c r="B224" s="1">
        <v>4</v>
      </c>
      <c r="C224" s="1" t="s">
        <v>8</v>
      </c>
      <c r="D224" s="3">
        <v>115862</v>
      </c>
      <c r="E224" s="3">
        <v>6437</v>
      </c>
      <c r="F224" s="3">
        <v>17500</v>
      </c>
      <c r="G224" s="1">
        <v>36.799999999999997</v>
      </c>
      <c r="H224">
        <v>51.4</v>
      </c>
    </row>
    <row r="225" spans="1:8">
      <c r="A225" s="5" t="s">
        <v>69</v>
      </c>
      <c r="B225" s="1">
        <v>6</v>
      </c>
      <c r="C225" s="1" t="s">
        <v>3</v>
      </c>
      <c r="D225" s="3">
        <v>104684</v>
      </c>
      <c r="E225" s="3">
        <v>5816</v>
      </c>
      <c r="F225" s="3">
        <v>7898</v>
      </c>
      <c r="G225" s="1">
        <v>73.599999999999994</v>
      </c>
      <c r="H225">
        <v>64.599999999999994</v>
      </c>
    </row>
    <row r="226" spans="1:8">
      <c r="A226" s="5" t="s">
        <v>69</v>
      </c>
      <c r="B226" s="1">
        <v>7</v>
      </c>
      <c r="C226" s="1" t="s">
        <v>4</v>
      </c>
      <c r="D226" s="3">
        <v>133422</v>
      </c>
      <c r="E226" s="3">
        <v>5801</v>
      </c>
      <c r="F226" s="3">
        <v>5782</v>
      </c>
      <c r="G226" s="1">
        <v>100.3</v>
      </c>
      <c r="H226">
        <v>80.8</v>
      </c>
    </row>
    <row r="227" spans="1:8">
      <c r="A227" s="5" t="s">
        <v>69</v>
      </c>
      <c r="B227" s="1">
        <v>44</v>
      </c>
      <c r="C227" s="1" t="s">
        <v>46</v>
      </c>
      <c r="D227" s="3">
        <v>27879</v>
      </c>
      <c r="E227" s="3">
        <v>1859</v>
      </c>
      <c r="F227" s="3">
        <v>2100</v>
      </c>
      <c r="G227" s="1">
        <v>88.5</v>
      </c>
      <c r="H227">
        <v>71.400000000000006</v>
      </c>
    </row>
    <row r="228" spans="1:8">
      <c r="A228" s="5" t="s">
        <v>69</v>
      </c>
      <c r="B228" s="1">
        <v>36</v>
      </c>
      <c r="C228" s="1" t="s">
        <v>33</v>
      </c>
      <c r="D228" s="3">
        <v>41744</v>
      </c>
      <c r="E228" s="3">
        <v>2319</v>
      </c>
      <c r="F228" s="3">
        <v>3030</v>
      </c>
      <c r="G228" s="1">
        <v>76.5</v>
      </c>
      <c r="H228">
        <v>34.200000000000003</v>
      </c>
    </row>
    <row r="229" spans="1:8">
      <c r="A229" s="5" t="s">
        <v>69</v>
      </c>
      <c r="B229" s="1">
        <v>24</v>
      </c>
      <c r="C229" s="1" t="s">
        <v>24</v>
      </c>
      <c r="D229" s="3">
        <v>56207</v>
      </c>
      <c r="E229" s="3">
        <v>3123</v>
      </c>
      <c r="F229" s="3">
        <v>3086</v>
      </c>
      <c r="G229" s="1">
        <v>101.2</v>
      </c>
      <c r="H229">
        <v>29.2</v>
      </c>
    </row>
    <row r="230" spans="1:8">
      <c r="A230" s="5" t="s">
        <v>69</v>
      </c>
      <c r="B230" s="1">
        <v>30</v>
      </c>
      <c r="C230" s="1" t="s">
        <v>26</v>
      </c>
      <c r="D230" s="3">
        <v>43195</v>
      </c>
      <c r="E230" s="3">
        <v>2880</v>
      </c>
      <c r="F230" s="3">
        <v>5217</v>
      </c>
      <c r="G230" s="1">
        <v>55.2</v>
      </c>
      <c r="H230">
        <v>58.1</v>
      </c>
    </row>
    <row r="231" spans="1:8">
      <c r="A231" s="5" t="s">
        <v>69</v>
      </c>
      <c r="B231" s="1">
        <v>29</v>
      </c>
      <c r="C231" s="1" t="s">
        <v>30</v>
      </c>
      <c r="D231" s="3">
        <v>50484</v>
      </c>
      <c r="E231" s="3">
        <v>2970</v>
      </c>
      <c r="F231" s="3">
        <v>4300</v>
      </c>
      <c r="G231" s="1">
        <v>69.099999999999994</v>
      </c>
      <c r="H231">
        <v>46.3</v>
      </c>
    </row>
    <row r="232" spans="1:8">
      <c r="A232" s="5" t="s">
        <v>69</v>
      </c>
      <c r="B232" s="1">
        <v>57</v>
      </c>
      <c r="C232" s="1" t="s">
        <v>53</v>
      </c>
      <c r="D232" s="3">
        <v>13332</v>
      </c>
      <c r="E232" s="1">
        <v>741</v>
      </c>
      <c r="F232" s="3">
        <v>1589</v>
      </c>
      <c r="G232" s="1">
        <v>46.6</v>
      </c>
      <c r="H232">
        <v>51.8</v>
      </c>
    </row>
    <row r="233" spans="1:8">
      <c r="A233" s="5" t="s">
        <v>69</v>
      </c>
      <c r="B233" s="1">
        <v>60</v>
      </c>
      <c r="C233" s="1" t="s">
        <v>59</v>
      </c>
      <c r="D233" s="3">
        <v>6809</v>
      </c>
      <c r="E233" s="1">
        <v>340</v>
      </c>
      <c r="F233" s="1" t="s">
        <v>60</v>
      </c>
      <c r="G233" s="1" t="s">
        <v>60</v>
      </c>
      <c r="H233">
        <v>80.400000000000006</v>
      </c>
    </row>
    <row r="234" spans="1:8">
      <c r="A234" s="5" t="s">
        <v>69</v>
      </c>
      <c r="B234" s="1">
        <v>16</v>
      </c>
      <c r="C234" s="1" t="s">
        <v>17</v>
      </c>
      <c r="D234" s="3">
        <v>74626</v>
      </c>
      <c r="E234" s="3">
        <v>4146</v>
      </c>
      <c r="F234" s="3">
        <v>5159</v>
      </c>
      <c r="G234" s="1">
        <v>80.400000000000006</v>
      </c>
      <c r="H234">
        <v>64.3</v>
      </c>
    </row>
    <row r="235" spans="1:8">
      <c r="A235" s="5" t="s">
        <v>69</v>
      </c>
      <c r="B235" s="1">
        <v>51</v>
      </c>
      <c r="C235" s="1" t="s">
        <v>47</v>
      </c>
      <c r="D235" s="3">
        <v>16891</v>
      </c>
      <c r="E235" s="3">
        <v>1206</v>
      </c>
      <c r="F235" s="3">
        <v>3000</v>
      </c>
      <c r="G235" s="1">
        <v>40.200000000000003</v>
      </c>
      <c r="H235">
        <v>30.4</v>
      </c>
    </row>
    <row r="236" spans="1:8">
      <c r="A236" s="5" t="s">
        <v>69</v>
      </c>
      <c r="B236" s="1">
        <v>14</v>
      </c>
      <c r="C236" s="1" t="s">
        <v>10</v>
      </c>
      <c r="D236" s="3">
        <v>87682</v>
      </c>
      <c r="E236" s="3">
        <v>4615</v>
      </c>
      <c r="F236" s="3">
        <v>6003</v>
      </c>
      <c r="G236" s="1">
        <v>76.900000000000006</v>
      </c>
      <c r="H236">
        <v>67.900000000000006</v>
      </c>
    </row>
    <row r="237" spans="1:8">
      <c r="A237" s="5" t="s">
        <v>69</v>
      </c>
      <c r="B237" s="1">
        <v>45</v>
      </c>
      <c r="C237" s="1" t="s">
        <v>40</v>
      </c>
      <c r="D237" s="3">
        <v>33379</v>
      </c>
      <c r="E237" s="3">
        <v>1854</v>
      </c>
      <c r="F237" s="3">
        <v>2225</v>
      </c>
      <c r="G237" s="1">
        <v>83.3</v>
      </c>
      <c r="H237">
        <v>53.6</v>
      </c>
    </row>
    <row r="238" spans="1:8">
      <c r="A238" s="5" t="s">
        <v>69</v>
      </c>
      <c r="B238" s="1">
        <v>23</v>
      </c>
      <c r="C238" s="1" t="s">
        <v>19</v>
      </c>
      <c r="D238" s="3">
        <v>59546</v>
      </c>
      <c r="E238" s="3">
        <v>3503</v>
      </c>
      <c r="F238" s="3">
        <v>4007</v>
      </c>
      <c r="G238" s="1">
        <v>87.4</v>
      </c>
      <c r="H238">
        <v>60.7</v>
      </c>
    </row>
    <row r="239" spans="1:8">
      <c r="A239" s="5" t="s">
        <v>69</v>
      </c>
      <c r="B239" s="1">
        <v>25</v>
      </c>
      <c r="C239" s="1" t="s">
        <v>28</v>
      </c>
      <c r="D239" s="3">
        <v>61274</v>
      </c>
      <c r="E239" s="3">
        <v>3064</v>
      </c>
      <c r="F239" s="3">
        <v>3667</v>
      </c>
      <c r="G239" s="1">
        <v>83.5</v>
      </c>
      <c r="H239">
        <v>46.4</v>
      </c>
    </row>
    <row r="240" spans="1:8">
      <c r="A240" s="5" t="s">
        <v>69</v>
      </c>
      <c r="B240" s="1">
        <v>2</v>
      </c>
      <c r="C240" s="1" t="s">
        <v>1</v>
      </c>
      <c r="D240" s="3">
        <v>170751</v>
      </c>
      <c r="E240" s="3">
        <v>10044</v>
      </c>
      <c r="F240" s="3">
        <v>15359</v>
      </c>
      <c r="G240" s="1">
        <v>65.400000000000006</v>
      </c>
      <c r="H240">
        <v>12.5</v>
      </c>
    </row>
    <row r="241" spans="1:8">
      <c r="A241" s="5" t="s">
        <v>69</v>
      </c>
      <c r="B241" s="1">
        <v>26</v>
      </c>
      <c r="C241" s="1" t="s">
        <v>23</v>
      </c>
      <c r="D241" s="3">
        <v>45695</v>
      </c>
      <c r="E241" s="3">
        <v>3046</v>
      </c>
      <c r="F241" s="3">
        <v>3486</v>
      </c>
      <c r="G241" s="1">
        <v>87.4</v>
      </c>
      <c r="H241">
        <v>32.1</v>
      </c>
    </row>
    <row r="242" spans="1:8">
      <c r="A242" s="5" t="s">
        <v>75</v>
      </c>
      <c r="B242" s="1">
        <v>57</v>
      </c>
      <c r="C242" s="1" t="s">
        <v>58</v>
      </c>
      <c r="D242" s="3">
        <v>11294</v>
      </c>
      <c r="E242" s="1">
        <v>706</v>
      </c>
      <c r="F242" s="3">
        <v>6866</v>
      </c>
      <c r="G242" s="1">
        <v>10.3</v>
      </c>
      <c r="H242">
        <v>41.9</v>
      </c>
    </row>
    <row r="243" spans="1:8">
      <c r="A243" s="5" t="s">
        <v>75</v>
      </c>
      <c r="B243" s="1">
        <v>36</v>
      </c>
      <c r="C243" s="1" t="s">
        <v>38</v>
      </c>
      <c r="D243" s="3">
        <v>38866</v>
      </c>
      <c r="E243" s="3">
        <v>2046</v>
      </c>
      <c r="F243" s="3">
        <v>2470</v>
      </c>
      <c r="G243" s="1">
        <v>82.8</v>
      </c>
      <c r="H243">
        <v>41.7</v>
      </c>
    </row>
    <row r="244" spans="1:8">
      <c r="A244" s="5" t="s">
        <v>75</v>
      </c>
      <c r="B244" s="1">
        <v>47</v>
      </c>
      <c r="C244" s="1" t="s">
        <v>45</v>
      </c>
      <c r="D244" s="3">
        <v>19870</v>
      </c>
      <c r="E244" s="3">
        <v>1419</v>
      </c>
      <c r="F244" s="3">
        <v>6600</v>
      </c>
      <c r="G244" s="1">
        <v>21.5</v>
      </c>
      <c r="H244">
        <v>36.5</v>
      </c>
    </row>
    <row r="245" spans="1:8">
      <c r="A245" s="5" t="s">
        <v>75</v>
      </c>
      <c r="B245" s="1">
        <v>45</v>
      </c>
      <c r="C245" s="1" t="s">
        <v>34</v>
      </c>
      <c r="D245" s="3">
        <v>30168</v>
      </c>
      <c r="E245" s="3">
        <v>1508</v>
      </c>
      <c r="F245" s="3">
        <v>4324</v>
      </c>
      <c r="G245" s="1">
        <v>34.9</v>
      </c>
      <c r="H245">
        <v>16.7</v>
      </c>
    </row>
    <row r="246" spans="1:8">
      <c r="A246" s="5" t="s">
        <v>75</v>
      </c>
      <c r="B246" s="1">
        <v>58</v>
      </c>
      <c r="C246" s="1" t="s">
        <v>42</v>
      </c>
      <c r="D246" s="3">
        <v>10956</v>
      </c>
      <c r="E246" s="1">
        <v>685</v>
      </c>
      <c r="F246" s="1">
        <v>800</v>
      </c>
      <c r="G246" s="1">
        <v>85.6</v>
      </c>
      <c r="H246">
        <v>58.3</v>
      </c>
    </row>
    <row r="247" spans="1:8">
      <c r="A247" s="5" t="s">
        <v>75</v>
      </c>
      <c r="B247" s="1">
        <v>50</v>
      </c>
      <c r="C247" s="1" t="s">
        <v>49</v>
      </c>
      <c r="D247" s="3">
        <v>15795</v>
      </c>
      <c r="E247" s="1">
        <v>987</v>
      </c>
      <c r="F247" s="3">
        <v>5000</v>
      </c>
      <c r="G247" s="1">
        <v>19.7</v>
      </c>
      <c r="H247">
        <v>56.1</v>
      </c>
    </row>
    <row r="248" spans="1:8">
      <c r="A248" s="5" t="s">
        <v>75</v>
      </c>
      <c r="B248" s="1">
        <v>41</v>
      </c>
      <c r="C248" s="1" t="s">
        <v>43</v>
      </c>
      <c r="D248" s="3">
        <v>29975</v>
      </c>
      <c r="E248" s="3">
        <v>1873</v>
      </c>
      <c r="F248" s="3">
        <v>2746</v>
      </c>
      <c r="G248" s="1">
        <v>68.2</v>
      </c>
      <c r="H248">
        <v>36.1</v>
      </c>
    </row>
    <row r="249" spans="1:8">
      <c r="A249" s="5" t="s">
        <v>75</v>
      </c>
      <c r="B249" s="1">
        <v>29</v>
      </c>
      <c r="C249" s="1" t="s">
        <v>27</v>
      </c>
      <c r="D249" s="3">
        <v>54037</v>
      </c>
      <c r="E249" s="3">
        <v>2844</v>
      </c>
      <c r="F249" s="3">
        <v>4373</v>
      </c>
      <c r="G249" s="1">
        <v>65</v>
      </c>
      <c r="H249">
        <v>51.4</v>
      </c>
    </row>
    <row r="250" spans="1:8">
      <c r="A250" s="5" t="s">
        <v>75</v>
      </c>
      <c r="B250" s="1">
        <v>48</v>
      </c>
      <c r="C250" s="1" t="s">
        <v>57</v>
      </c>
      <c r="D250" s="3">
        <v>25636</v>
      </c>
      <c r="E250" s="3">
        <v>1282</v>
      </c>
      <c r="F250" s="3">
        <v>1917</v>
      </c>
      <c r="G250" s="1">
        <v>66.900000000000006</v>
      </c>
      <c r="H250">
        <v>66.2</v>
      </c>
    </row>
    <row r="251" spans="1:8">
      <c r="A251" s="5" t="s">
        <v>75</v>
      </c>
      <c r="B251" s="1">
        <v>10</v>
      </c>
      <c r="C251" s="1" t="s">
        <v>11</v>
      </c>
      <c r="D251" s="3">
        <v>82599</v>
      </c>
      <c r="E251" s="3">
        <v>5507</v>
      </c>
      <c r="F251" s="3">
        <v>7884</v>
      </c>
      <c r="G251" s="1">
        <v>69.8</v>
      </c>
      <c r="H251">
        <v>63.2</v>
      </c>
    </row>
    <row r="252" spans="1:8">
      <c r="A252" s="5" t="s">
        <v>75</v>
      </c>
      <c r="B252" s="1">
        <v>22</v>
      </c>
      <c r="C252" s="1" t="s">
        <v>18</v>
      </c>
      <c r="D252" s="3">
        <v>56322</v>
      </c>
      <c r="E252" s="3">
        <v>3313</v>
      </c>
      <c r="F252" s="3">
        <v>6221</v>
      </c>
      <c r="G252" s="1">
        <v>53.3</v>
      </c>
      <c r="H252">
        <v>41.2</v>
      </c>
    </row>
    <row r="253" spans="1:8">
      <c r="A253" s="5" t="s">
        <v>75</v>
      </c>
      <c r="B253" s="1">
        <v>32</v>
      </c>
      <c r="C253" s="1" t="s">
        <v>36</v>
      </c>
      <c r="D253" s="3">
        <v>44214</v>
      </c>
      <c r="E253" s="3">
        <v>2601</v>
      </c>
      <c r="F253" s="3">
        <v>5000</v>
      </c>
      <c r="G253" s="1">
        <v>52</v>
      </c>
      <c r="H253">
        <v>52.7</v>
      </c>
    </row>
    <row r="254" spans="1:8">
      <c r="A254" s="5" t="s">
        <v>75</v>
      </c>
      <c r="B254" s="1">
        <v>59</v>
      </c>
      <c r="C254" s="1" t="s">
        <v>55</v>
      </c>
      <c r="D254" s="3">
        <v>9007</v>
      </c>
      <c r="E254" s="1">
        <v>643</v>
      </c>
      <c r="F254" s="3">
        <v>2495</v>
      </c>
      <c r="G254" s="1">
        <v>25.8</v>
      </c>
      <c r="H254">
        <v>55.6</v>
      </c>
    </row>
    <row r="255" spans="1:8">
      <c r="A255" s="5" t="s">
        <v>75</v>
      </c>
      <c r="B255" s="1">
        <v>56</v>
      </c>
      <c r="C255" s="1" t="s">
        <v>54</v>
      </c>
      <c r="D255" s="3">
        <v>12625</v>
      </c>
      <c r="E255" s="1">
        <v>743</v>
      </c>
      <c r="F255" s="3">
        <v>1800</v>
      </c>
      <c r="G255" s="1">
        <v>41.3</v>
      </c>
      <c r="H255">
        <v>64.7</v>
      </c>
    </row>
    <row r="256" spans="1:8">
      <c r="A256" s="5" t="s">
        <v>75</v>
      </c>
      <c r="B256" s="1">
        <v>30</v>
      </c>
      <c r="C256" s="1" t="s">
        <v>29</v>
      </c>
      <c r="D256" s="3">
        <v>47947</v>
      </c>
      <c r="E256" s="3">
        <v>2820</v>
      </c>
      <c r="F256" s="3">
        <v>3000</v>
      </c>
      <c r="G256" s="1">
        <v>94</v>
      </c>
      <c r="H256">
        <v>62.5</v>
      </c>
    </row>
    <row r="257" spans="1:8">
      <c r="A257" s="5" t="s">
        <v>75</v>
      </c>
      <c r="B257" s="1">
        <v>49</v>
      </c>
      <c r="C257" s="1" t="s">
        <v>50</v>
      </c>
      <c r="D257" s="3">
        <v>20200</v>
      </c>
      <c r="E257" s="3">
        <v>1188</v>
      </c>
      <c r="F257" s="3">
        <v>2222</v>
      </c>
      <c r="G257" s="1">
        <v>53.5</v>
      </c>
      <c r="H257">
        <v>44.4</v>
      </c>
    </row>
    <row r="258" spans="1:8">
      <c r="A258" s="5" t="s">
        <v>75</v>
      </c>
      <c r="B258" s="1">
        <v>21</v>
      </c>
      <c r="C258" s="1" t="s">
        <v>13</v>
      </c>
      <c r="D258" s="3">
        <v>58590</v>
      </c>
      <c r="E258" s="3">
        <v>3446</v>
      </c>
      <c r="F258" s="3">
        <v>3407</v>
      </c>
      <c r="G258" s="1">
        <v>101.2</v>
      </c>
      <c r="H258">
        <v>41.7</v>
      </c>
    </row>
    <row r="259" spans="1:8">
      <c r="A259" s="5" t="s">
        <v>75</v>
      </c>
      <c r="B259" s="1">
        <v>20</v>
      </c>
      <c r="C259" s="1" t="s">
        <v>16</v>
      </c>
      <c r="D259" s="3">
        <v>58207</v>
      </c>
      <c r="E259" s="3">
        <v>3638</v>
      </c>
      <c r="F259" s="3">
        <v>9000</v>
      </c>
      <c r="G259" s="1">
        <v>40.4</v>
      </c>
      <c r="H259">
        <v>65.3</v>
      </c>
    </row>
    <row r="260" spans="1:8">
      <c r="A260" s="5" t="s">
        <v>75</v>
      </c>
      <c r="B260" s="1">
        <v>18</v>
      </c>
      <c r="C260" s="1" t="s">
        <v>21</v>
      </c>
      <c r="D260" s="3">
        <v>51733</v>
      </c>
      <c r="E260" s="3">
        <v>3979</v>
      </c>
      <c r="F260" s="3">
        <v>4267</v>
      </c>
      <c r="G260" s="1">
        <v>93.3</v>
      </c>
      <c r="H260">
        <v>64.7</v>
      </c>
    </row>
    <row r="261" spans="1:8">
      <c r="A261" s="5" t="s">
        <v>75</v>
      </c>
      <c r="B261" s="1">
        <v>40</v>
      </c>
      <c r="C261" s="1" t="s">
        <v>41</v>
      </c>
      <c r="D261" s="3">
        <v>33163</v>
      </c>
      <c r="E261" s="3">
        <v>1951</v>
      </c>
      <c r="F261" s="3">
        <v>4500</v>
      </c>
      <c r="G261" s="1">
        <v>43.4</v>
      </c>
      <c r="H261">
        <v>50</v>
      </c>
    </row>
    <row r="262" spans="1:8">
      <c r="A262" s="5" t="s">
        <v>75</v>
      </c>
      <c r="B262" s="1">
        <v>7</v>
      </c>
      <c r="C262" s="1" t="s">
        <v>6</v>
      </c>
      <c r="D262" s="3">
        <v>106271</v>
      </c>
      <c r="E262" s="3">
        <v>5904</v>
      </c>
      <c r="F262" s="3">
        <v>6026</v>
      </c>
      <c r="G262" s="1">
        <v>98</v>
      </c>
      <c r="H262">
        <v>58.1</v>
      </c>
    </row>
    <row r="263" spans="1:8">
      <c r="A263" s="5" t="s">
        <v>75</v>
      </c>
      <c r="B263" s="1">
        <v>46</v>
      </c>
      <c r="C263" s="1" t="s">
        <v>44</v>
      </c>
      <c r="D263" s="3">
        <v>22957</v>
      </c>
      <c r="E263" s="3">
        <v>1435</v>
      </c>
      <c r="F263" s="3">
        <v>2490</v>
      </c>
      <c r="G263" s="1">
        <v>57.6</v>
      </c>
      <c r="H263">
        <v>18.100000000000001</v>
      </c>
    </row>
    <row r="264" spans="1:8">
      <c r="A264" s="5" t="s">
        <v>75</v>
      </c>
      <c r="B264" s="1">
        <v>44</v>
      </c>
      <c r="C264" s="1" t="s">
        <v>39</v>
      </c>
      <c r="D264" s="3">
        <v>25264</v>
      </c>
      <c r="E264" s="3">
        <v>1805</v>
      </c>
      <c r="F264" s="3">
        <v>3095</v>
      </c>
      <c r="G264" s="1">
        <v>58.3</v>
      </c>
      <c r="H264">
        <v>52.9</v>
      </c>
    </row>
    <row r="265" spans="1:8">
      <c r="A265" s="5" t="s">
        <v>75</v>
      </c>
      <c r="B265" s="1">
        <v>52</v>
      </c>
      <c r="C265" s="1" t="s">
        <v>52</v>
      </c>
      <c r="D265" s="3">
        <v>15977</v>
      </c>
      <c r="E265" s="1">
        <v>888</v>
      </c>
      <c r="F265" s="3">
        <v>1400</v>
      </c>
      <c r="G265" s="1">
        <v>63.4</v>
      </c>
      <c r="H265">
        <v>72.099999999999994</v>
      </c>
    </row>
    <row r="266" spans="1:8">
      <c r="A266" s="5" t="s">
        <v>75</v>
      </c>
      <c r="B266" s="1">
        <v>39</v>
      </c>
      <c r="C266" s="1" t="s">
        <v>48</v>
      </c>
      <c r="D266" s="3">
        <v>35423</v>
      </c>
      <c r="E266" s="3">
        <v>1968</v>
      </c>
      <c r="F266" s="3">
        <v>3373</v>
      </c>
      <c r="G266" s="1">
        <v>58.3</v>
      </c>
      <c r="H266">
        <v>48.4</v>
      </c>
    </row>
    <row r="267" spans="1:8">
      <c r="A267" s="5" t="s">
        <v>75</v>
      </c>
      <c r="B267" s="1">
        <v>19</v>
      </c>
      <c r="C267" s="1" t="s">
        <v>15</v>
      </c>
      <c r="D267" s="3">
        <v>65826</v>
      </c>
      <c r="E267" s="3">
        <v>3872</v>
      </c>
      <c r="F267" s="3">
        <v>5124</v>
      </c>
      <c r="G267" s="1">
        <v>75.599999999999994</v>
      </c>
      <c r="H267">
        <v>86.2</v>
      </c>
    </row>
    <row r="268" spans="1:8">
      <c r="A268" s="5" t="s">
        <v>75</v>
      </c>
      <c r="B268" s="1">
        <v>14</v>
      </c>
      <c r="C268" s="1" t="s">
        <v>25</v>
      </c>
      <c r="D268" s="3">
        <v>78153</v>
      </c>
      <c r="E268" s="3">
        <v>4597</v>
      </c>
      <c r="F268" s="3">
        <v>8373</v>
      </c>
      <c r="G268" s="1">
        <v>54.9</v>
      </c>
      <c r="H268">
        <v>27</v>
      </c>
    </row>
    <row r="269" spans="1:8">
      <c r="A269" s="5" t="s">
        <v>75</v>
      </c>
      <c r="B269" s="1">
        <v>54</v>
      </c>
      <c r="C269" s="1" t="s">
        <v>51</v>
      </c>
      <c r="D269" s="3">
        <v>14529</v>
      </c>
      <c r="E269" s="1">
        <v>807</v>
      </c>
      <c r="F269" s="3">
        <v>1300</v>
      </c>
      <c r="G269" s="1">
        <v>62.1</v>
      </c>
      <c r="H269">
        <v>44.4</v>
      </c>
    </row>
    <row r="270" spans="1:8">
      <c r="A270" s="5" t="s">
        <v>75</v>
      </c>
      <c r="B270" s="1">
        <v>38</v>
      </c>
      <c r="C270" s="1" t="s">
        <v>37</v>
      </c>
      <c r="D270" s="3">
        <v>67612</v>
      </c>
      <c r="E270" s="3">
        <v>1989</v>
      </c>
      <c r="F270" s="3">
        <v>2549</v>
      </c>
      <c r="G270" s="1">
        <v>78</v>
      </c>
      <c r="H270">
        <v>29</v>
      </c>
    </row>
    <row r="271" spans="1:8">
      <c r="A271" s="5" t="s">
        <v>75</v>
      </c>
      <c r="B271" s="1">
        <v>35</v>
      </c>
      <c r="C271" s="1" t="s">
        <v>31</v>
      </c>
      <c r="D271" s="3">
        <v>37985</v>
      </c>
      <c r="E271" s="3">
        <v>2234</v>
      </c>
      <c r="F271" s="3">
        <v>3200</v>
      </c>
      <c r="G271" s="1">
        <v>69.8</v>
      </c>
      <c r="H271">
        <v>27.4</v>
      </c>
    </row>
    <row r="272" spans="1:8">
      <c r="A272" s="5" t="s">
        <v>75</v>
      </c>
      <c r="B272" s="1">
        <v>11</v>
      </c>
      <c r="C272" s="1" t="s">
        <v>7</v>
      </c>
      <c r="D272" s="3">
        <v>95875</v>
      </c>
      <c r="E272" s="3">
        <v>5326</v>
      </c>
      <c r="F272" s="3">
        <v>5800</v>
      </c>
      <c r="G272" s="1">
        <v>91.8</v>
      </c>
      <c r="H272">
        <v>55.9</v>
      </c>
    </row>
    <row r="273" spans="1:8">
      <c r="A273" s="5" t="s">
        <v>75</v>
      </c>
      <c r="B273" s="1">
        <v>6</v>
      </c>
      <c r="C273" s="1" t="s">
        <v>9</v>
      </c>
      <c r="D273" s="3">
        <v>95022</v>
      </c>
      <c r="E273" s="3">
        <v>5939</v>
      </c>
      <c r="F273" s="3">
        <v>6114</v>
      </c>
      <c r="G273" s="1">
        <v>97.1</v>
      </c>
      <c r="H273">
        <v>73.5</v>
      </c>
    </row>
    <row r="274" spans="1:8">
      <c r="A274" s="5" t="s">
        <v>75</v>
      </c>
      <c r="B274" s="1">
        <v>24</v>
      </c>
      <c r="C274" s="1" t="s">
        <v>22</v>
      </c>
      <c r="D274" s="3">
        <v>50033</v>
      </c>
      <c r="E274" s="3">
        <v>3127</v>
      </c>
      <c r="F274" s="3">
        <v>4466</v>
      </c>
      <c r="G274" s="1">
        <v>70</v>
      </c>
      <c r="H274">
        <v>50</v>
      </c>
    </row>
    <row r="275" spans="1:8">
      <c r="A275" s="5" t="s">
        <v>75</v>
      </c>
      <c r="B275" s="1">
        <v>3</v>
      </c>
      <c r="C275" s="1" t="s">
        <v>2</v>
      </c>
      <c r="D275" s="3">
        <v>164027</v>
      </c>
      <c r="E275" s="3">
        <v>7456</v>
      </c>
      <c r="F275" s="3">
        <v>10000</v>
      </c>
      <c r="G275" s="1">
        <v>74.599999999999994</v>
      </c>
      <c r="H275">
        <v>61.8</v>
      </c>
    </row>
    <row r="276" spans="1:8">
      <c r="A276" s="5" t="s">
        <v>75</v>
      </c>
      <c r="B276" s="1">
        <v>4</v>
      </c>
      <c r="C276" s="1" t="s">
        <v>5</v>
      </c>
      <c r="D276" s="3">
        <v>104080</v>
      </c>
      <c r="E276" s="3">
        <v>6122</v>
      </c>
      <c r="F276" s="3">
        <v>6756</v>
      </c>
      <c r="G276" s="1">
        <v>90.6</v>
      </c>
      <c r="H276">
        <v>50</v>
      </c>
    </row>
    <row r="277" spans="1:8">
      <c r="A277" s="5" t="s">
        <v>75</v>
      </c>
      <c r="B277" s="1">
        <v>15</v>
      </c>
      <c r="C277" s="1" t="s">
        <v>20</v>
      </c>
      <c r="D277" s="3">
        <v>88452</v>
      </c>
      <c r="E277" s="3">
        <v>4423</v>
      </c>
      <c r="F277" s="3">
        <v>4832</v>
      </c>
      <c r="G277" s="1">
        <v>91.5</v>
      </c>
      <c r="H277">
        <v>57.4</v>
      </c>
    </row>
    <row r="278" spans="1:8">
      <c r="A278" s="5" t="s">
        <v>75</v>
      </c>
      <c r="B278" s="1">
        <v>12</v>
      </c>
      <c r="C278" s="1" t="s">
        <v>14</v>
      </c>
      <c r="D278" s="3">
        <v>81519</v>
      </c>
      <c r="E278" s="3">
        <v>4795</v>
      </c>
      <c r="F278" s="3">
        <v>6501</v>
      </c>
      <c r="G278" s="1">
        <v>73.8</v>
      </c>
      <c r="H278">
        <v>30.9</v>
      </c>
    </row>
    <row r="279" spans="1:8">
      <c r="A279" s="5" t="s">
        <v>75</v>
      </c>
      <c r="B279" s="1">
        <v>60</v>
      </c>
      <c r="C279" s="1" t="s">
        <v>56</v>
      </c>
      <c r="D279" s="3">
        <v>8929</v>
      </c>
      <c r="E279" s="1">
        <v>638</v>
      </c>
      <c r="F279" s="3">
        <v>1800</v>
      </c>
      <c r="G279" s="1">
        <v>35.4</v>
      </c>
      <c r="H279">
        <v>50</v>
      </c>
    </row>
    <row r="280" spans="1:8">
      <c r="A280" s="5" t="s">
        <v>75</v>
      </c>
      <c r="B280" s="1">
        <v>1</v>
      </c>
      <c r="C280" s="1" t="s">
        <v>0</v>
      </c>
      <c r="D280" s="3">
        <v>214701</v>
      </c>
      <c r="E280" s="3">
        <v>11300</v>
      </c>
      <c r="F280" s="3">
        <v>11634</v>
      </c>
      <c r="G280" s="1">
        <v>97.1</v>
      </c>
      <c r="H280">
        <v>23.5</v>
      </c>
    </row>
    <row r="281" spans="1:8">
      <c r="A281" s="5" t="s">
        <v>75</v>
      </c>
      <c r="B281" s="1">
        <v>34</v>
      </c>
      <c r="C281" s="1" t="s">
        <v>35</v>
      </c>
      <c r="D281" s="3">
        <v>33887</v>
      </c>
      <c r="E281" s="3">
        <v>2420</v>
      </c>
      <c r="F281" s="3">
        <v>4747</v>
      </c>
      <c r="G281" s="1">
        <v>51</v>
      </c>
      <c r="H281">
        <v>50</v>
      </c>
    </row>
    <row r="282" spans="1:8">
      <c r="A282" s="5" t="s">
        <v>75</v>
      </c>
      <c r="B282" s="1">
        <v>25</v>
      </c>
      <c r="C282" s="1" t="s">
        <v>32</v>
      </c>
      <c r="D282" s="3">
        <v>62418</v>
      </c>
      <c r="E282" s="3">
        <v>3121</v>
      </c>
      <c r="F282" s="3">
        <v>3754</v>
      </c>
      <c r="G282" s="1">
        <v>83.1</v>
      </c>
      <c r="H282">
        <v>60.3</v>
      </c>
    </row>
    <row r="283" spans="1:8">
      <c r="A283" s="5" t="s">
        <v>75</v>
      </c>
      <c r="B283" s="1">
        <v>13</v>
      </c>
      <c r="C283" s="1" t="s">
        <v>12</v>
      </c>
      <c r="D283" s="3">
        <v>90358</v>
      </c>
      <c r="E283" s="3">
        <v>4756</v>
      </c>
      <c r="F283" s="3">
        <v>4850</v>
      </c>
      <c r="G283" s="1">
        <v>98.1</v>
      </c>
      <c r="H283">
        <v>64.7</v>
      </c>
    </row>
    <row r="284" spans="1:8">
      <c r="A284" s="5" t="s">
        <v>75</v>
      </c>
      <c r="B284" s="1">
        <v>8</v>
      </c>
      <c r="C284" s="1" t="s">
        <v>8</v>
      </c>
      <c r="D284" s="3">
        <v>102918</v>
      </c>
      <c r="E284" s="3">
        <v>5718</v>
      </c>
      <c r="F284" s="3">
        <v>17500</v>
      </c>
      <c r="G284" s="1">
        <v>32.700000000000003</v>
      </c>
      <c r="H284">
        <v>80</v>
      </c>
    </row>
    <row r="285" spans="1:8">
      <c r="A285" s="5" t="s">
        <v>75</v>
      </c>
      <c r="B285" s="1">
        <v>9</v>
      </c>
      <c r="C285" s="1" t="s">
        <v>3</v>
      </c>
      <c r="D285" s="3">
        <v>102302</v>
      </c>
      <c r="E285" s="3">
        <v>5683</v>
      </c>
      <c r="F285" s="3">
        <v>7898</v>
      </c>
      <c r="G285" s="1">
        <v>72</v>
      </c>
      <c r="H285">
        <v>66.7</v>
      </c>
    </row>
    <row r="286" spans="1:8">
      <c r="A286" s="5" t="s">
        <v>75</v>
      </c>
      <c r="B286" s="1">
        <v>5</v>
      </c>
      <c r="C286" s="1" t="s">
        <v>4</v>
      </c>
      <c r="D286" s="3">
        <v>113816</v>
      </c>
      <c r="E286" s="3">
        <v>5990</v>
      </c>
      <c r="F286" s="3">
        <v>5782</v>
      </c>
      <c r="G286" s="1">
        <v>103.6</v>
      </c>
      <c r="H286">
        <v>47.1</v>
      </c>
    </row>
    <row r="287" spans="1:8">
      <c r="A287" s="5" t="s">
        <v>75</v>
      </c>
      <c r="B287" s="1">
        <v>43</v>
      </c>
      <c r="C287" s="1" t="s">
        <v>46</v>
      </c>
      <c r="D287" s="3">
        <v>25279</v>
      </c>
      <c r="E287" s="3">
        <v>1806</v>
      </c>
      <c r="F287" s="3">
        <v>2100</v>
      </c>
      <c r="G287" s="1">
        <v>86</v>
      </c>
      <c r="H287">
        <v>67.599999999999994</v>
      </c>
    </row>
    <row r="288" spans="1:8">
      <c r="A288" s="5" t="s">
        <v>75</v>
      </c>
      <c r="B288" s="1">
        <v>33</v>
      </c>
      <c r="C288" s="1" t="s">
        <v>33</v>
      </c>
      <c r="D288" s="3">
        <v>38624</v>
      </c>
      <c r="E288" s="3">
        <v>2575</v>
      </c>
      <c r="F288" s="3">
        <v>3030</v>
      </c>
      <c r="G288" s="1">
        <v>85</v>
      </c>
      <c r="H288">
        <v>30.9</v>
      </c>
    </row>
    <row r="289" spans="1:8">
      <c r="A289" s="5" t="s">
        <v>75</v>
      </c>
      <c r="B289" s="1">
        <v>27</v>
      </c>
      <c r="C289" s="1" t="s">
        <v>24</v>
      </c>
      <c r="D289" s="3">
        <v>48390</v>
      </c>
      <c r="E289" s="3">
        <v>3024</v>
      </c>
      <c r="F289" s="3">
        <v>3086</v>
      </c>
      <c r="G289" s="1">
        <v>98</v>
      </c>
      <c r="H289">
        <v>45.8</v>
      </c>
    </row>
    <row r="290" spans="1:8">
      <c r="A290" s="5" t="s">
        <v>75</v>
      </c>
      <c r="B290" s="1">
        <v>31</v>
      </c>
      <c r="C290" s="1" t="s">
        <v>26</v>
      </c>
      <c r="D290" s="3">
        <v>40061</v>
      </c>
      <c r="E290" s="3">
        <v>2671</v>
      </c>
      <c r="F290" s="3">
        <v>5217</v>
      </c>
      <c r="G290" s="1">
        <v>51.2</v>
      </c>
      <c r="H290">
        <v>56.9</v>
      </c>
    </row>
    <row r="291" spans="1:8">
      <c r="A291" s="5" t="s">
        <v>75</v>
      </c>
      <c r="B291" s="1">
        <v>28</v>
      </c>
      <c r="C291" s="1" t="s">
        <v>30</v>
      </c>
      <c r="D291" s="3">
        <v>49507</v>
      </c>
      <c r="E291" s="3">
        <v>2912</v>
      </c>
      <c r="F291" s="3">
        <v>4300</v>
      </c>
      <c r="G291" s="1">
        <v>67.7</v>
      </c>
      <c r="H291">
        <v>36.799999999999997</v>
      </c>
    </row>
    <row r="292" spans="1:8">
      <c r="A292" s="5" t="s">
        <v>75</v>
      </c>
      <c r="B292" s="1">
        <v>55</v>
      </c>
      <c r="C292" s="1" t="s">
        <v>53</v>
      </c>
      <c r="D292" s="3">
        <v>15400</v>
      </c>
      <c r="E292" s="1">
        <v>770</v>
      </c>
      <c r="F292" s="3">
        <v>1589</v>
      </c>
      <c r="G292" s="1">
        <v>48.5</v>
      </c>
      <c r="H292">
        <v>53.6</v>
      </c>
    </row>
    <row r="293" spans="1:8">
      <c r="A293" s="5" t="s">
        <v>75</v>
      </c>
      <c r="B293" s="1">
        <v>51</v>
      </c>
      <c r="C293" s="1" t="s">
        <v>59</v>
      </c>
      <c r="D293" s="3">
        <v>15246</v>
      </c>
      <c r="E293" s="1">
        <v>897</v>
      </c>
      <c r="F293" s="1" t="s">
        <v>60</v>
      </c>
      <c r="G293" s="1" t="s">
        <v>60</v>
      </c>
      <c r="H293">
        <v>83.9</v>
      </c>
    </row>
    <row r="294" spans="1:8">
      <c r="A294" s="5" t="s">
        <v>75</v>
      </c>
      <c r="B294" s="1">
        <v>17</v>
      </c>
      <c r="C294" s="1" t="s">
        <v>17</v>
      </c>
      <c r="D294" s="3">
        <v>68906</v>
      </c>
      <c r="E294" s="3">
        <v>4307</v>
      </c>
      <c r="F294" s="3">
        <v>5159</v>
      </c>
      <c r="G294" s="1">
        <v>83.5</v>
      </c>
      <c r="H294">
        <v>57.1</v>
      </c>
    </row>
    <row r="295" spans="1:8">
      <c r="A295" s="5" t="s">
        <v>75</v>
      </c>
      <c r="B295" s="1">
        <v>53</v>
      </c>
      <c r="C295" s="1" t="s">
        <v>47</v>
      </c>
      <c r="D295" s="3">
        <v>12759</v>
      </c>
      <c r="E295" s="1">
        <v>851</v>
      </c>
      <c r="F295" s="3">
        <v>3000</v>
      </c>
      <c r="G295" s="1">
        <v>28.4</v>
      </c>
      <c r="H295">
        <v>21.4</v>
      </c>
    </row>
    <row r="296" spans="1:8">
      <c r="A296" s="5" t="s">
        <v>75</v>
      </c>
      <c r="B296" s="1">
        <v>16</v>
      </c>
      <c r="C296" s="1" t="s">
        <v>10</v>
      </c>
      <c r="D296" s="3">
        <v>79470</v>
      </c>
      <c r="E296" s="3">
        <v>4415</v>
      </c>
      <c r="F296" s="3">
        <v>6003</v>
      </c>
      <c r="G296" s="1">
        <v>73.5</v>
      </c>
      <c r="H296">
        <v>58.9</v>
      </c>
    </row>
    <row r="297" spans="1:8">
      <c r="A297" s="5" t="s">
        <v>75</v>
      </c>
      <c r="B297" s="1">
        <v>42</v>
      </c>
      <c r="C297" s="1" t="s">
        <v>40</v>
      </c>
      <c r="D297" s="3">
        <v>27616</v>
      </c>
      <c r="E297" s="3">
        <v>1841</v>
      </c>
      <c r="F297" s="3">
        <v>2225</v>
      </c>
      <c r="G297" s="1">
        <v>82.7</v>
      </c>
      <c r="H297">
        <v>76.8</v>
      </c>
    </row>
    <row r="298" spans="1:8">
      <c r="A298" s="5" t="s">
        <v>75</v>
      </c>
      <c r="B298" s="1">
        <v>26</v>
      </c>
      <c r="C298" s="1" t="s">
        <v>19</v>
      </c>
      <c r="D298" s="3">
        <v>48513</v>
      </c>
      <c r="E298" s="3">
        <v>3032</v>
      </c>
      <c r="F298" s="3">
        <v>4007</v>
      </c>
      <c r="G298" s="1">
        <v>75.7</v>
      </c>
      <c r="H298">
        <v>46.4</v>
      </c>
    </row>
    <row r="299" spans="1:8">
      <c r="A299" s="5" t="s">
        <v>75</v>
      </c>
      <c r="B299" s="1">
        <v>23</v>
      </c>
      <c r="C299" s="1" t="s">
        <v>28</v>
      </c>
      <c r="D299" s="3">
        <v>56943</v>
      </c>
      <c r="E299" s="3">
        <v>3164</v>
      </c>
      <c r="F299" s="3">
        <v>3667</v>
      </c>
      <c r="G299" s="1">
        <v>86.3</v>
      </c>
      <c r="H299">
        <v>58.9</v>
      </c>
    </row>
    <row r="300" spans="1:8">
      <c r="A300" s="5" t="s">
        <v>75</v>
      </c>
      <c r="B300" s="1">
        <v>2</v>
      </c>
      <c r="C300" s="1" t="s">
        <v>1</v>
      </c>
      <c r="D300" s="3">
        <v>195552</v>
      </c>
      <c r="E300" s="3">
        <v>10864</v>
      </c>
      <c r="F300" s="3">
        <v>15359</v>
      </c>
      <c r="G300" s="1">
        <v>70.7</v>
      </c>
      <c r="H300">
        <v>25</v>
      </c>
    </row>
    <row r="301" spans="1:8">
      <c r="A301" s="5" t="s">
        <v>75</v>
      </c>
      <c r="B301" s="1">
        <v>37</v>
      </c>
      <c r="C301" s="1" t="s">
        <v>23</v>
      </c>
      <c r="D301" s="3">
        <v>30533</v>
      </c>
      <c r="E301" s="3">
        <v>2036</v>
      </c>
      <c r="F301" s="3">
        <v>3486</v>
      </c>
      <c r="G301" s="1">
        <v>58.4</v>
      </c>
      <c r="H301">
        <v>17.899999999999999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9FC3-C4D1-D248-92A2-E710A256086D}">
  <dimension ref="A1:BK61"/>
  <sheetViews>
    <sheetView workbookViewId="0">
      <selection activeCell="F14" sqref="F14"/>
    </sheetView>
  </sheetViews>
  <sheetFormatPr baseColWidth="10" defaultRowHeight="16"/>
  <cols>
    <col min="3" max="3" width="15.1640625" bestFit="1" customWidth="1"/>
    <col min="4" max="6" width="16.5" bestFit="1" customWidth="1"/>
    <col min="7" max="7" width="15.1640625" bestFit="1" customWidth="1"/>
    <col min="15" max="15" width="13.1640625" bestFit="1" customWidth="1"/>
    <col min="22" max="22" width="15.6640625" bestFit="1" customWidth="1"/>
  </cols>
  <sheetData>
    <row r="1" spans="1:63" ht="17" thickBot="1">
      <c r="A1" t="s">
        <v>61</v>
      </c>
      <c r="B1" t="s">
        <v>62</v>
      </c>
      <c r="C1" s="4" t="s">
        <v>64</v>
      </c>
      <c r="D1" s="4" t="s">
        <v>64</v>
      </c>
      <c r="E1" s="4" t="s">
        <v>64</v>
      </c>
      <c r="F1" s="4" t="s">
        <v>64</v>
      </c>
      <c r="G1" s="4" t="s">
        <v>64</v>
      </c>
      <c r="N1" t="s">
        <v>62</v>
      </c>
      <c r="O1" s="27" t="s">
        <v>390</v>
      </c>
      <c r="P1" s="27" t="s">
        <v>391</v>
      </c>
      <c r="Q1" s="27" t="s">
        <v>392</v>
      </c>
      <c r="R1" s="27" t="s">
        <v>393</v>
      </c>
      <c r="S1" s="27" t="s">
        <v>394</v>
      </c>
      <c r="V1" s="27" t="s">
        <v>62</v>
      </c>
      <c r="W1" s="27" t="s">
        <v>77</v>
      </c>
      <c r="X1" s="27" t="s">
        <v>76</v>
      </c>
      <c r="Y1" s="27" t="s">
        <v>68</v>
      </c>
      <c r="Z1" s="27" t="s">
        <v>69</v>
      </c>
      <c r="AA1" s="27" t="s">
        <v>75</v>
      </c>
      <c r="AB1" s="27" t="s">
        <v>390</v>
      </c>
      <c r="AC1" s="27" t="s">
        <v>391</v>
      </c>
      <c r="AD1" s="27" t="s">
        <v>392</v>
      </c>
      <c r="AE1" s="27" t="s">
        <v>393</v>
      </c>
      <c r="AF1" s="27" t="s">
        <v>394</v>
      </c>
      <c r="AI1" t="s">
        <v>62</v>
      </c>
      <c r="AJ1" s="4" t="s">
        <v>396</v>
      </c>
      <c r="AK1" s="4" t="s">
        <v>397</v>
      </c>
      <c r="AL1" s="4" t="s">
        <v>398</v>
      </c>
      <c r="AM1" s="4" t="s">
        <v>399</v>
      </c>
      <c r="AN1" s="4" t="s">
        <v>399</v>
      </c>
      <c r="AS1" s="4" t="s">
        <v>400</v>
      </c>
      <c r="AT1" s="4" t="s">
        <v>401</v>
      </c>
      <c r="AU1" s="4" t="s">
        <v>402</v>
      </c>
      <c r="AV1" s="4" t="s">
        <v>403</v>
      </c>
      <c r="AW1" s="4" t="s">
        <v>404</v>
      </c>
      <c r="AX1" s="4" t="s">
        <v>405</v>
      </c>
      <c r="AZ1" t="s">
        <v>62</v>
      </c>
      <c r="BA1" s="4" t="s">
        <v>396</v>
      </c>
      <c r="BB1" s="4" t="s">
        <v>397</v>
      </c>
      <c r="BC1" s="4" t="s">
        <v>398</v>
      </c>
      <c r="BD1" s="4" t="s">
        <v>399</v>
      </c>
      <c r="BE1" s="4" t="s">
        <v>399</v>
      </c>
      <c r="BF1" s="4" t="s">
        <v>400</v>
      </c>
      <c r="BG1" s="4" t="s">
        <v>401</v>
      </c>
      <c r="BH1" s="4" t="s">
        <v>402</v>
      </c>
      <c r="BI1" s="4" t="s">
        <v>403</v>
      </c>
      <c r="BJ1" s="4" t="s">
        <v>404</v>
      </c>
      <c r="BK1" s="4" t="s">
        <v>405</v>
      </c>
    </row>
    <row r="2" spans="1:63">
      <c r="A2">
        <v>60</v>
      </c>
      <c r="B2" t="s">
        <v>58</v>
      </c>
      <c r="C2" s="2">
        <v>3479</v>
      </c>
      <c r="D2" s="3">
        <v>6687</v>
      </c>
      <c r="E2" s="3">
        <v>11611</v>
      </c>
      <c r="F2" s="3">
        <v>12815</v>
      </c>
      <c r="G2" s="3">
        <v>11294</v>
      </c>
      <c r="I2" t="e">
        <v>#N/A</v>
      </c>
      <c r="J2" t="e">
        <v>#N/A</v>
      </c>
      <c r="K2" s="2">
        <f t="shared" ref="K2" si="0">AVERAGE(C2:E2)</f>
        <v>7259</v>
      </c>
      <c r="L2" s="2">
        <f>AVERAGE(D2:F2)</f>
        <v>10371</v>
      </c>
      <c r="M2" s="2"/>
      <c r="N2" t="s">
        <v>58</v>
      </c>
      <c r="O2" s="2">
        <f t="shared" ref="O2:O33" si="1">AVERAGE(E2:G2)</f>
        <v>11906.666666666666</v>
      </c>
      <c r="P2" s="2">
        <f t="shared" ref="P2:P33" si="2">AVERAGE(F2,G2,O2)</f>
        <v>12005.222222222221</v>
      </c>
      <c r="Q2" s="2">
        <f t="shared" ref="Q2:Q33" si="3">AVERAGE(G2,O2,P2)</f>
        <v>11735.296296296294</v>
      </c>
      <c r="R2" s="2">
        <f t="shared" ref="R2:R33" si="4">AVERAGE(H2,P2,Q2)</f>
        <v>11870.259259259257</v>
      </c>
      <c r="S2" s="2">
        <f t="shared" ref="S2:S33" si="5">AVERAGE(O2,P2,Q2)</f>
        <v>11882.395061728394</v>
      </c>
      <c r="V2" t="s">
        <v>6</v>
      </c>
      <c r="W2" s="2">
        <v>92217</v>
      </c>
      <c r="X2" s="3">
        <v>112765</v>
      </c>
      <c r="Y2" s="3">
        <v>118954</v>
      </c>
      <c r="Z2" s="3">
        <v>105789</v>
      </c>
      <c r="AA2" s="3">
        <v>106271</v>
      </c>
      <c r="AB2" s="2">
        <v>110338</v>
      </c>
      <c r="AC2" s="2">
        <v>107466</v>
      </c>
      <c r="AD2" s="2">
        <v>108025</v>
      </c>
      <c r="AE2" s="2">
        <v>107745.5</v>
      </c>
      <c r="AF2" s="2">
        <v>108609.66666666667</v>
      </c>
      <c r="AI2" t="s">
        <v>58</v>
      </c>
      <c r="AJ2" s="1">
        <v>60</v>
      </c>
      <c r="AK2" s="1">
        <v>59</v>
      </c>
      <c r="AL2" s="1">
        <v>59</v>
      </c>
      <c r="AM2" s="1">
        <v>59</v>
      </c>
      <c r="AN2" s="1">
        <v>57</v>
      </c>
      <c r="AQ2">
        <f t="shared" ref="AQ2:AR2" si="6">AVERAGE(AJ2:AL2)</f>
        <v>59.333333333333336</v>
      </c>
      <c r="AR2">
        <f t="shared" si="6"/>
        <v>59</v>
      </c>
      <c r="AS2" s="8">
        <f>AVERAGE(AL2:AN2)</f>
        <v>58.333333333333336</v>
      </c>
      <c r="AT2" s="8">
        <f>AVERAGE(AM2,AN2,AS2)</f>
        <v>58.111111111111114</v>
      </c>
      <c r="AU2" s="8">
        <f>AVERAGE(AN2,AS2,AT2)</f>
        <v>57.814814814814817</v>
      </c>
      <c r="AV2" s="8">
        <f>AVERAGE(AS2,AT2,AU2)</f>
        <v>58.086419753086425</v>
      </c>
      <c r="AW2" s="8">
        <f>AVERAGE(AT2,AU2,AV2)</f>
        <v>58.004115226337454</v>
      </c>
      <c r="AX2" s="8">
        <f>AVERAGE(AU2,AV2,AW2)</f>
        <v>57.968449931412898</v>
      </c>
      <c r="AZ2" t="s">
        <v>6</v>
      </c>
      <c r="BA2" s="1">
        <v>13</v>
      </c>
      <c r="BB2" s="1">
        <v>10</v>
      </c>
      <c r="BC2" s="1">
        <v>7</v>
      </c>
      <c r="BD2" s="1">
        <v>9</v>
      </c>
      <c r="BE2" s="1">
        <v>7</v>
      </c>
      <c r="BF2" s="8">
        <v>7.666666666666667</v>
      </c>
      <c r="BG2" s="8">
        <v>7.8888888888888893</v>
      </c>
      <c r="BH2" s="8">
        <v>7.518518518518519</v>
      </c>
      <c r="BI2" s="8">
        <v>7.6913580246913584</v>
      </c>
      <c r="BJ2" s="8">
        <v>7.6995884773662553</v>
      </c>
      <c r="BK2" s="8">
        <v>7.6364883401920443</v>
      </c>
    </row>
    <row r="3" spans="1:63">
      <c r="A3">
        <v>41</v>
      </c>
      <c r="B3" t="s">
        <v>38</v>
      </c>
      <c r="C3" s="2">
        <v>36399</v>
      </c>
      <c r="D3" s="3">
        <v>37422</v>
      </c>
      <c r="E3" s="3">
        <v>36521</v>
      </c>
      <c r="F3" s="3">
        <v>36830</v>
      </c>
      <c r="G3" s="3">
        <v>38866</v>
      </c>
      <c r="I3" t="e">
        <v>#N/A</v>
      </c>
      <c r="J3" t="e">
        <v>#N/A</v>
      </c>
      <c r="K3" s="2">
        <f t="shared" ref="K3:K60" si="7">AVERAGE(C3:E3)</f>
        <v>36780.666666666664</v>
      </c>
      <c r="L3" s="2">
        <f t="shared" ref="L3:L61" si="8">AVERAGE(D3:F3)</f>
        <v>36924.333333333336</v>
      </c>
      <c r="M3" s="2"/>
      <c r="N3" t="s">
        <v>38</v>
      </c>
      <c r="O3" s="2">
        <f t="shared" si="1"/>
        <v>37405.666666666664</v>
      </c>
      <c r="P3" s="2">
        <f t="shared" si="2"/>
        <v>37700.555555555555</v>
      </c>
      <c r="Q3" s="2">
        <f t="shared" si="3"/>
        <v>37990.740740740737</v>
      </c>
      <c r="R3" s="2">
        <f t="shared" si="4"/>
        <v>37845.648148148146</v>
      </c>
      <c r="S3" s="2">
        <f t="shared" si="5"/>
        <v>37698.987654320983</v>
      </c>
      <c r="V3" t="s">
        <v>42</v>
      </c>
      <c r="W3" s="2">
        <v>31728</v>
      </c>
      <c r="X3" s="3">
        <v>32960</v>
      </c>
      <c r="Y3" s="3">
        <v>33958</v>
      </c>
      <c r="Z3" s="3">
        <v>31107</v>
      </c>
      <c r="AA3" s="3">
        <v>10956</v>
      </c>
      <c r="AB3" s="2">
        <v>25340.333333333332</v>
      </c>
      <c r="AC3" s="2">
        <v>22467.777777777777</v>
      </c>
      <c r="AD3" s="2">
        <v>19588.037037037036</v>
      </c>
      <c r="AE3" s="2">
        <v>21027.907407407409</v>
      </c>
      <c r="AF3" s="2">
        <v>22465.382716049382</v>
      </c>
      <c r="AI3" t="s">
        <v>38</v>
      </c>
      <c r="AJ3" s="1">
        <v>41</v>
      </c>
      <c r="AK3" s="1">
        <v>38</v>
      </c>
      <c r="AL3" s="1">
        <v>39</v>
      </c>
      <c r="AM3" s="1">
        <v>42</v>
      </c>
      <c r="AN3" s="1">
        <v>36</v>
      </c>
      <c r="AS3" s="8">
        <f t="shared" ref="AS3:AS61" si="9">AVERAGE(AL3:AN3)</f>
        <v>39</v>
      </c>
      <c r="AT3" s="8">
        <f t="shared" ref="AT3:AT61" si="10">AVERAGE(AM3,AN3,AS3)</f>
        <v>39</v>
      </c>
      <c r="AU3" s="8">
        <f t="shared" ref="AU3:AU61" si="11">AVERAGE(AN3,AS3,AT3)</f>
        <v>38</v>
      </c>
      <c r="AV3" s="8">
        <f t="shared" ref="AV3:AX3" si="12">AVERAGE(AS3,AT3,AU3)</f>
        <v>38.666666666666664</v>
      </c>
      <c r="AW3" s="8">
        <f t="shared" si="12"/>
        <v>38.55555555555555</v>
      </c>
      <c r="AX3" s="8">
        <f t="shared" si="12"/>
        <v>38.407407407407398</v>
      </c>
      <c r="AZ3" t="s">
        <v>42</v>
      </c>
      <c r="BA3" s="1">
        <v>49</v>
      </c>
      <c r="BB3" s="1">
        <v>42</v>
      </c>
      <c r="BC3" s="1">
        <v>43</v>
      </c>
      <c r="BD3" s="1">
        <v>41</v>
      </c>
      <c r="BE3" s="1">
        <v>58</v>
      </c>
      <c r="BF3" s="8">
        <v>47.333333333333336</v>
      </c>
      <c r="BG3" s="8">
        <v>48.777777777777779</v>
      </c>
      <c r="BH3" s="8">
        <v>51.370370370370374</v>
      </c>
      <c r="BI3" s="8">
        <v>49.160493827160501</v>
      </c>
      <c r="BJ3" s="8">
        <v>49.769547325102884</v>
      </c>
      <c r="BK3" s="8">
        <v>50.100137174211255</v>
      </c>
    </row>
    <row r="4" spans="1:63">
      <c r="A4">
        <v>46</v>
      </c>
      <c r="B4" t="s">
        <v>45</v>
      </c>
      <c r="C4" s="2">
        <v>33035</v>
      </c>
      <c r="D4" s="3">
        <v>22415</v>
      </c>
      <c r="E4" s="3">
        <v>23588</v>
      </c>
      <c r="F4" s="3">
        <v>25784</v>
      </c>
      <c r="G4" s="3">
        <v>19870</v>
      </c>
      <c r="I4" t="e">
        <v>#N/A</v>
      </c>
      <c r="J4" t="e">
        <v>#N/A</v>
      </c>
      <c r="K4" s="2">
        <f t="shared" si="7"/>
        <v>26346</v>
      </c>
      <c r="L4" s="2">
        <f t="shared" si="8"/>
        <v>23929</v>
      </c>
      <c r="M4" s="2"/>
      <c r="N4" t="s">
        <v>45</v>
      </c>
      <c r="O4" s="2">
        <f t="shared" si="1"/>
        <v>23080.666666666668</v>
      </c>
      <c r="P4" s="2">
        <f t="shared" si="2"/>
        <v>22911.555555555558</v>
      </c>
      <c r="Q4" s="2">
        <f t="shared" si="3"/>
        <v>21954.074074074077</v>
      </c>
      <c r="R4" s="2">
        <f t="shared" si="4"/>
        <v>22432.814814814818</v>
      </c>
      <c r="S4" s="2">
        <f t="shared" si="5"/>
        <v>22648.765432098768</v>
      </c>
      <c r="AI4" t="s">
        <v>45</v>
      </c>
      <c r="AJ4" s="1">
        <v>46</v>
      </c>
      <c r="AK4" s="1">
        <v>50</v>
      </c>
      <c r="AL4" s="1">
        <v>46</v>
      </c>
      <c r="AM4" s="1">
        <v>47</v>
      </c>
      <c r="AN4" s="1">
        <v>47</v>
      </c>
      <c r="AS4" s="8">
        <f t="shared" si="9"/>
        <v>46.666666666666664</v>
      </c>
      <c r="AT4" s="8">
        <f t="shared" si="10"/>
        <v>46.888888888888886</v>
      </c>
      <c r="AU4" s="8">
        <f t="shared" si="11"/>
        <v>46.851851851851848</v>
      </c>
      <c r="AV4" s="8">
        <f t="shared" ref="AV4:AX4" si="13">AVERAGE(AS4,AT4,AU4)</f>
        <v>46.802469135802461</v>
      </c>
      <c r="AW4" s="8">
        <f t="shared" si="13"/>
        <v>46.847736625514393</v>
      </c>
      <c r="AX4" s="8">
        <f t="shared" si="13"/>
        <v>46.834019204389563</v>
      </c>
    </row>
    <row r="5" spans="1:63">
      <c r="A5">
        <v>32</v>
      </c>
      <c r="B5" t="s">
        <v>34</v>
      </c>
      <c r="C5" s="2">
        <v>43232</v>
      </c>
      <c r="D5" s="3">
        <v>32635</v>
      </c>
      <c r="E5" s="3">
        <v>41307</v>
      </c>
      <c r="F5" s="3">
        <v>29589</v>
      </c>
      <c r="G5" s="3">
        <v>30168</v>
      </c>
      <c r="I5" t="e">
        <v>#N/A</v>
      </c>
      <c r="J5" t="e">
        <v>#N/A</v>
      </c>
      <c r="K5" s="2">
        <f t="shared" si="7"/>
        <v>39058</v>
      </c>
      <c r="L5" s="2">
        <f t="shared" si="8"/>
        <v>34510.333333333336</v>
      </c>
      <c r="M5" s="2"/>
      <c r="N5" t="s">
        <v>34</v>
      </c>
      <c r="O5" s="2">
        <f t="shared" si="1"/>
        <v>33688</v>
      </c>
      <c r="P5" s="2">
        <f t="shared" si="2"/>
        <v>31148.333333333332</v>
      </c>
      <c r="Q5" s="2">
        <f t="shared" si="3"/>
        <v>31668.111111111109</v>
      </c>
      <c r="R5" s="2">
        <f t="shared" si="4"/>
        <v>31408.222222222219</v>
      </c>
      <c r="S5" s="2">
        <f t="shared" si="5"/>
        <v>32168.148148148146</v>
      </c>
      <c r="AG5" s="8"/>
      <c r="AI5" t="s">
        <v>34</v>
      </c>
      <c r="AJ5" s="1">
        <v>32</v>
      </c>
      <c r="AK5" s="1">
        <v>43</v>
      </c>
      <c r="AL5" s="1">
        <v>35</v>
      </c>
      <c r="AM5" s="1">
        <v>46</v>
      </c>
      <c r="AN5" s="1">
        <v>45</v>
      </c>
      <c r="AS5" s="8">
        <f t="shared" si="9"/>
        <v>42</v>
      </c>
      <c r="AT5" s="8">
        <f t="shared" si="10"/>
        <v>44.333333333333336</v>
      </c>
      <c r="AU5" s="8">
        <f t="shared" si="11"/>
        <v>43.777777777777779</v>
      </c>
      <c r="AV5" s="8">
        <f t="shared" ref="AV5:AX5" si="14">AVERAGE(AS5,AT5,AU5)</f>
        <v>43.370370370370374</v>
      </c>
      <c r="AW5" s="8">
        <f t="shared" si="14"/>
        <v>43.827160493827165</v>
      </c>
      <c r="AX5" s="8">
        <f t="shared" si="14"/>
        <v>43.65843621399177</v>
      </c>
    </row>
    <row r="6" spans="1:63">
      <c r="A6">
        <v>49</v>
      </c>
      <c r="B6" t="s">
        <v>42</v>
      </c>
      <c r="C6" s="2">
        <v>31728</v>
      </c>
      <c r="D6" s="3">
        <v>32960</v>
      </c>
      <c r="E6" s="3">
        <v>33958</v>
      </c>
      <c r="F6" s="3">
        <v>31107</v>
      </c>
      <c r="G6" s="3">
        <v>10956</v>
      </c>
      <c r="I6" t="e">
        <v>#N/A</v>
      </c>
      <c r="J6" t="e">
        <v>#N/A</v>
      </c>
      <c r="K6" s="2">
        <f t="shared" si="7"/>
        <v>32882</v>
      </c>
      <c r="L6" s="2">
        <f t="shared" si="8"/>
        <v>32675</v>
      </c>
      <c r="M6" s="2"/>
      <c r="N6" t="s">
        <v>42</v>
      </c>
      <c r="O6" s="2">
        <f t="shared" si="1"/>
        <v>25340.333333333332</v>
      </c>
      <c r="P6" s="2">
        <f t="shared" si="2"/>
        <v>22467.777777777777</v>
      </c>
      <c r="Q6" s="2">
        <f t="shared" si="3"/>
        <v>19588.037037037036</v>
      </c>
      <c r="R6" s="2">
        <f t="shared" si="4"/>
        <v>21027.907407407409</v>
      </c>
      <c r="S6" s="2">
        <f t="shared" si="5"/>
        <v>22465.382716049382</v>
      </c>
      <c r="AG6" s="8"/>
      <c r="AI6" t="s">
        <v>42</v>
      </c>
      <c r="AJ6" s="1">
        <v>49</v>
      </c>
      <c r="AK6" s="1">
        <v>42</v>
      </c>
      <c r="AL6" s="1">
        <v>43</v>
      </c>
      <c r="AM6" s="1">
        <v>41</v>
      </c>
      <c r="AN6" s="1">
        <v>58</v>
      </c>
      <c r="AS6" s="8">
        <f t="shared" si="9"/>
        <v>47.333333333333336</v>
      </c>
      <c r="AT6" s="8">
        <f t="shared" si="10"/>
        <v>48.777777777777779</v>
      </c>
      <c r="AU6" s="8">
        <f t="shared" si="11"/>
        <v>51.370370370370374</v>
      </c>
      <c r="AV6" s="8">
        <f t="shared" ref="AV6:AX6" si="15">AVERAGE(AS6,AT6,AU6)</f>
        <v>49.160493827160501</v>
      </c>
      <c r="AW6" s="8">
        <f t="shared" si="15"/>
        <v>49.769547325102884</v>
      </c>
      <c r="AX6" s="8">
        <f t="shared" si="15"/>
        <v>50.100137174211255</v>
      </c>
    </row>
    <row r="7" spans="1:63" ht="17" thickBot="1">
      <c r="A7">
        <v>50</v>
      </c>
      <c r="B7" t="s">
        <v>49</v>
      </c>
      <c r="C7" s="2">
        <v>12231</v>
      </c>
      <c r="D7" s="3">
        <v>14183</v>
      </c>
      <c r="E7" s="3">
        <v>19307</v>
      </c>
      <c r="F7" s="3">
        <v>14442</v>
      </c>
      <c r="G7" s="3">
        <v>15795</v>
      </c>
      <c r="I7" t="e">
        <v>#N/A</v>
      </c>
      <c r="J7" t="e">
        <v>#N/A</v>
      </c>
      <c r="K7" s="2">
        <f t="shared" si="7"/>
        <v>15240.333333333334</v>
      </c>
      <c r="L7" s="2">
        <f t="shared" si="8"/>
        <v>15977.333333333334</v>
      </c>
      <c r="M7" s="2"/>
      <c r="N7" t="s">
        <v>49</v>
      </c>
      <c r="O7" s="2">
        <f t="shared" si="1"/>
        <v>16514.666666666668</v>
      </c>
      <c r="P7" s="2">
        <f t="shared" si="2"/>
        <v>15583.888888888891</v>
      </c>
      <c r="Q7" s="2">
        <f t="shared" si="3"/>
        <v>15964.51851851852</v>
      </c>
      <c r="R7" s="2">
        <f t="shared" si="4"/>
        <v>15774.203703703704</v>
      </c>
      <c r="S7" s="2">
        <f t="shared" si="5"/>
        <v>16021.024691358027</v>
      </c>
      <c r="V7" s="27" t="s">
        <v>62</v>
      </c>
      <c r="W7" s="27" t="s">
        <v>77</v>
      </c>
      <c r="X7" s="27" t="s">
        <v>76</v>
      </c>
      <c r="Y7" s="27" t="s">
        <v>68</v>
      </c>
      <c r="Z7" s="27" t="s">
        <v>69</v>
      </c>
      <c r="AA7" s="27" t="s">
        <v>75</v>
      </c>
      <c r="AB7" s="27" t="s">
        <v>390</v>
      </c>
      <c r="AC7" s="27" t="s">
        <v>391</v>
      </c>
      <c r="AD7" s="27" t="s">
        <v>392</v>
      </c>
      <c r="AE7" s="27" t="s">
        <v>393</v>
      </c>
      <c r="AF7" s="27" t="s">
        <v>394</v>
      </c>
      <c r="AI7" t="s">
        <v>49</v>
      </c>
      <c r="AJ7" s="1">
        <v>50</v>
      </c>
      <c r="AK7" s="1">
        <v>53</v>
      </c>
      <c r="AL7" s="1">
        <v>50</v>
      </c>
      <c r="AM7" s="1">
        <v>54</v>
      </c>
      <c r="AN7" s="1">
        <v>50</v>
      </c>
      <c r="AS7" s="8">
        <f t="shared" si="9"/>
        <v>51.333333333333336</v>
      </c>
      <c r="AT7" s="8">
        <f t="shared" si="10"/>
        <v>51.777777777777779</v>
      </c>
      <c r="AU7" s="8">
        <f t="shared" si="11"/>
        <v>51.037037037037038</v>
      </c>
      <c r="AV7" s="8">
        <f t="shared" ref="AV7:AX7" si="16">AVERAGE(AS7,AT7,AU7)</f>
        <v>51.382716049382715</v>
      </c>
      <c r="AW7" s="8">
        <f t="shared" si="16"/>
        <v>51.399176954732503</v>
      </c>
      <c r="AX7" s="8">
        <f t="shared" si="16"/>
        <v>51.272976680384083</v>
      </c>
    </row>
    <row r="8" spans="1:63">
      <c r="A8">
        <v>48</v>
      </c>
      <c r="B8" t="s">
        <v>43</v>
      </c>
      <c r="C8" s="2">
        <v>35312</v>
      </c>
      <c r="D8" s="3">
        <v>31972</v>
      </c>
      <c r="E8" s="3">
        <v>34869</v>
      </c>
      <c r="F8" s="3">
        <v>29812</v>
      </c>
      <c r="G8" s="3">
        <v>29975</v>
      </c>
      <c r="I8" t="e">
        <v>#N/A</v>
      </c>
      <c r="J8" t="e">
        <v>#N/A</v>
      </c>
      <c r="K8" s="2">
        <f t="shared" si="7"/>
        <v>34051</v>
      </c>
      <c r="L8" s="2">
        <f t="shared" si="8"/>
        <v>32217.666666666668</v>
      </c>
      <c r="M8" s="2"/>
      <c r="N8" t="s">
        <v>43</v>
      </c>
      <c r="O8" s="2">
        <f t="shared" si="1"/>
        <v>31552</v>
      </c>
      <c r="P8" s="2">
        <f t="shared" si="2"/>
        <v>30446.333333333332</v>
      </c>
      <c r="Q8" s="2">
        <f t="shared" si="3"/>
        <v>30657.777777777777</v>
      </c>
      <c r="R8" s="2">
        <f t="shared" si="4"/>
        <v>30552.055555555555</v>
      </c>
      <c r="S8" s="2">
        <f t="shared" si="5"/>
        <v>30885.370370370369</v>
      </c>
      <c r="V8" t="s">
        <v>395</v>
      </c>
      <c r="W8" s="1">
        <v>13</v>
      </c>
      <c r="X8" s="1">
        <v>10</v>
      </c>
      <c r="Y8" s="1">
        <v>7</v>
      </c>
      <c r="Z8" s="1">
        <v>9</v>
      </c>
      <c r="AA8" s="1">
        <v>7</v>
      </c>
      <c r="AB8" s="8">
        <v>7.666666666666667</v>
      </c>
      <c r="AC8" s="8">
        <v>7.8888888888888893</v>
      </c>
      <c r="AD8" s="8">
        <v>7.518518518518519</v>
      </c>
      <c r="AE8" s="8">
        <v>7.6913580246913584</v>
      </c>
      <c r="AF8" s="8">
        <v>7.6995884773662553</v>
      </c>
      <c r="AG8" s="37"/>
      <c r="AI8" t="s">
        <v>43</v>
      </c>
      <c r="AJ8" s="1">
        <v>48</v>
      </c>
      <c r="AK8" s="1">
        <v>47</v>
      </c>
      <c r="AL8" s="1">
        <v>44</v>
      </c>
      <c r="AM8" s="1">
        <v>43</v>
      </c>
      <c r="AN8" s="1">
        <v>41</v>
      </c>
      <c r="AS8" s="8">
        <f t="shared" si="9"/>
        <v>42.666666666666664</v>
      </c>
      <c r="AT8" s="8">
        <f t="shared" si="10"/>
        <v>42.222222222222221</v>
      </c>
      <c r="AU8" s="8">
        <f t="shared" si="11"/>
        <v>41.962962962962962</v>
      </c>
      <c r="AV8" s="8">
        <f t="shared" ref="AV8:AX8" si="17">AVERAGE(AS8,AT8,AU8)</f>
        <v>42.283950617283949</v>
      </c>
      <c r="AW8" s="8">
        <f t="shared" si="17"/>
        <v>42.156378600823047</v>
      </c>
      <c r="AX8" s="8">
        <f t="shared" si="17"/>
        <v>42.134430727023322</v>
      </c>
    </row>
    <row r="9" spans="1:63">
      <c r="A9">
        <v>27</v>
      </c>
      <c r="B9" t="s">
        <v>27</v>
      </c>
      <c r="C9" s="2">
        <v>57811</v>
      </c>
      <c r="D9" s="3">
        <v>59931</v>
      </c>
      <c r="E9" s="3">
        <v>59800</v>
      </c>
      <c r="F9" s="3">
        <v>51716</v>
      </c>
      <c r="G9" s="3">
        <v>54037</v>
      </c>
      <c r="I9" t="e">
        <v>#N/A</v>
      </c>
      <c r="J9" t="e">
        <v>#N/A</v>
      </c>
      <c r="K9" s="2">
        <f t="shared" si="7"/>
        <v>59180.666666666664</v>
      </c>
      <c r="L9" s="2">
        <f t="shared" si="8"/>
        <v>57149</v>
      </c>
      <c r="M9" s="2"/>
      <c r="N9" t="s">
        <v>27</v>
      </c>
      <c r="O9" s="2">
        <f t="shared" si="1"/>
        <v>55184.333333333336</v>
      </c>
      <c r="P9" s="2">
        <f t="shared" si="2"/>
        <v>53645.777777777781</v>
      </c>
      <c r="Q9" s="2">
        <f t="shared" si="3"/>
        <v>54289.037037037044</v>
      </c>
      <c r="R9" s="2">
        <f t="shared" si="4"/>
        <v>53967.407407407416</v>
      </c>
      <c r="S9" s="2">
        <f t="shared" si="5"/>
        <v>54373.049382716061</v>
      </c>
      <c r="V9" t="s">
        <v>406</v>
      </c>
      <c r="W9" s="1">
        <v>49</v>
      </c>
      <c r="X9" s="1">
        <v>42</v>
      </c>
      <c r="Y9" s="1">
        <v>43</v>
      </c>
      <c r="Z9" s="1">
        <v>41</v>
      </c>
      <c r="AA9" s="1">
        <v>58</v>
      </c>
      <c r="AB9" s="8">
        <v>47.333333333333336</v>
      </c>
      <c r="AC9" s="8">
        <v>48.777777777777779</v>
      </c>
      <c r="AD9" s="8">
        <v>51.370370370370374</v>
      </c>
      <c r="AE9" s="8">
        <v>49.160493827160501</v>
      </c>
      <c r="AF9" s="8">
        <v>49.769547325102884</v>
      </c>
      <c r="AG9" s="36"/>
      <c r="AI9" t="s">
        <v>27</v>
      </c>
      <c r="AJ9" s="1">
        <v>27</v>
      </c>
      <c r="AK9" s="1">
        <v>28</v>
      </c>
      <c r="AL9" s="1">
        <v>28</v>
      </c>
      <c r="AM9" s="1">
        <v>27</v>
      </c>
      <c r="AN9" s="1">
        <v>29</v>
      </c>
      <c r="AS9" s="8">
        <f t="shared" si="9"/>
        <v>28</v>
      </c>
      <c r="AT9" s="8">
        <f t="shared" si="10"/>
        <v>28</v>
      </c>
      <c r="AU9" s="8">
        <f t="shared" si="11"/>
        <v>28.333333333333332</v>
      </c>
      <c r="AV9" s="8">
        <f t="shared" ref="AV9:AX9" si="18">AVERAGE(AS9,AT9,AU9)</f>
        <v>28.111111111111111</v>
      </c>
      <c r="AW9" s="8">
        <f t="shared" si="18"/>
        <v>28.148148148148149</v>
      </c>
      <c r="AX9" s="8">
        <f t="shared" si="18"/>
        <v>28.197530864197532</v>
      </c>
    </row>
    <row r="10" spans="1:63">
      <c r="A10">
        <v>58</v>
      </c>
      <c r="B10" t="s">
        <v>57</v>
      </c>
      <c r="C10" s="2">
        <v>11754</v>
      </c>
      <c r="D10" s="3">
        <v>8929</v>
      </c>
      <c r="E10" s="3">
        <v>11002</v>
      </c>
      <c r="F10" s="3">
        <v>23756</v>
      </c>
      <c r="G10" s="3">
        <v>25636</v>
      </c>
      <c r="I10" t="e">
        <v>#N/A</v>
      </c>
      <c r="J10" t="e">
        <v>#N/A</v>
      </c>
      <c r="K10" s="2">
        <f t="shared" si="7"/>
        <v>10561.666666666666</v>
      </c>
      <c r="L10" s="2">
        <f t="shared" si="8"/>
        <v>14562.333333333334</v>
      </c>
      <c r="M10" s="2"/>
      <c r="N10" t="s">
        <v>57</v>
      </c>
      <c r="O10" s="2">
        <f t="shared" si="1"/>
        <v>20131.333333333332</v>
      </c>
      <c r="P10" s="2">
        <f t="shared" si="2"/>
        <v>23174.444444444442</v>
      </c>
      <c r="Q10" s="2">
        <f t="shared" si="3"/>
        <v>22980.592592592588</v>
      </c>
      <c r="R10" s="2">
        <f t="shared" si="4"/>
        <v>23077.518518518515</v>
      </c>
      <c r="S10" s="2">
        <f t="shared" si="5"/>
        <v>22095.456790123455</v>
      </c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I10" t="s">
        <v>57</v>
      </c>
      <c r="AJ10" s="1">
        <v>58</v>
      </c>
      <c r="AK10" s="1">
        <v>58</v>
      </c>
      <c r="AL10" s="1">
        <v>58</v>
      </c>
      <c r="AM10" s="1">
        <v>52</v>
      </c>
      <c r="AN10" s="1">
        <v>48</v>
      </c>
      <c r="AS10" s="8">
        <f t="shared" si="9"/>
        <v>52.666666666666664</v>
      </c>
      <c r="AT10" s="8">
        <f t="shared" si="10"/>
        <v>50.888888888888886</v>
      </c>
      <c r="AU10" s="8">
        <f t="shared" si="11"/>
        <v>50.518518518518512</v>
      </c>
      <c r="AV10" s="8">
        <f t="shared" ref="AV10:AX10" si="19">AVERAGE(AS10,AT10,AU10)</f>
        <v>51.358024691358018</v>
      </c>
      <c r="AW10" s="8">
        <f t="shared" si="19"/>
        <v>50.92181069958847</v>
      </c>
      <c r="AX10" s="8">
        <f t="shared" si="19"/>
        <v>50.932784636488329</v>
      </c>
    </row>
    <row r="11" spans="1:63">
      <c r="A11">
        <v>14</v>
      </c>
      <c r="B11" t="s">
        <v>11</v>
      </c>
      <c r="C11" s="2">
        <v>89373</v>
      </c>
      <c r="D11" s="3">
        <v>74789</v>
      </c>
      <c r="E11" s="3">
        <v>83380</v>
      </c>
      <c r="F11" s="3">
        <v>61590</v>
      </c>
      <c r="G11" s="3">
        <v>82599</v>
      </c>
      <c r="I11" t="e">
        <v>#N/A</v>
      </c>
      <c r="J11" t="e">
        <v>#N/A</v>
      </c>
      <c r="K11" s="2">
        <f t="shared" si="7"/>
        <v>82514</v>
      </c>
      <c r="L11" s="2">
        <f t="shared" si="8"/>
        <v>73253</v>
      </c>
      <c r="M11" s="2"/>
      <c r="N11" t="s">
        <v>11</v>
      </c>
      <c r="O11" s="2">
        <f t="shared" si="1"/>
        <v>75856.333333333328</v>
      </c>
      <c r="P11" s="2">
        <f t="shared" si="2"/>
        <v>73348.444444444438</v>
      </c>
      <c r="Q11" s="2">
        <f t="shared" si="3"/>
        <v>77267.925925925912</v>
      </c>
      <c r="R11" s="2">
        <f t="shared" si="4"/>
        <v>75308.185185185168</v>
      </c>
      <c r="S11" s="2">
        <f t="shared" si="5"/>
        <v>75490.901234567878</v>
      </c>
      <c r="AI11" t="s">
        <v>11</v>
      </c>
      <c r="AJ11" s="1">
        <v>14</v>
      </c>
      <c r="AK11" s="1">
        <v>12</v>
      </c>
      <c r="AL11" s="1">
        <v>12</v>
      </c>
      <c r="AM11" s="1">
        <v>15</v>
      </c>
      <c r="AN11" s="1">
        <v>10</v>
      </c>
      <c r="AS11" s="8">
        <f t="shared" si="9"/>
        <v>12.333333333333334</v>
      </c>
      <c r="AT11" s="8">
        <f t="shared" si="10"/>
        <v>12.444444444444445</v>
      </c>
      <c r="AU11" s="8">
        <f t="shared" si="11"/>
        <v>11.592592592592593</v>
      </c>
      <c r="AV11" s="8">
        <f t="shared" ref="AV11:AX11" si="20">AVERAGE(AS11,AT11,AU11)</f>
        <v>12.123456790123457</v>
      </c>
      <c r="AW11" s="8">
        <f t="shared" si="20"/>
        <v>12.053497942386832</v>
      </c>
      <c r="AX11" s="8">
        <f t="shared" si="20"/>
        <v>11.923182441700961</v>
      </c>
    </row>
    <row r="12" spans="1:63">
      <c r="A12">
        <v>17</v>
      </c>
      <c r="B12" t="s">
        <v>18</v>
      </c>
      <c r="C12" s="2">
        <v>78480</v>
      </c>
      <c r="D12" s="3">
        <v>79768</v>
      </c>
      <c r="E12" s="3">
        <v>68406</v>
      </c>
      <c r="F12" s="3">
        <v>57457</v>
      </c>
      <c r="G12" s="3">
        <v>56322</v>
      </c>
      <c r="I12" t="e">
        <v>#N/A</v>
      </c>
      <c r="J12" t="e">
        <v>#N/A</v>
      </c>
      <c r="K12" s="2">
        <f t="shared" si="7"/>
        <v>75551.333333333328</v>
      </c>
      <c r="L12" s="2">
        <f t="shared" si="8"/>
        <v>68543.666666666672</v>
      </c>
      <c r="M12" s="2"/>
      <c r="N12" t="s">
        <v>18</v>
      </c>
      <c r="O12" s="2">
        <f t="shared" si="1"/>
        <v>60728.333333333336</v>
      </c>
      <c r="P12" s="2">
        <f t="shared" si="2"/>
        <v>58169.111111111117</v>
      </c>
      <c r="Q12" s="2">
        <f t="shared" si="3"/>
        <v>58406.481481481489</v>
      </c>
      <c r="R12" s="2">
        <f t="shared" si="4"/>
        <v>58287.796296296307</v>
      </c>
      <c r="S12" s="2">
        <f t="shared" si="5"/>
        <v>59101.308641975316</v>
      </c>
      <c r="AI12" t="s">
        <v>18</v>
      </c>
      <c r="AJ12" s="1">
        <v>17</v>
      </c>
      <c r="AK12" s="1">
        <v>14</v>
      </c>
      <c r="AL12" s="1">
        <v>19</v>
      </c>
      <c r="AM12" s="1">
        <v>19</v>
      </c>
      <c r="AN12" s="1">
        <v>22</v>
      </c>
      <c r="AS12" s="8">
        <f t="shared" si="9"/>
        <v>20</v>
      </c>
      <c r="AT12" s="8">
        <f t="shared" si="10"/>
        <v>20.333333333333332</v>
      </c>
      <c r="AU12" s="8">
        <f t="shared" si="11"/>
        <v>20.777777777777775</v>
      </c>
      <c r="AV12" s="8">
        <f t="shared" ref="AV12:AX12" si="21">AVERAGE(AS12,AT12,AU12)</f>
        <v>20.370370370370367</v>
      </c>
      <c r="AW12" s="8">
        <f t="shared" si="21"/>
        <v>20.493827160493826</v>
      </c>
      <c r="AX12" s="8">
        <f t="shared" si="21"/>
        <v>20.547325102880652</v>
      </c>
    </row>
    <row r="13" spans="1:63">
      <c r="A13">
        <v>34</v>
      </c>
      <c r="B13" t="s">
        <v>36</v>
      </c>
      <c r="C13" s="2">
        <v>56084</v>
      </c>
      <c r="D13" s="3">
        <v>46989</v>
      </c>
      <c r="E13" s="3">
        <v>46093</v>
      </c>
      <c r="F13" s="3">
        <v>50826</v>
      </c>
      <c r="G13" s="3">
        <v>44214</v>
      </c>
      <c r="I13" t="e">
        <v>#N/A</v>
      </c>
      <c r="J13" t="e">
        <v>#N/A</v>
      </c>
      <c r="K13" s="2">
        <f t="shared" si="7"/>
        <v>49722</v>
      </c>
      <c r="L13" s="2">
        <f t="shared" si="8"/>
        <v>47969.333333333336</v>
      </c>
      <c r="M13" s="2"/>
      <c r="N13" t="s">
        <v>36</v>
      </c>
      <c r="O13" s="2">
        <f t="shared" si="1"/>
        <v>47044.333333333336</v>
      </c>
      <c r="P13" s="2">
        <f t="shared" si="2"/>
        <v>47361.444444444445</v>
      </c>
      <c r="Q13" s="2">
        <f t="shared" si="3"/>
        <v>46206.592592592591</v>
      </c>
      <c r="R13" s="2">
        <f t="shared" si="4"/>
        <v>46784.018518518518</v>
      </c>
      <c r="S13" s="2">
        <f t="shared" si="5"/>
        <v>46870.790123456791</v>
      </c>
      <c r="AI13" t="s">
        <v>36</v>
      </c>
      <c r="AJ13" s="1">
        <v>34</v>
      </c>
      <c r="AK13" s="1">
        <v>35</v>
      </c>
      <c r="AL13" s="1">
        <v>37</v>
      </c>
      <c r="AM13" s="1">
        <v>33</v>
      </c>
      <c r="AN13" s="1">
        <v>32</v>
      </c>
      <c r="AS13" s="8">
        <f t="shared" si="9"/>
        <v>34</v>
      </c>
      <c r="AT13" s="8">
        <f t="shared" si="10"/>
        <v>33</v>
      </c>
      <c r="AU13" s="8">
        <f t="shared" si="11"/>
        <v>33</v>
      </c>
      <c r="AV13" s="8">
        <f t="shared" ref="AV13:AX13" si="22">AVERAGE(AS13,AT13,AU13)</f>
        <v>33.333333333333336</v>
      </c>
      <c r="AW13" s="8">
        <f t="shared" si="22"/>
        <v>33.111111111111114</v>
      </c>
      <c r="AX13" s="8">
        <f t="shared" si="22"/>
        <v>33.148148148148152</v>
      </c>
    </row>
    <row r="14" spans="1:63">
      <c r="A14">
        <v>53</v>
      </c>
      <c r="B14" t="s">
        <v>55</v>
      </c>
      <c r="C14" s="2">
        <v>14265</v>
      </c>
      <c r="D14" s="3">
        <v>12348</v>
      </c>
      <c r="E14" s="3">
        <v>12913</v>
      </c>
      <c r="F14" s="3">
        <v>11704</v>
      </c>
      <c r="G14" s="3">
        <v>9007</v>
      </c>
      <c r="I14" t="e">
        <v>#N/A</v>
      </c>
      <c r="J14" t="e">
        <v>#N/A</v>
      </c>
      <c r="K14" s="2">
        <f t="shared" si="7"/>
        <v>13175.333333333334</v>
      </c>
      <c r="L14" s="2">
        <f t="shared" si="8"/>
        <v>12321.666666666666</v>
      </c>
      <c r="M14" s="2"/>
      <c r="N14" t="s">
        <v>55</v>
      </c>
      <c r="O14" s="2">
        <f t="shared" si="1"/>
        <v>11208</v>
      </c>
      <c r="P14" s="2">
        <f t="shared" si="2"/>
        <v>10639.666666666666</v>
      </c>
      <c r="Q14" s="2">
        <f t="shared" si="3"/>
        <v>10284.888888888889</v>
      </c>
      <c r="R14" s="2">
        <f t="shared" si="4"/>
        <v>10462.277777777777</v>
      </c>
      <c r="S14" s="2">
        <f t="shared" si="5"/>
        <v>10710.851851851852</v>
      </c>
      <c r="AI14" t="s">
        <v>55</v>
      </c>
      <c r="AJ14" s="1">
        <v>53</v>
      </c>
      <c r="AK14" s="1">
        <v>55</v>
      </c>
      <c r="AL14" s="1">
        <v>56</v>
      </c>
      <c r="AM14" s="1">
        <v>56</v>
      </c>
      <c r="AN14" s="1">
        <v>59</v>
      </c>
      <c r="AS14" s="8">
        <f t="shared" si="9"/>
        <v>57</v>
      </c>
      <c r="AT14" s="8">
        <f t="shared" si="10"/>
        <v>57.333333333333336</v>
      </c>
      <c r="AU14" s="8">
        <f t="shared" si="11"/>
        <v>57.777777777777779</v>
      </c>
      <c r="AV14" s="8">
        <f t="shared" ref="AV14:AX14" si="23">AVERAGE(AS14,AT14,AU14)</f>
        <v>57.370370370370374</v>
      </c>
      <c r="AW14" s="8">
        <f t="shared" si="23"/>
        <v>57.493827160493829</v>
      </c>
      <c r="AX14" s="8">
        <f t="shared" si="23"/>
        <v>57.547325102880656</v>
      </c>
    </row>
    <row r="15" spans="1:63">
      <c r="A15">
        <v>54</v>
      </c>
      <c r="B15" t="s">
        <v>54</v>
      </c>
      <c r="C15" s="2">
        <v>21835</v>
      </c>
      <c r="D15" s="3">
        <v>19544</v>
      </c>
      <c r="E15" s="3">
        <v>17008</v>
      </c>
      <c r="F15" s="3">
        <v>17565</v>
      </c>
      <c r="G15" s="3">
        <v>12625</v>
      </c>
      <c r="I15" t="e">
        <v>#N/A</v>
      </c>
      <c r="J15" t="e">
        <v>#N/A</v>
      </c>
      <c r="K15" s="2">
        <f t="shared" si="7"/>
        <v>19462.333333333332</v>
      </c>
      <c r="L15" s="2">
        <f t="shared" si="8"/>
        <v>18039</v>
      </c>
      <c r="M15" s="2"/>
      <c r="N15" t="s">
        <v>54</v>
      </c>
      <c r="O15" s="2">
        <f t="shared" si="1"/>
        <v>15732.666666666666</v>
      </c>
      <c r="P15" s="2">
        <f t="shared" si="2"/>
        <v>15307.555555555555</v>
      </c>
      <c r="Q15" s="2">
        <f t="shared" si="3"/>
        <v>14555.074074074073</v>
      </c>
      <c r="R15" s="2">
        <f t="shared" si="4"/>
        <v>14931.314814814814</v>
      </c>
      <c r="S15" s="2">
        <f t="shared" si="5"/>
        <v>15198.43209876543</v>
      </c>
      <c r="AI15" t="s">
        <v>54</v>
      </c>
      <c r="AJ15" s="1">
        <v>54</v>
      </c>
      <c r="AK15" s="1">
        <v>54</v>
      </c>
      <c r="AL15" s="1">
        <v>55</v>
      </c>
      <c r="AM15" s="1">
        <v>53</v>
      </c>
      <c r="AN15" s="1">
        <v>56</v>
      </c>
      <c r="AS15" s="8">
        <f t="shared" si="9"/>
        <v>54.666666666666664</v>
      </c>
      <c r="AT15" s="8">
        <f t="shared" si="10"/>
        <v>54.55555555555555</v>
      </c>
      <c r="AU15" s="8">
        <f t="shared" si="11"/>
        <v>55.074074074074069</v>
      </c>
      <c r="AV15" s="8">
        <f t="shared" ref="AV15:AX15" si="24">AVERAGE(AS15,AT15,AU15)</f>
        <v>54.765432098765423</v>
      </c>
      <c r="AW15" s="8">
        <f t="shared" si="24"/>
        <v>54.798353909465014</v>
      </c>
      <c r="AX15" s="8">
        <f t="shared" si="24"/>
        <v>54.879286694101502</v>
      </c>
    </row>
    <row r="16" spans="1:63">
      <c r="A16">
        <v>33</v>
      </c>
      <c r="B16" t="s">
        <v>29</v>
      </c>
      <c r="C16" s="2">
        <v>49070</v>
      </c>
      <c r="D16" s="3">
        <v>48759</v>
      </c>
      <c r="E16" s="3">
        <v>53327</v>
      </c>
      <c r="F16" s="3">
        <v>49791</v>
      </c>
      <c r="G16" s="3">
        <v>47947</v>
      </c>
      <c r="I16" t="e">
        <v>#N/A</v>
      </c>
      <c r="J16" t="e">
        <v>#N/A</v>
      </c>
      <c r="K16" s="2">
        <f t="shared" si="7"/>
        <v>50385.333333333336</v>
      </c>
      <c r="L16" s="2">
        <f t="shared" si="8"/>
        <v>50625.666666666664</v>
      </c>
      <c r="M16" s="2"/>
      <c r="N16" t="s">
        <v>29</v>
      </c>
      <c r="O16" s="2">
        <f t="shared" si="1"/>
        <v>50355</v>
      </c>
      <c r="P16" s="2">
        <f t="shared" si="2"/>
        <v>49364.333333333336</v>
      </c>
      <c r="Q16" s="2">
        <f t="shared" si="3"/>
        <v>49222.111111111117</v>
      </c>
      <c r="R16" s="2">
        <f t="shared" si="4"/>
        <v>49293.222222222226</v>
      </c>
      <c r="S16" s="2">
        <f t="shared" si="5"/>
        <v>49647.148148148153</v>
      </c>
      <c r="AI16" t="s">
        <v>29</v>
      </c>
      <c r="AJ16" s="1">
        <v>33</v>
      </c>
      <c r="AK16" s="1">
        <v>29</v>
      </c>
      <c r="AL16" s="1">
        <v>30</v>
      </c>
      <c r="AM16" s="1">
        <v>31</v>
      </c>
      <c r="AN16" s="1">
        <v>30</v>
      </c>
      <c r="AS16" s="8">
        <f t="shared" si="9"/>
        <v>30.333333333333332</v>
      </c>
      <c r="AT16" s="8">
        <f t="shared" si="10"/>
        <v>30.444444444444443</v>
      </c>
      <c r="AU16" s="8">
        <f t="shared" si="11"/>
        <v>30.259259259259256</v>
      </c>
      <c r="AV16" s="8">
        <f t="shared" ref="AV16:AX16" si="25">AVERAGE(AS16,AT16,AU16)</f>
        <v>30.345679012345673</v>
      </c>
      <c r="AW16" s="8">
        <f t="shared" si="25"/>
        <v>30.349794238683121</v>
      </c>
      <c r="AX16" s="8">
        <f t="shared" si="25"/>
        <v>30.318244170096019</v>
      </c>
    </row>
    <row r="17" spans="1:50">
      <c r="A17">
        <v>51</v>
      </c>
      <c r="B17" t="s">
        <v>50</v>
      </c>
      <c r="C17" s="2">
        <v>20793</v>
      </c>
      <c r="D17" s="3">
        <v>29020</v>
      </c>
      <c r="E17" s="3">
        <v>25682</v>
      </c>
      <c r="F17" s="3">
        <v>20673</v>
      </c>
      <c r="G17" s="3">
        <v>20200</v>
      </c>
      <c r="I17" t="e">
        <v>#N/A</v>
      </c>
      <c r="J17" t="e">
        <v>#N/A</v>
      </c>
      <c r="K17" s="2">
        <f t="shared" si="7"/>
        <v>25165</v>
      </c>
      <c r="L17" s="2">
        <f t="shared" si="8"/>
        <v>25125</v>
      </c>
      <c r="M17" s="2"/>
      <c r="N17" t="s">
        <v>50</v>
      </c>
      <c r="O17" s="2">
        <f t="shared" si="1"/>
        <v>22185</v>
      </c>
      <c r="P17" s="2">
        <f t="shared" si="2"/>
        <v>21019.333333333332</v>
      </c>
      <c r="Q17" s="2">
        <f t="shared" si="3"/>
        <v>21134.777777777777</v>
      </c>
      <c r="R17" s="2">
        <f t="shared" si="4"/>
        <v>21077.055555555555</v>
      </c>
      <c r="S17" s="2">
        <f t="shared" si="5"/>
        <v>21446.370370370369</v>
      </c>
      <c r="AI17" t="s">
        <v>50</v>
      </c>
      <c r="AJ17" s="1">
        <v>51</v>
      </c>
      <c r="AK17" s="1">
        <v>46</v>
      </c>
      <c r="AL17" s="1">
        <v>51</v>
      </c>
      <c r="AM17" s="1">
        <v>49</v>
      </c>
      <c r="AN17" s="1">
        <v>49</v>
      </c>
      <c r="AS17" s="8">
        <f t="shared" si="9"/>
        <v>49.666666666666664</v>
      </c>
      <c r="AT17" s="8">
        <f t="shared" si="10"/>
        <v>49.222222222222221</v>
      </c>
      <c r="AU17" s="8">
        <f t="shared" si="11"/>
        <v>49.296296296296298</v>
      </c>
      <c r="AV17" s="8">
        <f t="shared" ref="AV17:AX17" si="26">AVERAGE(AS17,AT17,AU17)</f>
        <v>49.395061728395063</v>
      </c>
      <c r="AW17" s="8">
        <f t="shared" si="26"/>
        <v>49.304526748971192</v>
      </c>
      <c r="AX17" s="8">
        <f t="shared" si="26"/>
        <v>49.331961591220853</v>
      </c>
    </row>
    <row r="18" spans="1:50">
      <c r="A18">
        <v>6</v>
      </c>
      <c r="B18" t="s">
        <v>13</v>
      </c>
      <c r="C18" s="2">
        <v>103844</v>
      </c>
      <c r="D18" s="3">
        <v>100097</v>
      </c>
      <c r="E18" s="3">
        <v>78158</v>
      </c>
      <c r="F18" s="3">
        <v>65702</v>
      </c>
      <c r="G18" s="3">
        <v>58590</v>
      </c>
      <c r="I18" t="e">
        <v>#N/A</v>
      </c>
      <c r="J18" t="e">
        <v>#N/A</v>
      </c>
      <c r="K18" s="2">
        <f t="shared" si="7"/>
        <v>94033</v>
      </c>
      <c r="L18" s="2">
        <f t="shared" si="8"/>
        <v>81319</v>
      </c>
      <c r="M18" s="2"/>
      <c r="N18" t="s">
        <v>13</v>
      </c>
      <c r="O18" s="2">
        <f t="shared" si="1"/>
        <v>67483.333333333328</v>
      </c>
      <c r="P18" s="2">
        <f t="shared" si="2"/>
        <v>63925.111111111102</v>
      </c>
      <c r="Q18" s="2">
        <f t="shared" si="3"/>
        <v>63332.81481481481</v>
      </c>
      <c r="R18" s="2">
        <f t="shared" si="4"/>
        <v>63628.962962962956</v>
      </c>
      <c r="S18" s="2">
        <f t="shared" si="5"/>
        <v>64913.753086419747</v>
      </c>
      <c r="AI18" t="s">
        <v>13</v>
      </c>
      <c r="AJ18" s="1">
        <v>6</v>
      </c>
      <c r="AK18" s="1">
        <v>4</v>
      </c>
      <c r="AL18" s="1">
        <v>14</v>
      </c>
      <c r="AM18" s="1">
        <v>21</v>
      </c>
      <c r="AN18" s="1">
        <v>21</v>
      </c>
      <c r="AS18" s="8">
        <f t="shared" si="9"/>
        <v>18.666666666666668</v>
      </c>
      <c r="AT18" s="8">
        <f t="shared" si="10"/>
        <v>20.222222222222225</v>
      </c>
      <c r="AU18" s="8">
        <f t="shared" si="11"/>
        <v>19.962962962962965</v>
      </c>
      <c r="AV18" s="8">
        <f t="shared" ref="AV18:AX18" si="27">AVERAGE(AS18,AT18,AU18)</f>
        <v>19.617283950617288</v>
      </c>
      <c r="AW18" s="8">
        <f t="shared" si="27"/>
        <v>19.934156378600829</v>
      </c>
      <c r="AX18" s="8">
        <f t="shared" si="27"/>
        <v>19.838134430727028</v>
      </c>
    </row>
    <row r="19" spans="1:50">
      <c r="A19">
        <v>12</v>
      </c>
      <c r="B19" t="s">
        <v>16</v>
      </c>
      <c r="C19" s="2">
        <v>87189</v>
      </c>
      <c r="D19" s="3">
        <v>65679</v>
      </c>
      <c r="E19" s="3">
        <v>69128</v>
      </c>
      <c r="F19" s="3">
        <v>62086</v>
      </c>
      <c r="G19" s="3">
        <v>58207</v>
      </c>
      <c r="I19" t="e">
        <v>#N/A</v>
      </c>
      <c r="J19" t="e">
        <v>#N/A</v>
      </c>
      <c r="K19" s="2">
        <f t="shared" si="7"/>
        <v>73998.666666666672</v>
      </c>
      <c r="L19" s="2">
        <f t="shared" si="8"/>
        <v>65631</v>
      </c>
      <c r="M19" s="2"/>
      <c r="N19" t="s">
        <v>16</v>
      </c>
      <c r="O19" s="2">
        <f t="shared" si="1"/>
        <v>63140.333333333336</v>
      </c>
      <c r="P19" s="2">
        <f t="shared" si="2"/>
        <v>61144.444444444445</v>
      </c>
      <c r="Q19" s="2">
        <f t="shared" si="3"/>
        <v>60830.592592592591</v>
      </c>
      <c r="R19" s="2">
        <f t="shared" si="4"/>
        <v>60987.518518518518</v>
      </c>
      <c r="S19" s="2">
        <f t="shared" si="5"/>
        <v>61705.123456790119</v>
      </c>
      <c r="AI19" t="s">
        <v>16</v>
      </c>
      <c r="AJ19" s="1">
        <v>12</v>
      </c>
      <c r="AK19" s="1">
        <v>15</v>
      </c>
      <c r="AL19" s="1">
        <v>17</v>
      </c>
      <c r="AM19" s="1">
        <v>17</v>
      </c>
      <c r="AN19" s="1">
        <v>20</v>
      </c>
      <c r="AS19" s="8">
        <f t="shared" si="9"/>
        <v>18</v>
      </c>
      <c r="AT19" s="8">
        <f t="shared" si="10"/>
        <v>18.333333333333332</v>
      </c>
      <c r="AU19" s="8">
        <f t="shared" si="11"/>
        <v>18.777777777777775</v>
      </c>
      <c r="AV19" s="8">
        <f t="shared" ref="AV19:AX19" si="28">AVERAGE(AS19,AT19,AU19)</f>
        <v>18.370370370370367</v>
      </c>
      <c r="AW19" s="8">
        <f t="shared" si="28"/>
        <v>18.493827160493826</v>
      </c>
      <c r="AX19" s="8">
        <f t="shared" si="28"/>
        <v>18.547325102880652</v>
      </c>
    </row>
    <row r="20" spans="1:50">
      <c r="A20">
        <v>19</v>
      </c>
      <c r="B20" t="s">
        <v>21</v>
      </c>
      <c r="C20" s="2">
        <v>64359</v>
      </c>
      <c r="D20" s="3">
        <v>62530</v>
      </c>
      <c r="E20" s="3">
        <v>61066</v>
      </c>
      <c r="F20" s="3">
        <v>64689</v>
      </c>
      <c r="G20" s="3">
        <v>51733</v>
      </c>
      <c r="I20" t="e">
        <v>#N/A</v>
      </c>
      <c r="J20" t="e">
        <v>#N/A</v>
      </c>
      <c r="K20" s="2">
        <f t="shared" si="7"/>
        <v>62651.666666666664</v>
      </c>
      <c r="L20" s="2">
        <f t="shared" si="8"/>
        <v>62761.666666666664</v>
      </c>
      <c r="M20" s="2"/>
      <c r="N20" t="s">
        <v>21</v>
      </c>
      <c r="O20" s="2">
        <f t="shared" si="1"/>
        <v>59162.666666666664</v>
      </c>
      <c r="P20" s="2">
        <f t="shared" si="2"/>
        <v>58528.222222222219</v>
      </c>
      <c r="Q20" s="2">
        <f t="shared" si="3"/>
        <v>56474.629629629628</v>
      </c>
      <c r="R20" s="2">
        <f t="shared" si="4"/>
        <v>57501.425925925927</v>
      </c>
      <c r="S20" s="2">
        <f t="shared" si="5"/>
        <v>58055.172839506173</v>
      </c>
      <c r="AI20" t="s">
        <v>21</v>
      </c>
      <c r="AJ20" s="1">
        <v>19</v>
      </c>
      <c r="AK20" s="1">
        <v>20</v>
      </c>
      <c r="AL20" s="1">
        <v>22</v>
      </c>
      <c r="AM20" s="1">
        <v>22</v>
      </c>
      <c r="AN20" s="1">
        <v>18</v>
      </c>
      <c r="AS20" s="8">
        <f t="shared" si="9"/>
        <v>20.666666666666668</v>
      </c>
      <c r="AT20" s="8">
        <f t="shared" si="10"/>
        <v>20.222222222222225</v>
      </c>
      <c r="AU20" s="8">
        <f t="shared" si="11"/>
        <v>19.629629629629633</v>
      </c>
      <c r="AV20" s="8">
        <f t="shared" ref="AV20:AX20" si="29">AVERAGE(AS20,AT20,AU20)</f>
        <v>20.172839506172842</v>
      </c>
      <c r="AW20" s="8">
        <f t="shared" si="29"/>
        <v>20.008230452674901</v>
      </c>
      <c r="AX20" s="8">
        <f t="shared" si="29"/>
        <v>19.936899862825793</v>
      </c>
    </row>
    <row r="21" spans="1:50">
      <c r="A21">
        <v>38</v>
      </c>
      <c r="B21" t="s">
        <v>41</v>
      </c>
      <c r="C21" s="2">
        <v>40320</v>
      </c>
      <c r="D21" s="3">
        <v>38424</v>
      </c>
      <c r="E21" s="3">
        <v>36729</v>
      </c>
      <c r="F21" s="3">
        <v>37510</v>
      </c>
      <c r="G21" s="3">
        <v>33163</v>
      </c>
      <c r="I21" t="e">
        <v>#N/A</v>
      </c>
      <c r="J21" t="e">
        <v>#N/A</v>
      </c>
      <c r="K21" s="2">
        <f t="shared" si="7"/>
        <v>38491</v>
      </c>
      <c r="L21" s="2">
        <f t="shared" si="8"/>
        <v>37554.333333333336</v>
      </c>
      <c r="M21" s="2"/>
      <c r="N21" t="s">
        <v>41</v>
      </c>
      <c r="O21" s="2">
        <f t="shared" si="1"/>
        <v>35800.666666666664</v>
      </c>
      <c r="P21" s="2">
        <f t="shared" si="2"/>
        <v>35491.222222222219</v>
      </c>
      <c r="Q21" s="2">
        <f t="shared" si="3"/>
        <v>34818.296296296292</v>
      </c>
      <c r="R21" s="2">
        <f t="shared" si="4"/>
        <v>35154.759259259255</v>
      </c>
      <c r="S21" s="2">
        <f t="shared" si="5"/>
        <v>35370.061728395056</v>
      </c>
      <c r="AI21" t="s">
        <v>41</v>
      </c>
      <c r="AJ21" s="1">
        <v>38</v>
      </c>
      <c r="AK21" s="1">
        <v>32</v>
      </c>
      <c r="AL21" s="1">
        <v>42</v>
      </c>
      <c r="AM21" s="1">
        <v>38</v>
      </c>
      <c r="AN21" s="1">
        <v>40</v>
      </c>
      <c r="AS21" s="8">
        <f t="shared" si="9"/>
        <v>40</v>
      </c>
      <c r="AT21" s="8">
        <f t="shared" si="10"/>
        <v>39.333333333333336</v>
      </c>
      <c r="AU21" s="8">
        <f t="shared" si="11"/>
        <v>39.777777777777779</v>
      </c>
      <c r="AV21" s="8">
        <f t="shared" ref="AV21:AX21" si="30">AVERAGE(AS21,AT21,AU21)</f>
        <v>39.703703703703702</v>
      </c>
      <c r="AW21" s="8">
        <f t="shared" si="30"/>
        <v>39.604938271604937</v>
      </c>
      <c r="AX21" s="8">
        <f t="shared" si="30"/>
        <v>39.695473251028808</v>
      </c>
    </row>
    <row r="22" spans="1:50">
      <c r="A22">
        <v>13</v>
      </c>
      <c r="B22" t="s">
        <v>6</v>
      </c>
      <c r="C22" s="2">
        <v>92217</v>
      </c>
      <c r="D22" s="3">
        <v>112765</v>
      </c>
      <c r="E22" s="3">
        <v>118954</v>
      </c>
      <c r="F22" s="3">
        <v>105789</v>
      </c>
      <c r="G22" s="3">
        <v>106271</v>
      </c>
      <c r="I22" t="e">
        <v>#N/A</v>
      </c>
      <c r="J22" t="e">
        <v>#N/A</v>
      </c>
      <c r="K22" s="2">
        <f t="shared" si="7"/>
        <v>107978.66666666667</v>
      </c>
      <c r="L22" s="2">
        <f t="shared" si="8"/>
        <v>112502.66666666667</v>
      </c>
      <c r="M22" s="2"/>
      <c r="N22" t="s">
        <v>6</v>
      </c>
      <c r="O22" s="2">
        <f t="shared" si="1"/>
        <v>110338</v>
      </c>
      <c r="P22" s="2">
        <f t="shared" si="2"/>
        <v>107466</v>
      </c>
      <c r="Q22" s="2">
        <f t="shared" si="3"/>
        <v>108025</v>
      </c>
      <c r="R22" s="2">
        <f t="shared" si="4"/>
        <v>107745.5</v>
      </c>
      <c r="S22" s="2">
        <f t="shared" si="5"/>
        <v>108609.66666666667</v>
      </c>
      <c r="AI22" t="s">
        <v>6</v>
      </c>
      <c r="AJ22" s="1">
        <v>13</v>
      </c>
      <c r="AK22" s="1">
        <v>10</v>
      </c>
      <c r="AL22" s="1">
        <v>7</v>
      </c>
      <c r="AM22" s="1">
        <v>9</v>
      </c>
      <c r="AN22" s="1">
        <v>7</v>
      </c>
      <c r="AS22" s="8">
        <f t="shared" si="9"/>
        <v>7.666666666666667</v>
      </c>
      <c r="AT22" s="8">
        <f t="shared" si="10"/>
        <v>7.8888888888888893</v>
      </c>
      <c r="AU22" s="8">
        <f t="shared" si="11"/>
        <v>7.518518518518519</v>
      </c>
      <c r="AV22" s="8">
        <f t="shared" ref="AV22:AX22" si="31">AVERAGE(AS22,AT22,AU22)</f>
        <v>7.6913580246913584</v>
      </c>
      <c r="AW22" s="8">
        <f t="shared" si="31"/>
        <v>7.6995884773662553</v>
      </c>
      <c r="AX22" s="8">
        <f t="shared" si="31"/>
        <v>7.6364883401920443</v>
      </c>
    </row>
    <row r="23" spans="1:50">
      <c r="A23">
        <v>43</v>
      </c>
      <c r="B23" t="s">
        <v>44</v>
      </c>
      <c r="C23" s="2">
        <v>37613</v>
      </c>
      <c r="D23" s="3">
        <v>32866</v>
      </c>
      <c r="E23" s="3">
        <v>29540</v>
      </c>
      <c r="F23" s="3">
        <v>28977</v>
      </c>
      <c r="G23" s="3">
        <v>22957</v>
      </c>
      <c r="I23" t="e">
        <v>#N/A</v>
      </c>
      <c r="J23" t="e">
        <v>#N/A</v>
      </c>
      <c r="K23" s="2">
        <f t="shared" si="7"/>
        <v>33339.666666666664</v>
      </c>
      <c r="L23" s="2">
        <f t="shared" si="8"/>
        <v>30461</v>
      </c>
      <c r="M23" s="2"/>
      <c r="N23" t="s">
        <v>44</v>
      </c>
      <c r="O23" s="2">
        <f t="shared" si="1"/>
        <v>27158</v>
      </c>
      <c r="P23" s="2">
        <f t="shared" si="2"/>
        <v>26364</v>
      </c>
      <c r="Q23" s="2">
        <f t="shared" si="3"/>
        <v>25493</v>
      </c>
      <c r="R23" s="2">
        <f t="shared" si="4"/>
        <v>25928.5</v>
      </c>
      <c r="S23" s="2">
        <f t="shared" si="5"/>
        <v>26338.333333333332</v>
      </c>
      <c r="AI23" t="s">
        <v>44</v>
      </c>
      <c r="AJ23" s="1">
        <v>43</v>
      </c>
      <c r="AK23" s="1">
        <v>44</v>
      </c>
      <c r="AL23" s="1">
        <v>45</v>
      </c>
      <c r="AM23" s="1">
        <v>48</v>
      </c>
      <c r="AN23" s="1">
        <v>46</v>
      </c>
      <c r="AS23" s="8">
        <f t="shared" si="9"/>
        <v>46.333333333333336</v>
      </c>
      <c r="AT23" s="8">
        <f t="shared" si="10"/>
        <v>46.777777777777779</v>
      </c>
      <c r="AU23" s="8">
        <f t="shared" si="11"/>
        <v>46.370370370370374</v>
      </c>
      <c r="AV23" s="8">
        <f t="shared" ref="AV23:AX23" si="32">AVERAGE(AS23,AT23,AU23)</f>
        <v>46.493827160493829</v>
      </c>
      <c r="AW23" s="8">
        <f t="shared" si="32"/>
        <v>46.547325102880656</v>
      </c>
      <c r="AX23" s="8">
        <f t="shared" si="32"/>
        <v>46.470507544581615</v>
      </c>
    </row>
    <row r="24" spans="1:50">
      <c r="A24">
        <v>37</v>
      </c>
      <c r="B24" t="s">
        <v>39</v>
      </c>
      <c r="C24" s="2">
        <v>31008</v>
      </c>
      <c r="D24" s="3">
        <v>36991</v>
      </c>
      <c r="E24" s="3">
        <v>30173</v>
      </c>
      <c r="F24" s="3">
        <v>31703</v>
      </c>
      <c r="G24" s="3">
        <v>25264</v>
      </c>
      <c r="I24" t="e">
        <v>#N/A</v>
      </c>
      <c r="J24" t="e">
        <v>#N/A</v>
      </c>
      <c r="K24" s="2">
        <f t="shared" si="7"/>
        <v>32724</v>
      </c>
      <c r="L24" s="2">
        <f t="shared" si="8"/>
        <v>32955.666666666664</v>
      </c>
      <c r="M24" s="2"/>
      <c r="N24" t="s">
        <v>39</v>
      </c>
      <c r="O24" s="2">
        <f t="shared" si="1"/>
        <v>29046.666666666668</v>
      </c>
      <c r="P24" s="2">
        <f t="shared" si="2"/>
        <v>28671.222222222223</v>
      </c>
      <c r="Q24" s="2">
        <f t="shared" si="3"/>
        <v>27660.629629629631</v>
      </c>
      <c r="R24" s="2">
        <f t="shared" si="4"/>
        <v>28165.925925925927</v>
      </c>
      <c r="S24" s="2">
        <f t="shared" si="5"/>
        <v>28459.506172839509</v>
      </c>
      <c r="AI24" t="s">
        <v>39</v>
      </c>
      <c r="AJ24" s="1">
        <v>37</v>
      </c>
      <c r="AK24" s="1">
        <v>34</v>
      </c>
      <c r="AL24" s="1">
        <v>40</v>
      </c>
      <c r="AM24" s="1">
        <v>40</v>
      </c>
      <c r="AN24" s="1">
        <v>44</v>
      </c>
      <c r="AS24" s="8">
        <f t="shared" si="9"/>
        <v>41.333333333333336</v>
      </c>
      <c r="AT24" s="8">
        <f t="shared" si="10"/>
        <v>41.777777777777779</v>
      </c>
      <c r="AU24" s="8">
        <f t="shared" si="11"/>
        <v>42.370370370370374</v>
      </c>
      <c r="AV24" s="8">
        <f t="shared" ref="AV24:AX24" si="33">AVERAGE(AS24,AT24,AU24)</f>
        <v>41.827160493827165</v>
      </c>
      <c r="AW24" s="8">
        <f t="shared" si="33"/>
        <v>41.991769547325106</v>
      </c>
      <c r="AX24" s="8">
        <f t="shared" si="33"/>
        <v>42.063100137174217</v>
      </c>
    </row>
    <row r="25" spans="1:50">
      <c r="A25">
        <v>55</v>
      </c>
      <c r="B25" t="s">
        <v>52</v>
      </c>
      <c r="C25" s="2">
        <v>19089</v>
      </c>
      <c r="D25" s="3">
        <v>22044</v>
      </c>
      <c r="E25" s="3">
        <v>19534</v>
      </c>
      <c r="F25" s="3">
        <v>14194</v>
      </c>
      <c r="G25" s="3">
        <v>15977</v>
      </c>
      <c r="I25" t="e">
        <v>#N/A</v>
      </c>
      <c r="J25" t="e">
        <v>#N/A</v>
      </c>
      <c r="K25" s="2">
        <f t="shared" si="7"/>
        <v>20222.333333333332</v>
      </c>
      <c r="L25" s="2">
        <f t="shared" si="8"/>
        <v>18590.666666666668</v>
      </c>
      <c r="M25" s="2"/>
      <c r="N25" t="s">
        <v>52</v>
      </c>
      <c r="O25" s="2">
        <f t="shared" si="1"/>
        <v>16568.333333333332</v>
      </c>
      <c r="P25" s="2">
        <f t="shared" si="2"/>
        <v>15579.777777777776</v>
      </c>
      <c r="Q25" s="2">
        <f t="shared" si="3"/>
        <v>16041.703703703703</v>
      </c>
      <c r="R25" s="2">
        <f t="shared" si="4"/>
        <v>15810.740740740739</v>
      </c>
      <c r="S25" s="2">
        <f t="shared" si="5"/>
        <v>16063.271604938271</v>
      </c>
      <c r="AI25" t="s">
        <v>52</v>
      </c>
      <c r="AJ25" s="1">
        <v>55</v>
      </c>
      <c r="AK25" s="1">
        <v>52</v>
      </c>
      <c r="AL25" s="1">
        <v>53</v>
      </c>
      <c r="AM25" s="1">
        <v>55</v>
      </c>
      <c r="AN25" s="1">
        <v>52</v>
      </c>
      <c r="AS25" s="8">
        <f t="shared" si="9"/>
        <v>53.333333333333336</v>
      </c>
      <c r="AT25" s="8">
        <f t="shared" si="10"/>
        <v>53.44444444444445</v>
      </c>
      <c r="AU25" s="8">
        <f t="shared" si="11"/>
        <v>52.925925925925931</v>
      </c>
      <c r="AV25" s="8">
        <f t="shared" ref="AV25:AX25" si="34">AVERAGE(AS25,AT25,AU25)</f>
        <v>53.234567901234577</v>
      </c>
      <c r="AW25" s="8">
        <f t="shared" si="34"/>
        <v>53.201646090534986</v>
      </c>
      <c r="AX25" s="8">
        <f t="shared" si="34"/>
        <v>53.120713305898498</v>
      </c>
    </row>
    <row r="26" spans="1:50">
      <c r="A26">
        <v>44</v>
      </c>
      <c r="B26" t="s">
        <v>48</v>
      </c>
      <c r="C26" s="2">
        <v>32602</v>
      </c>
      <c r="D26" s="3">
        <v>34322</v>
      </c>
      <c r="E26" s="3">
        <v>21261</v>
      </c>
      <c r="F26" s="3">
        <v>36192</v>
      </c>
      <c r="G26" s="3">
        <v>35423</v>
      </c>
      <c r="I26" t="e">
        <v>#N/A</v>
      </c>
      <c r="J26" t="e">
        <v>#N/A</v>
      </c>
      <c r="K26" s="2">
        <f t="shared" si="7"/>
        <v>29395</v>
      </c>
      <c r="L26" s="2">
        <f t="shared" si="8"/>
        <v>30591.666666666668</v>
      </c>
      <c r="M26" s="2"/>
      <c r="N26" t="s">
        <v>48</v>
      </c>
      <c r="O26" s="2">
        <f t="shared" si="1"/>
        <v>30958.666666666668</v>
      </c>
      <c r="P26" s="2">
        <f t="shared" si="2"/>
        <v>34191.222222222226</v>
      </c>
      <c r="Q26" s="2">
        <f t="shared" si="3"/>
        <v>33524.296296296299</v>
      </c>
      <c r="R26" s="2">
        <f t="shared" si="4"/>
        <v>33857.759259259263</v>
      </c>
      <c r="S26" s="2">
        <f t="shared" si="5"/>
        <v>32891.395061728399</v>
      </c>
      <c r="AI26" t="s">
        <v>48</v>
      </c>
      <c r="AJ26" s="1">
        <v>44</v>
      </c>
      <c r="AK26" s="1">
        <v>40</v>
      </c>
      <c r="AL26" s="1">
        <v>49</v>
      </c>
      <c r="AM26" s="1">
        <v>39</v>
      </c>
      <c r="AN26" s="1">
        <v>39</v>
      </c>
      <c r="AS26" s="8">
        <f t="shared" si="9"/>
        <v>42.333333333333336</v>
      </c>
      <c r="AT26" s="8">
        <f t="shared" si="10"/>
        <v>40.111111111111114</v>
      </c>
      <c r="AU26" s="8">
        <f t="shared" si="11"/>
        <v>40.481481481481488</v>
      </c>
      <c r="AV26" s="8">
        <f t="shared" ref="AV26:AX26" si="35">AVERAGE(AS26,AT26,AU26)</f>
        <v>40.975308641975317</v>
      </c>
      <c r="AW26" s="8">
        <f t="shared" si="35"/>
        <v>40.522633744855973</v>
      </c>
      <c r="AX26" s="8">
        <f t="shared" si="35"/>
        <v>40.65980795610426</v>
      </c>
    </row>
    <row r="27" spans="1:50">
      <c r="A27">
        <v>20</v>
      </c>
      <c r="B27" t="s">
        <v>15</v>
      </c>
      <c r="C27" s="2">
        <v>66549</v>
      </c>
      <c r="D27" s="3">
        <v>78177</v>
      </c>
      <c r="E27" s="3">
        <v>73407</v>
      </c>
      <c r="F27" s="3">
        <v>68275</v>
      </c>
      <c r="G27" s="3">
        <v>65826</v>
      </c>
      <c r="I27" t="e">
        <v>#N/A</v>
      </c>
      <c r="J27" t="e">
        <v>#N/A</v>
      </c>
      <c r="K27" s="2">
        <f t="shared" si="7"/>
        <v>72711</v>
      </c>
      <c r="L27" s="2">
        <f t="shared" si="8"/>
        <v>73286.333333333328</v>
      </c>
      <c r="M27" s="2"/>
      <c r="N27" t="s">
        <v>15</v>
      </c>
      <c r="O27" s="2">
        <f t="shared" si="1"/>
        <v>69169.333333333328</v>
      </c>
      <c r="P27" s="2">
        <f t="shared" si="2"/>
        <v>67756.777777777766</v>
      </c>
      <c r="Q27" s="2">
        <f t="shared" si="3"/>
        <v>67584.037037037022</v>
      </c>
      <c r="R27" s="2">
        <f t="shared" si="4"/>
        <v>67670.407407407387</v>
      </c>
      <c r="S27" s="2">
        <f t="shared" si="5"/>
        <v>68170.049382716039</v>
      </c>
      <c r="AI27" t="s">
        <v>15</v>
      </c>
      <c r="AJ27" s="1">
        <v>20</v>
      </c>
      <c r="AK27" s="1">
        <v>17</v>
      </c>
      <c r="AL27" s="1">
        <v>16</v>
      </c>
      <c r="AM27" s="1">
        <v>20</v>
      </c>
      <c r="AN27" s="1">
        <v>19</v>
      </c>
      <c r="AS27" s="8">
        <f t="shared" si="9"/>
        <v>18.333333333333332</v>
      </c>
      <c r="AT27" s="8">
        <f t="shared" si="10"/>
        <v>19.111111111111111</v>
      </c>
      <c r="AU27" s="8">
        <f t="shared" si="11"/>
        <v>18.814814814814813</v>
      </c>
      <c r="AV27" s="8">
        <f t="shared" ref="AV27:AX27" si="36">AVERAGE(AS27,AT27,AU27)</f>
        <v>18.753086419753085</v>
      </c>
      <c r="AW27" s="8">
        <f t="shared" si="36"/>
        <v>18.893004115226336</v>
      </c>
      <c r="AX27" s="8">
        <f t="shared" si="36"/>
        <v>18.820301783264743</v>
      </c>
    </row>
    <row r="28" spans="1:50">
      <c r="A28">
        <v>30</v>
      </c>
      <c r="B28" t="s">
        <v>25</v>
      </c>
      <c r="C28" s="2">
        <v>43013</v>
      </c>
      <c r="D28" s="3">
        <v>39650</v>
      </c>
      <c r="E28" s="3">
        <v>58408</v>
      </c>
      <c r="F28" s="3">
        <v>87776</v>
      </c>
      <c r="G28" s="3">
        <v>78153</v>
      </c>
      <c r="I28" t="e">
        <v>#N/A</v>
      </c>
      <c r="J28" t="e">
        <v>#N/A</v>
      </c>
      <c r="K28" s="2">
        <f t="shared" si="7"/>
        <v>47023.666666666664</v>
      </c>
      <c r="L28" s="2">
        <f t="shared" si="8"/>
        <v>61944.666666666664</v>
      </c>
      <c r="M28" s="2"/>
      <c r="N28" t="s">
        <v>25</v>
      </c>
      <c r="O28" s="2">
        <f t="shared" si="1"/>
        <v>74779</v>
      </c>
      <c r="P28" s="2">
        <f t="shared" si="2"/>
        <v>80236</v>
      </c>
      <c r="Q28" s="2">
        <f t="shared" si="3"/>
        <v>77722.666666666672</v>
      </c>
      <c r="R28" s="2">
        <f t="shared" si="4"/>
        <v>78979.333333333343</v>
      </c>
      <c r="S28" s="2">
        <f t="shared" si="5"/>
        <v>77579.222222222234</v>
      </c>
      <c r="AI28" t="s">
        <v>25</v>
      </c>
      <c r="AJ28" s="1">
        <v>30</v>
      </c>
      <c r="AK28" s="1">
        <v>36</v>
      </c>
      <c r="AL28" s="1">
        <v>26</v>
      </c>
      <c r="AM28" s="1">
        <v>12</v>
      </c>
      <c r="AN28" s="1">
        <v>14</v>
      </c>
      <c r="AS28" s="8">
        <f t="shared" si="9"/>
        <v>17.333333333333332</v>
      </c>
      <c r="AT28" s="8">
        <f t="shared" si="10"/>
        <v>14.444444444444443</v>
      </c>
      <c r="AU28" s="8">
        <f t="shared" si="11"/>
        <v>15.259259259259258</v>
      </c>
      <c r="AV28" s="8">
        <f t="shared" ref="AV28:AX28" si="37">AVERAGE(AS28,AT28,AU28)</f>
        <v>15.679012345679011</v>
      </c>
      <c r="AW28" s="8">
        <f t="shared" si="37"/>
        <v>15.127572016460904</v>
      </c>
      <c r="AX28" s="8">
        <f t="shared" si="37"/>
        <v>15.355281207133059</v>
      </c>
    </row>
    <row r="29" spans="1:50">
      <c r="A29">
        <v>52</v>
      </c>
      <c r="B29" t="s">
        <v>51</v>
      </c>
      <c r="C29" s="2">
        <v>23099</v>
      </c>
      <c r="D29" s="3">
        <v>21211</v>
      </c>
      <c r="E29" s="3">
        <v>20589</v>
      </c>
      <c r="F29" s="3">
        <v>20645</v>
      </c>
      <c r="G29" s="3">
        <v>14529</v>
      </c>
      <c r="I29" t="e">
        <v>#N/A</v>
      </c>
      <c r="J29" t="e">
        <v>#N/A</v>
      </c>
      <c r="K29" s="2">
        <f t="shared" si="7"/>
        <v>21633</v>
      </c>
      <c r="L29" s="2">
        <f t="shared" si="8"/>
        <v>20815</v>
      </c>
      <c r="M29" s="2"/>
      <c r="N29" t="s">
        <v>51</v>
      </c>
      <c r="O29" s="2">
        <f t="shared" si="1"/>
        <v>18587.666666666668</v>
      </c>
      <c r="P29" s="2">
        <f t="shared" si="2"/>
        <v>17920.555555555558</v>
      </c>
      <c r="Q29" s="2">
        <f t="shared" si="3"/>
        <v>17012.407407407412</v>
      </c>
      <c r="R29" s="2">
        <f t="shared" si="4"/>
        <v>17466.481481481485</v>
      </c>
      <c r="S29" s="2">
        <f t="shared" si="5"/>
        <v>17840.209876543213</v>
      </c>
      <c r="AI29" t="s">
        <v>51</v>
      </c>
      <c r="AJ29" s="1">
        <v>52</v>
      </c>
      <c r="AK29" s="1">
        <v>51</v>
      </c>
      <c r="AL29" s="1">
        <v>52</v>
      </c>
      <c r="AM29" s="1">
        <v>50</v>
      </c>
      <c r="AN29" s="1">
        <v>54</v>
      </c>
      <c r="AS29" s="8">
        <f t="shared" si="9"/>
        <v>52</v>
      </c>
      <c r="AT29" s="8">
        <f t="shared" si="10"/>
        <v>52</v>
      </c>
      <c r="AU29" s="8">
        <f t="shared" si="11"/>
        <v>52.666666666666664</v>
      </c>
      <c r="AV29" s="8">
        <f t="shared" ref="AV29:AX29" si="38">AVERAGE(AS29,AT29,AU29)</f>
        <v>52.222222222222221</v>
      </c>
      <c r="AW29" s="8">
        <f t="shared" si="38"/>
        <v>52.296296296296298</v>
      </c>
      <c r="AX29" s="8">
        <f t="shared" si="38"/>
        <v>52.395061728395063</v>
      </c>
    </row>
    <row r="30" spans="1:50">
      <c r="A30">
        <v>39</v>
      </c>
      <c r="B30" t="s">
        <v>37</v>
      </c>
      <c r="C30" s="2">
        <v>89630</v>
      </c>
      <c r="D30" s="3">
        <v>93254</v>
      </c>
      <c r="E30" s="3">
        <v>68926</v>
      </c>
      <c r="F30" s="3">
        <v>71050</v>
      </c>
      <c r="G30" s="3">
        <v>67612</v>
      </c>
      <c r="I30" t="e">
        <v>#N/A</v>
      </c>
      <c r="J30" t="e">
        <v>#N/A</v>
      </c>
      <c r="K30" s="2">
        <f t="shared" si="7"/>
        <v>83936.666666666672</v>
      </c>
      <c r="L30" s="2">
        <f t="shared" si="8"/>
        <v>77743.333333333328</v>
      </c>
      <c r="M30" s="2"/>
      <c r="N30" t="s">
        <v>37</v>
      </c>
      <c r="O30" s="2">
        <f t="shared" si="1"/>
        <v>69196</v>
      </c>
      <c r="P30" s="2">
        <f t="shared" si="2"/>
        <v>69286</v>
      </c>
      <c r="Q30" s="2">
        <f t="shared" si="3"/>
        <v>68698</v>
      </c>
      <c r="R30" s="2">
        <f t="shared" si="4"/>
        <v>68992</v>
      </c>
      <c r="S30" s="2">
        <f t="shared" si="5"/>
        <v>69060</v>
      </c>
      <c r="AI30" t="s">
        <v>37</v>
      </c>
      <c r="AJ30" s="1">
        <v>39</v>
      </c>
      <c r="AK30" s="1">
        <v>37</v>
      </c>
      <c r="AL30" s="1">
        <v>38</v>
      </c>
      <c r="AM30" s="1">
        <v>37</v>
      </c>
      <c r="AN30" s="1">
        <v>38</v>
      </c>
      <c r="AS30" s="8">
        <f t="shared" si="9"/>
        <v>37.666666666666664</v>
      </c>
      <c r="AT30" s="8">
        <f t="shared" si="10"/>
        <v>37.55555555555555</v>
      </c>
      <c r="AU30" s="8">
        <f t="shared" si="11"/>
        <v>37.740740740740733</v>
      </c>
      <c r="AV30" s="8">
        <f t="shared" ref="AV30:AX30" si="39">AVERAGE(AS30,AT30,AU30)</f>
        <v>37.654320987654316</v>
      </c>
      <c r="AW30" s="8">
        <f t="shared" si="39"/>
        <v>37.650205761316862</v>
      </c>
      <c r="AX30" s="8">
        <f t="shared" si="39"/>
        <v>37.68175582990397</v>
      </c>
    </row>
    <row r="31" spans="1:50">
      <c r="A31">
        <v>35</v>
      </c>
      <c r="B31" t="s">
        <v>31</v>
      </c>
      <c r="C31" s="2">
        <v>45572</v>
      </c>
      <c r="D31" s="3">
        <v>43683</v>
      </c>
      <c r="E31" s="3">
        <v>44874</v>
      </c>
      <c r="F31" s="3">
        <v>43895</v>
      </c>
      <c r="G31" s="3">
        <v>37985</v>
      </c>
      <c r="I31" t="e">
        <v>#N/A</v>
      </c>
      <c r="J31" t="e">
        <v>#N/A</v>
      </c>
      <c r="K31" s="2">
        <f t="shared" si="7"/>
        <v>44709.666666666664</v>
      </c>
      <c r="L31" s="2">
        <f t="shared" si="8"/>
        <v>44150.666666666664</v>
      </c>
      <c r="M31" s="2"/>
      <c r="N31" t="s">
        <v>31</v>
      </c>
      <c r="O31" s="2">
        <f t="shared" si="1"/>
        <v>42251.333333333336</v>
      </c>
      <c r="P31" s="2">
        <f t="shared" si="2"/>
        <v>41377.111111111117</v>
      </c>
      <c r="Q31" s="2">
        <f t="shared" si="3"/>
        <v>40537.814814814825</v>
      </c>
      <c r="R31" s="2">
        <f t="shared" si="4"/>
        <v>40957.462962962971</v>
      </c>
      <c r="S31" s="2">
        <f t="shared" si="5"/>
        <v>41388.753086419754</v>
      </c>
      <c r="AI31" t="s">
        <v>31</v>
      </c>
      <c r="AJ31" s="1">
        <v>35</v>
      </c>
      <c r="AK31" s="1">
        <v>31</v>
      </c>
      <c r="AL31" s="1">
        <v>32</v>
      </c>
      <c r="AM31" s="1">
        <v>35</v>
      </c>
      <c r="AN31" s="1">
        <v>35</v>
      </c>
      <c r="AS31" s="8">
        <f t="shared" si="9"/>
        <v>34</v>
      </c>
      <c r="AT31" s="8">
        <f t="shared" si="10"/>
        <v>34.666666666666664</v>
      </c>
      <c r="AU31" s="8">
        <f t="shared" si="11"/>
        <v>34.55555555555555</v>
      </c>
      <c r="AV31" s="8">
        <f t="shared" ref="AV31:AX31" si="40">AVERAGE(AS31,AT31,AU31)</f>
        <v>34.407407407407398</v>
      </c>
      <c r="AW31" s="8">
        <f t="shared" si="40"/>
        <v>34.543209876543209</v>
      </c>
      <c r="AX31" s="8">
        <f t="shared" si="40"/>
        <v>34.502057613168716</v>
      </c>
    </row>
    <row r="32" spans="1:50">
      <c r="A32">
        <v>9</v>
      </c>
      <c r="B32" t="s">
        <v>7</v>
      </c>
      <c r="C32" s="2">
        <v>92769</v>
      </c>
      <c r="D32" s="3">
        <v>100736</v>
      </c>
      <c r="E32" s="3">
        <v>102575</v>
      </c>
      <c r="F32" s="3">
        <v>90043</v>
      </c>
      <c r="G32" s="3">
        <v>95875</v>
      </c>
      <c r="I32" t="e">
        <v>#N/A</v>
      </c>
      <c r="J32" t="e">
        <v>#N/A</v>
      </c>
      <c r="K32" s="2">
        <f t="shared" si="7"/>
        <v>98693.333333333328</v>
      </c>
      <c r="L32" s="2">
        <f t="shared" si="8"/>
        <v>97784.666666666672</v>
      </c>
      <c r="M32" s="2"/>
      <c r="N32" t="s">
        <v>7</v>
      </c>
      <c r="O32" s="2">
        <f t="shared" si="1"/>
        <v>96164.333333333328</v>
      </c>
      <c r="P32" s="2">
        <f t="shared" si="2"/>
        <v>94027.444444444438</v>
      </c>
      <c r="Q32" s="2">
        <f t="shared" si="3"/>
        <v>95355.592592592584</v>
      </c>
      <c r="R32" s="2">
        <f t="shared" si="4"/>
        <v>94691.518518518511</v>
      </c>
      <c r="S32" s="2">
        <f t="shared" si="5"/>
        <v>95182.45679012344</v>
      </c>
      <c r="AI32" t="s">
        <v>7</v>
      </c>
      <c r="AJ32" s="1">
        <v>9</v>
      </c>
      <c r="AK32" s="1">
        <v>8</v>
      </c>
      <c r="AL32" s="1">
        <v>8</v>
      </c>
      <c r="AM32" s="1">
        <v>8</v>
      </c>
      <c r="AN32" s="1">
        <v>11</v>
      </c>
      <c r="AS32" s="8">
        <f t="shared" si="9"/>
        <v>9</v>
      </c>
      <c r="AT32" s="8">
        <f t="shared" si="10"/>
        <v>9.3333333333333339</v>
      </c>
      <c r="AU32" s="8">
        <f t="shared" si="11"/>
        <v>9.7777777777777786</v>
      </c>
      <c r="AV32" s="8">
        <f t="shared" ref="AV32:AX32" si="41">AVERAGE(AS32,AT32,AU32)</f>
        <v>9.370370370370372</v>
      </c>
      <c r="AW32" s="8">
        <f t="shared" si="41"/>
        <v>9.4938271604938294</v>
      </c>
      <c r="AX32" s="8">
        <f t="shared" si="41"/>
        <v>9.5473251028806612</v>
      </c>
    </row>
    <row r="33" spans="1:50">
      <c r="A33">
        <v>10</v>
      </c>
      <c r="B33" t="s">
        <v>9</v>
      </c>
      <c r="C33" s="2">
        <v>93315</v>
      </c>
      <c r="D33" s="3">
        <v>72571</v>
      </c>
      <c r="E33" s="3">
        <v>82511</v>
      </c>
      <c r="F33" s="3">
        <v>76453</v>
      </c>
      <c r="G33" s="3">
        <v>95022</v>
      </c>
      <c r="I33" t="e">
        <v>#N/A</v>
      </c>
      <c r="J33" t="e">
        <v>#N/A</v>
      </c>
      <c r="K33" s="2">
        <f t="shared" si="7"/>
        <v>82799</v>
      </c>
      <c r="L33" s="2">
        <f t="shared" si="8"/>
        <v>77178.333333333328</v>
      </c>
      <c r="M33" s="2"/>
      <c r="N33" t="s">
        <v>9</v>
      </c>
      <c r="O33" s="2">
        <f t="shared" si="1"/>
        <v>84662</v>
      </c>
      <c r="P33" s="2">
        <f t="shared" si="2"/>
        <v>85379</v>
      </c>
      <c r="Q33" s="2">
        <f t="shared" si="3"/>
        <v>88354.333333333328</v>
      </c>
      <c r="R33" s="2">
        <f t="shared" si="4"/>
        <v>86866.666666666657</v>
      </c>
      <c r="S33" s="2">
        <f t="shared" si="5"/>
        <v>86131.777777777766</v>
      </c>
      <c r="AI33" t="s">
        <v>9</v>
      </c>
      <c r="AJ33" s="1">
        <v>10</v>
      </c>
      <c r="AK33" s="1">
        <v>13</v>
      </c>
      <c r="AL33" s="1">
        <v>10</v>
      </c>
      <c r="AM33" s="1">
        <v>10</v>
      </c>
      <c r="AN33" s="1">
        <v>6</v>
      </c>
      <c r="AS33" s="8">
        <f t="shared" si="9"/>
        <v>8.6666666666666661</v>
      </c>
      <c r="AT33" s="8">
        <f t="shared" si="10"/>
        <v>8.2222222222222214</v>
      </c>
      <c r="AU33" s="8">
        <f t="shared" si="11"/>
        <v>7.6296296296296289</v>
      </c>
      <c r="AV33" s="8">
        <f t="shared" ref="AV33:AX33" si="42">AVERAGE(AS33,AT33,AU33)</f>
        <v>8.1728395061728385</v>
      </c>
      <c r="AW33" s="8">
        <f t="shared" si="42"/>
        <v>8.008230452674896</v>
      </c>
      <c r="AX33" s="8">
        <f t="shared" si="42"/>
        <v>7.9368998628257872</v>
      </c>
    </row>
    <row r="34" spans="1:50">
      <c r="A34">
        <v>25</v>
      </c>
      <c r="B34" t="s">
        <v>22</v>
      </c>
      <c r="C34" s="2">
        <v>52500</v>
      </c>
      <c r="D34" s="3">
        <v>60042</v>
      </c>
      <c r="E34" s="3">
        <v>53027</v>
      </c>
      <c r="F34" s="3">
        <v>47971</v>
      </c>
      <c r="G34" s="3">
        <v>50033</v>
      </c>
      <c r="I34" t="e">
        <v>#N/A</v>
      </c>
      <c r="J34" t="e">
        <v>#N/A</v>
      </c>
      <c r="K34" s="2">
        <f t="shared" si="7"/>
        <v>55189.666666666664</v>
      </c>
      <c r="L34" s="2">
        <f t="shared" si="8"/>
        <v>53680</v>
      </c>
      <c r="M34" s="2"/>
      <c r="N34" t="s">
        <v>22</v>
      </c>
      <c r="O34" s="2">
        <f t="shared" ref="O34:O61" si="43">AVERAGE(E34:G34)</f>
        <v>50343.666666666664</v>
      </c>
      <c r="P34" s="2">
        <f t="shared" ref="P34:P65" si="44">AVERAGE(F34,G34,O34)</f>
        <v>49449.222222222219</v>
      </c>
      <c r="Q34" s="2">
        <f t="shared" ref="Q34:Q65" si="45">AVERAGE(G34,O34,P34)</f>
        <v>49941.962962962956</v>
      </c>
      <c r="R34" s="2">
        <f t="shared" ref="R34:R65" si="46">AVERAGE(H34,P34,Q34)</f>
        <v>49695.592592592584</v>
      </c>
      <c r="S34" s="2">
        <f t="shared" ref="S34:S61" si="47">AVERAGE(O34,P34,Q34)</f>
        <v>49911.617283950611</v>
      </c>
      <c r="AI34" t="s">
        <v>22</v>
      </c>
      <c r="AJ34" s="1">
        <v>25</v>
      </c>
      <c r="AK34" s="1">
        <v>26</v>
      </c>
      <c r="AL34" s="1">
        <v>23</v>
      </c>
      <c r="AM34" s="1">
        <v>28</v>
      </c>
      <c r="AN34" s="1">
        <v>24</v>
      </c>
      <c r="AS34" s="8">
        <f t="shared" si="9"/>
        <v>25</v>
      </c>
      <c r="AT34" s="8">
        <f t="shared" si="10"/>
        <v>25.666666666666668</v>
      </c>
      <c r="AU34" s="8">
        <f t="shared" si="11"/>
        <v>24.888888888888889</v>
      </c>
      <c r="AV34" s="8">
        <f t="shared" ref="AV34:AX34" si="48">AVERAGE(AS34,AT34,AU34)</f>
        <v>25.185185185185187</v>
      </c>
      <c r="AW34" s="8">
        <f t="shared" si="48"/>
        <v>25.246913580246915</v>
      </c>
      <c r="AX34" s="8">
        <f t="shared" si="48"/>
        <v>25.106995884773664</v>
      </c>
    </row>
    <row r="35" spans="1:50">
      <c r="A35">
        <v>2</v>
      </c>
      <c r="B35" t="s">
        <v>2</v>
      </c>
      <c r="C35" s="2">
        <v>187140</v>
      </c>
      <c r="D35" s="3">
        <v>153513</v>
      </c>
      <c r="E35" s="3">
        <v>165785</v>
      </c>
      <c r="F35" s="3">
        <v>174766</v>
      </c>
      <c r="G35" s="3">
        <v>164027</v>
      </c>
      <c r="I35" t="e">
        <v>#N/A</v>
      </c>
      <c r="J35" t="e">
        <v>#N/A</v>
      </c>
      <c r="K35" s="2">
        <f t="shared" si="7"/>
        <v>168812.66666666666</v>
      </c>
      <c r="L35" s="2">
        <f t="shared" si="8"/>
        <v>164688</v>
      </c>
      <c r="M35" s="2"/>
      <c r="N35" t="s">
        <v>2</v>
      </c>
      <c r="O35" s="2">
        <f t="shared" si="43"/>
        <v>168192.66666666666</v>
      </c>
      <c r="P35" s="2">
        <f t="shared" si="44"/>
        <v>168995.22222222222</v>
      </c>
      <c r="Q35" s="2">
        <f t="shared" si="45"/>
        <v>167071.62962962964</v>
      </c>
      <c r="R35" s="2">
        <f t="shared" si="46"/>
        <v>168033.42592592593</v>
      </c>
      <c r="S35" s="2">
        <f t="shared" si="47"/>
        <v>168086.50617283952</v>
      </c>
      <c r="AI35" t="s">
        <v>2</v>
      </c>
      <c r="AJ35" s="1">
        <v>2</v>
      </c>
      <c r="AK35" s="1">
        <v>3</v>
      </c>
      <c r="AL35" s="1">
        <v>3</v>
      </c>
      <c r="AM35" s="1">
        <v>3</v>
      </c>
      <c r="AN35" s="1">
        <v>3</v>
      </c>
      <c r="AS35" s="8">
        <f t="shared" si="9"/>
        <v>3</v>
      </c>
      <c r="AT35" s="8">
        <f t="shared" si="10"/>
        <v>3</v>
      </c>
      <c r="AU35" s="8">
        <f t="shared" si="11"/>
        <v>3</v>
      </c>
      <c r="AV35" s="8">
        <f t="shared" ref="AV35:AX35" si="49">AVERAGE(AS35,AT35,AU35)</f>
        <v>3</v>
      </c>
      <c r="AW35" s="8">
        <f t="shared" si="49"/>
        <v>3</v>
      </c>
      <c r="AX35" s="8">
        <f t="shared" si="49"/>
        <v>3</v>
      </c>
    </row>
    <row r="36" spans="1:50">
      <c r="A36">
        <v>5</v>
      </c>
      <c r="B36" t="s">
        <v>5</v>
      </c>
      <c r="C36" s="2">
        <v>109992</v>
      </c>
      <c r="D36" s="3">
        <v>113493</v>
      </c>
      <c r="E36" s="3">
        <v>116224</v>
      </c>
      <c r="F36" s="3">
        <v>102478</v>
      </c>
      <c r="G36" s="3">
        <v>104080</v>
      </c>
      <c r="I36" t="e">
        <v>#N/A</v>
      </c>
      <c r="J36" t="e">
        <v>#N/A</v>
      </c>
      <c r="K36" s="2">
        <f t="shared" si="7"/>
        <v>113236.33333333333</v>
      </c>
      <c r="L36" s="2">
        <f t="shared" si="8"/>
        <v>110731.66666666667</v>
      </c>
      <c r="M36" s="2"/>
      <c r="N36" t="s">
        <v>5</v>
      </c>
      <c r="O36" s="2">
        <f t="shared" si="43"/>
        <v>107594</v>
      </c>
      <c r="P36" s="2">
        <f t="shared" si="44"/>
        <v>104717.33333333333</v>
      </c>
      <c r="Q36" s="2">
        <f t="shared" si="45"/>
        <v>105463.77777777777</v>
      </c>
      <c r="R36" s="2">
        <f t="shared" si="46"/>
        <v>105090.55555555555</v>
      </c>
      <c r="S36" s="2">
        <f t="shared" si="47"/>
        <v>105925.03703703702</v>
      </c>
      <c r="AI36" t="s">
        <v>5</v>
      </c>
      <c r="AJ36" s="1">
        <v>5</v>
      </c>
      <c r="AK36" s="1">
        <v>6</v>
      </c>
      <c r="AL36" s="1">
        <v>6</v>
      </c>
      <c r="AM36" s="1">
        <v>5</v>
      </c>
      <c r="AN36" s="1">
        <v>4</v>
      </c>
      <c r="AS36" s="8">
        <f t="shared" si="9"/>
        <v>5</v>
      </c>
      <c r="AT36" s="8">
        <f t="shared" si="10"/>
        <v>4.666666666666667</v>
      </c>
      <c r="AU36" s="8">
        <f t="shared" si="11"/>
        <v>4.5555555555555562</v>
      </c>
      <c r="AV36" s="8">
        <f t="shared" ref="AV36:AX36" si="50">AVERAGE(AS36,AT36,AU36)</f>
        <v>4.7407407407407414</v>
      </c>
      <c r="AW36" s="8">
        <f t="shared" si="50"/>
        <v>4.6543209876543221</v>
      </c>
      <c r="AX36" s="8">
        <f t="shared" si="50"/>
        <v>4.6502057613168732</v>
      </c>
    </row>
    <row r="37" spans="1:50">
      <c r="A37">
        <v>22</v>
      </c>
      <c r="B37" t="s">
        <v>20</v>
      </c>
      <c r="C37" s="2">
        <v>75065</v>
      </c>
      <c r="D37" s="3">
        <v>73385</v>
      </c>
      <c r="E37" s="3">
        <v>75754</v>
      </c>
      <c r="F37" s="3">
        <v>90844</v>
      </c>
      <c r="G37" s="3">
        <v>88452</v>
      </c>
      <c r="I37" t="e">
        <v>#N/A</v>
      </c>
      <c r="J37" t="e">
        <v>#N/A</v>
      </c>
      <c r="K37" s="2">
        <f t="shared" si="7"/>
        <v>74734.666666666672</v>
      </c>
      <c r="L37" s="2">
        <f t="shared" si="8"/>
        <v>79994.333333333328</v>
      </c>
      <c r="M37" s="2"/>
      <c r="N37" t="s">
        <v>20</v>
      </c>
      <c r="O37" s="2">
        <f t="shared" si="43"/>
        <v>85016.666666666672</v>
      </c>
      <c r="P37" s="2">
        <f t="shared" si="44"/>
        <v>88104.222222222234</v>
      </c>
      <c r="Q37" s="2">
        <f t="shared" si="45"/>
        <v>87190.962962962978</v>
      </c>
      <c r="R37" s="2">
        <f t="shared" si="46"/>
        <v>87647.592592592613</v>
      </c>
      <c r="S37" s="2">
        <f t="shared" si="47"/>
        <v>86770.617283950633</v>
      </c>
      <c r="AI37" t="s">
        <v>20</v>
      </c>
      <c r="AJ37" s="1">
        <v>22</v>
      </c>
      <c r="AK37" s="1">
        <v>21</v>
      </c>
      <c r="AL37" s="1">
        <v>21</v>
      </c>
      <c r="AM37" s="1">
        <v>18</v>
      </c>
      <c r="AN37" s="1">
        <v>15</v>
      </c>
      <c r="AS37" s="8">
        <f t="shared" si="9"/>
        <v>18</v>
      </c>
      <c r="AT37" s="8">
        <f t="shared" si="10"/>
        <v>17</v>
      </c>
      <c r="AU37" s="8">
        <f t="shared" si="11"/>
        <v>16.666666666666668</v>
      </c>
      <c r="AV37" s="8">
        <f t="shared" ref="AV37:AX37" si="51">AVERAGE(AS37,AT37,AU37)</f>
        <v>17.222222222222225</v>
      </c>
      <c r="AW37" s="8">
        <f t="shared" si="51"/>
        <v>16.962962962962965</v>
      </c>
      <c r="AX37" s="8">
        <f t="shared" si="51"/>
        <v>16.950617283950621</v>
      </c>
    </row>
    <row r="38" spans="1:50">
      <c r="A38">
        <v>15</v>
      </c>
      <c r="B38" t="s">
        <v>14</v>
      </c>
      <c r="C38" s="2">
        <v>83165</v>
      </c>
      <c r="D38" s="3">
        <v>77904</v>
      </c>
      <c r="E38" s="3">
        <v>79600</v>
      </c>
      <c r="F38" s="3">
        <v>80501</v>
      </c>
      <c r="G38" s="3">
        <v>81519</v>
      </c>
      <c r="I38" t="e">
        <v>#N/A</v>
      </c>
      <c r="J38" t="e">
        <v>#N/A</v>
      </c>
      <c r="K38" s="2">
        <f t="shared" si="7"/>
        <v>80223</v>
      </c>
      <c r="L38" s="2">
        <f t="shared" si="8"/>
        <v>79335</v>
      </c>
      <c r="M38" s="2"/>
      <c r="N38" t="s">
        <v>14</v>
      </c>
      <c r="O38" s="2">
        <f t="shared" si="43"/>
        <v>80540</v>
      </c>
      <c r="P38" s="2">
        <f t="shared" si="44"/>
        <v>80853.333333333328</v>
      </c>
      <c r="Q38" s="2">
        <f t="shared" si="45"/>
        <v>80970.777777777766</v>
      </c>
      <c r="R38" s="2">
        <f t="shared" si="46"/>
        <v>80912.055555555547</v>
      </c>
      <c r="S38" s="2">
        <f t="shared" si="47"/>
        <v>80788.037037037022</v>
      </c>
      <c r="AI38" t="s">
        <v>14</v>
      </c>
      <c r="AJ38" s="1">
        <v>15</v>
      </c>
      <c r="AK38" s="1">
        <v>18</v>
      </c>
      <c r="AL38" s="1">
        <v>15</v>
      </c>
      <c r="AM38" s="1">
        <v>13</v>
      </c>
      <c r="AN38" s="1">
        <v>12</v>
      </c>
      <c r="AS38" s="8">
        <f t="shared" si="9"/>
        <v>13.333333333333334</v>
      </c>
      <c r="AT38" s="8">
        <f t="shared" si="10"/>
        <v>12.777777777777779</v>
      </c>
      <c r="AU38" s="8">
        <f t="shared" si="11"/>
        <v>12.703703703703704</v>
      </c>
      <c r="AV38" s="8">
        <f t="shared" ref="AV38:AX38" si="52">AVERAGE(AS38,AT38,AU38)</f>
        <v>12.938271604938272</v>
      </c>
      <c r="AW38" s="8">
        <f t="shared" si="52"/>
        <v>12.806584362139917</v>
      </c>
      <c r="AX38" s="8">
        <f t="shared" si="52"/>
        <v>12.816186556927297</v>
      </c>
    </row>
    <row r="39" spans="1:50">
      <c r="A39">
        <v>56</v>
      </c>
      <c r="B39" t="s">
        <v>56</v>
      </c>
      <c r="C39" s="2">
        <v>14276</v>
      </c>
      <c r="D39" s="3">
        <v>12218</v>
      </c>
      <c r="E39" s="3">
        <v>13191</v>
      </c>
      <c r="F39" s="3">
        <v>13244</v>
      </c>
      <c r="G39" s="3">
        <v>8929</v>
      </c>
      <c r="I39" t="e">
        <v>#N/A</v>
      </c>
      <c r="J39" t="e">
        <v>#N/A</v>
      </c>
      <c r="K39" s="2">
        <f t="shared" si="7"/>
        <v>13228.333333333334</v>
      </c>
      <c r="L39" s="2">
        <f t="shared" si="8"/>
        <v>12884.333333333334</v>
      </c>
      <c r="M39" s="2"/>
      <c r="N39" t="s">
        <v>56</v>
      </c>
      <c r="O39" s="2">
        <f t="shared" si="43"/>
        <v>11788</v>
      </c>
      <c r="P39" s="2">
        <f t="shared" si="44"/>
        <v>11320.333333333334</v>
      </c>
      <c r="Q39" s="2">
        <f t="shared" si="45"/>
        <v>10679.111111111111</v>
      </c>
      <c r="R39" s="2">
        <f t="shared" si="46"/>
        <v>10999.722222222223</v>
      </c>
      <c r="S39" s="2">
        <f t="shared" si="47"/>
        <v>11262.481481481482</v>
      </c>
      <c r="AI39" t="s">
        <v>56</v>
      </c>
      <c r="AJ39" s="1">
        <v>56</v>
      </c>
      <c r="AK39" s="1">
        <v>56</v>
      </c>
      <c r="AL39" s="1">
        <v>57</v>
      </c>
      <c r="AM39" s="1">
        <v>58</v>
      </c>
      <c r="AN39" s="1">
        <v>60</v>
      </c>
      <c r="AS39" s="8">
        <f t="shared" si="9"/>
        <v>58.333333333333336</v>
      </c>
      <c r="AT39" s="8">
        <f t="shared" si="10"/>
        <v>58.777777777777779</v>
      </c>
      <c r="AU39" s="8">
        <f t="shared" si="11"/>
        <v>59.037037037037038</v>
      </c>
      <c r="AV39" s="8">
        <f t="shared" ref="AV39:AX39" si="53">AVERAGE(AS39,AT39,AU39)</f>
        <v>58.716049382716051</v>
      </c>
      <c r="AW39" s="8">
        <f t="shared" si="53"/>
        <v>58.843621399176953</v>
      </c>
      <c r="AX39" s="8">
        <f t="shared" si="53"/>
        <v>58.865569272976678</v>
      </c>
    </row>
    <row r="40" spans="1:50">
      <c r="A40">
        <v>1</v>
      </c>
      <c r="B40" t="s">
        <v>0</v>
      </c>
      <c r="C40" s="2">
        <v>221828</v>
      </c>
      <c r="D40" s="3">
        <v>241603</v>
      </c>
      <c r="E40" s="3">
        <v>239563</v>
      </c>
      <c r="F40" s="3">
        <v>216570</v>
      </c>
      <c r="G40" s="3">
        <v>214701</v>
      </c>
      <c r="I40" t="e">
        <v>#N/A</v>
      </c>
      <c r="J40" t="e">
        <v>#N/A</v>
      </c>
      <c r="K40" s="2">
        <f t="shared" si="7"/>
        <v>234331.33333333334</v>
      </c>
      <c r="L40" s="2">
        <f t="shared" si="8"/>
        <v>232578.66666666666</v>
      </c>
      <c r="M40" s="2"/>
      <c r="N40" t="s">
        <v>0</v>
      </c>
      <c r="O40" s="2">
        <f t="shared" si="43"/>
        <v>223611.33333333334</v>
      </c>
      <c r="P40" s="2">
        <f t="shared" si="44"/>
        <v>218294.11111111112</v>
      </c>
      <c r="Q40" s="2">
        <f t="shared" si="45"/>
        <v>218868.81481481483</v>
      </c>
      <c r="R40" s="2">
        <f t="shared" si="46"/>
        <v>218581.46296296298</v>
      </c>
      <c r="S40" s="2">
        <f t="shared" si="47"/>
        <v>220258.08641975312</v>
      </c>
      <c r="AI40" t="s">
        <v>0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S40" s="8">
        <f t="shared" si="9"/>
        <v>1</v>
      </c>
      <c r="AT40" s="8">
        <f t="shared" si="10"/>
        <v>1</v>
      </c>
      <c r="AU40" s="8">
        <f t="shared" si="11"/>
        <v>1</v>
      </c>
      <c r="AV40" s="8">
        <f t="shared" ref="AV40:AX40" si="54">AVERAGE(AS40,AT40,AU40)</f>
        <v>1</v>
      </c>
      <c r="AW40" s="8">
        <f t="shared" si="54"/>
        <v>1</v>
      </c>
      <c r="AX40" s="8">
        <f t="shared" si="54"/>
        <v>1</v>
      </c>
    </row>
    <row r="41" spans="1:50">
      <c r="A41">
        <v>36</v>
      </c>
      <c r="B41" t="s">
        <v>35</v>
      </c>
      <c r="C41" s="2">
        <v>39343</v>
      </c>
      <c r="D41" s="3">
        <v>37424</v>
      </c>
      <c r="E41" s="3">
        <v>46706</v>
      </c>
      <c r="F41" s="3">
        <v>44276</v>
      </c>
      <c r="G41" s="3">
        <v>33887</v>
      </c>
      <c r="I41" t="e">
        <v>#N/A</v>
      </c>
      <c r="J41" t="e">
        <v>#N/A</v>
      </c>
      <c r="K41" s="2">
        <f t="shared" si="7"/>
        <v>41157.666666666664</v>
      </c>
      <c r="L41" s="2">
        <f t="shared" si="8"/>
        <v>42802</v>
      </c>
      <c r="M41" s="2"/>
      <c r="N41" t="s">
        <v>35</v>
      </c>
      <c r="O41" s="2">
        <f t="shared" si="43"/>
        <v>41623</v>
      </c>
      <c r="P41" s="2">
        <f t="shared" si="44"/>
        <v>39928.666666666664</v>
      </c>
      <c r="Q41" s="2">
        <f t="shared" si="45"/>
        <v>38479.555555555555</v>
      </c>
      <c r="R41" s="2">
        <f t="shared" si="46"/>
        <v>39204.111111111109</v>
      </c>
      <c r="S41" s="2">
        <f t="shared" si="47"/>
        <v>40010.407407407409</v>
      </c>
      <c r="AI41" t="s">
        <v>35</v>
      </c>
      <c r="AJ41" s="1">
        <v>36</v>
      </c>
      <c r="AK41" s="1">
        <v>38</v>
      </c>
      <c r="AL41" s="1">
        <v>36</v>
      </c>
      <c r="AM41" s="1">
        <v>34</v>
      </c>
      <c r="AN41" s="1">
        <v>34</v>
      </c>
      <c r="AS41" s="8">
        <f t="shared" si="9"/>
        <v>34.666666666666664</v>
      </c>
      <c r="AT41" s="8">
        <f t="shared" si="10"/>
        <v>34.222222222222221</v>
      </c>
      <c r="AU41" s="8">
        <f t="shared" si="11"/>
        <v>34.296296296296298</v>
      </c>
      <c r="AV41" s="8">
        <f t="shared" ref="AV41:AX41" si="55">AVERAGE(AS41,AT41,AU41)</f>
        <v>34.395061728395063</v>
      </c>
      <c r="AW41" s="8">
        <f t="shared" si="55"/>
        <v>34.304526748971192</v>
      </c>
      <c r="AX41" s="8">
        <f t="shared" si="55"/>
        <v>34.331961591220853</v>
      </c>
    </row>
    <row r="42" spans="1:50">
      <c r="A42">
        <v>40</v>
      </c>
      <c r="B42" t="s">
        <v>32</v>
      </c>
      <c r="C42" s="2">
        <v>36051</v>
      </c>
      <c r="D42" s="3">
        <v>30146</v>
      </c>
      <c r="E42" s="3">
        <v>54583</v>
      </c>
      <c r="F42" s="3">
        <v>54901</v>
      </c>
      <c r="G42" s="3">
        <v>62418</v>
      </c>
      <c r="I42" t="e">
        <v>#N/A</v>
      </c>
      <c r="J42" t="e">
        <v>#N/A</v>
      </c>
      <c r="K42" s="2">
        <f t="shared" si="7"/>
        <v>40260</v>
      </c>
      <c r="L42" s="2">
        <f t="shared" si="8"/>
        <v>46543.333333333336</v>
      </c>
      <c r="M42" s="2"/>
      <c r="N42" t="s">
        <v>32</v>
      </c>
      <c r="O42" s="2">
        <f t="shared" si="43"/>
        <v>57300.666666666664</v>
      </c>
      <c r="P42" s="2">
        <f t="shared" si="44"/>
        <v>58206.555555555555</v>
      </c>
      <c r="Q42" s="2">
        <f t="shared" si="45"/>
        <v>59308.407407407409</v>
      </c>
      <c r="R42" s="2">
        <f t="shared" si="46"/>
        <v>58757.481481481482</v>
      </c>
      <c r="S42" s="2">
        <f t="shared" si="47"/>
        <v>58271.876543209881</v>
      </c>
      <c r="AI42" t="s">
        <v>32</v>
      </c>
      <c r="AJ42" s="1">
        <v>40</v>
      </c>
      <c r="AK42" s="1">
        <v>45</v>
      </c>
      <c r="AL42" s="1">
        <v>33</v>
      </c>
      <c r="AM42" s="1">
        <v>32</v>
      </c>
      <c r="AN42" s="1">
        <v>25</v>
      </c>
      <c r="AS42" s="8">
        <f t="shared" si="9"/>
        <v>30</v>
      </c>
      <c r="AT42" s="8">
        <f t="shared" si="10"/>
        <v>29</v>
      </c>
      <c r="AU42" s="8">
        <f t="shared" si="11"/>
        <v>28</v>
      </c>
      <c r="AV42" s="8">
        <f t="shared" ref="AV42:AX42" si="56">AVERAGE(AS42,AT42,AU42)</f>
        <v>29</v>
      </c>
      <c r="AW42" s="8">
        <f t="shared" si="56"/>
        <v>28.666666666666668</v>
      </c>
      <c r="AX42" s="8">
        <f t="shared" si="56"/>
        <v>28.555555555555557</v>
      </c>
    </row>
    <row r="43" spans="1:50">
      <c r="A43">
        <v>16</v>
      </c>
      <c r="B43" t="s">
        <v>12</v>
      </c>
      <c r="C43" s="2">
        <v>94987</v>
      </c>
      <c r="D43" s="3">
        <v>95476</v>
      </c>
      <c r="E43" s="3">
        <v>96675</v>
      </c>
      <c r="F43" s="3">
        <v>118105</v>
      </c>
      <c r="G43" s="3">
        <v>90358</v>
      </c>
      <c r="I43" t="e">
        <v>#N/A</v>
      </c>
      <c r="J43" t="e">
        <v>#N/A</v>
      </c>
      <c r="K43" s="2">
        <f t="shared" si="7"/>
        <v>95712.666666666672</v>
      </c>
      <c r="L43" s="2">
        <f t="shared" si="8"/>
        <v>103418.66666666667</v>
      </c>
      <c r="M43" s="2"/>
      <c r="N43" t="s">
        <v>12</v>
      </c>
      <c r="O43" s="2">
        <f t="shared" si="43"/>
        <v>101712.66666666667</v>
      </c>
      <c r="P43" s="2">
        <f t="shared" si="44"/>
        <v>103391.88888888889</v>
      </c>
      <c r="Q43" s="2">
        <f t="shared" si="45"/>
        <v>98487.518518518526</v>
      </c>
      <c r="R43" s="2">
        <f t="shared" si="46"/>
        <v>100939.70370370371</v>
      </c>
      <c r="S43" s="2">
        <f t="shared" si="47"/>
        <v>101197.35802469136</v>
      </c>
      <c r="AI43" t="s">
        <v>12</v>
      </c>
      <c r="AJ43" s="1">
        <v>16</v>
      </c>
      <c r="AK43" s="1">
        <v>19</v>
      </c>
      <c r="AL43" s="1">
        <v>13</v>
      </c>
      <c r="AM43" s="1">
        <v>11</v>
      </c>
      <c r="AN43" s="1">
        <v>13</v>
      </c>
      <c r="AS43" s="8">
        <f t="shared" si="9"/>
        <v>12.333333333333334</v>
      </c>
      <c r="AT43" s="8">
        <f t="shared" si="10"/>
        <v>12.111111111111112</v>
      </c>
      <c r="AU43" s="8">
        <f t="shared" si="11"/>
        <v>12.481481481481483</v>
      </c>
      <c r="AV43" s="8">
        <f t="shared" ref="AV43:AX43" si="57">AVERAGE(AS43,AT43,AU43)</f>
        <v>12.308641975308644</v>
      </c>
      <c r="AW43" s="8">
        <f t="shared" si="57"/>
        <v>12.300411522633746</v>
      </c>
      <c r="AX43" s="8">
        <f t="shared" si="57"/>
        <v>12.363511659807957</v>
      </c>
    </row>
    <row r="44" spans="1:50">
      <c r="A44">
        <v>11</v>
      </c>
      <c r="B44" t="s">
        <v>8</v>
      </c>
      <c r="C44" s="2">
        <v>82410</v>
      </c>
      <c r="D44" s="3">
        <v>85354</v>
      </c>
      <c r="E44" s="3">
        <v>106737</v>
      </c>
      <c r="F44" s="3">
        <v>115862</v>
      </c>
      <c r="G44" s="3">
        <v>102918</v>
      </c>
      <c r="I44" t="e">
        <v>#N/A</v>
      </c>
      <c r="J44" t="e">
        <v>#N/A</v>
      </c>
      <c r="K44" s="2">
        <f t="shared" si="7"/>
        <v>91500.333333333328</v>
      </c>
      <c r="L44" s="2">
        <f t="shared" si="8"/>
        <v>102651</v>
      </c>
      <c r="M44" s="2"/>
      <c r="N44" t="s">
        <v>8</v>
      </c>
      <c r="O44" s="2">
        <f t="shared" si="43"/>
        <v>108505.66666666667</v>
      </c>
      <c r="P44" s="2">
        <f t="shared" si="44"/>
        <v>109095.22222222223</v>
      </c>
      <c r="Q44" s="2">
        <f t="shared" si="45"/>
        <v>106839.62962962965</v>
      </c>
      <c r="R44" s="2">
        <f t="shared" si="46"/>
        <v>107967.42592592594</v>
      </c>
      <c r="S44" s="2">
        <f t="shared" si="47"/>
        <v>108146.83950617285</v>
      </c>
      <c r="AI44" t="s">
        <v>8</v>
      </c>
      <c r="AJ44" s="1">
        <v>11</v>
      </c>
      <c r="AK44" s="1">
        <v>11</v>
      </c>
      <c r="AL44" s="1">
        <v>9</v>
      </c>
      <c r="AM44" s="1">
        <v>4</v>
      </c>
      <c r="AN44" s="1">
        <v>8</v>
      </c>
      <c r="AS44" s="8">
        <f t="shared" si="9"/>
        <v>7</v>
      </c>
      <c r="AT44" s="8">
        <f t="shared" si="10"/>
        <v>6.333333333333333</v>
      </c>
      <c r="AU44" s="8">
        <f t="shared" si="11"/>
        <v>7.1111111111111107</v>
      </c>
      <c r="AV44" s="8">
        <f t="shared" ref="AV44:AX44" si="58">AVERAGE(AS44,AT44,AU44)</f>
        <v>6.814814814814814</v>
      </c>
      <c r="AW44" s="8">
        <f t="shared" si="58"/>
        <v>6.7530864197530853</v>
      </c>
      <c r="AX44" s="8">
        <f t="shared" si="58"/>
        <v>6.8930041152263364</v>
      </c>
    </row>
    <row r="45" spans="1:50">
      <c r="A45">
        <v>4</v>
      </c>
      <c r="B45" t="s">
        <v>3</v>
      </c>
      <c r="C45" s="2">
        <v>124516</v>
      </c>
      <c r="D45" s="3">
        <v>106699</v>
      </c>
      <c r="E45" s="3">
        <v>110115</v>
      </c>
      <c r="F45" s="3">
        <v>104684</v>
      </c>
      <c r="G45" s="3">
        <v>102302</v>
      </c>
      <c r="I45" t="e">
        <v>#N/A</v>
      </c>
      <c r="J45" t="e">
        <v>#N/A</v>
      </c>
      <c r="K45" s="2">
        <f t="shared" si="7"/>
        <v>113776.66666666667</v>
      </c>
      <c r="L45" s="2">
        <f t="shared" si="8"/>
        <v>107166</v>
      </c>
      <c r="M45" s="2"/>
      <c r="N45" t="s">
        <v>3</v>
      </c>
      <c r="O45" s="2">
        <f t="shared" si="43"/>
        <v>105700.33333333333</v>
      </c>
      <c r="P45" s="2">
        <f t="shared" si="44"/>
        <v>104228.77777777777</v>
      </c>
      <c r="Q45" s="2">
        <f t="shared" si="45"/>
        <v>104077.03703703702</v>
      </c>
      <c r="R45" s="2">
        <f t="shared" si="46"/>
        <v>104152.90740740739</v>
      </c>
      <c r="S45" s="2">
        <f t="shared" si="47"/>
        <v>104668.7160493827</v>
      </c>
      <c r="AI45" t="s">
        <v>3</v>
      </c>
      <c r="AJ45" s="1">
        <v>4</v>
      </c>
      <c r="AK45" s="1">
        <v>7</v>
      </c>
      <c r="AL45" s="1">
        <v>4</v>
      </c>
      <c r="AM45" s="1">
        <v>6</v>
      </c>
      <c r="AN45" s="1">
        <v>9</v>
      </c>
      <c r="AS45" s="8">
        <f t="shared" si="9"/>
        <v>6.333333333333333</v>
      </c>
      <c r="AT45" s="8">
        <f t="shared" si="10"/>
        <v>7.1111111111111107</v>
      </c>
      <c r="AU45" s="8">
        <f t="shared" si="11"/>
        <v>7.481481481481481</v>
      </c>
      <c r="AV45" s="8">
        <f t="shared" ref="AV45:AX45" si="59">AVERAGE(AS45,AT45,AU45)</f>
        <v>6.9753086419753076</v>
      </c>
      <c r="AW45" s="8">
        <f t="shared" si="59"/>
        <v>7.1893004115226331</v>
      </c>
      <c r="AX45" s="8">
        <f t="shared" si="59"/>
        <v>7.2153635116598069</v>
      </c>
    </row>
    <row r="46" spans="1:50">
      <c r="A46">
        <v>7</v>
      </c>
      <c r="B46" t="s">
        <v>4</v>
      </c>
      <c r="C46" s="2">
        <v>109681</v>
      </c>
      <c r="D46" s="3">
        <v>120513</v>
      </c>
      <c r="E46" s="3">
        <v>112221</v>
      </c>
      <c r="F46" s="3">
        <v>133422</v>
      </c>
      <c r="G46" s="3">
        <v>113816</v>
      </c>
      <c r="I46" t="e">
        <v>#N/A</v>
      </c>
      <c r="J46" t="e">
        <v>#N/A</v>
      </c>
      <c r="K46" s="2">
        <f t="shared" si="7"/>
        <v>114138.33333333333</v>
      </c>
      <c r="L46" s="2">
        <f t="shared" si="8"/>
        <v>122052</v>
      </c>
      <c r="M46" s="2"/>
      <c r="N46" t="s">
        <v>4</v>
      </c>
      <c r="O46" s="2">
        <f t="shared" si="43"/>
        <v>119819.66666666667</v>
      </c>
      <c r="P46" s="2">
        <f t="shared" si="44"/>
        <v>122352.55555555556</v>
      </c>
      <c r="Q46" s="2">
        <f t="shared" si="45"/>
        <v>118662.74074074074</v>
      </c>
      <c r="R46" s="2">
        <f t="shared" si="46"/>
        <v>120507.64814814815</v>
      </c>
      <c r="S46" s="2">
        <f t="shared" si="47"/>
        <v>120278.32098765433</v>
      </c>
      <c r="AI46" t="s">
        <v>4</v>
      </c>
      <c r="AJ46" s="1">
        <v>7</v>
      </c>
      <c r="AK46" s="1">
        <v>5</v>
      </c>
      <c r="AL46" s="1">
        <v>5</v>
      </c>
      <c r="AM46" s="1">
        <v>7</v>
      </c>
      <c r="AN46" s="1">
        <v>5</v>
      </c>
      <c r="AS46" s="8">
        <f t="shared" si="9"/>
        <v>5.666666666666667</v>
      </c>
      <c r="AT46" s="8">
        <f t="shared" si="10"/>
        <v>5.8888888888888893</v>
      </c>
      <c r="AU46" s="8">
        <f t="shared" si="11"/>
        <v>5.518518518518519</v>
      </c>
      <c r="AV46" s="8">
        <f t="shared" ref="AV46:AX46" si="60">AVERAGE(AS46,AT46,AU46)</f>
        <v>5.6913580246913584</v>
      </c>
      <c r="AW46" s="8">
        <f t="shared" si="60"/>
        <v>5.6995884773662553</v>
      </c>
      <c r="AX46" s="8">
        <f t="shared" si="60"/>
        <v>5.6364883401920443</v>
      </c>
    </row>
    <row r="47" spans="1:50">
      <c r="A47">
        <v>45</v>
      </c>
      <c r="B47" t="s">
        <v>46</v>
      </c>
      <c r="C47" s="2">
        <v>22209</v>
      </c>
      <c r="D47" s="3">
        <v>27799</v>
      </c>
      <c r="E47" s="3">
        <v>28822</v>
      </c>
      <c r="F47" s="3">
        <v>27879</v>
      </c>
      <c r="G47" s="3">
        <v>25279</v>
      </c>
      <c r="I47" t="e">
        <v>#N/A</v>
      </c>
      <c r="J47" t="e">
        <v>#N/A</v>
      </c>
      <c r="K47" s="2">
        <f t="shared" si="7"/>
        <v>26276.666666666668</v>
      </c>
      <c r="L47" s="2">
        <f t="shared" si="8"/>
        <v>28166.666666666668</v>
      </c>
      <c r="M47" s="2"/>
      <c r="N47" t="s">
        <v>46</v>
      </c>
      <c r="O47" s="2">
        <f t="shared" si="43"/>
        <v>27326.666666666668</v>
      </c>
      <c r="P47" s="2">
        <f t="shared" si="44"/>
        <v>26828.222222222223</v>
      </c>
      <c r="Q47" s="2">
        <f t="shared" si="45"/>
        <v>26477.962962962964</v>
      </c>
      <c r="R47" s="2">
        <f t="shared" si="46"/>
        <v>26653.092592592591</v>
      </c>
      <c r="S47" s="2">
        <f t="shared" si="47"/>
        <v>26877.617283950618</v>
      </c>
      <c r="AI47" t="s">
        <v>46</v>
      </c>
      <c r="AJ47" s="1">
        <v>45</v>
      </c>
      <c r="AK47" s="1">
        <v>49</v>
      </c>
      <c r="AL47" s="1">
        <v>47</v>
      </c>
      <c r="AM47" s="1">
        <v>44</v>
      </c>
      <c r="AN47" s="1">
        <v>43</v>
      </c>
      <c r="AS47" s="8">
        <f t="shared" si="9"/>
        <v>44.666666666666664</v>
      </c>
      <c r="AT47" s="8">
        <f t="shared" si="10"/>
        <v>43.888888888888886</v>
      </c>
      <c r="AU47" s="8">
        <f t="shared" si="11"/>
        <v>43.851851851851848</v>
      </c>
      <c r="AV47" s="8">
        <f t="shared" ref="AV47:AX47" si="61">AVERAGE(AS47,AT47,AU47)</f>
        <v>44.135802469135797</v>
      </c>
      <c r="AW47" s="8">
        <f t="shared" si="61"/>
        <v>43.958847736625508</v>
      </c>
      <c r="AX47" s="8">
        <f t="shared" si="61"/>
        <v>43.982167352537715</v>
      </c>
    </row>
    <row r="48" spans="1:50">
      <c r="A48">
        <v>29</v>
      </c>
      <c r="B48" t="s">
        <v>33</v>
      </c>
      <c r="C48" s="2">
        <v>53637</v>
      </c>
      <c r="D48" s="3">
        <v>47200</v>
      </c>
      <c r="E48" s="3">
        <v>39296</v>
      </c>
      <c r="F48" s="3">
        <v>41744</v>
      </c>
      <c r="G48" s="3">
        <v>38624</v>
      </c>
      <c r="I48" t="e">
        <v>#N/A</v>
      </c>
      <c r="J48" t="e">
        <v>#N/A</v>
      </c>
      <c r="K48" s="2">
        <f t="shared" si="7"/>
        <v>46711</v>
      </c>
      <c r="L48" s="2">
        <f t="shared" si="8"/>
        <v>42746.666666666664</v>
      </c>
      <c r="M48" s="2"/>
      <c r="N48" t="s">
        <v>33</v>
      </c>
      <c r="O48" s="2">
        <f t="shared" si="43"/>
        <v>39888</v>
      </c>
      <c r="P48" s="2">
        <f t="shared" si="44"/>
        <v>40085.333333333336</v>
      </c>
      <c r="Q48" s="2">
        <f t="shared" si="45"/>
        <v>39532.444444444445</v>
      </c>
      <c r="R48" s="2">
        <f t="shared" si="46"/>
        <v>39808.888888888891</v>
      </c>
      <c r="S48" s="2">
        <f t="shared" si="47"/>
        <v>39835.259259259263</v>
      </c>
      <c r="AI48" t="s">
        <v>33</v>
      </c>
      <c r="AJ48" s="1">
        <v>29</v>
      </c>
      <c r="AK48" s="1">
        <v>33</v>
      </c>
      <c r="AL48" s="1">
        <v>34</v>
      </c>
      <c r="AM48" s="1">
        <v>36</v>
      </c>
      <c r="AN48" s="1">
        <v>33</v>
      </c>
      <c r="AS48" s="8">
        <f t="shared" si="9"/>
        <v>34.333333333333336</v>
      </c>
      <c r="AT48" s="8">
        <f t="shared" si="10"/>
        <v>34.44444444444445</v>
      </c>
      <c r="AU48" s="8">
        <f t="shared" si="11"/>
        <v>33.925925925925931</v>
      </c>
      <c r="AV48" s="8">
        <f t="shared" ref="AV48:AX48" si="62">AVERAGE(AS48,AT48,AU48)</f>
        <v>34.234567901234577</v>
      </c>
      <c r="AW48" s="8">
        <f t="shared" si="62"/>
        <v>34.201646090534986</v>
      </c>
      <c r="AX48" s="8">
        <f t="shared" si="62"/>
        <v>34.120713305898498</v>
      </c>
    </row>
    <row r="49" spans="1:50">
      <c r="A49">
        <v>26</v>
      </c>
      <c r="B49" t="s">
        <v>24</v>
      </c>
      <c r="C49" s="2">
        <v>68178</v>
      </c>
      <c r="D49" s="3">
        <v>56373</v>
      </c>
      <c r="E49" s="3">
        <v>49522</v>
      </c>
      <c r="F49" s="3">
        <v>56207</v>
      </c>
      <c r="G49" s="3">
        <v>48390</v>
      </c>
      <c r="I49" t="e">
        <v>#N/A</v>
      </c>
      <c r="J49" t="e">
        <v>#N/A</v>
      </c>
      <c r="K49" s="2">
        <f t="shared" si="7"/>
        <v>58024.333333333336</v>
      </c>
      <c r="L49" s="2">
        <f t="shared" si="8"/>
        <v>54034</v>
      </c>
      <c r="M49" s="2"/>
      <c r="N49" t="s">
        <v>24</v>
      </c>
      <c r="O49" s="2">
        <f t="shared" si="43"/>
        <v>51373</v>
      </c>
      <c r="P49" s="2">
        <f t="shared" si="44"/>
        <v>51990</v>
      </c>
      <c r="Q49" s="2">
        <f t="shared" si="45"/>
        <v>50584.333333333336</v>
      </c>
      <c r="R49" s="2">
        <f t="shared" si="46"/>
        <v>51287.166666666672</v>
      </c>
      <c r="S49" s="2">
        <f t="shared" si="47"/>
        <v>51315.777777777781</v>
      </c>
      <c r="AI49" t="s">
        <v>24</v>
      </c>
      <c r="AJ49" s="1">
        <v>26</v>
      </c>
      <c r="AK49" s="1">
        <v>23</v>
      </c>
      <c r="AL49" s="1">
        <v>25</v>
      </c>
      <c r="AM49" s="1">
        <v>24</v>
      </c>
      <c r="AN49" s="1">
        <v>27</v>
      </c>
      <c r="AS49" s="8">
        <f t="shared" si="9"/>
        <v>25.333333333333332</v>
      </c>
      <c r="AT49" s="8">
        <f t="shared" si="10"/>
        <v>25.444444444444443</v>
      </c>
      <c r="AU49" s="8">
        <f t="shared" si="11"/>
        <v>25.925925925925924</v>
      </c>
      <c r="AV49" s="8">
        <f t="shared" ref="AV49:AX49" si="63">AVERAGE(AS49,AT49,AU49)</f>
        <v>25.567901234567898</v>
      </c>
      <c r="AW49" s="8">
        <f t="shared" si="63"/>
        <v>25.646090534979422</v>
      </c>
      <c r="AX49" s="8">
        <f t="shared" si="63"/>
        <v>25.713305898491083</v>
      </c>
    </row>
    <row r="50" spans="1:50">
      <c r="A50">
        <v>28</v>
      </c>
      <c r="B50" t="s">
        <v>26</v>
      </c>
      <c r="C50" s="2">
        <v>56574</v>
      </c>
      <c r="D50" s="3">
        <v>49389</v>
      </c>
      <c r="E50" s="3">
        <v>48213</v>
      </c>
      <c r="F50" s="3">
        <v>43195</v>
      </c>
      <c r="G50" s="3">
        <v>40061</v>
      </c>
      <c r="I50" t="e">
        <v>#N/A</v>
      </c>
      <c r="J50" t="e">
        <v>#N/A</v>
      </c>
      <c r="K50" s="2">
        <f t="shared" si="7"/>
        <v>51392</v>
      </c>
      <c r="L50" s="2">
        <f t="shared" si="8"/>
        <v>46932.333333333336</v>
      </c>
      <c r="M50" s="2"/>
      <c r="N50" t="s">
        <v>26</v>
      </c>
      <c r="O50" s="2">
        <f t="shared" si="43"/>
        <v>43823</v>
      </c>
      <c r="P50" s="2">
        <f t="shared" si="44"/>
        <v>42359.666666666664</v>
      </c>
      <c r="Q50" s="2">
        <f t="shared" si="45"/>
        <v>42081.222222222219</v>
      </c>
      <c r="R50" s="2">
        <f t="shared" si="46"/>
        <v>42220.444444444438</v>
      </c>
      <c r="S50" s="2">
        <f t="shared" si="47"/>
        <v>42754.629629629628</v>
      </c>
      <c r="AI50" t="s">
        <v>26</v>
      </c>
      <c r="AJ50" s="1">
        <v>28</v>
      </c>
      <c r="AK50" s="1">
        <v>25</v>
      </c>
      <c r="AL50" s="1">
        <v>27</v>
      </c>
      <c r="AM50" s="1">
        <v>30</v>
      </c>
      <c r="AN50" s="1">
        <v>31</v>
      </c>
      <c r="AS50" s="8">
        <f t="shared" si="9"/>
        <v>29.333333333333332</v>
      </c>
      <c r="AT50" s="8">
        <f t="shared" si="10"/>
        <v>30.111111111111111</v>
      </c>
      <c r="AU50" s="8">
        <f t="shared" si="11"/>
        <v>30.148148148148149</v>
      </c>
      <c r="AV50" s="8">
        <f t="shared" ref="AV50:AX50" si="64">AVERAGE(AS50,AT50,AU50)</f>
        <v>29.8641975308642</v>
      </c>
      <c r="AW50" s="8">
        <f t="shared" si="64"/>
        <v>30.041152263374485</v>
      </c>
      <c r="AX50" s="8">
        <f t="shared" si="64"/>
        <v>30.017832647462274</v>
      </c>
    </row>
    <row r="51" spans="1:50">
      <c r="A51">
        <v>24</v>
      </c>
      <c r="B51" t="s">
        <v>30</v>
      </c>
      <c r="C51" s="2">
        <v>53744</v>
      </c>
      <c r="D51" s="3">
        <v>57178</v>
      </c>
      <c r="E51" s="3">
        <v>52001</v>
      </c>
      <c r="F51" s="3">
        <v>50484</v>
      </c>
      <c r="G51" s="3">
        <v>49507</v>
      </c>
      <c r="I51" t="e">
        <v>#N/A</v>
      </c>
      <c r="J51" t="e">
        <v>#N/A</v>
      </c>
      <c r="K51" s="2">
        <f t="shared" si="7"/>
        <v>54307.666666666664</v>
      </c>
      <c r="L51" s="2">
        <f t="shared" si="8"/>
        <v>53221</v>
      </c>
      <c r="M51" s="2"/>
      <c r="N51" t="s">
        <v>30</v>
      </c>
      <c r="O51" s="2">
        <f t="shared" si="43"/>
        <v>50664</v>
      </c>
      <c r="P51" s="2">
        <f t="shared" si="44"/>
        <v>50218.333333333336</v>
      </c>
      <c r="Q51" s="2">
        <f t="shared" si="45"/>
        <v>50129.777777777781</v>
      </c>
      <c r="R51" s="2">
        <f t="shared" si="46"/>
        <v>50174.055555555562</v>
      </c>
      <c r="S51" s="2">
        <f t="shared" si="47"/>
        <v>50337.370370370372</v>
      </c>
      <c r="AI51" t="s">
        <v>30</v>
      </c>
      <c r="AJ51" s="1">
        <v>24</v>
      </c>
      <c r="AK51" s="1">
        <v>27</v>
      </c>
      <c r="AL51" s="1">
        <v>31</v>
      </c>
      <c r="AM51" s="1">
        <v>29</v>
      </c>
      <c r="AN51" s="1">
        <v>28</v>
      </c>
      <c r="AS51" s="8">
        <f t="shared" si="9"/>
        <v>29.333333333333332</v>
      </c>
      <c r="AT51" s="8">
        <f t="shared" si="10"/>
        <v>28.777777777777775</v>
      </c>
      <c r="AU51" s="8">
        <f t="shared" si="11"/>
        <v>28.703703703703699</v>
      </c>
      <c r="AV51" s="8">
        <f t="shared" ref="AV51:AX51" si="65">AVERAGE(AS51,AT51,AU51)</f>
        <v>28.938271604938269</v>
      </c>
      <c r="AW51" s="8">
        <f t="shared" si="65"/>
        <v>28.806584362139915</v>
      </c>
      <c r="AX51" s="8">
        <f t="shared" si="65"/>
        <v>28.816186556927295</v>
      </c>
    </row>
    <row r="52" spans="1:50">
      <c r="A52">
        <v>57</v>
      </c>
      <c r="B52" t="s">
        <v>53</v>
      </c>
      <c r="C52" s="2">
        <v>14467</v>
      </c>
      <c r="D52" s="3">
        <v>15152</v>
      </c>
      <c r="E52" s="3">
        <v>18510</v>
      </c>
      <c r="F52" s="3">
        <v>13332</v>
      </c>
      <c r="G52" s="3">
        <v>15400</v>
      </c>
      <c r="I52" t="e">
        <v>#N/A</v>
      </c>
      <c r="J52" t="e">
        <v>#N/A</v>
      </c>
      <c r="K52" s="2">
        <f t="shared" si="7"/>
        <v>16043</v>
      </c>
      <c r="L52" s="2">
        <f t="shared" si="8"/>
        <v>15664.666666666666</v>
      </c>
      <c r="M52" s="2"/>
      <c r="N52" t="s">
        <v>53</v>
      </c>
      <c r="O52" s="2">
        <f t="shared" si="43"/>
        <v>15747.333333333334</v>
      </c>
      <c r="P52" s="2">
        <f t="shared" si="44"/>
        <v>14826.444444444445</v>
      </c>
      <c r="Q52" s="2">
        <f t="shared" si="45"/>
        <v>15324.592592592593</v>
      </c>
      <c r="R52" s="2">
        <f t="shared" si="46"/>
        <v>15075.518518518518</v>
      </c>
      <c r="S52" s="2">
        <f t="shared" si="47"/>
        <v>15299.456790123457</v>
      </c>
      <c r="AI52" t="s">
        <v>53</v>
      </c>
      <c r="AJ52" s="1">
        <v>57</v>
      </c>
      <c r="AK52" s="1">
        <v>57</v>
      </c>
      <c r="AL52" s="1">
        <v>54</v>
      </c>
      <c r="AM52" s="1">
        <v>57</v>
      </c>
      <c r="AN52" s="1">
        <v>55</v>
      </c>
      <c r="AS52" s="8">
        <f t="shared" si="9"/>
        <v>55.333333333333336</v>
      </c>
      <c r="AT52" s="8">
        <f t="shared" si="10"/>
        <v>55.777777777777779</v>
      </c>
      <c r="AU52" s="8">
        <f t="shared" si="11"/>
        <v>55.370370370370374</v>
      </c>
      <c r="AV52" s="8">
        <f t="shared" ref="AV52:AX52" si="66">AVERAGE(AS52,AT52,AU52)</f>
        <v>55.493827160493829</v>
      </c>
      <c r="AW52" s="8">
        <f t="shared" si="66"/>
        <v>55.547325102880656</v>
      </c>
      <c r="AX52" s="8">
        <f t="shared" si="66"/>
        <v>55.470507544581615</v>
      </c>
    </row>
    <row r="53" spans="1:50">
      <c r="A53">
        <v>59</v>
      </c>
      <c r="B53" t="s">
        <v>59</v>
      </c>
      <c r="C53" s="2">
        <v>3645</v>
      </c>
      <c r="D53" s="3">
        <v>5594</v>
      </c>
      <c r="E53" s="3">
        <v>5803</v>
      </c>
      <c r="F53" s="3">
        <v>6809</v>
      </c>
      <c r="G53" s="3">
        <v>15246</v>
      </c>
      <c r="I53" t="e">
        <v>#N/A</v>
      </c>
      <c r="J53" t="e">
        <v>#N/A</v>
      </c>
      <c r="K53" s="2">
        <f t="shared" si="7"/>
        <v>5014</v>
      </c>
      <c r="L53" s="2">
        <f t="shared" si="8"/>
        <v>6068.666666666667</v>
      </c>
      <c r="M53" s="2"/>
      <c r="N53" t="s">
        <v>59</v>
      </c>
      <c r="O53" s="2">
        <f t="shared" si="43"/>
        <v>9286</v>
      </c>
      <c r="P53" s="2">
        <f t="shared" si="44"/>
        <v>10447</v>
      </c>
      <c r="Q53" s="2">
        <f t="shared" si="45"/>
        <v>11659.666666666666</v>
      </c>
      <c r="R53" s="2">
        <f t="shared" si="46"/>
        <v>11053.333333333332</v>
      </c>
      <c r="S53" s="2">
        <f t="shared" si="47"/>
        <v>10464.222222222221</v>
      </c>
      <c r="AI53" t="s">
        <v>59</v>
      </c>
      <c r="AJ53" s="1">
        <v>59</v>
      </c>
      <c r="AK53" s="1">
        <v>60</v>
      </c>
      <c r="AL53" s="1">
        <v>60</v>
      </c>
      <c r="AM53" s="1">
        <v>60</v>
      </c>
      <c r="AN53" s="1">
        <v>51</v>
      </c>
      <c r="AS53" s="8">
        <f t="shared" si="9"/>
        <v>57</v>
      </c>
      <c r="AT53" s="8">
        <f t="shared" si="10"/>
        <v>56</v>
      </c>
      <c r="AU53" s="8">
        <f t="shared" si="11"/>
        <v>54.666666666666664</v>
      </c>
      <c r="AV53" s="8">
        <f t="shared" ref="AV53:AX53" si="67">AVERAGE(AS53,AT53,AU53)</f>
        <v>55.888888888888886</v>
      </c>
      <c r="AW53" s="8">
        <f t="shared" si="67"/>
        <v>55.518518518518512</v>
      </c>
      <c r="AX53" s="8">
        <f t="shared" si="67"/>
        <v>55.358024691358018</v>
      </c>
    </row>
    <row r="54" spans="1:50">
      <c r="A54">
        <v>18</v>
      </c>
      <c r="B54" t="s">
        <v>17</v>
      </c>
      <c r="C54" s="2">
        <v>75594</v>
      </c>
      <c r="D54" s="3">
        <v>65471</v>
      </c>
      <c r="E54" s="3">
        <v>84526</v>
      </c>
      <c r="F54" s="3">
        <v>74626</v>
      </c>
      <c r="G54" s="3">
        <v>68906</v>
      </c>
      <c r="I54" t="e">
        <v>#N/A</v>
      </c>
      <c r="J54" t="e">
        <v>#N/A</v>
      </c>
      <c r="K54" s="2">
        <f t="shared" si="7"/>
        <v>75197</v>
      </c>
      <c r="L54" s="2">
        <f t="shared" si="8"/>
        <v>74874.333333333328</v>
      </c>
      <c r="M54" s="2"/>
      <c r="N54" t="s">
        <v>17</v>
      </c>
      <c r="O54" s="2">
        <f t="shared" si="43"/>
        <v>76019.333333333328</v>
      </c>
      <c r="P54" s="2">
        <f t="shared" si="44"/>
        <v>73183.777777777766</v>
      </c>
      <c r="Q54" s="2">
        <f t="shared" si="45"/>
        <v>72703.037037037022</v>
      </c>
      <c r="R54" s="2">
        <f t="shared" si="46"/>
        <v>72943.407407407387</v>
      </c>
      <c r="S54" s="2">
        <f t="shared" si="47"/>
        <v>73968.71604938271</v>
      </c>
      <c r="AI54" t="s">
        <v>17</v>
      </c>
      <c r="AJ54" s="1">
        <v>18</v>
      </c>
      <c r="AK54" s="1">
        <v>16</v>
      </c>
      <c r="AL54" s="1">
        <v>18</v>
      </c>
      <c r="AM54" s="1">
        <v>16</v>
      </c>
      <c r="AN54" s="1">
        <v>17</v>
      </c>
      <c r="AS54" s="8">
        <f t="shared" si="9"/>
        <v>17</v>
      </c>
      <c r="AT54" s="8">
        <f t="shared" si="10"/>
        <v>16.666666666666668</v>
      </c>
      <c r="AU54" s="8">
        <f t="shared" si="11"/>
        <v>16.888888888888889</v>
      </c>
      <c r="AV54" s="8">
        <f t="shared" ref="AV54:AX54" si="68">AVERAGE(AS54,AT54,AU54)</f>
        <v>16.851851851851851</v>
      </c>
      <c r="AW54" s="8">
        <f t="shared" si="68"/>
        <v>16.802469135802468</v>
      </c>
      <c r="AX54" s="8">
        <f t="shared" si="68"/>
        <v>16.847736625514404</v>
      </c>
    </row>
    <row r="55" spans="1:50">
      <c r="A55">
        <v>47</v>
      </c>
      <c r="B55" t="s">
        <v>47</v>
      </c>
      <c r="C55" s="2">
        <v>35635</v>
      </c>
      <c r="D55" s="3">
        <v>30357</v>
      </c>
      <c r="E55" s="3">
        <v>25584</v>
      </c>
      <c r="F55" s="3">
        <v>16891</v>
      </c>
      <c r="G55" s="3">
        <v>12759</v>
      </c>
      <c r="I55" t="e">
        <v>#N/A</v>
      </c>
      <c r="J55" t="e">
        <v>#N/A</v>
      </c>
      <c r="K55" s="2">
        <f t="shared" si="7"/>
        <v>30525.333333333332</v>
      </c>
      <c r="L55" s="2">
        <f t="shared" si="8"/>
        <v>24277.333333333332</v>
      </c>
      <c r="M55" s="2"/>
      <c r="N55" t="s">
        <v>47</v>
      </c>
      <c r="O55" s="2">
        <f t="shared" si="43"/>
        <v>18411.333333333332</v>
      </c>
      <c r="P55" s="2">
        <f t="shared" si="44"/>
        <v>16020.444444444443</v>
      </c>
      <c r="Q55" s="2">
        <f t="shared" si="45"/>
        <v>15730.259259259257</v>
      </c>
      <c r="R55" s="2">
        <f t="shared" si="46"/>
        <v>15875.35185185185</v>
      </c>
      <c r="S55" s="2">
        <f t="shared" si="47"/>
        <v>16720.679012345678</v>
      </c>
      <c r="AI55" t="s">
        <v>47</v>
      </c>
      <c r="AJ55" s="1">
        <v>47</v>
      </c>
      <c r="AK55" s="1">
        <v>48</v>
      </c>
      <c r="AL55" s="1">
        <v>48</v>
      </c>
      <c r="AM55" s="1">
        <v>51</v>
      </c>
      <c r="AN55" s="1">
        <v>53</v>
      </c>
      <c r="AS55" s="8">
        <f t="shared" si="9"/>
        <v>50.666666666666664</v>
      </c>
      <c r="AT55" s="8">
        <f t="shared" si="10"/>
        <v>51.55555555555555</v>
      </c>
      <c r="AU55" s="8">
        <f t="shared" si="11"/>
        <v>51.740740740740733</v>
      </c>
      <c r="AV55" s="8">
        <f t="shared" ref="AV55:AX55" si="69">AVERAGE(AS55,AT55,AU55)</f>
        <v>51.32098765432098</v>
      </c>
      <c r="AW55" s="8">
        <f t="shared" si="69"/>
        <v>51.539094650205755</v>
      </c>
      <c r="AX55" s="8">
        <f t="shared" si="69"/>
        <v>51.533607681755825</v>
      </c>
    </row>
    <row r="56" spans="1:50">
      <c r="A56">
        <v>8</v>
      </c>
      <c r="B56" t="s">
        <v>10</v>
      </c>
      <c r="C56" s="2">
        <v>106256</v>
      </c>
      <c r="D56" s="3">
        <v>99762</v>
      </c>
      <c r="E56" s="3">
        <v>87608</v>
      </c>
      <c r="F56" s="3">
        <v>87682</v>
      </c>
      <c r="G56" s="3">
        <v>79470</v>
      </c>
      <c r="I56" t="e">
        <v>#N/A</v>
      </c>
      <c r="J56" t="e">
        <v>#N/A</v>
      </c>
      <c r="K56" s="2">
        <f t="shared" si="7"/>
        <v>97875.333333333328</v>
      </c>
      <c r="L56" s="2">
        <f t="shared" si="8"/>
        <v>91684</v>
      </c>
      <c r="M56" s="2"/>
      <c r="N56" t="s">
        <v>10</v>
      </c>
      <c r="O56" s="2">
        <f t="shared" si="43"/>
        <v>84920</v>
      </c>
      <c r="P56" s="2">
        <f t="shared" si="44"/>
        <v>84024</v>
      </c>
      <c r="Q56" s="2">
        <f t="shared" si="45"/>
        <v>82804.666666666672</v>
      </c>
      <c r="R56" s="2">
        <f t="shared" si="46"/>
        <v>83414.333333333343</v>
      </c>
      <c r="S56" s="2">
        <f t="shared" si="47"/>
        <v>83916.222222222234</v>
      </c>
      <c r="AI56" t="s">
        <v>10</v>
      </c>
      <c r="AJ56" s="1">
        <v>8</v>
      </c>
      <c r="AK56" s="1">
        <v>9</v>
      </c>
      <c r="AL56" s="1">
        <v>11</v>
      </c>
      <c r="AM56" s="1">
        <v>14</v>
      </c>
      <c r="AN56" s="1">
        <v>16</v>
      </c>
      <c r="AS56" s="8">
        <f t="shared" si="9"/>
        <v>13.666666666666666</v>
      </c>
      <c r="AT56" s="8">
        <f t="shared" si="10"/>
        <v>14.555555555555555</v>
      </c>
      <c r="AU56" s="8">
        <f t="shared" si="11"/>
        <v>14.74074074074074</v>
      </c>
      <c r="AV56" s="8">
        <f t="shared" ref="AV56:AX56" si="70">AVERAGE(AS56,AT56,AU56)</f>
        <v>14.320987654320987</v>
      </c>
      <c r="AW56" s="8">
        <f t="shared" si="70"/>
        <v>14.539094650205762</v>
      </c>
      <c r="AX56" s="8">
        <f t="shared" si="70"/>
        <v>14.53360768175583</v>
      </c>
    </row>
    <row r="57" spans="1:50">
      <c r="A57">
        <v>42</v>
      </c>
      <c r="B57" t="s">
        <v>40</v>
      </c>
      <c r="C57" s="2">
        <v>35941</v>
      </c>
      <c r="D57" s="3">
        <v>33620</v>
      </c>
      <c r="E57" s="3">
        <v>34939</v>
      </c>
      <c r="F57" s="3">
        <v>33379</v>
      </c>
      <c r="G57" s="3">
        <v>27616</v>
      </c>
      <c r="I57" t="e">
        <v>#N/A</v>
      </c>
      <c r="J57" t="e">
        <v>#N/A</v>
      </c>
      <c r="K57" s="2">
        <f t="shared" si="7"/>
        <v>34833.333333333336</v>
      </c>
      <c r="L57" s="2">
        <f t="shared" si="8"/>
        <v>33979.333333333336</v>
      </c>
      <c r="M57" s="2"/>
      <c r="N57" t="s">
        <v>40</v>
      </c>
      <c r="O57" s="2">
        <f t="shared" si="43"/>
        <v>31978</v>
      </c>
      <c r="P57" s="2">
        <f t="shared" si="44"/>
        <v>30991</v>
      </c>
      <c r="Q57" s="2">
        <f t="shared" si="45"/>
        <v>30195</v>
      </c>
      <c r="R57" s="2">
        <f t="shared" si="46"/>
        <v>30593</v>
      </c>
      <c r="S57" s="2">
        <f t="shared" si="47"/>
        <v>31054.666666666668</v>
      </c>
      <c r="AI57" t="s">
        <v>40</v>
      </c>
      <c r="AJ57" s="1">
        <v>42</v>
      </c>
      <c r="AK57" s="1">
        <v>41</v>
      </c>
      <c r="AL57" s="1">
        <v>41</v>
      </c>
      <c r="AM57" s="1">
        <v>45</v>
      </c>
      <c r="AN57" s="1">
        <v>42</v>
      </c>
      <c r="AS57" s="8">
        <f t="shared" si="9"/>
        <v>42.666666666666664</v>
      </c>
      <c r="AT57" s="8">
        <f t="shared" si="10"/>
        <v>43.222222222222221</v>
      </c>
      <c r="AU57" s="8">
        <f t="shared" si="11"/>
        <v>42.629629629629626</v>
      </c>
      <c r="AV57" s="8">
        <f t="shared" ref="AV57:AX57" si="71">AVERAGE(AS57,AT57,AU57)</f>
        <v>42.839506172839499</v>
      </c>
      <c r="AW57" s="8">
        <f t="shared" si="71"/>
        <v>42.89711934156378</v>
      </c>
      <c r="AX57" s="8">
        <f t="shared" si="71"/>
        <v>42.78875171467763</v>
      </c>
    </row>
    <row r="58" spans="1:50">
      <c r="A58">
        <v>21</v>
      </c>
      <c r="B58" t="s">
        <v>19</v>
      </c>
      <c r="C58" s="2">
        <v>77197</v>
      </c>
      <c r="D58" s="3">
        <v>72756</v>
      </c>
      <c r="E58" s="3">
        <v>63783</v>
      </c>
      <c r="F58" s="3">
        <v>59546</v>
      </c>
      <c r="G58" s="3">
        <v>48513</v>
      </c>
      <c r="I58" t="e">
        <v>#N/A</v>
      </c>
      <c r="J58" t="e">
        <v>#N/A</v>
      </c>
      <c r="K58" s="2">
        <f t="shared" si="7"/>
        <v>71245.333333333328</v>
      </c>
      <c r="L58" s="2">
        <f t="shared" si="8"/>
        <v>65361.666666666664</v>
      </c>
      <c r="M58" s="2"/>
      <c r="N58" t="s">
        <v>19</v>
      </c>
      <c r="O58" s="2">
        <f t="shared" si="43"/>
        <v>57280.666666666664</v>
      </c>
      <c r="P58" s="2">
        <f t="shared" si="44"/>
        <v>55113.222222222219</v>
      </c>
      <c r="Q58" s="2">
        <f t="shared" si="45"/>
        <v>53635.629629629628</v>
      </c>
      <c r="R58" s="2">
        <f t="shared" si="46"/>
        <v>54374.425925925927</v>
      </c>
      <c r="S58" s="2">
        <f t="shared" si="47"/>
        <v>55343.172839506173</v>
      </c>
      <c r="AI58" t="s">
        <v>19</v>
      </c>
      <c r="AJ58" s="1">
        <v>21</v>
      </c>
      <c r="AK58" s="1">
        <v>22</v>
      </c>
      <c r="AL58" s="1">
        <v>20</v>
      </c>
      <c r="AM58" s="1">
        <v>23</v>
      </c>
      <c r="AN58" s="1">
        <v>26</v>
      </c>
      <c r="AS58" s="8">
        <f t="shared" si="9"/>
        <v>23</v>
      </c>
      <c r="AT58" s="8">
        <f t="shared" si="10"/>
        <v>24</v>
      </c>
      <c r="AU58" s="8">
        <f t="shared" si="11"/>
        <v>24.333333333333332</v>
      </c>
      <c r="AV58" s="8">
        <f t="shared" ref="AV58:AX58" si="72">AVERAGE(AS58,AT58,AU58)</f>
        <v>23.777777777777775</v>
      </c>
      <c r="AW58" s="8">
        <f t="shared" si="72"/>
        <v>24.037037037037035</v>
      </c>
      <c r="AX58" s="8">
        <f t="shared" si="72"/>
        <v>24.049382716049379</v>
      </c>
    </row>
    <row r="59" spans="1:50">
      <c r="A59">
        <v>31</v>
      </c>
      <c r="B59" t="s">
        <v>28</v>
      </c>
      <c r="C59" s="2">
        <v>42689</v>
      </c>
      <c r="D59" s="3">
        <v>56037</v>
      </c>
      <c r="E59" s="3">
        <v>55857</v>
      </c>
      <c r="F59" s="3">
        <v>61274</v>
      </c>
      <c r="G59" s="3">
        <v>56943</v>
      </c>
      <c r="I59" t="e">
        <v>#N/A</v>
      </c>
      <c r="J59" t="e">
        <v>#N/A</v>
      </c>
      <c r="K59" s="2">
        <f t="shared" si="7"/>
        <v>51527.666666666664</v>
      </c>
      <c r="L59" s="2">
        <f t="shared" si="8"/>
        <v>57722.666666666664</v>
      </c>
      <c r="M59" s="2"/>
      <c r="N59" t="s">
        <v>28</v>
      </c>
      <c r="O59" s="2">
        <f t="shared" si="43"/>
        <v>58024.666666666664</v>
      </c>
      <c r="P59" s="2">
        <f t="shared" si="44"/>
        <v>58747.222222222219</v>
      </c>
      <c r="Q59" s="2">
        <f t="shared" si="45"/>
        <v>57904.962962962956</v>
      </c>
      <c r="R59" s="2">
        <f t="shared" si="46"/>
        <v>58326.092592592584</v>
      </c>
      <c r="S59" s="2">
        <f t="shared" si="47"/>
        <v>58225.617283950611</v>
      </c>
      <c r="AI59" t="s">
        <v>28</v>
      </c>
      <c r="AJ59" s="1">
        <v>31</v>
      </c>
      <c r="AK59" s="1">
        <v>30</v>
      </c>
      <c r="AL59" s="1">
        <v>29</v>
      </c>
      <c r="AM59" s="1">
        <v>25</v>
      </c>
      <c r="AN59" s="1">
        <v>23</v>
      </c>
      <c r="AS59" s="8">
        <f t="shared" si="9"/>
        <v>25.666666666666668</v>
      </c>
      <c r="AT59" s="8">
        <f t="shared" si="10"/>
        <v>24.555555555555557</v>
      </c>
      <c r="AU59" s="8">
        <f t="shared" si="11"/>
        <v>24.407407407407408</v>
      </c>
      <c r="AV59" s="8">
        <f t="shared" ref="AV59:AX59" si="73">AVERAGE(AS59,AT59,AU59)</f>
        <v>24.876543209876544</v>
      </c>
      <c r="AW59" s="8">
        <f t="shared" si="73"/>
        <v>24.613168724279834</v>
      </c>
      <c r="AX59" s="8">
        <f t="shared" si="73"/>
        <v>24.632373113854594</v>
      </c>
    </row>
    <row r="60" spans="1:50">
      <c r="A60">
        <v>3</v>
      </c>
      <c r="B60" t="s">
        <v>1</v>
      </c>
      <c r="C60" s="2">
        <v>159284</v>
      </c>
      <c r="D60" s="3">
        <v>182839</v>
      </c>
      <c r="E60" s="3">
        <v>198283</v>
      </c>
      <c r="F60" s="3">
        <v>170751</v>
      </c>
      <c r="G60" s="3">
        <v>195552</v>
      </c>
      <c r="I60" t="e">
        <v>#N/A</v>
      </c>
      <c r="J60" t="e">
        <v>#N/A</v>
      </c>
      <c r="K60" s="2">
        <f t="shared" si="7"/>
        <v>180135.33333333334</v>
      </c>
      <c r="L60" s="2">
        <f t="shared" si="8"/>
        <v>183957.66666666666</v>
      </c>
      <c r="M60" s="2"/>
      <c r="N60" t="s">
        <v>1</v>
      </c>
      <c r="O60" s="2">
        <f t="shared" si="43"/>
        <v>188195.33333333334</v>
      </c>
      <c r="P60" s="2">
        <f t="shared" si="44"/>
        <v>184832.77777777778</v>
      </c>
      <c r="Q60" s="2">
        <f t="shared" si="45"/>
        <v>189526.70370370371</v>
      </c>
      <c r="R60" s="2">
        <f t="shared" si="46"/>
        <v>187179.74074074073</v>
      </c>
      <c r="S60" s="2">
        <f t="shared" si="47"/>
        <v>187518.27160493829</v>
      </c>
      <c r="AI60" t="s">
        <v>1</v>
      </c>
      <c r="AJ60" s="1">
        <v>3</v>
      </c>
      <c r="AK60" s="1">
        <v>2</v>
      </c>
      <c r="AL60" s="1">
        <v>2</v>
      </c>
      <c r="AM60" s="1">
        <v>2</v>
      </c>
      <c r="AN60" s="1">
        <v>2</v>
      </c>
      <c r="AS60" s="8">
        <f t="shared" si="9"/>
        <v>2</v>
      </c>
      <c r="AT60" s="8">
        <f t="shared" si="10"/>
        <v>2</v>
      </c>
      <c r="AU60" s="8">
        <f t="shared" si="11"/>
        <v>2</v>
      </c>
      <c r="AV60" s="8">
        <f t="shared" ref="AV60:AX60" si="74">AVERAGE(AS60,AT60,AU60)</f>
        <v>2</v>
      </c>
      <c r="AW60" s="8">
        <f t="shared" si="74"/>
        <v>2</v>
      </c>
      <c r="AX60" s="8">
        <f t="shared" si="74"/>
        <v>2</v>
      </c>
    </row>
    <row r="61" spans="1:50">
      <c r="A61">
        <v>23</v>
      </c>
      <c r="B61" t="s">
        <v>23</v>
      </c>
      <c r="C61" s="2">
        <v>47389</v>
      </c>
      <c r="D61" s="3">
        <v>49446</v>
      </c>
      <c r="E61" s="3">
        <v>54578</v>
      </c>
      <c r="F61" s="3">
        <v>45695</v>
      </c>
      <c r="G61" s="3">
        <v>30533</v>
      </c>
      <c r="I61" t="e">
        <v>#N/A</v>
      </c>
      <c r="J61" t="e">
        <v>#N/A</v>
      </c>
      <c r="K61" s="2">
        <f>AVERAGE(C61:E61)</f>
        <v>50471</v>
      </c>
      <c r="L61" s="2">
        <f t="shared" si="8"/>
        <v>49906.333333333336</v>
      </c>
      <c r="M61" s="2"/>
      <c r="N61" t="s">
        <v>23</v>
      </c>
      <c r="O61" s="2">
        <f t="shared" si="43"/>
        <v>43602</v>
      </c>
      <c r="P61" s="2">
        <f t="shared" si="44"/>
        <v>39943.333333333336</v>
      </c>
      <c r="Q61" s="2">
        <f t="shared" si="45"/>
        <v>38026.111111111117</v>
      </c>
      <c r="R61" s="2">
        <f t="shared" si="46"/>
        <v>38984.722222222226</v>
      </c>
      <c r="S61" s="2">
        <f t="shared" si="47"/>
        <v>40523.814814814825</v>
      </c>
      <c r="AI61" t="s">
        <v>23</v>
      </c>
      <c r="AJ61" s="1">
        <v>23</v>
      </c>
      <c r="AK61" s="1">
        <v>24</v>
      </c>
      <c r="AL61" s="1">
        <v>24</v>
      </c>
      <c r="AM61" s="1">
        <v>26</v>
      </c>
      <c r="AN61" s="1">
        <v>37</v>
      </c>
      <c r="AS61" s="8">
        <f t="shared" si="9"/>
        <v>29</v>
      </c>
      <c r="AT61" s="8">
        <f t="shared" si="10"/>
        <v>30.666666666666668</v>
      </c>
      <c r="AU61" s="8">
        <f t="shared" si="11"/>
        <v>32.222222222222221</v>
      </c>
      <c r="AV61" s="8">
        <f t="shared" ref="AV61:AX61" si="75">AVERAGE(AS61,AT61,AU61)</f>
        <v>30.62962962962963</v>
      </c>
      <c r="AW61" s="8">
        <f t="shared" si="75"/>
        <v>31.172839506172838</v>
      </c>
      <c r="AX61" s="8">
        <f t="shared" si="75"/>
        <v>31.341563786008226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D81A-B10A-7F49-B0B0-15FA1EBE856D}">
  <dimension ref="A1:F15"/>
  <sheetViews>
    <sheetView workbookViewId="0">
      <selection activeCell="E20" sqref="E20"/>
    </sheetView>
  </sheetViews>
  <sheetFormatPr baseColWidth="10" defaultRowHeight="16"/>
  <cols>
    <col min="1" max="1" width="29.1640625" customWidth="1"/>
    <col min="2" max="2" width="59.6640625" bestFit="1" customWidth="1"/>
    <col min="4" max="4" width="11.6640625" bestFit="1" customWidth="1"/>
  </cols>
  <sheetData>
    <row r="1" spans="1:6">
      <c r="A1" s="30" t="s">
        <v>349</v>
      </c>
      <c r="B1" s="30" t="s">
        <v>350</v>
      </c>
      <c r="C1" s="30" t="s">
        <v>351</v>
      </c>
      <c r="D1" s="30" t="s">
        <v>352</v>
      </c>
      <c r="E1" s="30" t="s">
        <v>353</v>
      </c>
      <c r="F1" s="30" t="s">
        <v>354</v>
      </c>
    </row>
    <row r="2" spans="1:6">
      <c r="A2" t="s">
        <v>356</v>
      </c>
      <c r="B2">
        <v>60</v>
      </c>
      <c r="C2" s="2">
        <f>AVERAGE(Models!$E$2:$E$61)</f>
        <v>58941.860000000008</v>
      </c>
      <c r="D2" s="29">
        <f>STDEV(Models!$E$2:$E$61)</f>
        <v>42722.427130653094</v>
      </c>
      <c r="E2" s="2">
        <f>MIN(Models!$E$2:$E$61)</f>
        <v>7419.4</v>
      </c>
      <c r="F2" s="2">
        <f>MAX(Models!$E$2:$E$61)</f>
        <v>226853</v>
      </c>
    </row>
    <row r="3" spans="1:6">
      <c r="A3" t="s">
        <v>355</v>
      </c>
      <c r="B3">
        <v>60</v>
      </c>
      <c r="C3" s="2">
        <f>AVERAGE(Models!$H$2:$H$61)</f>
        <v>3273.8599999999988</v>
      </c>
      <c r="D3" s="25">
        <f>STDEV(Models!$H$2:$H$61)</f>
        <v>2222.1296010351462</v>
      </c>
      <c r="E3">
        <f>MIN(Models!$H$2:$H$61)</f>
        <v>443.2</v>
      </c>
      <c r="F3">
        <f>MAX(Models!$H$2:$H$61)</f>
        <v>11457.2</v>
      </c>
    </row>
    <row r="4" spans="1:6">
      <c r="A4" t="s">
        <v>357</v>
      </c>
      <c r="B4">
        <v>60</v>
      </c>
      <c r="C4" s="28">
        <f>AVERAGE(Models!$K$2:$K$61)</f>
        <v>71.314066666666633</v>
      </c>
      <c r="D4" s="25">
        <f>STDEV(Models!$K$2:$K$61)</f>
        <v>30.547737751889166</v>
      </c>
      <c r="E4">
        <f>MIN(Models!$K$2:$K$61)</f>
        <v>5.2640000000000002</v>
      </c>
      <c r="F4">
        <f>MAX(Models!$K$2:$K$61)</f>
        <v>211.21999999999997</v>
      </c>
    </row>
    <row r="5" spans="1:6">
      <c r="A5" t="s">
        <v>358</v>
      </c>
      <c r="B5">
        <v>60</v>
      </c>
      <c r="C5" s="2">
        <f>AVERAGE(Models!$N$2:$N$61)</f>
        <v>30.496666666666663</v>
      </c>
      <c r="D5" s="25">
        <f>STDEV(Models!$N$2:$N$61)</f>
        <v>14.12181827571896</v>
      </c>
      <c r="E5">
        <f>MIN(Models!$N$2:$N$61)</f>
        <v>5</v>
      </c>
      <c r="F5">
        <f>MAX(Models!$N$2:$N$61)</f>
        <v>57</v>
      </c>
    </row>
    <row r="6" spans="1:6">
      <c r="A6" t="s">
        <v>418</v>
      </c>
      <c r="B6">
        <v>60</v>
      </c>
      <c r="C6" s="8">
        <f>AVERAGE('Win %'!L2:L51)</f>
        <v>50.218400000000003</v>
      </c>
      <c r="D6" s="8">
        <f>STDEV('Win %'!L2:L51)</f>
        <v>12.146221947249126</v>
      </c>
      <c r="E6" s="8">
        <f>MIN('Win %'!L2:L51)</f>
        <v>24.26</v>
      </c>
      <c r="F6" s="8">
        <f>MAX('Win %'!L2:L51)</f>
        <v>75</v>
      </c>
    </row>
    <row r="11" spans="1:6">
      <c r="A11" s="30" t="s">
        <v>359</v>
      </c>
      <c r="B11" s="30" t="s">
        <v>360</v>
      </c>
    </row>
    <row r="12" spans="1:6" ht="17">
      <c r="A12" s="31" t="s">
        <v>79</v>
      </c>
      <c r="B12" t="s">
        <v>361</v>
      </c>
    </row>
    <row r="13" spans="1:6" ht="17">
      <c r="A13" s="31" t="s">
        <v>80</v>
      </c>
      <c r="B13" t="s">
        <v>362</v>
      </c>
    </row>
    <row r="14" spans="1:6" ht="34">
      <c r="A14" s="31" t="s">
        <v>347</v>
      </c>
      <c r="B14" t="s">
        <v>363</v>
      </c>
    </row>
    <row r="15" spans="1:6" ht="17">
      <c r="A15" s="31" t="s">
        <v>348</v>
      </c>
      <c r="B15" t="s">
        <v>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2B69-D6A7-094E-B24A-FEA86E485A8B}">
  <dimension ref="A1:I18"/>
  <sheetViews>
    <sheetView workbookViewId="0">
      <selection activeCell="G22" sqref="G22"/>
    </sheetView>
  </sheetViews>
  <sheetFormatPr baseColWidth="10" defaultRowHeight="16"/>
  <cols>
    <col min="1" max="1" width="17.83203125" bestFit="1" customWidth="1"/>
    <col min="2" max="2" width="12.1640625" bestFit="1" customWidth="1"/>
    <col min="3" max="3" width="13.5" bestFit="1" customWidth="1"/>
    <col min="4" max="5" width="12.1640625" bestFit="1" customWidth="1"/>
    <col min="6" max="6" width="13" bestFit="1" customWidth="1"/>
    <col min="7" max="7" width="12.1640625" bestFit="1" customWidth="1"/>
    <col min="8" max="9" width="12.33203125" bestFit="1" customWidth="1"/>
  </cols>
  <sheetData>
    <row r="1" spans="1:9">
      <c r="A1" t="s">
        <v>365</v>
      </c>
    </row>
    <row r="2" spans="1:9" ht="17" thickBot="1"/>
    <row r="3" spans="1:9">
      <c r="A3" s="35" t="s">
        <v>366</v>
      </c>
      <c r="B3" s="35"/>
    </row>
    <row r="4" spans="1:9">
      <c r="A4" s="32" t="s">
        <v>367</v>
      </c>
      <c r="B4" s="32">
        <v>0.69360622027498975</v>
      </c>
    </row>
    <row r="5" spans="1:9">
      <c r="A5" s="32" t="s">
        <v>368</v>
      </c>
      <c r="B5" s="32">
        <v>0.48108958880415764</v>
      </c>
    </row>
    <row r="6" spans="1:9">
      <c r="A6" s="32" t="s">
        <v>369</v>
      </c>
      <c r="B6" s="32">
        <v>0.47214285757664309</v>
      </c>
    </row>
    <row r="7" spans="1:9">
      <c r="A7" s="32" t="s">
        <v>370</v>
      </c>
      <c r="B7" s="32">
        <v>10.260034467105639</v>
      </c>
    </row>
    <row r="8" spans="1:9" ht="17" thickBot="1">
      <c r="A8" s="33" t="s">
        <v>371</v>
      </c>
      <c r="B8" s="33">
        <v>60</v>
      </c>
    </row>
    <row r="10" spans="1:9" ht="17" thickBot="1">
      <c r="A10" t="s">
        <v>372</v>
      </c>
    </row>
    <row r="11" spans="1:9">
      <c r="A11" s="34"/>
      <c r="B11" s="34" t="s">
        <v>377</v>
      </c>
      <c r="C11" s="34" t="s">
        <v>378</v>
      </c>
      <c r="D11" s="34" t="s">
        <v>379</v>
      </c>
      <c r="E11" s="34" t="s">
        <v>380</v>
      </c>
      <c r="F11" s="34" t="s">
        <v>381</v>
      </c>
    </row>
    <row r="12" spans="1:9">
      <c r="A12" s="32" t="s">
        <v>373</v>
      </c>
      <c r="B12" s="32">
        <v>1</v>
      </c>
      <c r="C12" s="32">
        <v>5660.5575118939832</v>
      </c>
      <c r="D12" s="32">
        <v>5660.5575118939832</v>
      </c>
      <c r="E12" s="32">
        <v>53.772665856399975</v>
      </c>
      <c r="F12" s="32">
        <v>8.0802605602032238E-10</v>
      </c>
    </row>
    <row r="13" spans="1:9">
      <c r="A13" s="32" t="s">
        <v>374</v>
      </c>
      <c r="B13" s="32">
        <v>58</v>
      </c>
      <c r="C13" s="32">
        <v>6105.5618214393508</v>
      </c>
      <c r="D13" s="32">
        <v>105.26830726619571</v>
      </c>
      <c r="E13" s="32"/>
      <c r="F13" s="32"/>
    </row>
    <row r="14" spans="1:9" ht="17" thickBot="1">
      <c r="A14" s="33" t="s">
        <v>375</v>
      </c>
      <c r="B14" s="33">
        <v>59</v>
      </c>
      <c r="C14" s="33">
        <v>11766.119333333334</v>
      </c>
      <c r="D14" s="33"/>
      <c r="E14" s="33"/>
      <c r="F14" s="33"/>
    </row>
    <row r="15" spans="1:9" ht="17" thickBot="1"/>
    <row r="16" spans="1:9">
      <c r="A16" s="34"/>
      <c r="B16" s="34" t="s">
        <v>382</v>
      </c>
      <c r="C16" s="34" t="s">
        <v>370</v>
      </c>
      <c r="D16" s="34" t="s">
        <v>383</v>
      </c>
      <c r="E16" s="34" t="s">
        <v>384</v>
      </c>
      <c r="F16" s="34" t="s">
        <v>385</v>
      </c>
      <c r="G16" s="34" t="s">
        <v>386</v>
      </c>
      <c r="H16" s="34" t="s">
        <v>387</v>
      </c>
      <c r="I16" s="34" t="s">
        <v>388</v>
      </c>
    </row>
    <row r="17" spans="1:9">
      <c r="A17" s="32" t="s">
        <v>376</v>
      </c>
      <c r="B17" s="32">
        <v>13.139637999151457</v>
      </c>
      <c r="C17" s="32">
        <v>2.7123912565209314</v>
      </c>
      <c r="D17" s="32">
        <v>4.8443003816511006</v>
      </c>
      <c r="E17" s="32">
        <v>9.8431117018807421E-6</v>
      </c>
      <c r="F17" s="32">
        <v>7.7101969971308453</v>
      </c>
      <c r="G17" s="32">
        <v>18.569079001172071</v>
      </c>
      <c r="H17" s="32">
        <v>7.7101969971308453</v>
      </c>
      <c r="I17" s="32">
        <v>18.569079001172071</v>
      </c>
    </row>
    <row r="18" spans="1:9" ht="17" thickBot="1">
      <c r="A18" s="33" t="s">
        <v>389</v>
      </c>
      <c r="B18" s="33">
        <v>0.56914510878287916</v>
      </c>
      <c r="C18" s="33">
        <v>7.7614385611502953E-2</v>
      </c>
      <c r="D18" s="33">
        <v>7.3329847849562588</v>
      </c>
      <c r="E18" s="33">
        <v>8.0802605602032238E-10</v>
      </c>
      <c r="F18" s="33">
        <v>0.41378303608314332</v>
      </c>
      <c r="G18" s="33">
        <v>0.72450718148261495</v>
      </c>
      <c r="H18" s="33">
        <v>0.41378303608314332</v>
      </c>
      <c r="I18" s="33">
        <v>0.72450718148261495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31A5-39A7-4D4A-82FD-72EBD2B01296}">
  <dimension ref="A1:P61"/>
  <sheetViews>
    <sheetView workbookViewId="0">
      <selection activeCell="F2" sqref="F2:F61"/>
    </sheetView>
  </sheetViews>
  <sheetFormatPr baseColWidth="10" defaultRowHeight="16"/>
  <cols>
    <col min="1" max="1" width="17.33203125" bestFit="1" customWidth="1"/>
    <col min="2" max="6" width="16.33203125" bestFit="1" customWidth="1"/>
    <col min="7" max="7" width="12" bestFit="1" customWidth="1"/>
    <col min="11" max="11" width="17.33203125" bestFit="1" customWidth="1"/>
    <col min="12" max="12" width="12" bestFit="1" customWidth="1"/>
    <col min="13" max="13" width="27.1640625" bestFit="1" customWidth="1"/>
    <col min="15" max="15" width="27.1640625" bestFit="1" customWidth="1"/>
    <col min="16" max="16" width="27.33203125" bestFit="1" customWidth="1"/>
  </cols>
  <sheetData>
    <row r="1" spans="1:16" ht="17" thickBot="1">
      <c r="A1" s="27" t="s">
        <v>62</v>
      </c>
      <c r="B1" s="27" t="s">
        <v>412</v>
      </c>
      <c r="C1" s="27" t="s">
        <v>413</v>
      </c>
      <c r="D1" s="27" t="s">
        <v>414</v>
      </c>
      <c r="E1" s="27" t="s">
        <v>415</v>
      </c>
      <c r="F1" s="27" t="s">
        <v>416</v>
      </c>
      <c r="G1" s="27" t="s">
        <v>417</v>
      </c>
      <c r="K1" s="27" t="s">
        <v>62</v>
      </c>
      <c r="L1" s="27" t="s">
        <v>417</v>
      </c>
      <c r="N1" t="s">
        <v>62</v>
      </c>
      <c r="O1" t="s">
        <v>346</v>
      </c>
      <c r="P1" t="s">
        <v>79</v>
      </c>
    </row>
    <row r="2" spans="1:16">
      <c r="A2" t="s">
        <v>53</v>
      </c>
      <c r="B2">
        <v>66.7</v>
      </c>
      <c r="C2">
        <v>63.2</v>
      </c>
      <c r="D2">
        <v>47.6</v>
      </c>
      <c r="E2">
        <v>42.5</v>
      </c>
      <c r="F2">
        <v>41.9</v>
      </c>
      <c r="G2">
        <f>AVERAGE(B2:F2)</f>
        <v>52.379999999999995</v>
      </c>
      <c r="K2" t="s">
        <v>58</v>
      </c>
      <c r="L2">
        <v>43.839999999999996</v>
      </c>
      <c r="N2" t="s">
        <v>38</v>
      </c>
      <c r="O2">
        <v>31.6</v>
      </c>
      <c r="P2" s="8">
        <v>39.200000000000003</v>
      </c>
    </row>
    <row r="3" spans="1:16">
      <c r="A3" t="s">
        <v>407</v>
      </c>
      <c r="B3">
        <v>60.8</v>
      </c>
      <c r="C3">
        <v>70.2</v>
      </c>
      <c r="D3">
        <v>59.3</v>
      </c>
      <c r="E3">
        <v>51.4</v>
      </c>
      <c r="F3">
        <v>41.7</v>
      </c>
      <c r="G3">
        <f>AVERAGE(B3:F3)</f>
        <v>56.680000000000007</v>
      </c>
      <c r="K3" t="s">
        <v>407</v>
      </c>
      <c r="L3">
        <v>56.680000000000007</v>
      </c>
      <c r="N3" t="s">
        <v>129</v>
      </c>
      <c r="O3">
        <v>55.8</v>
      </c>
      <c r="P3" s="8">
        <v>47.2</v>
      </c>
    </row>
    <row r="4" spans="1:16">
      <c r="A4" t="s">
        <v>52</v>
      </c>
      <c r="B4">
        <v>56.9</v>
      </c>
      <c r="C4">
        <v>48.6</v>
      </c>
      <c r="D4">
        <v>45.8</v>
      </c>
      <c r="E4">
        <v>34.700000000000003</v>
      </c>
      <c r="F4">
        <v>36.5</v>
      </c>
      <c r="G4">
        <f>AVERAGE(B4:F4)</f>
        <v>44.5</v>
      </c>
      <c r="K4" t="s">
        <v>419</v>
      </c>
      <c r="L4">
        <v>31.78</v>
      </c>
      <c r="N4" t="s">
        <v>34</v>
      </c>
      <c r="O4">
        <v>49.4</v>
      </c>
      <c r="P4" s="8">
        <v>40.200000000000003</v>
      </c>
    </row>
    <row r="5" spans="1:16">
      <c r="A5" t="s">
        <v>51</v>
      </c>
      <c r="B5">
        <v>52.8</v>
      </c>
      <c r="C5">
        <v>43.6</v>
      </c>
      <c r="D5">
        <v>62.2</v>
      </c>
      <c r="E5">
        <v>40.799999999999997</v>
      </c>
      <c r="F5">
        <v>16.7</v>
      </c>
      <c r="G5">
        <f>AVERAGE(B5:F5)</f>
        <v>43.220000000000006</v>
      </c>
      <c r="K5" t="s">
        <v>34</v>
      </c>
      <c r="L5">
        <v>44.62</v>
      </c>
      <c r="N5" t="s">
        <v>128</v>
      </c>
      <c r="O5">
        <v>57</v>
      </c>
      <c r="P5" s="8">
        <v>46.6</v>
      </c>
    </row>
    <row r="6" spans="1:16">
      <c r="A6" t="s">
        <v>30</v>
      </c>
      <c r="B6">
        <v>53.8</v>
      </c>
      <c r="C6">
        <v>39.200000000000003</v>
      </c>
      <c r="D6">
        <v>43.2</v>
      </c>
      <c r="E6">
        <v>50</v>
      </c>
      <c r="F6">
        <v>58.3</v>
      </c>
      <c r="G6">
        <f>AVERAGE(B6:F6)</f>
        <v>48.9</v>
      </c>
      <c r="K6" t="s">
        <v>128</v>
      </c>
      <c r="L6">
        <v>24.26</v>
      </c>
      <c r="N6" t="s">
        <v>130</v>
      </c>
      <c r="O6">
        <v>43</v>
      </c>
      <c r="P6" s="8">
        <v>58.8</v>
      </c>
    </row>
    <row r="7" spans="1:16">
      <c r="A7" t="s">
        <v>43</v>
      </c>
      <c r="B7">
        <v>48.7</v>
      </c>
      <c r="C7">
        <v>55.4</v>
      </c>
      <c r="D7">
        <v>50</v>
      </c>
      <c r="E7">
        <v>39.700000000000003</v>
      </c>
      <c r="F7">
        <v>56.1</v>
      </c>
      <c r="G7">
        <f>AVERAGE(B7:F7)</f>
        <v>49.980000000000004</v>
      </c>
      <c r="K7" t="s">
        <v>49</v>
      </c>
      <c r="L7">
        <v>42.839999999999996</v>
      </c>
      <c r="N7" t="s">
        <v>49</v>
      </c>
      <c r="O7">
        <v>35.799999999999997</v>
      </c>
      <c r="P7" s="8">
        <v>51.4</v>
      </c>
    </row>
    <row r="8" spans="1:16">
      <c r="A8" t="s">
        <v>54</v>
      </c>
      <c r="B8">
        <v>37.200000000000003</v>
      </c>
      <c r="C8">
        <v>62.8</v>
      </c>
      <c r="D8">
        <v>52.6</v>
      </c>
      <c r="E8">
        <v>39.200000000000003</v>
      </c>
      <c r="F8">
        <v>36.1</v>
      </c>
      <c r="G8">
        <f>AVERAGE(B8:F8)</f>
        <v>45.58</v>
      </c>
      <c r="K8" t="s">
        <v>43</v>
      </c>
      <c r="L8">
        <v>49.980000000000004</v>
      </c>
      <c r="N8" t="s">
        <v>43</v>
      </c>
      <c r="O8">
        <v>41.6</v>
      </c>
      <c r="P8" s="8">
        <v>44.6</v>
      </c>
    </row>
    <row r="9" spans="1:16">
      <c r="A9" t="s">
        <v>57</v>
      </c>
      <c r="B9">
        <v>42.5</v>
      </c>
      <c r="C9">
        <v>42.3</v>
      </c>
      <c r="D9">
        <v>43.2</v>
      </c>
      <c r="E9">
        <v>52.7</v>
      </c>
      <c r="F9">
        <v>51.4</v>
      </c>
      <c r="G9">
        <f>AVERAGE(B9:F9)</f>
        <v>46.42</v>
      </c>
      <c r="K9" t="s">
        <v>27</v>
      </c>
      <c r="L9">
        <v>62.14</v>
      </c>
      <c r="N9" t="s">
        <v>27</v>
      </c>
      <c r="O9">
        <v>27.8</v>
      </c>
      <c r="P9" s="8">
        <v>27.8</v>
      </c>
    </row>
    <row r="10" spans="1:16">
      <c r="A10" t="s">
        <v>59</v>
      </c>
      <c r="B10">
        <v>40.5</v>
      </c>
      <c r="C10">
        <v>41.9</v>
      </c>
      <c r="D10">
        <v>38.5</v>
      </c>
      <c r="E10">
        <v>48.6</v>
      </c>
      <c r="F10">
        <v>66.2</v>
      </c>
      <c r="G10">
        <f>AVERAGE(B10:F10)</f>
        <v>47.14</v>
      </c>
      <c r="K10" t="s">
        <v>57</v>
      </c>
      <c r="L10">
        <v>46.42</v>
      </c>
      <c r="N10" t="s">
        <v>57</v>
      </c>
      <c r="O10">
        <v>43.4</v>
      </c>
      <c r="P10" s="8">
        <v>54.8</v>
      </c>
    </row>
    <row r="11" spans="1:16">
      <c r="A11" t="s">
        <v>58</v>
      </c>
      <c r="B11">
        <v>21.8</v>
      </c>
      <c r="C11">
        <v>33.299999999999997</v>
      </c>
      <c r="D11">
        <v>43.6</v>
      </c>
      <c r="E11">
        <v>57.3</v>
      </c>
      <c r="F11">
        <v>63.2</v>
      </c>
      <c r="G11">
        <f>AVERAGE(B11:F11)</f>
        <v>43.839999999999996</v>
      </c>
      <c r="K11" t="s">
        <v>11</v>
      </c>
      <c r="L11">
        <v>60.64</v>
      </c>
      <c r="N11" t="s">
        <v>11</v>
      </c>
      <c r="O11">
        <v>15.4</v>
      </c>
      <c r="P11" s="8">
        <v>12.6</v>
      </c>
    </row>
    <row r="12" spans="1:16">
      <c r="A12" t="s">
        <v>408</v>
      </c>
      <c r="B12">
        <v>24.3</v>
      </c>
      <c r="C12">
        <v>16.7</v>
      </c>
      <c r="D12">
        <v>34.700000000000003</v>
      </c>
      <c r="E12">
        <v>47.6</v>
      </c>
      <c r="F12">
        <v>41.2</v>
      </c>
      <c r="G12">
        <f>AVERAGE(B12:F12)</f>
        <v>32.9</v>
      </c>
      <c r="K12" t="s">
        <v>18</v>
      </c>
      <c r="L12">
        <v>56.620000000000005</v>
      </c>
      <c r="N12" t="s">
        <v>18</v>
      </c>
      <c r="O12">
        <v>17</v>
      </c>
      <c r="P12" s="8">
        <v>18.2</v>
      </c>
    </row>
    <row r="13" spans="1:16">
      <c r="A13" t="s">
        <v>2</v>
      </c>
      <c r="B13">
        <v>54.1</v>
      </c>
      <c r="C13">
        <v>64.5</v>
      </c>
      <c r="D13">
        <v>52.6</v>
      </c>
      <c r="E13">
        <v>52.6</v>
      </c>
      <c r="F13">
        <v>52.7</v>
      </c>
      <c r="G13">
        <f>AVERAGE(B13:F13)</f>
        <v>55.3</v>
      </c>
      <c r="K13" t="s">
        <v>36</v>
      </c>
      <c r="L13">
        <v>61.780000000000008</v>
      </c>
      <c r="N13" t="s">
        <v>36</v>
      </c>
      <c r="O13">
        <v>23.6</v>
      </c>
      <c r="P13" s="8">
        <v>34.200000000000003</v>
      </c>
    </row>
    <row r="14" spans="1:16">
      <c r="A14" t="s">
        <v>7</v>
      </c>
      <c r="B14">
        <v>72.400000000000006</v>
      </c>
      <c r="C14">
        <v>41.4</v>
      </c>
      <c r="D14">
        <v>58.8</v>
      </c>
      <c r="E14">
        <v>45.8</v>
      </c>
      <c r="F14">
        <v>55.6</v>
      </c>
      <c r="G14">
        <f>AVERAGE(B14:F14)</f>
        <v>54.800000000000011</v>
      </c>
      <c r="K14" t="s">
        <v>55</v>
      </c>
      <c r="L14">
        <v>31.26</v>
      </c>
      <c r="N14" t="s">
        <v>55</v>
      </c>
      <c r="O14">
        <v>48.4</v>
      </c>
      <c r="P14" s="8">
        <v>55.8</v>
      </c>
    </row>
    <row r="15" spans="1:16">
      <c r="A15" t="s">
        <v>4</v>
      </c>
      <c r="B15">
        <v>60.5</v>
      </c>
      <c r="C15">
        <v>66.7</v>
      </c>
      <c r="D15">
        <v>53.9</v>
      </c>
      <c r="E15">
        <v>59</v>
      </c>
      <c r="F15">
        <v>64.7</v>
      </c>
      <c r="G15">
        <f>AVERAGE(B15:F15)</f>
        <v>60.96</v>
      </c>
      <c r="K15" t="s">
        <v>54</v>
      </c>
      <c r="L15">
        <v>45.58</v>
      </c>
      <c r="N15" t="s">
        <v>54</v>
      </c>
      <c r="O15">
        <v>44</v>
      </c>
      <c r="P15" s="8">
        <v>54.4</v>
      </c>
    </row>
    <row r="16" spans="1:16">
      <c r="A16" t="s">
        <v>8</v>
      </c>
      <c r="B16">
        <v>44.4</v>
      </c>
      <c r="C16">
        <v>61.5</v>
      </c>
      <c r="D16">
        <v>69.5</v>
      </c>
      <c r="E16">
        <v>62.5</v>
      </c>
      <c r="F16">
        <v>62.5</v>
      </c>
      <c r="G16">
        <f>AVERAGE(B16:F16)</f>
        <v>60.08</v>
      </c>
      <c r="K16" t="s">
        <v>29</v>
      </c>
      <c r="L16">
        <v>63.1</v>
      </c>
      <c r="N16" t="s">
        <v>29</v>
      </c>
      <c r="O16">
        <v>14.2</v>
      </c>
      <c r="P16" s="8">
        <v>30.6</v>
      </c>
    </row>
    <row r="17" spans="1:16">
      <c r="A17" t="s">
        <v>9</v>
      </c>
      <c r="B17">
        <v>32.4</v>
      </c>
      <c r="C17">
        <v>25.7</v>
      </c>
      <c r="D17">
        <v>36.1</v>
      </c>
      <c r="E17">
        <v>40.299999999999997</v>
      </c>
      <c r="F17">
        <v>44.4</v>
      </c>
      <c r="G17">
        <f>AVERAGE(B17:F17)</f>
        <v>35.78</v>
      </c>
      <c r="K17" t="s">
        <v>50</v>
      </c>
      <c r="L17">
        <v>38.22</v>
      </c>
      <c r="N17" t="s">
        <v>50</v>
      </c>
      <c r="O17">
        <v>43.4</v>
      </c>
      <c r="P17" s="8">
        <v>49.2</v>
      </c>
    </row>
    <row r="18" spans="1:16">
      <c r="A18" t="s">
        <v>1</v>
      </c>
      <c r="B18">
        <v>34.299999999999997</v>
      </c>
      <c r="C18">
        <v>56.9</v>
      </c>
      <c r="D18">
        <v>43.2</v>
      </c>
      <c r="E18">
        <v>44.6</v>
      </c>
      <c r="F18">
        <v>41.7</v>
      </c>
      <c r="G18">
        <f>AVERAGE(B18:F18)</f>
        <v>44.14</v>
      </c>
      <c r="K18" t="s">
        <v>13</v>
      </c>
      <c r="L18">
        <v>35.260000000000005</v>
      </c>
      <c r="N18" t="s">
        <v>13</v>
      </c>
      <c r="O18">
        <v>36.200000000000003</v>
      </c>
      <c r="P18" s="8">
        <v>13.2</v>
      </c>
    </row>
    <row r="19" spans="1:16">
      <c r="A19" t="s">
        <v>49</v>
      </c>
      <c r="B19">
        <v>20.7</v>
      </c>
      <c r="C19">
        <v>35.9</v>
      </c>
      <c r="D19">
        <v>30.9</v>
      </c>
      <c r="E19">
        <v>61.4</v>
      </c>
      <c r="F19">
        <v>65.3</v>
      </c>
      <c r="G19">
        <f>AVERAGE(B19:F19)</f>
        <v>42.839999999999996</v>
      </c>
      <c r="K19" t="s">
        <v>16</v>
      </c>
      <c r="L19">
        <v>42.620000000000005</v>
      </c>
      <c r="N19" t="s">
        <v>16</v>
      </c>
      <c r="O19">
        <v>38.200000000000003</v>
      </c>
      <c r="P19" s="8">
        <v>16.2</v>
      </c>
    </row>
    <row r="20" spans="1:16">
      <c r="A20" t="s">
        <v>24</v>
      </c>
      <c r="B20">
        <v>82.6</v>
      </c>
      <c r="C20">
        <v>60</v>
      </c>
      <c r="D20">
        <v>47.4</v>
      </c>
      <c r="E20">
        <v>71.099999999999994</v>
      </c>
      <c r="F20">
        <v>64.7</v>
      </c>
      <c r="G20">
        <f>AVERAGE(B20:F20)</f>
        <v>65.16</v>
      </c>
      <c r="K20" t="s">
        <v>21</v>
      </c>
      <c r="L20">
        <v>70.679999999999993</v>
      </c>
      <c r="N20" t="s">
        <v>21</v>
      </c>
      <c r="O20">
        <v>8.6</v>
      </c>
      <c r="P20" s="8">
        <v>20.2</v>
      </c>
    </row>
    <row r="21" spans="1:16">
      <c r="A21" t="s">
        <v>23</v>
      </c>
      <c r="B21">
        <v>65.599999999999994</v>
      </c>
      <c r="C21">
        <v>47</v>
      </c>
      <c r="D21">
        <v>50</v>
      </c>
      <c r="E21">
        <v>50</v>
      </c>
      <c r="F21">
        <v>50</v>
      </c>
      <c r="G21">
        <f>AVERAGE(B21:F21)</f>
        <v>52.52</v>
      </c>
      <c r="K21" t="s">
        <v>41</v>
      </c>
      <c r="L21">
        <v>46.22</v>
      </c>
      <c r="N21" t="s">
        <v>41</v>
      </c>
      <c r="O21">
        <v>36</v>
      </c>
      <c r="P21" s="8">
        <v>38</v>
      </c>
    </row>
    <row r="22" spans="1:16">
      <c r="A22" t="s">
        <v>39</v>
      </c>
      <c r="B22">
        <v>61.8</v>
      </c>
      <c r="C22">
        <v>80.599999999999994</v>
      </c>
      <c r="D22">
        <v>51.5</v>
      </c>
      <c r="E22">
        <v>62.1</v>
      </c>
      <c r="F22">
        <v>58.1</v>
      </c>
      <c r="G22">
        <f>AVERAGE(B22:F22)</f>
        <v>62.819999999999993</v>
      </c>
      <c r="K22" t="s">
        <v>6</v>
      </c>
      <c r="L22">
        <v>69</v>
      </c>
      <c r="N22" t="s">
        <v>6</v>
      </c>
      <c r="O22">
        <v>5</v>
      </c>
      <c r="P22" s="8">
        <v>9.1999999999999993</v>
      </c>
    </row>
    <row r="23" spans="1:16">
      <c r="A23" t="s">
        <v>47</v>
      </c>
      <c r="B23">
        <v>56.8</v>
      </c>
      <c r="C23">
        <v>55.4</v>
      </c>
      <c r="D23">
        <v>24.3</v>
      </c>
      <c r="E23">
        <v>18.899999999999999</v>
      </c>
      <c r="F23">
        <v>18.100000000000001</v>
      </c>
      <c r="G23">
        <f>AVERAGE(B23:F23)</f>
        <v>34.700000000000003</v>
      </c>
      <c r="K23" t="s">
        <v>44</v>
      </c>
      <c r="L23">
        <v>39.299999999999997</v>
      </c>
      <c r="N23" t="s">
        <v>44</v>
      </c>
      <c r="O23">
        <v>48.4</v>
      </c>
      <c r="P23" s="8">
        <v>45.2</v>
      </c>
    </row>
    <row r="24" spans="1:16">
      <c r="A24" t="s">
        <v>26</v>
      </c>
      <c r="B24">
        <v>53.7</v>
      </c>
      <c r="C24">
        <v>23</v>
      </c>
      <c r="D24">
        <v>21.6</v>
      </c>
      <c r="E24">
        <v>31.9</v>
      </c>
      <c r="F24">
        <v>52.9</v>
      </c>
      <c r="G24">
        <f>AVERAGE(B24:F24)</f>
        <v>36.620000000000005</v>
      </c>
      <c r="K24" t="s">
        <v>39</v>
      </c>
      <c r="L24">
        <v>62.819999999999993</v>
      </c>
      <c r="N24" t="s">
        <v>39</v>
      </c>
      <c r="O24">
        <v>16.399999999999999</v>
      </c>
      <c r="P24" s="8">
        <v>39</v>
      </c>
    </row>
    <row r="25" spans="1:16">
      <c r="A25" t="s">
        <v>29</v>
      </c>
      <c r="B25">
        <v>56.6</v>
      </c>
      <c r="C25">
        <v>52.6</v>
      </c>
      <c r="D25">
        <v>65</v>
      </c>
      <c r="E25">
        <v>69.2</v>
      </c>
      <c r="F25">
        <v>72.099999999999994</v>
      </c>
      <c r="G25">
        <f>AVERAGE(B25:F25)</f>
        <v>63.1</v>
      </c>
      <c r="K25" t="s">
        <v>52</v>
      </c>
      <c r="L25">
        <v>44.5</v>
      </c>
      <c r="N25" t="s">
        <v>52</v>
      </c>
      <c r="O25">
        <v>45.6</v>
      </c>
      <c r="P25" s="8">
        <v>53.4</v>
      </c>
    </row>
    <row r="26" spans="1:16">
      <c r="A26" t="s">
        <v>41</v>
      </c>
      <c r="B26">
        <v>52.9</v>
      </c>
      <c r="C26">
        <v>37.1</v>
      </c>
      <c r="D26">
        <v>48.6</v>
      </c>
      <c r="E26">
        <v>44.1</v>
      </c>
      <c r="F26">
        <v>48.4</v>
      </c>
      <c r="G26">
        <f>AVERAGE(B26:F26)</f>
        <v>46.22</v>
      </c>
      <c r="K26" t="s">
        <v>48</v>
      </c>
      <c r="L26">
        <v>45.34</v>
      </c>
      <c r="N26" t="s">
        <v>48</v>
      </c>
      <c r="O26">
        <v>43.8</v>
      </c>
      <c r="P26" s="8">
        <v>42.2</v>
      </c>
    </row>
    <row r="27" spans="1:16">
      <c r="A27" t="s">
        <v>21</v>
      </c>
      <c r="B27">
        <v>57.4</v>
      </c>
      <c r="C27">
        <v>67.099999999999994</v>
      </c>
      <c r="D27">
        <v>78.8</v>
      </c>
      <c r="E27">
        <v>63.9</v>
      </c>
      <c r="F27">
        <v>86.2</v>
      </c>
      <c r="G27">
        <f>AVERAGE(B27:F27)</f>
        <v>70.679999999999993</v>
      </c>
      <c r="K27" t="s">
        <v>15</v>
      </c>
      <c r="L27">
        <v>45.02</v>
      </c>
      <c r="N27" t="s">
        <v>15</v>
      </c>
      <c r="O27">
        <v>34.200000000000003</v>
      </c>
      <c r="P27" s="8">
        <v>18.399999999999999</v>
      </c>
    </row>
    <row r="28" spans="1:16">
      <c r="A28" t="s">
        <v>40</v>
      </c>
      <c r="B28">
        <v>48.6</v>
      </c>
      <c r="C28">
        <v>69.7</v>
      </c>
      <c r="D28">
        <v>57.9</v>
      </c>
      <c r="E28">
        <v>59</v>
      </c>
      <c r="F28">
        <v>27</v>
      </c>
      <c r="G28">
        <f>AVERAGE(B28:F28)</f>
        <v>52.440000000000012</v>
      </c>
      <c r="K28" t="s">
        <v>25</v>
      </c>
      <c r="L28">
        <v>46.2</v>
      </c>
      <c r="N28" t="s">
        <v>91</v>
      </c>
      <c r="O28">
        <v>17</v>
      </c>
      <c r="P28" s="8">
        <v>11.6</v>
      </c>
    </row>
    <row r="29" spans="1:16">
      <c r="A29" t="s">
        <v>50</v>
      </c>
      <c r="B29">
        <v>32.4</v>
      </c>
      <c r="C29">
        <v>32.4</v>
      </c>
      <c r="D29">
        <v>50</v>
      </c>
      <c r="E29">
        <v>31.9</v>
      </c>
      <c r="F29">
        <v>44.4</v>
      </c>
      <c r="G29">
        <f>AVERAGE(B29:F29)</f>
        <v>38.22</v>
      </c>
      <c r="K29" t="s">
        <v>51</v>
      </c>
      <c r="L29">
        <v>43.220000000000006</v>
      </c>
      <c r="N29" t="s">
        <v>25</v>
      </c>
      <c r="O29">
        <v>31.2</v>
      </c>
      <c r="P29" s="8">
        <v>23.6</v>
      </c>
    </row>
    <row r="30" spans="1:16">
      <c r="A30" t="s">
        <v>55</v>
      </c>
      <c r="B30">
        <v>27.4</v>
      </c>
      <c r="C30">
        <v>16.100000000000001</v>
      </c>
      <c r="D30">
        <v>32.299999999999997</v>
      </c>
      <c r="E30">
        <v>51.5</v>
      </c>
      <c r="F30">
        <v>29</v>
      </c>
      <c r="G30">
        <f>AVERAGE(B30:F30)</f>
        <v>31.26</v>
      </c>
      <c r="K30" t="s">
        <v>410</v>
      </c>
      <c r="L30">
        <v>36.92</v>
      </c>
      <c r="N30" t="s">
        <v>51</v>
      </c>
      <c r="O30">
        <v>43.6</v>
      </c>
      <c r="P30" s="8">
        <v>51.8</v>
      </c>
    </row>
    <row r="31" spans="1:16">
      <c r="A31" t="s">
        <v>46</v>
      </c>
      <c r="B31">
        <v>21</v>
      </c>
      <c r="C31">
        <v>48.5</v>
      </c>
      <c r="D31">
        <v>58.3</v>
      </c>
      <c r="E31">
        <v>37.1</v>
      </c>
      <c r="F31">
        <v>27.4</v>
      </c>
      <c r="G31">
        <f>AVERAGE(B31:F31)</f>
        <v>38.46</v>
      </c>
      <c r="K31" t="s">
        <v>31</v>
      </c>
      <c r="L31">
        <v>36.96</v>
      </c>
      <c r="N31" t="s">
        <v>37</v>
      </c>
      <c r="O31">
        <v>42.2</v>
      </c>
      <c r="P31" s="8">
        <v>37.799999999999997</v>
      </c>
    </row>
    <row r="32" spans="1:16">
      <c r="A32" t="s">
        <v>33</v>
      </c>
      <c r="B32">
        <v>76.3</v>
      </c>
      <c r="C32">
        <v>62.8</v>
      </c>
      <c r="D32">
        <v>65</v>
      </c>
      <c r="E32">
        <v>64.3</v>
      </c>
      <c r="F32">
        <v>55.9</v>
      </c>
      <c r="G32">
        <f>AVERAGE(B32:F32)</f>
        <v>64.859999999999985</v>
      </c>
      <c r="K32" t="s">
        <v>7</v>
      </c>
      <c r="L32">
        <v>54.800000000000011</v>
      </c>
      <c r="N32" t="s">
        <v>31</v>
      </c>
      <c r="O32">
        <v>33.799999999999997</v>
      </c>
      <c r="P32" s="8">
        <v>33.6</v>
      </c>
    </row>
    <row r="33" spans="1:16">
      <c r="A33" t="s">
        <v>11</v>
      </c>
      <c r="B33">
        <v>74.400000000000006</v>
      </c>
      <c r="C33">
        <v>57.5</v>
      </c>
      <c r="D33">
        <v>58.1</v>
      </c>
      <c r="E33">
        <v>39.700000000000003</v>
      </c>
      <c r="F33">
        <v>73.5</v>
      </c>
      <c r="G33">
        <f>AVERAGE(B33:F33)</f>
        <v>60.64</v>
      </c>
      <c r="K33" t="s">
        <v>9</v>
      </c>
      <c r="L33">
        <v>35.78</v>
      </c>
      <c r="N33" t="s">
        <v>7</v>
      </c>
      <c r="O33">
        <v>18.8</v>
      </c>
      <c r="P33" s="8">
        <v>8.8000000000000007</v>
      </c>
    </row>
    <row r="34" spans="1:16">
      <c r="A34" t="s">
        <v>12</v>
      </c>
      <c r="B34">
        <v>60.8</v>
      </c>
      <c r="C34">
        <v>63.7</v>
      </c>
      <c r="D34">
        <v>72.5</v>
      </c>
      <c r="E34">
        <v>61.3</v>
      </c>
      <c r="F34">
        <v>50</v>
      </c>
      <c r="G34">
        <f>AVERAGE(B34:F34)</f>
        <v>61.660000000000004</v>
      </c>
      <c r="K34" t="s">
        <v>22</v>
      </c>
      <c r="L34">
        <v>58.220000000000006</v>
      </c>
      <c r="N34" t="s">
        <v>9</v>
      </c>
      <c r="O34">
        <v>37.799999999999997</v>
      </c>
      <c r="P34" s="8">
        <v>9.8000000000000007</v>
      </c>
    </row>
    <row r="35" spans="1:16">
      <c r="A35" t="s">
        <v>409</v>
      </c>
      <c r="B35">
        <v>68.8</v>
      </c>
      <c r="C35">
        <v>69.5</v>
      </c>
      <c r="D35">
        <v>47.2</v>
      </c>
      <c r="E35">
        <v>58.1</v>
      </c>
      <c r="F35">
        <v>61.8</v>
      </c>
      <c r="G35">
        <f>AVERAGE(B35:F35)</f>
        <v>61.08</v>
      </c>
      <c r="K35" t="s">
        <v>2</v>
      </c>
      <c r="L35">
        <v>55.3</v>
      </c>
      <c r="N35" t="s">
        <v>22</v>
      </c>
      <c r="O35">
        <v>26.2</v>
      </c>
      <c r="P35" s="8">
        <v>25.2</v>
      </c>
    </row>
    <row r="36" spans="1:16">
      <c r="A36" t="s">
        <v>18</v>
      </c>
      <c r="B36">
        <v>60.3</v>
      </c>
      <c r="C36">
        <v>65.400000000000006</v>
      </c>
      <c r="D36">
        <v>60</v>
      </c>
      <c r="E36">
        <v>47.4</v>
      </c>
      <c r="F36">
        <v>50</v>
      </c>
      <c r="G36">
        <f>AVERAGE(B36:F36)</f>
        <v>56.620000000000005</v>
      </c>
      <c r="K36" t="s">
        <v>5</v>
      </c>
      <c r="L36">
        <v>65.58</v>
      </c>
      <c r="N36" t="s">
        <v>2</v>
      </c>
      <c r="O36">
        <v>14.2</v>
      </c>
      <c r="P36" s="8">
        <v>2</v>
      </c>
    </row>
    <row r="37" spans="1:16">
      <c r="A37" t="s">
        <v>35</v>
      </c>
      <c r="B37">
        <v>59.8</v>
      </c>
      <c r="C37">
        <v>53.9</v>
      </c>
      <c r="D37">
        <v>67.099999999999994</v>
      </c>
      <c r="E37">
        <v>70.5</v>
      </c>
      <c r="F37">
        <v>57.4</v>
      </c>
      <c r="G37">
        <f>AVERAGE(B37:F37)</f>
        <v>61.739999999999995</v>
      </c>
      <c r="K37" t="s">
        <v>20</v>
      </c>
      <c r="L37">
        <v>75</v>
      </c>
      <c r="N37" t="s">
        <v>20</v>
      </c>
      <c r="O37">
        <v>12.6</v>
      </c>
      <c r="P37" s="8">
        <v>19.399999999999999</v>
      </c>
    </row>
    <row r="38" spans="1:16">
      <c r="A38" t="s">
        <v>410</v>
      </c>
      <c r="B38">
        <v>42.3</v>
      </c>
      <c r="C38">
        <v>48.6</v>
      </c>
      <c r="D38">
        <v>37.799999999999997</v>
      </c>
      <c r="E38">
        <v>25</v>
      </c>
      <c r="F38">
        <v>30.9</v>
      </c>
      <c r="G38">
        <f>AVERAGE(B38:F38)</f>
        <v>36.92</v>
      </c>
      <c r="K38" t="s">
        <v>14</v>
      </c>
      <c r="L38">
        <v>42.7</v>
      </c>
      <c r="N38" t="s">
        <v>98</v>
      </c>
      <c r="O38">
        <v>6.8</v>
      </c>
      <c r="P38" s="8">
        <v>5.2</v>
      </c>
    </row>
    <row r="39" spans="1:16">
      <c r="A39" t="s">
        <v>16</v>
      </c>
      <c r="B39">
        <v>36.1</v>
      </c>
      <c r="C39">
        <v>44.4</v>
      </c>
      <c r="D39">
        <v>44.4</v>
      </c>
      <c r="E39">
        <v>38.200000000000003</v>
      </c>
      <c r="F39">
        <v>50</v>
      </c>
      <c r="G39">
        <f>AVERAGE(B39:F39)</f>
        <v>42.620000000000005</v>
      </c>
      <c r="K39" t="s">
        <v>408</v>
      </c>
      <c r="L39">
        <v>32.9</v>
      </c>
      <c r="N39" t="s">
        <v>102</v>
      </c>
      <c r="O39">
        <v>26.4</v>
      </c>
      <c r="P39" s="8">
        <v>6</v>
      </c>
    </row>
    <row r="40" spans="1:16">
      <c r="A40" t="s">
        <v>411</v>
      </c>
      <c r="B40">
        <v>41.2</v>
      </c>
      <c r="C40">
        <v>59.2</v>
      </c>
      <c r="D40">
        <v>36.5</v>
      </c>
      <c r="E40">
        <v>39.700000000000003</v>
      </c>
      <c r="F40">
        <v>23.5</v>
      </c>
      <c r="G40">
        <f>AVERAGE(B40:F40)</f>
        <v>40.020000000000003</v>
      </c>
      <c r="K40" t="s">
        <v>0</v>
      </c>
      <c r="L40">
        <v>64.88</v>
      </c>
      <c r="N40" t="s">
        <v>14</v>
      </c>
      <c r="O40">
        <v>38</v>
      </c>
      <c r="P40" s="8">
        <v>14.6</v>
      </c>
    </row>
    <row r="41" spans="1:16">
      <c r="A41" t="s">
        <v>14</v>
      </c>
      <c r="B41">
        <v>37.799999999999997</v>
      </c>
      <c r="C41">
        <v>43.8</v>
      </c>
      <c r="D41">
        <v>36.1</v>
      </c>
      <c r="E41">
        <v>45.8</v>
      </c>
      <c r="F41">
        <v>50</v>
      </c>
      <c r="G41">
        <f>AVERAGE(B41:F41)</f>
        <v>42.7</v>
      </c>
      <c r="K41" t="s">
        <v>35</v>
      </c>
      <c r="L41">
        <v>61.739999999999995</v>
      </c>
      <c r="N41" t="s">
        <v>56</v>
      </c>
      <c r="O41">
        <v>52.8</v>
      </c>
      <c r="P41" s="8">
        <v>57.4</v>
      </c>
    </row>
    <row r="42" spans="1:16">
      <c r="A42" t="s">
        <v>15</v>
      </c>
      <c r="B42">
        <v>28.9</v>
      </c>
      <c r="C42">
        <v>36.1</v>
      </c>
      <c r="D42">
        <v>52.6</v>
      </c>
      <c r="E42">
        <v>47.2</v>
      </c>
      <c r="F42">
        <v>60.3</v>
      </c>
      <c r="G42">
        <f>AVERAGE(B42:F42)</f>
        <v>45.02</v>
      </c>
      <c r="K42" t="s">
        <v>32</v>
      </c>
      <c r="L42">
        <v>58.220000000000006</v>
      </c>
      <c r="N42" t="s">
        <v>0</v>
      </c>
      <c r="O42">
        <v>9.6</v>
      </c>
      <c r="P42" s="8">
        <v>1</v>
      </c>
    </row>
    <row r="43" spans="1:16">
      <c r="A43" t="s">
        <v>25</v>
      </c>
      <c r="B43">
        <v>27.8</v>
      </c>
      <c r="C43">
        <v>16.7</v>
      </c>
      <c r="D43">
        <v>46.2</v>
      </c>
      <c r="E43">
        <v>75.599999999999994</v>
      </c>
      <c r="F43">
        <v>64.7</v>
      </c>
      <c r="G43">
        <f>AVERAGE(B43:F43)</f>
        <v>46.2</v>
      </c>
      <c r="K43" t="s">
        <v>12</v>
      </c>
      <c r="L43">
        <v>61.660000000000004</v>
      </c>
      <c r="N43" t="s">
        <v>35</v>
      </c>
      <c r="O43">
        <v>13.8</v>
      </c>
      <c r="P43" s="8">
        <v>35.6</v>
      </c>
    </row>
    <row r="44" spans="1:16">
      <c r="A44" t="s">
        <v>0</v>
      </c>
      <c r="B44">
        <v>81.8</v>
      </c>
      <c r="C44">
        <v>56.2</v>
      </c>
      <c r="D44">
        <v>55</v>
      </c>
      <c r="E44">
        <v>51.4</v>
      </c>
      <c r="F44">
        <v>80</v>
      </c>
      <c r="G44">
        <f>AVERAGE(B44:F44)</f>
        <v>64.88</v>
      </c>
      <c r="K44" t="s">
        <v>8</v>
      </c>
      <c r="L44">
        <v>60.08</v>
      </c>
      <c r="N44" t="s">
        <v>32</v>
      </c>
      <c r="O44">
        <v>32.200000000000003</v>
      </c>
      <c r="P44" s="8">
        <v>35</v>
      </c>
    </row>
    <row r="45" spans="1:16">
      <c r="A45" t="s">
        <v>6</v>
      </c>
      <c r="B45">
        <v>68.3</v>
      </c>
      <c r="C45">
        <v>79.5</v>
      </c>
      <c r="D45">
        <v>65.900000000000006</v>
      </c>
      <c r="E45">
        <v>64.599999999999994</v>
      </c>
      <c r="F45">
        <v>66.7</v>
      </c>
      <c r="G45">
        <f>AVERAGE(B45:F45)</f>
        <v>69</v>
      </c>
      <c r="K45" t="s">
        <v>3</v>
      </c>
      <c r="L45">
        <v>45.279999999999994</v>
      </c>
      <c r="N45" t="s">
        <v>12</v>
      </c>
      <c r="O45">
        <v>11.8</v>
      </c>
      <c r="P45" s="8">
        <v>14.4</v>
      </c>
    </row>
    <row r="46" spans="1:16">
      <c r="A46" t="s">
        <v>17</v>
      </c>
      <c r="B46">
        <v>76.8</v>
      </c>
      <c r="C46">
        <v>45.8</v>
      </c>
      <c r="D46">
        <v>70</v>
      </c>
      <c r="E46">
        <v>80.8</v>
      </c>
      <c r="F46">
        <v>47.1</v>
      </c>
      <c r="G46">
        <f>AVERAGE(B46:F46)</f>
        <v>64.099999999999994</v>
      </c>
      <c r="K46" t="s">
        <v>4</v>
      </c>
      <c r="L46">
        <v>60.96</v>
      </c>
      <c r="N46" t="s">
        <v>8</v>
      </c>
      <c r="O46">
        <v>13.6</v>
      </c>
      <c r="P46" s="8">
        <v>8.6</v>
      </c>
    </row>
    <row r="47" spans="1:16">
      <c r="A47" t="s">
        <v>5</v>
      </c>
      <c r="B47">
        <v>53.7</v>
      </c>
      <c r="C47">
        <v>75</v>
      </c>
      <c r="D47">
        <v>60.2</v>
      </c>
      <c r="E47">
        <v>71.400000000000006</v>
      </c>
      <c r="F47">
        <v>67.599999999999994</v>
      </c>
      <c r="G47">
        <f>AVERAGE(B47:F47)</f>
        <v>65.58</v>
      </c>
      <c r="K47" t="s">
        <v>46</v>
      </c>
      <c r="L47">
        <v>38.46</v>
      </c>
      <c r="N47" t="s">
        <v>4</v>
      </c>
      <c r="O47">
        <v>13</v>
      </c>
      <c r="P47" s="8">
        <v>5.8</v>
      </c>
    </row>
    <row r="48" spans="1:16">
      <c r="A48" t="s">
        <v>31</v>
      </c>
      <c r="B48">
        <v>45.8</v>
      </c>
      <c r="C48">
        <v>34.700000000000003</v>
      </c>
      <c r="D48">
        <v>39.200000000000003</v>
      </c>
      <c r="E48">
        <v>34.200000000000003</v>
      </c>
      <c r="F48">
        <v>30.9</v>
      </c>
      <c r="G48">
        <f>AVERAGE(B48:F48)</f>
        <v>36.96</v>
      </c>
      <c r="K48" t="s">
        <v>33</v>
      </c>
      <c r="L48">
        <v>64.859999999999985</v>
      </c>
      <c r="N48" t="s">
        <v>46</v>
      </c>
      <c r="O48">
        <v>41.4</v>
      </c>
      <c r="P48" s="8">
        <v>45.6</v>
      </c>
    </row>
    <row r="49" spans="1:16">
      <c r="A49" t="s">
        <v>3</v>
      </c>
      <c r="B49">
        <v>51.4</v>
      </c>
      <c r="C49">
        <v>50</v>
      </c>
      <c r="D49">
        <v>50</v>
      </c>
      <c r="E49">
        <v>29.2</v>
      </c>
      <c r="F49">
        <v>45.8</v>
      </c>
      <c r="G49">
        <f>AVERAGE(B49:F49)</f>
        <v>45.279999999999994</v>
      </c>
      <c r="K49" t="s">
        <v>24</v>
      </c>
      <c r="L49">
        <v>65.16</v>
      </c>
      <c r="N49" t="s">
        <v>33</v>
      </c>
      <c r="O49">
        <v>12.2</v>
      </c>
      <c r="P49" s="8">
        <v>33</v>
      </c>
    </row>
    <row r="50" spans="1:16">
      <c r="A50" t="s">
        <v>28</v>
      </c>
      <c r="B50">
        <v>26.4</v>
      </c>
      <c r="C50">
        <v>61.3</v>
      </c>
      <c r="D50">
        <v>44.4</v>
      </c>
      <c r="E50">
        <v>58.1</v>
      </c>
      <c r="F50">
        <v>56.9</v>
      </c>
      <c r="G50">
        <f>AVERAGE(B50:F50)</f>
        <v>49.42</v>
      </c>
      <c r="K50" t="s">
        <v>26</v>
      </c>
      <c r="L50">
        <v>36.620000000000005</v>
      </c>
      <c r="N50" t="s">
        <v>24</v>
      </c>
      <c r="O50">
        <v>15.4</v>
      </c>
      <c r="P50" s="8">
        <v>25</v>
      </c>
    </row>
    <row r="51" spans="1:16">
      <c r="A51" t="s">
        <v>13</v>
      </c>
      <c r="B51">
        <v>18.100000000000001</v>
      </c>
      <c r="C51">
        <v>27.8</v>
      </c>
      <c r="D51">
        <v>47.3</v>
      </c>
      <c r="E51">
        <v>46.3</v>
      </c>
      <c r="F51">
        <v>36.799999999999997</v>
      </c>
      <c r="G51">
        <f>AVERAGE(B51:F51)</f>
        <v>35.260000000000005</v>
      </c>
      <c r="K51" t="s">
        <v>30</v>
      </c>
      <c r="L51">
        <v>48.9</v>
      </c>
      <c r="N51" t="s">
        <v>26</v>
      </c>
      <c r="O51">
        <v>45</v>
      </c>
      <c r="P51" s="8">
        <v>28.2</v>
      </c>
    </row>
    <row r="52" spans="1:16">
      <c r="A52" t="s">
        <v>22</v>
      </c>
      <c r="B52">
        <v>69.599999999999994</v>
      </c>
      <c r="C52">
        <v>64.3</v>
      </c>
      <c r="D52">
        <v>51.8</v>
      </c>
      <c r="E52">
        <v>51.8</v>
      </c>
      <c r="F52">
        <v>53.6</v>
      </c>
      <c r="G52">
        <f>AVERAGE(B52:F52)</f>
        <v>58.220000000000006</v>
      </c>
      <c r="K52" t="s">
        <v>53</v>
      </c>
      <c r="L52">
        <v>52.379999999999995</v>
      </c>
      <c r="N52" t="s">
        <v>30</v>
      </c>
      <c r="O52">
        <v>40.799999999999997</v>
      </c>
      <c r="P52" s="8">
        <v>27.8</v>
      </c>
    </row>
    <row r="53" spans="1:16">
      <c r="A53" t="s">
        <v>20</v>
      </c>
      <c r="B53">
        <v>69.599999999999994</v>
      </c>
      <c r="C53">
        <v>60.7</v>
      </c>
      <c r="D53">
        <v>80.400000000000006</v>
      </c>
      <c r="E53">
        <v>80.400000000000006</v>
      </c>
      <c r="F53">
        <v>83.9</v>
      </c>
      <c r="G53">
        <f>AVERAGE(B53:F53)</f>
        <v>75</v>
      </c>
      <c r="K53" t="s">
        <v>59</v>
      </c>
      <c r="L53">
        <v>47.14</v>
      </c>
      <c r="N53" t="s">
        <v>53</v>
      </c>
      <c r="O53">
        <v>37.4</v>
      </c>
      <c r="P53" s="8">
        <v>56</v>
      </c>
    </row>
    <row r="54" spans="1:16">
      <c r="A54" t="s">
        <v>36</v>
      </c>
      <c r="B54">
        <v>66.099999999999994</v>
      </c>
      <c r="C54">
        <v>51.8</v>
      </c>
      <c r="D54">
        <v>69.599999999999994</v>
      </c>
      <c r="E54">
        <v>64.3</v>
      </c>
      <c r="F54">
        <v>57.1</v>
      </c>
      <c r="G54">
        <f>AVERAGE(B54:F54)</f>
        <v>61.780000000000008</v>
      </c>
      <c r="K54" t="s">
        <v>17</v>
      </c>
      <c r="L54">
        <v>64.099999999999994</v>
      </c>
      <c r="N54" t="s">
        <v>59</v>
      </c>
      <c r="O54">
        <v>40.6</v>
      </c>
      <c r="P54" s="8">
        <v>58</v>
      </c>
    </row>
    <row r="55" spans="1:16">
      <c r="A55" t="s">
        <v>44</v>
      </c>
      <c r="B55">
        <v>53.6</v>
      </c>
      <c r="C55">
        <v>50</v>
      </c>
      <c r="D55">
        <v>41.1</v>
      </c>
      <c r="E55">
        <v>30.4</v>
      </c>
      <c r="F55">
        <v>21.4</v>
      </c>
      <c r="G55">
        <f>AVERAGE(B55:F55)</f>
        <v>39.299999999999997</v>
      </c>
      <c r="K55" t="s">
        <v>47</v>
      </c>
      <c r="L55">
        <v>34.700000000000003</v>
      </c>
      <c r="N55" t="s">
        <v>84</v>
      </c>
      <c r="O55">
        <v>9.6</v>
      </c>
      <c r="P55" s="8">
        <v>17</v>
      </c>
    </row>
    <row r="56" spans="1:16">
      <c r="A56" t="s">
        <v>32</v>
      </c>
      <c r="B56">
        <v>51.8</v>
      </c>
      <c r="C56">
        <v>41.1</v>
      </c>
      <c r="D56">
        <v>71.400000000000006</v>
      </c>
      <c r="E56">
        <v>67.900000000000006</v>
      </c>
      <c r="F56">
        <v>58.9</v>
      </c>
      <c r="G56">
        <f>AVERAGE(B56:F56)</f>
        <v>58.220000000000006</v>
      </c>
      <c r="K56" t="s">
        <v>409</v>
      </c>
      <c r="L56">
        <v>61.08</v>
      </c>
      <c r="N56" t="s">
        <v>47</v>
      </c>
      <c r="O56">
        <v>43.8</v>
      </c>
      <c r="P56" s="8">
        <v>49.4</v>
      </c>
    </row>
    <row r="57" spans="1:16">
      <c r="A57" t="s">
        <v>27</v>
      </c>
      <c r="B57">
        <v>48.2</v>
      </c>
      <c r="C57">
        <v>75</v>
      </c>
      <c r="D57">
        <v>57.1</v>
      </c>
      <c r="E57">
        <v>53.6</v>
      </c>
      <c r="F57">
        <v>76.8</v>
      </c>
      <c r="G57">
        <f>AVERAGE(B57:F57)</f>
        <v>62.14</v>
      </c>
      <c r="K57" t="s">
        <v>40</v>
      </c>
      <c r="L57">
        <v>52.440000000000012</v>
      </c>
      <c r="N57" t="s">
        <v>40</v>
      </c>
      <c r="O57">
        <v>26.2</v>
      </c>
      <c r="P57" s="8">
        <v>42.2</v>
      </c>
    </row>
    <row r="58" spans="1:16">
      <c r="A58" t="s">
        <v>48</v>
      </c>
      <c r="B58">
        <v>44.6</v>
      </c>
      <c r="C58">
        <v>41.1</v>
      </c>
      <c r="D58">
        <v>33.9</v>
      </c>
      <c r="E58">
        <v>60.7</v>
      </c>
      <c r="F58">
        <v>46.4</v>
      </c>
      <c r="G58">
        <f>AVERAGE(B58:F58)</f>
        <v>45.34</v>
      </c>
      <c r="K58" t="s">
        <v>411</v>
      </c>
      <c r="L58">
        <v>40.020000000000003</v>
      </c>
      <c r="N58" t="s">
        <v>19</v>
      </c>
      <c r="O58">
        <v>37.799999999999997</v>
      </c>
      <c r="P58" s="8">
        <v>22.4</v>
      </c>
    </row>
    <row r="59" spans="1:16">
      <c r="A59" t="s">
        <v>34</v>
      </c>
      <c r="B59">
        <v>35.700000000000003</v>
      </c>
      <c r="C59">
        <v>46.4</v>
      </c>
      <c r="D59">
        <v>35.700000000000003</v>
      </c>
      <c r="E59">
        <v>46.4</v>
      </c>
      <c r="F59">
        <v>58.9</v>
      </c>
      <c r="G59">
        <f>AVERAGE(B59:F59)</f>
        <v>44.62</v>
      </c>
      <c r="K59" t="s">
        <v>28</v>
      </c>
      <c r="L59">
        <v>49.42</v>
      </c>
      <c r="N59" t="s">
        <v>28</v>
      </c>
      <c r="O59">
        <v>21.8</v>
      </c>
      <c r="P59" s="8">
        <v>27.6</v>
      </c>
    </row>
    <row r="60" spans="1:16">
      <c r="A60" t="s">
        <v>128</v>
      </c>
      <c r="B60">
        <v>32.1</v>
      </c>
      <c r="C60">
        <v>32.1</v>
      </c>
      <c r="D60">
        <v>19.600000000000001</v>
      </c>
      <c r="E60">
        <v>12.5</v>
      </c>
      <c r="F60">
        <v>25</v>
      </c>
      <c r="G60">
        <f>AVERAGE(B60:F60)</f>
        <v>24.26</v>
      </c>
      <c r="K60" t="s">
        <v>1</v>
      </c>
      <c r="L60">
        <v>44.14</v>
      </c>
      <c r="N60" t="s">
        <v>1</v>
      </c>
      <c r="O60">
        <v>28.6</v>
      </c>
      <c r="P60" s="8">
        <v>3</v>
      </c>
    </row>
    <row r="61" spans="1:16">
      <c r="A61" t="s">
        <v>419</v>
      </c>
      <c r="B61">
        <v>32.1</v>
      </c>
      <c r="C61">
        <v>37.5</v>
      </c>
      <c r="D61">
        <v>39.299999999999997</v>
      </c>
      <c r="E61">
        <v>32.1</v>
      </c>
      <c r="F61">
        <v>17.899999999999999</v>
      </c>
      <c r="G61">
        <f>AVERAGE(B61:F61)</f>
        <v>31.78</v>
      </c>
      <c r="K61" t="s">
        <v>23</v>
      </c>
      <c r="L61">
        <v>52.52</v>
      </c>
      <c r="N61" t="s">
        <v>23</v>
      </c>
      <c r="O61">
        <v>30</v>
      </c>
      <c r="P61" s="8">
        <v>26.8</v>
      </c>
    </row>
  </sheetData>
  <sortState xmlns:xlrd2="http://schemas.microsoft.com/office/spreadsheetml/2017/richdata2" ref="K2:L62">
    <sortCondition ref="K2:K6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62B8-4910-5044-B72F-2B75D6068ADD}">
  <dimension ref="A1:G61"/>
  <sheetViews>
    <sheetView topLeftCell="A35" workbookViewId="0">
      <selection sqref="A1:A1048576"/>
    </sheetView>
  </sheetViews>
  <sheetFormatPr baseColWidth="10" defaultRowHeight="16"/>
  <cols>
    <col min="4" max="4" width="16.5" bestFit="1" customWidth="1"/>
    <col min="5" max="5" width="19.1640625" bestFit="1" customWidth="1"/>
  </cols>
  <sheetData>
    <row r="1" spans="1:7" ht="17" thickBo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>
      <c r="A2" s="1">
        <v>60</v>
      </c>
      <c r="B2" s="1" t="s">
        <v>58</v>
      </c>
      <c r="C2" s="1">
        <v>16</v>
      </c>
      <c r="D2" s="3">
        <v>3479</v>
      </c>
      <c r="E2" s="1">
        <v>217</v>
      </c>
      <c r="F2" s="3">
        <v>6866</v>
      </c>
      <c r="G2" s="1">
        <v>3.2</v>
      </c>
    </row>
    <row r="3" spans="1:7">
      <c r="A3" s="1">
        <v>41</v>
      </c>
      <c r="B3" s="1" t="s">
        <v>38</v>
      </c>
      <c r="C3" s="1">
        <v>18</v>
      </c>
      <c r="D3" s="3">
        <v>36399</v>
      </c>
      <c r="E3" s="3">
        <v>2022</v>
      </c>
      <c r="F3" s="3">
        <v>2470</v>
      </c>
      <c r="G3" s="1">
        <v>81.900000000000006</v>
      </c>
    </row>
    <row r="4" spans="1:7">
      <c r="A4" s="1">
        <v>46</v>
      </c>
      <c r="B4" s="1" t="s">
        <v>45</v>
      </c>
      <c r="C4" s="1">
        <v>18</v>
      </c>
      <c r="D4" s="3">
        <v>33035</v>
      </c>
      <c r="E4" s="3">
        <v>1835</v>
      </c>
      <c r="F4" s="3">
        <v>6600</v>
      </c>
      <c r="G4" s="1">
        <v>27.8</v>
      </c>
    </row>
    <row r="5" spans="1:7">
      <c r="A5" s="1">
        <v>32</v>
      </c>
      <c r="B5" s="1" t="s">
        <v>34</v>
      </c>
      <c r="C5" s="1">
        <v>16</v>
      </c>
      <c r="D5" s="3">
        <v>43232</v>
      </c>
      <c r="E5" s="3">
        <v>2702</v>
      </c>
      <c r="F5" s="3">
        <v>4324</v>
      </c>
      <c r="G5" s="1">
        <v>62.5</v>
      </c>
    </row>
    <row r="6" spans="1:7">
      <c r="A6" s="1">
        <v>49</v>
      </c>
      <c r="B6" s="1" t="s">
        <v>42</v>
      </c>
      <c r="C6" s="1">
        <v>18</v>
      </c>
      <c r="D6" s="3">
        <v>31728</v>
      </c>
      <c r="E6" s="3">
        <v>1763</v>
      </c>
      <c r="F6" s="1">
        <v>800</v>
      </c>
      <c r="G6" s="1">
        <v>220.3</v>
      </c>
    </row>
    <row r="7" spans="1:7">
      <c r="A7" s="1">
        <v>50</v>
      </c>
      <c r="B7" s="1" t="s">
        <v>49</v>
      </c>
      <c r="C7" s="1">
        <v>7</v>
      </c>
      <c r="D7" s="3">
        <v>12231</v>
      </c>
      <c r="E7" s="3">
        <v>1747</v>
      </c>
      <c r="F7" s="3">
        <v>5000</v>
      </c>
      <c r="G7" s="1">
        <v>34.9</v>
      </c>
    </row>
    <row r="8" spans="1:7">
      <c r="A8" s="1">
        <v>48</v>
      </c>
      <c r="B8" s="1" t="s">
        <v>43</v>
      </c>
      <c r="C8" s="1">
        <v>20</v>
      </c>
      <c r="D8" s="3">
        <v>35312</v>
      </c>
      <c r="E8" s="3">
        <v>1766</v>
      </c>
      <c r="F8" s="3">
        <v>2746</v>
      </c>
      <c r="G8" s="1">
        <v>64.3</v>
      </c>
    </row>
    <row r="9" spans="1:7">
      <c r="A9" s="1">
        <v>27</v>
      </c>
      <c r="B9" s="1" t="s">
        <v>27</v>
      </c>
      <c r="C9" s="1">
        <v>18</v>
      </c>
      <c r="D9" s="3">
        <v>57811</v>
      </c>
      <c r="E9" s="3">
        <v>3212</v>
      </c>
      <c r="F9" s="3">
        <v>4373</v>
      </c>
      <c r="G9" s="1">
        <v>73.400000000000006</v>
      </c>
    </row>
    <row r="10" spans="1:7">
      <c r="A10" s="1">
        <v>58</v>
      </c>
      <c r="B10" s="1" t="s">
        <v>57</v>
      </c>
      <c r="C10" s="1">
        <v>19</v>
      </c>
      <c r="D10" s="3">
        <v>11754</v>
      </c>
      <c r="E10" s="1">
        <v>619</v>
      </c>
      <c r="F10" s="3">
        <v>1917</v>
      </c>
      <c r="G10" s="1">
        <v>32.299999999999997</v>
      </c>
    </row>
    <row r="11" spans="1:7">
      <c r="A11" s="1">
        <v>14</v>
      </c>
      <c r="B11" s="1" t="s">
        <v>11</v>
      </c>
      <c r="C11" s="1">
        <v>18</v>
      </c>
      <c r="D11" s="3">
        <v>89373</v>
      </c>
      <c r="E11" s="3">
        <v>4965</v>
      </c>
      <c r="F11" s="3">
        <v>7884</v>
      </c>
      <c r="G11" s="1">
        <v>63</v>
      </c>
    </row>
    <row r="12" spans="1:7">
      <c r="A12" s="1">
        <v>17</v>
      </c>
      <c r="B12" s="1" t="s">
        <v>18</v>
      </c>
      <c r="C12" s="1">
        <v>18</v>
      </c>
      <c r="D12" s="3">
        <v>78480</v>
      </c>
      <c r="E12" s="3">
        <v>4360</v>
      </c>
      <c r="F12" s="3">
        <v>6221</v>
      </c>
      <c r="G12" s="1">
        <v>70.099999999999994</v>
      </c>
    </row>
    <row r="13" spans="1:7">
      <c r="A13" s="1">
        <v>34</v>
      </c>
      <c r="B13" s="1" t="s">
        <v>36</v>
      </c>
      <c r="C13" s="1">
        <v>22</v>
      </c>
      <c r="D13" s="3">
        <v>56084</v>
      </c>
      <c r="E13" s="3">
        <v>2549</v>
      </c>
      <c r="F13" s="3">
        <v>5000</v>
      </c>
      <c r="G13" s="1">
        <v>51</v>
      </c>
    </row>
    <row r="14" spans="1:7">
      <c r="A14" s="1">
        <v>53</v>
      </c>
      <c r="B14" s="1" t="s">
        <v>55</v>
      </c>
      <c r="C14" s="1">
        <v>13</v>
      </c>
      <c r="D14" s="3">
        <v>14265</v>
      </c>
      <c r="E14" s="3">
        <v>1097</v>
      </c>
      <c r="F14" s="3">
        <v>2495</v>
      </c>
      <c r="G14" s="1">
        <v>44</v>
      </c>
    </row>
    <row r="15" spans="1:7">
      <c r="A15" s="1">
        <v>54</v>
      </c>
      <c r="B15" s="1" t="s">
        <v>54</v>
      </c>
      <c r="C15" s="1">
        <v>20</v>
      </c>
      <c r="D15" s="3">
        <v>21835</v>
      </c>
      <c r="E15" s="3">
        <v>1092</v>
      </c>
      <c r="F15" s="3">
        <v>1800</v>
      </c>
      <c r="G15" s="1">
        <v>60.7</v>
      </c>
    </row>
    <row r="16" spans="1:7">
      <c r="A16" s="1">
        <v>33</v>
      </c>
      <c r="B16" s="1" t="s">
        <v>29</v>
      </c>
      <c r="C16" s="1">
        <v>19</v>
      </c>
      <c r="D16" s="3">
        <v>49070</v>
      </c>
      <c r="E16" s="3">
        <v>2583</v>
      </c>
      <c r="F16" s="3">
        <v>3000</v>
      </c>
      <c r="G16" s="1">
        <v>86.1</v>
      </c>
    </row>
    <row r="17" spans="1:7">
      <c r="A17" s="1">
        <v>51</v>
      </c>
      <c r="B17" s="1" t="s">
        <v>50</v>
      </c>
      <c r="C17" s="1">
        <v>13</v>
      </c>
      <c r="D17" s="3">
        <v>20793</v>
      </c>
      <c r="E17" s="3">
        <v>1599</v>
      </c>
      <c r="F17" s="3">
        <v>2222</v>
      </c>
      <c r="G17" s="1">
        <v>72</v>
      </c>
    </row>
    <row r="18" spans="1:7">
      <c r="A18" s="1">
        <v>6</v>
      </c>
      <c r="B18" s="1" t="s">
        <v>13</v>
      </c>
      <c r="C18" s="1">
        <v>17</v>
      </c>
      <c r="D18" s="3">
        <v>103844</v>
      </c>
      <c r="E18" s="3">
        <v>6108</v>
      </c>
      <c r="F18" s="3">
        <v>3407</v>
      </c>
      <c r="G18" s="1">
        <v>179.3</v>
      </c>
    </row>
    <row r="19" spans="1:7">
      <c r="A19" s="1">
        <v>12</v>
      </c>
      <c r="B19" s="1" t="s">
        <v>16</v>
      </c>
      <c r="C19" s="1">
        <v>17</v>
      </c>
      <c r="D19" s="3">
        <v>87189</v>
      </c>
      <c r="E19" s="3">
        <v>5129</v>
      </c>
      <c r="F19" s="3">
        <v>9000</v>
      </c>
      <c r="G19" s="1">
        <v>57</v>
      </c>
    </row>
    <row r="20" spans="1:7">
      <c r="A20" s="1">
        <v>19</v>
      </c>
      <c r="B20" s="1" t="s">
        <v>21</v>
      </c>
      <c r="C20" s="1">
        <v>16</v>
      </c>
      <c r="D20" s="3">
        <v>64359</v>
      </c>
      <c r="E20" s="3">
        <v>4022</v>
      </c>
      <c r="F20" s="3">
        <v>4267</v>
      </c>
      <c r="G20" s="1">
        <v>94.3</v>
      </c>
    </row>
    <row r="21" spans="1:7">
      <c r="A21" s="1">
        <v>38</v>
      </c>
      <c r="B21" s="1" t="s">
        <v>41</v>
      </c>
      <c r="C21" s="1">
        <v>17</v>
      </c>
      <c r="D21" s="3">
        <v>40320</v>
      </c>
      <c r="E21" s="3">
        <v>2372</v>
      </c>
      <c r="F21" s="3">
        <v>4500</v>
      </c>
      <c r="G21" s="1">
        <v>52.7</v>
      </c>
    </row>
    <row r="22" spans="1:7">
      <c r="A22" s="1">
        <v>13</v>
      </c>
      <c r="B22" s="1" t="s">
        <v>6</v>
      </c>
      <c r="C22" s="1">
        <v>18</v>
      </c>
      <c r="D22" s="3">
        <v>92217</v>
      </c>
      <c r="E22" s="3">
        <v>5123</v>
      </c>
      <c r="F22" s="3">
        <v>6026</v>
      </c>
      <c r="G22" s="1">
        <v>85</v>
      </c>
    </row>
    <row r="23" spans="1:7">
      <c r="A23" s="1">
        <v>43</v>
      </c>
      <c r="B23" s="1" t="s">
        <v>44</v>
      </c>
      <c r="C23" s="1">
        <v>19</v>
      </c>
      <c r="D23" s="3">
        <v>37613</v>
      </c>
      <c r="E23" s="3">
        <v>1980</v>
      </c>
      <c r="F23" s="3">
        <v>2490</v>
      </c>
      <c r="G23" s="1">
        <v>79.5</v>
      </c>
    </row>
    <row r="24" spans="1:7">
      <c r="A24" s="1">
        <v>37</v>
      </c>
      <c r="B24" s="1" t="s">
        <v>39</v>
      </c>
      <c r="C24" s="1">
        <v>13</v>
      </c>
      <c r="D24" s="3">
        <v>31008</v>
      </c>
      <c r="E24" s="3">
        <v>2385</v>
      </c>
      <c r="F24" s="3">
        <v>3095</v>
      </c>
      <c r="G24" s="1">
        <v>77.099999999999994</v>
      </c>
    </row>
    <row r="25" spans="1:7">
      <c r="A25" s="1">
        <v>55</v>
      </c>
      <c r="B25" s="1" t="s">
        <v>52</v>
      </c>
      <c r="C25" s="1">
        <v>18</v>
      </c>
      <c r="D25" s="3">
        <v>19089</v>
      </c>
      <c r="E25" s="3">
        <v>1060</v>
      </c>
      <c r="F25" s="3">
        <v>1400</v>
      </c>
      <c r="G25" s="1">
        <v>75.8</v>
      </c>
    </row>
    <row r="26" spans="1:7">
      <c r="A26" s="1">
        <v>44</v>
      </c>
      <c r="B26" s="1" t="s">
        <v>48</v>
      </c>
      <c r="C26" s="1">
        <v>17</v>
      </c>
      <c r="D26" s="3">
        <v>32602</v>
      </c>
      <c r="E26" s="3">
        <v>1918</v>
      </c>
      <c r="F26" s="3">
        <v>3373</v>
      </c>
      <c r="G26" s="1">
        <v>56.9</v>
      </c>
    </row>
    <row r="27" spans="1:7">
      <c r="A27" s="1">
        <v>20</v>
      </c>
      <c r="B27" s="1" t="s">
        <v>15</v>
      </c>
      <c r="C27" s="1">
        <v>17</v>
      </c>
      <c r="D27" s="3">
        <v>66549</v>
      </c>
      <c r="E27" s="3">
        <v>3915</v>
      </c>
      <c r="F27" s="3">
        <v>5124</v>
      </c>
      <c r="G27" s="1">
        <v>76.400000000000006</v>
      </c>
    </row>
    <row r="28" spans="1:7">
      <c r="A28" s="1">
        <v>30</v>
      </c>
      <c r="B28" s="1" t="s">
        <v>25</v>
      </c>
      <c r="C28" s="1">
        <v>15</v>
      </c>
      <c r="D28" s="3">
        <v>43013</v>
      </c>
      <c r="E28" s="3">
        <v>2868</v>
      </c>
      <c r="F28" s="3">
        <v>8373</v>
      </c>
      <c r="G28" s="1">
        <v>34.200000000000003</v>
      </c>
    </row>
    <row r="29" spans="1:7">
      <c r="A29" s="1">
        <v>52</v>
      </c>
      <c r="B29" s="1" t="s">
        <v>51</v>
      </c>
      <c r="C29" s="1">
        <v>18</v>
      </c>
      <c r="D29" s="3">
        <v>23099</v>
      </c>
      <c r="E29" s="3">
        <v>1283</v>
      </c>
      <c r="F29" s="3">
        <v>1300</v>
      </c>
      <c r="G29" s="1">
        <v>98.7</v>
      </c>
    </row>
    <row r="30" spans="1:7">
      <c r="A30" s="1">
        <v>39</v>
      </c>
      <c r="B30" s="1" t="s">
        <v>37</v>
      </c>
      <c r="C30" s="1">
        <v>38</v>
      </c>
      <c r="D30" s="3">
        <v>89630</v>
      </c>
      <c r="E30" s="3">
        <v>2359</v>
      </c>
      <c r="F30" s="3">
        <v>2549</v>
      </c>
      <c r="G30" s="1">
        <v>92.5</v>
      </c>
    </row>
    <row r="31" spans="1:7">
      <c r="A31" s="1">
        <v>35</v>
      </c>
      <c r="B31" s="1" t="s">
        <v>31</v>
      </c>
      <c r="C31" s="1">
        <v>18</v>
      </c>
      <c r="D31" s="3">
        <v>45572</v>
      </c>
      <c r="E31" s="3">
        <v>2532</v>
      </c>
      <c r="F31" s="3">
        <v>3200</v>
      </c>
      <c r="G31" s="1">
        <v>79.099999999999994</v>
      </c>
    </row>
    <row r="32" spans="1:7">
      <c r="A32" s="1">
        <v>9</v>
      </c>
      <c r="B32" s="1" t="s">
        <v>7</v>
      </c>
      <c r="C32" s="1">
        <v>17</v>
      </c>
      <c r="D32" s="3">
        <v>92769</v>
      </c>
      <c r="E32" s="3">
        <v>5457</v>
      </c>
      <c r="F32" s="3">
        <v>5800</v>
      </c>
      <c r="G32" s="1">
        <v>94.1</v>
      </c>
    </row>
    <row r="33" spans="1:7">
      <c r="A33" s="1">
        <v>10</v>
      </c>
      <c r="B33" s="1" t="s">
        <v>9</v>
      </c>
      <c r="C33" s="1">
        <v>18</v>
      </c>
      <c r="D33" s="3">
        <v>93315</v>
      </c>
      <c r="E33" s="3">
        <v>5184</v>
      </c>
      <c r="F33" s="3">
        <v>6114</v>
      </c>
      <c r="G33" s="1">
        <v>84.8</v>
      </c>
    </row>
    <row r="34" spans="1:7">
      <c r="A34" s="1">
        <v>25</v>
      </c>
      <c r="B34" s="1" t="s">
        <v>22</v>
      </c>
      <c r="C34" s="1">
        <v>16</v>
      </c>
      <c r="D34" s="3">
        <v>52500</v>
      </c>
      <c r="E34" s="3">
        <v>3281</v>
      </c>
      <c r="F34" s="3">
        <v>4466</v>
      </c>
      <c r="G34" s="1">
        <v>73.5</v>
      </c>
    </row>
    <row r="35" spans="1:7">
      <c r="A35" s="1">
        <v>2</v>
      </c>
      <c r="B35" s="1" t="s">
        <v>2</v>
      </c>
      <c r="C35" s="1">
        <v>19</v>
      </c>
      <c r="D35" s="3">
        <v>187140</v>
      </c>
      <c r="E35" s="3">
        <v>9849</v>
      </c>
      <c r="F35" s="3">
        <v>10000</v>
      </c>
      <c r="G35" s="1">
        <v>98.5</v>
      </c>
    </row>
    <row r="36" spans="1:7">
      <c r="A36" s="1">
        <v>5</v>
      </c>
      <c r="B36" s="1" t="s">
        <v>5</v>
      </c>
      <c r="C36" s="1">
        <v>18</v>
      </c>
      <c r="D36" s="3">
        <v>109992</v>
      </c>
      <c r="E36" s="3">
        <v>6111</v>
      </c>
      <c r="F36" s="3">
        <v>6756</v>
      </c>
      <c r="G36" s="1">
        <v>90.4</v>
      </c>
    </row>
    <row r="37" spans="1:7">
      <c r="A37" s="1">
        <v>22</v>
      </c>
      <c r="B37" s="1" t="s">
        <v>20</v>
      </c>
      <c r="C37" s="1">
        <v>20</v>
      </c>
      <c r="D37" s="3">
        <v>75065</v>
      </c>
      <c r="E37" s="3">
        <v>3753</v>
      </c>
      <c r="F37" s="3">
        <v>4832</v>
      </c>
      <c r="G37" s="1">
        <v>77.7</v>
      </c>
    </row>
    <row r="38" spans="1:7">
      <c r="A38" s="1">
        <v>15</v>
      </c>
      <c r="B38" s="1" t="s">
        <v>14</v>
      </c>
      <c r="C38" s="1">
        <v>17</v>
      </c>
      <c r="D38" s="3">
        <v>83165</v>
      </c>
      <c r="E38" s="3">
        <v>4892</v>
      </c>
      <c r="F38" s="3">
        <v>6501</v>
      </c>
      <c r="G38" s="1">
        <v>75.3</v>
      </c>
    </row>
    <row r="39" spans="1:7">
      <c r="A39" s="1">
        <v>56</v>
      </c>
      <c r="B39" s="1" t="s">
        <v>56</v>
      </c>
      <c r="C39" s="1">
        <v>16</v>
      </c>
      <c r="D39" s="3">
        <v>14276</v>
      </c>
      <c r="E39" s="1">
        <v>892</v>
      </c>
      <c r="F39" s="3">
        <v>1800</v>
      </c>
      <c r="G39" s="1">
        <v>49.6</v>
      </c>
    </row>
    <row r="40" spans="1:7">
      <c r="A40" s="1">
        <v>1</v>
      </c>
      <c r="B40" s="1" t="s">
        <v>0</v>
      </c>
      <c r="C40" s="1">
        <v>19</v>
      </c>
      <c r="D40" s="3">
        <v>221828</v>
      </c>
      <c r="E40" s="3">
        <v>11675</v>
      </c>
      <c r="F40" s="3">
        <v>11634</v>
      </c>
      <c r="G40" s="1">
        <v>100.4</v>
      </c>
    </row>
    <row r="41" spans="1:7">
      <c r="A41" s="1">
        <v>36</v>
      </c>
      <c r="B41" s="1" t="s">
        <v>35</v>
      </c>
      <c r="C41" s="1">
        <v>16</v>
      </c>
      <c r="D41" s="3">
        <v>39343</v>
      </c>
      <c r="E41" s="3">
        <v>2459</v>
      </c>
      <c r="F41" s="3">
        <v>4747</v>
      </c>
      <c r="G41" s="1">
        <v>51.8</v>
      </c>
    </row>
    <row r="42" spans="1:7">
      <c r="A42" s="1">
        <v>40</v>
      </c>
      <c r="B42" s="1" t="s">
        <v>32</v>
      </c>
      <c r="C42" s="1">
        <v>17</v>
      </c>
      <c r="D42" s="3">
        <v>36051</v>
      </c>
      <c r="E42" s="3">
        <v>2121</v>
      </c>
      <c r="F42" s="3">
        <v>3754</v>
      </c>
      <c r="G42" s="1">
        <v>56.5</v>
      </c>
    </row>
    <row r="43" spans="1:7">
      <c r="A43" s="1">
        <v>16</v>
      </c>
      <c r="B43" s="1" t="s">
        <v>12</v>
      </c>
      <c r="C43" s="1">
        <v>20</v>
      </c>
      <c r="D43" s="3">
        <v>94987</v>
      </c>
      <c r="E43" s="3">
        <v>4749</v>
      </c>
      <c r="F43" s="3">
        <v>4850</v>
      </c>
      <c r="G43" s="1">
        <v>97.9</v>
      </c>
    </row>
    <row r="44" spans="1:7">
      <c r="A44" s="1">
        <v>11</v>
      </c>
      <c r="B44" s="1" t="s">
        <v>8</v>
      </c>
      <c r="C44" s="1">
        <v>16</v>
      </c>
      <c r="D44" s="3">
        <v>82410</v>
      </c>
      <c r="E44" s="3">
        <v>5151</v>
      </c>
      <c r="F44" s="3">
        <v>17500</v>
      </c>
      <c r="G44" s="1">
        <v>29.4</v>
      </c>
    </row>
    <row r="45" spans="1:7">
      <c r="A45" s="1">
        <v>4</v>
      </c>
      <c r="B45" s="1" t="s">
        <v>3</v>
      </c>
      <c r="C45" s="1">
        <v>18</v>
      </c>
      <c r="D45" s="3">
        <v>124516</v>
      </c>
      <c r="E45" s="3">
        <v>6918</v>
      </c>
      <c r="F45" s="3">
        <v>7898</v>
      </c>
      <c r="G45" s="1">
        <v>87.6</v>
      </c>
    </row>
    <row r="46" spans="1:7">
      <c r="A46" s="1">
        <v>7</v>
      </c>
      <c r="B46" s="1" t="s">
        <v>4</v>
      </c>
      <c r="C46" s="1">
        <v>18</v>
      </c>
      <c r="D46" s="3">
        <v>109681</v>
      </c>
      <c r="E46" s="3">
        <v>6093</v>
      </c>
      <c r="F46" s="3">
        <v>5782</v>
      </c>
      <c r="G46" s="1">
        <v>105.4</v>
      </c>
    </row>
    <row r="47" spans="1:7">
      <c r="A47" s="1">
        <v>45</v>
      </c>
      <c r="B47" s="1" t="s">
        <v>46</v>
      </c>
      <c r="C47" s="1">
        <v>12</v>
      </c>
      <c r="D47" s="3">
        <v>22209</v>
      </c>
      <c r="E47" s="3">
        <v>1851</v>
      </c>
      <c r="F47" s="3">
        <v>2100</v>
      </c>
      <c r="G47" s="1">
        <v>88.1</v>
      </c>
    </row>
    <row r="48" spans="1:7">
      <c r="A48" s="1">
        <v>29</v>
      </c>
      <c r="B48" s="1" t="s">
        <v>33</v>
      </c>
      <c r="C48" s="1">
        <v>18</v>
      </c>
      <c r="D48" s="3">
        <v>53637</v>
      </c>
      <c r="E48" s="3">
        <v>2980</v>
      </c>
      <c r="F48" s="3">
        <v>3030</v>
      </c>
      <c r="G48" s="1">
        <v>98.3</v>
      </c>
    </row>
    <row r="49" spans="1:7">
      <c r="A49" s="1">
        <v>26</v>
      </c>
      <c r="B49" s="1" t="s">
        <v>24</v>
      </c>
      <c r="C49" s="1">
        <v>21</v>
      </c>
      <c r="D49" s="3">
        <v>68178</v>
      </c>
      <c r="E49" s="3">
        <v>3247</v>
      </c>
      <c r="F49" s="3">
        <v>3086</v>
      </c>
      <c r="G49" s="1">
        <v>105.2</v>
      </c>
    </row>
    <row r="50" spans="1:7">
      <c r="A50" s="1">
        <v>28</v>
      </c>
      <c r="B50" s="1" t="s">
        <v>26</v>
      </c>
      <c r="C50" s="1">
        <v>18</v>
      </c>
      <c r="D50" s="3">
        <v>56574</v>
      </c>
      <c r="E50" s="3">
        <v>3143</v>
      </c>
      <c r="F50" s="3">
        <v>5217</v>
      </c>
      <c r="G50" s="1">
        <v>60.2</v>
      </c>
    </row>
    <row r="51" spans="1:7">
      <c r="A51" s="1">
        <v>24</v>
      </c>
      <c r="B51" s="1" t="s">
        <v>30</v>
      </c>
      <c r="C51" s="1">
        <v>16</v>
      </c>
      <c r="D51" s="3">
        <v>53744</v>
      </c>
      <c r="E51" s="3">
        <v>3359</v>
      </c>
      <c r="F51" s="3">
        <v>4300</v>
      </c>
      <c r="G51" s="1">
        <v>78.099999999999994</v>
      </c>
    </row>
    <row r="52" spans="1:7">
      <c r="A52" s="1">
        <v>57</v>
      </c>
      <c r="B52" s="1" t="s">
        <v>53</v>
      </c>
      <c r="C52" s="1">
        <v>17</v>
      </c>
      <c r="D52" s="3">
        <v>14467</v>
      </c>
      <c r="E52" s="1">
        <v>851</v>
      </c>
      <c r="F52" s="3">
        <v>1589</v>
      </c>
      <c r="G52" s="1">
        <v>53.6</v>
      </c>
    </row>
    <row r="53" spans="1:7">
      <c r="A53" s="1">
        <v>59</v>
      </c>
      <c r="B53" s="1" t="s">
        <v>59</v>
      </c>
      <c r="C53" s="1">
        <v>15</v>
      </c>
      <c r="D53" s="3">
        <v>3645</v>
      </c>
      <c r="E53" s="1">
        <v>243</v>
      </c>
      <c r="F53" s="3">
        <v>8412</v>
      </c>
      <c r="G53" s="24">
        <v>2.9</v>
      </c>
    </row>
    <row r="54" spans="1:7">
      <c r="A54" s="1">
        <v>18</v>
      </c>
      <c r="B54" s="1" t="s">
        <v>17</v>
      </c>
      <c r="C54" s="1">
        <v>18</v>
      </c>
      <c r="D54" s="3">
        <v>75594</v>
      </c>
      <c r="E54" s="3">
        <v>4200</v>
      </c>
      <c r="F54" s="3">
        <v>5159</v>
      </c>
      <c r="G54" s="1">
        <v>81.400000000000006</v>
      </c>
    </row>
    <row r="55" spans="1:7">
      <c r="A55" s="1">
        <v>47</v>
      </c>
      <c r="B55" s="1" t="s">
        <v>47</v>
      </c>
      <c r="C55" s="1">
        <v>20</v>
      </c>
      <c r="D55" s="3">
        <v>35635</v>
      </c>
      <c r="E55" s="3">
        <v>1782</v>
      </c>
      <c r="F55" s="3">
        <v>3000</v>
      </c>
      <c r="G55" s="1">
        <v>59.4</v>
      </c>
    </row>
    <row r="56" spans="1:7">
      <c r="A56" s="1">
        <v>8</v>
      </c>
      <c r="B56" s="1" t="s">
        <v>10</v>
      </c>
      <c r="C56" s="1">
        <v>19</v>
      </c>
      <c r="D56" s="3">
        <v>106256</v>
      </c>
      <c r="E56" s="3">
        <v>5592</v>
      </c>
      <c r="F56" s="3">
        <v>6003</v>
      </c>
      <c r="G56" s="1">
        <v>93.2</v>
      </c>
    </row>
    <row r="57" spans="1:7">
      <c r="A57" s="1">
        <v>42</v>
      </c>
      <c r="B57" s="1" t="s">
        <v>40</v>
      </c>
      <c r="C57" s="1">
        <v>18</v>
      </c>
      <c r="D57" s="3">
        <v>35941</v>
      </c>
      <c r="E57" s="3">
        <v>1997</v>
      </c>
      <c r="F57" s="3">
        <v>2225</v>
      </c>
      <c r="G57" s="1">
        <v>89.7</v>
      </c>
    </row>
    <row r="58" spans="1:7">
      <c r="A58" s="1">
        <v>21</v>
      </c>
      <c r="B58" s="1" t="s">
        <v>19</v>
      </c>
      <c r="C58" s="1">
        <v>20</v>
      </c>
      <c r="D58" s="3">
        <v>77197</v>
      </c>
      <c r="E58" s="3">
        <v>3860</v>
      </c>
      <c r="F58" s="3">
        <v>4007</v>
      </c>
      <c r="G58" s="1">
        <v>96.3</v>
      </c>
    </row>
    <row r="59" spans="1:7">
      <c r="A59" s="1">
        <v>31</v>
      </c>
      <c r="B59" s="1" t="s">
        <v>28</v>
      </c>
      <c r="C59" s="1">
        <v>15</v>
      </c>
      <c r="D59" s="3">
        <v>42689</v>
      </c>
      <c r="E59" s="3">
        <v>2846</v>
      </c>
      <c r="F59" s="3">
        <v>3667</v>
      </c>
      <c r="G59" s="1">
        <v>77.599999999999994</v>
      </c>
    </row>
    <row r="60" spans="1:7">
      <c r="A60" s="1">
        <v>3</v>
      </c>
      <c r="B60" s="1" t="s">
        <v>1</v>
      </c>
      <c r="C60" s="1">
        <v>18</v>
      </c>
      <c r="D60" s="3">
        <v>159284</v>
      </c>
      <c r="E60" s="3">
        <v>8849</v>
      </c>
      <c r="F60" s="3">
        <v>15359</v>
      </c>
      <c r="G60" s="1">
        <v>57.6</v>
      </c>
    </row>
    <row r="61" spans="1:7">
      <c r="A61" s="1">
        <v>23</v>
      </c>
      <c r="B61" s="1" t="s">
        <v>23</v>
      </c>
      <c r="C61" s="1">
        <v>14</v>
      </c>
      <c r="D61" s="3">
        <v>47389</v>
      </c>
      <c r="E61" s="3">
        <v>3385</v>
      </c>
      <c r="F61" s="3">
        <v>3486</v>
      </c>
      <c r="G61" s="1">
        <v>97.1</v>
      </c>
    </row>
  </sheetData>
  <sortState xmlns:xlrd2="http://schemas.microsoft.com/office/spreadsheetml/2017/richdata2" ref="A2:G63">
    <sortCondition ref="B2:B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AF8-88C4-BE42-84FB-C1F6EFEAFF28}">
  <dimension ref="A1:G61"/>
  <sheetViews>
    <sheetView topLeftCell="A25" workbookViewId="0">
      <selection activeCell="B55" sqref="B55"/>
    </sheetView>
  </sheetViews>
  <sheetFormatPr baseColWidth="10" defaultRowHeight="16"/>
  <cols>
    <col min="4" max="4" width="15.1640625" bestFit="1" customWidth="1"/>
    <col min="5" max="5" width="17.83203125" bestFit="1" customWidth="1"/>
  </cols>
  <sheetData>
    <row r="1" spans="1:7" ht="17" thickBo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>
      <c r="A2" s="1">
        <v>59</v>
      </c>
      <c r="B2" s="1" t="s">
        <v>58</v>
      </c>
      <c r="C2" s="1">
        <v>16</v>
      </c>
      <c r="D2" s="3">
        <v>6687</v>
      </c>
      <c r="E2" s="1">
        <v>418</v>
      </c>
      <c r="F2" s="3">
        <v>6866</v>
      </c>
      <c r="G2" s="1">
        <v>6.1</v>
      </c>
    </row>
    <row r="3" spans="1:7">
      <c r="A3" s="1">
        <v>38</v>
      </c>
      <c r="B3" s="1" t="s">
        <v>38</v>
      </c>
      <c r="C3" s="1">
        <v>17</v>
      </c>
      <c r="D3" s="3">
        <v>37422</v>
      </c>
      <c r="E3" s="3">
        <v>2201</v>
      </c>
      <c r="F3" s="3">
        <v>2470</v>
      </c>
      <c r="G3" s="1">
        <v>89.1</v>
      </c>
    </row>
    <row r="4" spans="1:7">
      <c r="A4" s="1">
        <v>50</v>
      </c>
      <c r="B4" s="1" t="s">
        <v>45</v>
      </c>
      <c r="C4" s="1">
        <v>14</v>
      </c>
      <c r="D4" s="3">
        <v>22415</v>
      </c>
      <c r="E4" s="3">
        <v>1601</v>
      </c>
      <c r="F4" s="3">
        <v>6600</v>
      </c>
      <c r="G4" s="1">
        <v>24.3</v>
      </c>
    </row>
    <row r="5" spans="1:7">
      <c r="A5" s="1">
        <v>43</v>
      </c>
      <c r="B5" s="1" t="s">
        <v>34</v>
      </c>
      <c r="C5" s="1">
        <v>16</v>
      </c>
      <c r="D5" s="3">
        <v>32635</v>
      </c>
      <c r="E5" s="3">
        <v>2040</v>
      </c>
      <c r="F5" s="3">
        <v>4324</v>
      </c>
      <c r="G5" s="1">
        <v>47.2</v>
      </c>
    </row>
    <row r="6" spans="1:7">
      <c r="A6" s="1">
        <v>42</v>
      </c>
      <c r="B6" s="1" t="s">
        <v>42</v>
      </c>
      <c r="C6" s="1">
        <v>16</v>
      </c>
      <c r="D6" s="3">
        <v>32960</v>
      </c>
      <c r="E6" s="3">
        <v>2060</v>
      </c>
      <c r="F6" s="1">
        <v>800</v>
      </c>
      <c r="G6" s="1">
        <v>257.5</v>
      </c>
    </row>
    <row r="7" spans="1:7">
      <c r="A7" s="1">
        <v>53</v>
      </c>
      <c r="B7" s="1" t="s">
        <v>49</v>
      </c>
      <c r="C7" s="1">
        <v>13</v>
      </c>
      <c r="D7" s="3">
        <v>14183</v>
      </c>
      <c r="E7" s="3">
        <v>1091</v>
      </c>
      <c r="F7" s="3">
        <v>5000</v>
      </c>
      <c r="G7" s="1">
        <v>21.8</v>
      </c>
    </row>
    <row r="8" spans="1:7">
      <c r="A8" s="1">
        <v>47</v>
      </c>
      <c r="B8" s="1" t="s">
        <v>43</v>
      </c>
      <c r="C8" s="1">
        <v>18</v>
      </c>
      <c r="D8" s="3">
        <v>31972</v>
      </c>
      <c r="E8" s="3">
        <v>1776</v>
      </c>
      <c r="F8" s="3">
        <v>2746</v>
      </c>
      <c r="G8" s="1">
        <v>64.7</v>
      </c>
    </row>
    <row r="9" spans="1:7">
      <c r="A9" s="1">
        <v>28</v>
      </c>
      <c r="B9" s="1" t="s">
        <v>27</v>
      </c>
      <c r="C9" s="1">
        <v>22</v>
      </c>
      <c r="D9" s="3">
        <v>59931</v>
      </c>
      <c r="E9" s="3">
        <v>2724</v>
      </c>
      <c r="F9" s="3">
        <v>4373</v>
      </c>
      <c r="G9" s="1">
        <v>62.3</v>
      </c>
    </row>
    <row r="10" spans="1:7">
      <c r="A10" s="1">
        <v>58</v>
      </c>
      <c r="B10" s="1" t="s">
        <v>57</v>
      </c>
      <c r="C10" s="1">
        <v>17</v>
      </c>
      <c r="D10" s="3">
        <v>8929</v>
      </c>
      <c r="E10" s="1">
        <v>525</v>
      </c>
      <c r="F10" s="3">
        <v>1917</v>
      </c>
      <c r="G10" s="1">
        <v>27.4</v>
      </c>
    </row>
    <row r="11" spans="1:7">
      <c r="A11" s="1">
        <v>12</v>
      </c>
      <c r="B11" s="1" t="s">
        <v>11</v>
      </c>
      <c r="C11" s="1">
        <v>16</v>
      </c>
      <c r="D11" s="3">
        <v>74789</v>
      </c>
      <c r="E11" s="3">
        <v>4674</v>
      </c>
      <c r="F11" s="3">
        <v>7884</v>
      </c>
      <c r="G11" s="1">
        <v>59.3</v>
      </c>
    </row>
    <row r="12" spans="1:7">
      <c r="A12" s="1">
        <v>14</v>
      </c>
      <c r="B12" s="1" t="s">
        <v>18</v>
      </c>
      <c r="C12" s="1">
        <v>18</v>
      </c>
      <c r="D12" s="3">
        <v>79768</v>
      </c>
      <c r="E12" s="3">
        <v>4432</v>
      </c>
      <c r="F12" s="3">
        <v>6221</v>
      </c>
      <c r="G12" s="1">
        <v>71.2</v>
      </c>
    </row>
    <row r="13" spans="1:7">
      <c r="A13" s="1">
        <v>35</v>
      </c>
      <c r="B13" s="1" t="s">
        <v>36</v>
      </c>
      <c r="C13" s="1">
        <v>20</v>
      </c>
      <c r="D13" s="3">
        <v>46989</v>
      </c>
      <c r="E13" s="3">
        <v>2349</v>
      </c>
      <c r="F13" s="3">
        <v>5000</v>
      </c>
      <c r="G13" s="1">
        <v>47</v>
      </c>
    </row>
    <row r="14" spans="1:7">
      <c r="A14" s="1">
        <v>55</v>
      </c>
      <c r="B14" s="1" t="s">
        <v>55</v>
      </c>
      <c r="C14" s="1">
        <v>13</v>
      </c>
      <c r="D14" s="3">
        <v>12348</v>
      </c>
      <c r="E14" s="1">
        <v>950</v>
      </c>
      <c r="F14" s="3">
        <v>2495</v>
      </c>
      <c r="G14" s="1">
        <v>38.1</v>
      </c>
    </row>
    <row r="15" spans="1:7">
      <c r="A15" s="1">
        <v>54</v>
      </c>
      <c r="B15" s="1" t="s">
        <v>54</v>
      </c>
      <c r="C15" s="1">
        <v>18</v>
      </c>
      <c r="D15" s="3">
        <v>19544</v>
      </c>
      <c r="E15" s="3">
        <v>1086</v>
      </c>
      <c r="F15" s="3">
        <v>1800</v>
      </c>
      <c r="G15" s="1">
        <v>60.3</v>
      </c>
    </row>
    <row r="16" spans="1:7">
      <c r="A16" s="1">
        <v>29</v>
      </c>
      <c r="B16" s="1" t="s">
        <v>29</v>
      </c>
      <c r="C16" s="1">
        <v>18</v>
      </c>
      <c r="D16" s="3">
        <v>48759</v>
      </c>
      <c r="E16" s="3">
        <v>2709</v>
      </c>
      <c r="F16" s="3">
        <v>3000</v>
      </c>
      <c r="G16" s="1">
        <v>90.3</v>
      </c>
    </row>
    <row r="17" spans="1:7">
      <c r="A17" s="1">
        <v>46</v>
      </c>
      <c r="B17" s="1" t="s">
        <v>50</v>
      </c>
      <c r="C17" s="1">
        <v>16</v>
      </c>
      <c r="D17" s="3">
        <v>29020</v>
      </c>
      <c r="E17" s="3">
        <v>1814</v>
      </c>
      <c r="F17" s="3">
        <v>2222</v>
      </c>
      <c r="G17" s="1">
        <v>81.599999999999994</v>
      </c>
    </row>
    <row r="18" spans="1:7">
      <c r="A18" s="1">
        <v>4</v>
      </c>
      <c r="B18" s="1" t="s">
        <v>13</v>
      </c>
      <c r="C18" s="1">
        <v>16</v>
      </c>
      <c r="D18" s="3">
        <v>100097</v>
      </c>
      <c r="E18" s="3">
        <v>6256</v>
      </c>
      <c r="F18" s="3">
        <v>3407</v>
      </c>
      <c r="G18" s="1">
        <v>183.6</v>
      </c>
    </row>
    <row r="19" spans="1:7">
      <c r="A19" s="1">
        <v>15</v>
      </c>
      <c r="B19" s="1" t="s">
        <v>16</v>
      </c>
      <c r="C19" s="1">
        <v>15</v>
      </c>
      <c r="D19" s="3">
        <v>65679</v>
      </c>
      <c r="E19" s="3">
        <v>4379</v>
      </c>
      <c r="F19" s="3">
        <v>9000</v>
      </c>
      <c r="G19" s="1">
        <v>48.7</v>
      </c>
    </row>
    <row r="20" spans="1:7">
      <c r="A20" s="1">
        <v>20</v>
      </c>
      <c r="B20" s="1" t="s">
        <v>21</v>
      </c>
      <c r="C20" s="1">
        <v>16</v>
      </c>
      <c r="D20" s="3">
        <v>62530</v>
      </c>
      <c r="E20" s="3">
        <v>3908</v>
      </c>
      <c r="F20" s="3">
        <v>4267</v>
      </c>
      <c r="G20" s="1">
        <v>91.6</v>
      </c>
    </row>
    <row r="21" spans="1:7">
      <c r="A21" s="1">
        <v>32</v>
      </c>
      <c r="B21" s="1" t="s">
        <v>41</v>
      </c>
      <c r="C21" s="1">
        <v>15</v>
      </c>
      <c r="D21" s="3">
        <v>38424</v>
      </c>
      <c r="E21" s="3">
        <v>2562</v>
      </c>
      <c r="F21" s="3">
        <v>4500</v>
      </c>
      <c r="G21" s="1">
        <v>56.9</v>
      </c>
    </row>
    <row r="22" spans="1:7">
      <c r="A22" s="1">
        <v>10</v>
      </c>
      <c r="B22" s="1" t="s">
        <v>6</v>
      </c>
      <c r="C22" s="1">
        <v>21</v>
      </c>
      <c r="D22" s="3">
        <v>112765</v>
      </c>
      <c r="E22" s="3">
        <v>5370</v>
      </c>
      <c r="F22" s="3">
        <v>6026</v>
      </c>
      <c r="G22" s="1">
        <v>89.1</v>
      </c>
    </row>
    <row r="23" spans="1:7">
      <c r="A23" s="1">
        <v>44</v>
      </c>
      <c r="B23" s="1" t="s">
        <v>44</v>
      </c>
      <c r="C23" s="1">
        <v>17</v>
      </c>
      <c r="D23" s="3">
        <v>32866</v>
      </c>
      <c r="E23" s="3">
        <v>1933</v>
      </c>
      <c r="F23" s="3">
        <v>2490</v>
      </c>
      <c r="G23" s="1">
        <v>77.599999999999994</v>
      </c>
    </row>
    <row r="24" spans="1:7">
      <c r="A24" s="1">
        <v>34</v>
      </c>
      <c r="B24" s="1" t="s">
        <v>39</v>
      </c>
      <c r="C24" s="1">
        <v>15</v>
      </c>
      <c r="D24" s="3">
        <v>36991</v>
      </c>
      <c r="E24" s="3">
        <v>2466</v>
      </c>
      <c r="F24" s="3">
        <v>3095</v>
      </c>
      <c r="G24" s="1">
        <v>79.7</v>
      </c>
    </row>
    <row r="25" spans="1:7">
      <c r="A25" s="1">
        <v>52</v>
      </c>
      <c r="B25" s="1" t="s">
        <v>52</v>
      </c>
      <c r="C25" s="1">
        <v>18</v>
      </c>
      <c r="D25" s="3">
        <v>22044</v>
      </c>
      <c r="E25" s="3">
        <v>1225</v>
      </c>
      <c r="F25" s="3">
        <v>1400</v>
      </c>
      <c r="G25" s="1">
        <v>87.5</v>
      </c>
    </row>
    <row r="26" spans="1:7">
      <c r="A26" s="1">
        <v>40</v>
      </c>
      <c r="B26" s="1" t="s">
        <v>48</v>
      </c>
      <c r="C26" s="1">
        <v>16</v>
      </c>
      <c r="D26" s="3">
        <v>34322</v>
      </c>
      <c r="E26" s="3">
        <v>2145</v>
      </c>
      <c r="F26" s="3">
        <v>3373</v>
      </c>
      <c r="G26" s="1">
        <v>63.6</v>
      </c>
    </row>
    <row r="27" spans="1:7">
      <c r="A27" s="1">
        <v>17</v>
      </c>
      <c r="B27" s="1" t="s">
        <v>15</v>
      </c>
      <c r="C27" s="1">
        <v>18</v>
      </c>
      <c r="D27" s="3">
        <v>78177</v>
      </c>
      <c r="E27" s="3">
        <v>4343</v>
      </c>
      <c r="F27" s="3">
        <v>5124</v>
      </c>
      <c r="G27" s="1">
        <v>84.8</v>
      </c>
    </row>
    <row r="28" spans="1:7">
      <c r="A28" s="1">
        <v>36</v>
      </c>
      <c r="B28" s="1" t="s">
        <v>25</v>
      </c>
      <c r="C28" s="1">
        <v>17</v>
      </c>
      <c r="D28" s="3">
        <v>39650</v>
      </c>
      <c r="E28" s="3">
        <v>2332</v>
      </c>
      <c r="F28" s="3">
        <v>8373</v>
      </c>
      <c r="G28" s="1">
        <v>27.9</v>
      </c>
    </row>
    <row r="29" spans="1:7">
      <c r="A29" s="1">
        <v>51</v>
      </c>
      <c r="B29" s="1" t="s">
        <v>51</v>
      </c>
      <c r="C29" s="1">
        <v>17</v>
      </c>
      <c r="D29" s="3">
        <v>21211</v>
      </c>
      <c r="E29" s="3">
        <v>1248</v>
      </c>
      <c r="F29" s="3">
        <v>1300</v>
      </c>
      <c r="G29" s="1">
        <v>96</v>
      </c>
    </row>
    <row r="30" spans="1:7">
      <c r="A30" s="1">
        <v>37</v>
      </c>
      <c r="B30" s="1" t="s">
        <v>37</v>
      </c>
      <c r="C30" s="1">
        <v>40</v>
      </c>
      <c r="D30" s="3">
        <v>93254</v>
      </c>
      <c r="E30" s="3">
        <v>2331</v>
      </c>
      <c r="F30" s="3">
        <v>2549</v>
      </c>
      <c r="G30" s="1">
        <v>91.5</v>
      </c>
    </row>
    <row r="31" spans="1:7">
      <c r="A31" s="1">
        <v>31</v>
      </c>
      <c r="B31" s="1" t="s">
        <v>31</v>
      </c>
      <c r="C31" s="1">
        <v>17</v>
      </c>
      <c r="D31" s="3">
        <v>43683</v>
      </c>
      <c r="E31" s="3">
        <v>2570</v>
      </c>
      <c r="F31" s="3">
        <v>3200</v>
      </c>
      <c r="G31" s="1">
        <v>80.3</v>
      </c>
    </row>
    <row r="32" spans="1:7">
      <c r="A32" s="1">
        <v>8</v>
      </c>
      <c r="B32" s="1" t="s">
        <v>7</v>
      </c>
      <c r="C32" s="1">
        <v>18</v>
      </c>
      <c r="D32" s="3">
        <v>100736</v>
      </c>
      <c r="E32" s="3">
        <v>5596</v>
      </c>
      <c r="F32" s="3">
        <v>5800</v>
      </c>
      <c r="G32" s="1">
        <v>96.5</v>
      </c>
    </row>
    <row r="33" spans="1:7">
      <c r="A33" s="1">
        <v>13</v>
      </c>
      <c r="B33" s="1" t="s">
        <v>9</v>
      </c>
      <c r="C33" s="1">
        <v>16</v>
      </c>
      <c r="D33" s="3">
        <v>72571</v>
      </c>
      <c r="E33" s="3">
        <v>4536</v>
      </c>
      <c r="F33" s="3">
        <v>6114</v>
      </c>
      <c r="G33" s="1">
        <v>74.2</v>
      </c>
    </row>
    <row r="34" spans="1:7">
      <c r="A34" s="1">
        <v>26</v>
      </c>
      <c r="B34" s="1" t="s">
        <v>22</v>
      </c>
      <c r="C34" s="1">
        <v>20</v>
      </c>
      <c r="D34" s="3">
        <v>60042</v>
      </c>
      <c r="E34" s="3">
        <v>3002</v>
      </c>
      <c r="F34" s="3">
        <v>4466</v>
      </c>
      <c r="G34" s="1">
        <v>67.2</v>
      </c>
    </row>
    <row r="35" spans="1:7">
      <c r="A35" s="1">
        <v>3</v>
      </c>
      <c r="B35" s="1" t="s">
        <v>2</v>
      </c>
      <c r="C35" s="1">
        <v>16</v>
      </c>
      <c r="D35" s="3">
        <v>153513</v>
      </c>
      <c r="E35" s="3">
        <v>9595</v>
      </c>
      <c r="F35" s="3">
        <v>10000</v>
      </c>
      <c r="G35" s="1">
        <v>95.9</v>
      </c>
    </row>
    <row r="36" spans="1:7">
      <c r="A36" s="1">
        <v>6</v>
      </c>
      <c r="B36" s="1" t="s">
        <v>5</v>
      </c>
      <c r="C36" s="1">
        <v>19</v>
      </c>
      <c r="D36" s="3">
        <v>113493</v>
      </c>
      <c r="E36" s="3">
        <v>5973</v>
      </c>
      <c r="F36" s="3">
        <v>6756</v>
      </c>
      <c r="G36" s="1">
        <v>88.4</v>
      </c>
    </row>
    <row r="37" spans="1:7">
      <c r="A37" s="1">
        <v>21</v>
      </c>
      <c r="B37" s="1" t="s">
        <v>20</v>
      </c>
      <c r="C37" s="1">
        <v>19</v>
      </c>
      <c r="D37" s="3">
        <v>73385</v>
      </c>
      <c r="E37" s="3">
        <v>3862</v>
      </c>
      <c r="F37" s="3">
        <v>4832</v>
      </c>
      <c r="G37" s="1">
        <v>79.900000000000006</v>
      </c>
    </row>
    <row r="38" spans="1:7">
      <c r="A38" s="1">
        <v>18</v>
      </c>
      <c r="B38" s="1" t="s">
        <v>14</v>
      </c>
      <c r="C38" s="1">
        <v>18</v>
      </c>
      <c r="D38" s="3">
        <v>77904</v>
      </c>
      <c r="E38" s="3">
        <v>4328</v>
      </c>
      <c r="F38" s="3">
        <v>6501</v>
      </c>
      <c r="G38" s="1">
        <v>66.599999999999994</v>
      </c>
    </row>
    <row r="39" spans="1:7">
      <c r="A39" s="1">
        <v>56</v>
      </c>
      <c r="B39" s="1" t="s">
        <v>56</v>
      </c>
      <c r="C39" s="1">
        <v>15</v>
      </c>
      <c r="D39" s="3">
        <v>12218</v>
      </c>
      <c r="E39" s="1">
        <v>815</v>
      </c>
      <c r="F39" s="3">
        <v>1800</v>
      </c>
      <c r="G39" s="1">
        <v>45.3</v>
      </c>
    </row>
    <row r="40" spans="1:7">
      <c r="A40" s="1">
        <v>1</v>
      </c>
      <c r="B40" s="1" t="s">
        <v>0</v>
      </c>
      <c r="C40" s="1">
        <v>21</v>
      </c>
      <c r="D40" s="3">
        <v>241603</v>
      </c>
      <c r="E40" s="3">
        <v>11505</v>
      </c>
      <c r="F40" s="3">
        <v>11634</v>
      </c>
      <c r="G40" s="1">
        <v>98.9</v>
      </c>
    </row>
    <row r="41" spans="1:7">
      <c r="A41" s="1">
        <v>38</v>
      </c>
      <c r="B41" s="1" t="s">
        <v>35</v>
      </c>
      <c r="C41" s="1">
        <v>17</v>
      </c>
      <c r="D41" s="3">
        <v>37424</v>
      </c>
      <c r="E41" s="3">
        <v>2201</v>
      </c>
      <c r="F41" s="3">
        <v>4747</v>
      </c>
      <c r="G41" s="1">
        <v>46.4</v>
      </c>
    </row>
    <row r="42" spans="1:7">
      <c r="A42" s="1">
        <v>45</v>
      </c>
      <c r="B42" s="1" t="s">
        <v>32</v>
      </c>
      <c r="C42" s="1">
        <v>16</v>
      </c>
      <c r="D42" s="3">
        <v>30146</v>
      </c>
      <c r="E42" s="3">
        <v>1884</v>
      </c>
      <c r="F42" s="3">
        <v>3754</v>
      </c>
      <c r="G42" s="1">
        <v>50.2</v>
      </c>
    </row>
    <row r="43" spans="1:7">
      <c r="A43" s="1">
        <v>19</v>
      </c>
      <c r="B43" s="1" t="s">
        <v>12</v>
      </c>
      <c r="C43" s="1">
        <v>23</v>
      </c>
      <c r="D43" s="3">
        <v>95476</v>
      </c>
      <c r="E43" s="3">
        <v>4151</v>
      </c>
      <c r="F43" s="3">
        <v>4850</v>
      </c>
      <c r="G43" s="1">
        <v>85.6</v>
      </c>
    </row>
    <row r="44" spans="1:7">
      <c r="A44" s="1">
        <v>11</v>
      </c>
      <c r="B44" s="1" t="s">
        <v>8</v>
      </c>
      <c r="C44" s="1">
        <v>16</v>
      </c>
      <c r="D44" s="3">
        <v>85354</v>
      </c>
      <c r="E44" s="3">
        <v>5335</v>
      </c>
      <c r="F44" s="3">
        <v>17500</v>
      </c>
      <c r="G44" s="1">
        <v>30.5</v>
      </c>
    </row>
    <row r="45" spans="1:7">
      <c r="A45" s="1">
        <v>7</v>
      </c>
      <c r="B45" s="1" t="s">
        <v>3</v>
      </c>
      <c r="C45" s="1">
        <v>18</v>
      </c>
      <c r="D45" s="3">
        <v>106699</v>
      </c>
      <c r="E45" s="3">
        <v>5928</v>
      </c>
      <c r="F45" s="3">
        <v>7898</v>
      </c>
      <c r="G45" s="1">
        <v>75.099999999999994</v>
      </c>
    </row>
    <row r="46" spans="1:7">
      <c r="A46" s="1">
        <v>5</v>
      </c>
      <c r="B46" s="1" t="s">
        <v>4</v>
      </c>
      <c r="C46" s="1">
        <v>20</v>
      </c>
      <c r="D46" s="3">
        <v>120513</v>
      </c>
      <c r="E46" s="3">
        <v>6026</v>
      </c>
      <c r="F46" s="3">
        <v>5782</v>
      </c>
      <c r="G46" s="1">
        <v>104.2</v>
      </c>
    </row>
    <row r="47" spans="1:7">
      <c r="A47" s="1">
        <v>49</v>
      </c>
      <c r="B47" s="1" t="s">
        <v>46</v>
      </c>
      <c r="C47" s="1">
        <v>17</v>
      </c>
      <c r="D47" s="3">
        <v>27799</v>
      </c>
      <c r="E47" s="3">
        <v>1635</v>
      </c>
      <c r="F47" s="3">
        <v>2100</v>
      </c>
      <c r="G47" s="1">
        <v>77.900000000000006</v>
      </c>
    </row>
    <row r="48" spans="1:7">
      <c r="A48" s="1">
        <v>33</v>
      </c>
      <c r="B48" s="1" t="s">
        <v>33</v>
      </c>
      <c r="C48" s="1">
        <v>19</v>
      </c>
      <c r="D48" s="3">
        <v>47200</v>
      </c>
      <c r="E48" s="3">
        <v>2484</v>
      </c>
      <c r="F48" s="3">
        <v>3030</v>
      </c>
      <c r="G48" s="1">
        <v>82</v>
      </c>
    </row>
    <row r="49" spans="1:7">
      <c r="A49" s="1">
        <v>23</v>
      </c>
      <c r="B49" s="1" t="s">
        <v>24</v>
      </c>
      <c r="C49" s="1">
        <v>18</v>
      </c>
      <c r="D49" s="3">
        <v>56373</v>
      </c>
      <c r="E49" s="3">
        <v>3132</v>
      </c>
      <c r="F49" s="3">
        <v>3086</v>
      </c>
      <c r="G49" s="1">
        <v>101.5</v>
      </c>
    </row>
    <row r="50" spans="1:7">
      <c r="A50" s="1">
        <v>25</v>
      </c>
      <c r="B50" s="1" t="s">
        <v>26</v>
      </c>
      <c r="C50" s="1">
        <v>16</v>
      </c>
      <c r="D50" s="3">
        <v>49389</v>
      </c>
      <c r="E50" s="3">
        <v>3087</v>
      </c>
      <c r="F50" s="3">
        <v>5217</v>
      </c>
      <c r="G50" s="1">
        <v>59.2</v>
      </c>
    </row>
    <row r="51" spans="1:7">
      <c r="A51" s="1">
        <v>27</v>
      </c>
      <c r="B51" s="1" t="s">
        <v>30</v>
      </c>
      <c r="C51" s="1">
        <v>20</v>
      </c>
      <c r="D51" s="3">
        <v>57178</v>
      </c>
      <c r="E51" s="3">
        <v>2859</v>
      </c>
      <c r="F51" s="3">
        <v>4300</v>
      </c>
      <c r="G51" s="1">
        <v>66.5</v>
      </c>
    </row>
    <row r="52" spans="1:7">
      <c r="A52" s="1">
        <v>57</v>
      </c>
      <c r="B52" s="1" t="s">
        <v>53</v>
      </c>
      <c r="C52" s="1">
        <v>19</v>
      </c>
      <c r="D52" s="3">
        <v>15152</v>
      </c>
      <c r="E52" s="1">
        <v>797</v>
      </c>
      <c r="F52" s="3">
        <v>1589</v>
      </c>
      <c r="G52" s="1">
        <v>50.2</v>
      </c>
    </row>
    <row r="53" spans="1:7">
      <c r="A53" s="1">
        <v>60</v>
      </c>
      <c r="B53" s="1" t="s">
        <v>59</v>
      </c>
      <c r="C53" s="1">
        <v>15</v>
      </c>
      <c r="D53" s="3">
        <v>5594</v>
      </c>
      <c r="E53" s="1">
        <v>373</v>
      </c>
      <c r="F53" s="3">
        <v>8412</v>
      </c>
      <c r="G53" s="1">
        <v>4.4000000000000004</v>
      </c>
    </row>
    <row r="54" spans="1:7">
      <c r="A54" s="1">
        <v>16</v>
      </c>
      <c r="B54" s="1" t="s">
        <v>17</v>
      </c>
      <c r="C54" s="1">
        <v>15</v>
      </c>
      <c r="D54" s="3">
        <v>65471</v>
      </c>
      <c r="E54" s="3">
        <v>4365</v>
      </c>
      <c r="F54" s="3">
        <v>5159</v>
      </c>
      <c r="G54" s="1">
        <v>84.6</v>
      </c>
    </row>
    <row r="55" spans="1:7">
      <c r="A55" s="1">
        <v>48</v>
      </c>
      <c r="B55" s="1" t="s">
        <v>47</v>
      </c>
      <c r="C55" s="1">
        <v>18</v>
      </c>
      <c r="D55" s="3">
        <v>30357</v>
      </c>
      <c r="E55" s="3">
        <v>1686</v>
      </c>
      <c r="F55" s="3">
        <v>3000</v>
      </c>
      <c r="G55" s="1">
        <v>56.2</v>
      </c>
    </row>
    <row r="56" spans="1:7">
      <c r="A56" s="1">
        <v>9</v>
      </c>
      <c r="B56" s="1" t="s">
        <v>10</v>
      </c>
      <c r="C56" s="1">
        <v>18</v>
      </c>
      <c r="D56" s="3">
        <v>99762</v>
      </c>
      <c r="E56" s="3">
        <v>5542</v>
      </c>
      <c r="F56" s="3">
        <v>6003</v>
      </c>
      <c r="G56" s="1">
        <v>92.3</v>
      </c>
    </row>
    <row r="57" spans="1:7">
      <c r="A57" s="1">
        <v>41</v>
      </c>
      <c r="B57" s="1" t="s">
        <v>40</v>
      </c>
      <c r="C57" s="1">
        <v>16</v>
      </c>
      <c r="D57" s="3">
        <v>33620</v>
      </c>
      <c r="E57" s="3">
        <v>2101</v>
      </c>
      <c r="F57" s="3">
        <v>2225</v>
      </c>
      <c r="G57" s="1">
        <v>94.4</v>
      </c>
    </row>
    <row r="58" spans="1:7">
      <c r="A58" s="1">
        <v>22</v>
      </c>
      <c r="B58" s="1" t="s">
        <v>19</v>
      </c>
      <c r="C58" s="1">
        <v>20</v>
      </c>
      <c r="D58" s="3">
        <v>72756</v>
      </c>
      <c r="E58" s="3">
        <v>3638</v>
      </c>
      <c r="F58" s="3">
        <v>4007</v>
      </c>
      <c r="G58" s="1">
        <v>90.8</v>
      </c>
    </row>
    <row r="59" spans="1:7">
      <c r="A59" s="1">
        <v>30</v>
      </c>
      <c r="B59" s="1" t="s">
        <v>28</v>
      </c>
      <c r="C59" s="1">
        <v>21</v>
      </c>
      <c r="D59" s="3">
        <v>56037</v>
      </c>
      <c r="E59" s="3">
        <v>2668</v>
      </c>
      <c r="F59" s="3">
        <v>3667</v>
      </c>
      <c r="G59" s="1">
        <v>72.8</v>
      </c>
    </row>
    <row r="60" spans="1:7">
      <c r="A60" s="1">
        <v>2</v>
      </c>
      <c r="B60" s="1" t="s">
        <v>1</v>
      </c>
      <c r="C60" s="1">
        <v>18</v>
      </c>
      <c r="D60" s="3">
        <v>182839</v>
      </c>
      <c r="E60" s="3">
        <v>10158</v>
      </c>
      <c r="F60" s="3">
        <v>15359</v>
      </c>
      <c r="G60" s="1">
        <v>66.099999999999994</v>
      </c>
    </row>
    <row r="61" spans="1:7">
      <c r="A61" s="1">
        <v>24</v>
      </c>
      <c r="B61" s="1" t="s">
        <v>23</v>
      </c>
      <c r="C61" s="1">
        <v>16</v>
      </c>
      <c r="D61" s="3">
        <v>49446</v>
      </c>
      <c r="E61" s="3">
        <v>3090</v>
      </c>
      <c r="F61" s="3">
        <v>3486</v>
      </c>
      <c r="G61" s="1">
        <v>88.7</v>
      </c>
    </row>
  </sheetData>
  <sortState xmlns:xlrd2="http://schemas.microsoft.com/office/spreadsheetml/2017/richdata2" ref="A2:G62">
    <sortCondition ref="B2: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8B7C-4A5C-224B-A3C6-ED433BA9D8EB}">
  <dimension ref="A1:G61"/>
  <sheetViews>
    <sheetView workbookViewId="0">
      <selection activeCell="F12" sqref="F12"/>
    </sheetView>
  </sheetViews>
  <sheetFormatPr baseColWidth="10" defaultRowHeight="16"/>
  <cols>
    <col min="4" max="4" width="15.1640625" bestFit="1" customWidth="1"/>
    <col min="5" max="5" width="17.83203125" bestFit="1" customWidth="1"/>
  </cols>
  <sheetData>
    <row r="1" spans="1:7" ht="17" thickBo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>
      <c r="A2" s="1">
        <v>59</v>
      </c>
      <c r="B2" s="1" t="s">
        <v>58</v>
      </c>
      <c r="C2" s="1">
        <v>17</v>
      </c>
      <c r="D2" s="3">
        <v>11611</v>
      </c>
      <c r="E2" s="1">
        <v>683</v>
      </c>
      <c r="F2" s="3">
        <v>6866</v>
      </c>
      <c r="G2" s="1">
        <v>9.9</v>
      </c>
    </row>
    <row r="3" spans="1:7">
      <c r="A3" s="1">
        <v>39</v>
      </c>
      <c r="B3" s="1" t="s">
        <v>38</v>
      </c>
      <c r="C3" s="1">
        <v>16</v>
      </c>
      <c r="D3" s="3">
        <v>36521</v>
      </c>
      <c r="E3" s="3">
        <v>2283</v>
      </c>
      <c r="F3" s="3">
        <v>2470</v>
      </c>
      <c r="G3" s="1">
        <v>92.4</v>
      </c>
    </row>
    <row r="4" spans="1:7">
      <c r="A4" s="1">
        <v>46</v>
      </c>
      <c r="B4" s="1" t="s">
        <v>45</v>
      </c>
      <c r="C4" s="1">
        <v>14</v>
      </c>
      <c r="D4" s="3">
        <v>23588</v>
      </c>
      <c r="E4" s="3">
        <v>1685</v>
      </c>
      <c r="F4" s="3">
        <v>6600</v>
      </c>
      <c r="G4" s="1">
        <v>25.5</v>
      </c>
    </row>
    <row r="5" spans="1:7">
      <c r="A5" s="1">
        <v>35</v>
      </c>
      <c r="B5" s="1" t="s">
        <v>34</v>
      </c>
      <c r="C5" s="1">
        <v>17</v>
      </c>
      <c r="D5" s="3">
        <v>41307</v>
      </c>
      <c r="E5" s="3">
        <v>2430</v>
      </c>
      <c r="F5" s="3">
        <v>4324</v>
      </c>
      <c r="G5" s="1">
        <v>56.2</v>
      </c>
    </row>
    <row r="6" spans="1:7">
      <c r="A6" s="1">
        <v>43</v>
      </c>
      <c r="B6" s="1" t="s">
        <v>42</v>
      </c>
      <c r="C6" s="1">
        <v>17</v>
      </c>
      <c r="D6" s="3">
        <v>33958</v>
      </c>
      <c r="E6" s="3">
        <v>1998</v>
      </c>
      <c r="F6" s="1">
        <v>800</v>
      </c>
      <c r="G6" s="1">
        <v>249.7</v>
      </c>
    </row>
    <row r="7" spans="1:7">
      <c r="A7" s="1">
        <v>50</v>
      </c>
      <c r="B7" s="1" t="s">
        <v>49</v>
      </c>
      <c r="C7" s="1">
        <v>14</v>
      </c>
      <c r="D7" s="3">
        <v>19307</v>
      </c>
      <c r="E7" s="3">
        <v>1379</v>
      </c>
      <c r="F7" s="3">
        <v>5000</v>
      </c>
      <c r="G7" s="1">
        <v>27.6</v>
      </c>
    </row>
    <row r="8" spans="1:7">
      <c r="A8" s="1">
        <v>44</v>
      </c>
      <c r="B8" s="1" t="s">
        <v>43</v>
      </c>
      <c r="C8" s="1">
        <v>18</v>
      </c>
      <c r="D8" s="3">
        <v>34869</v>
      </c>
      <c r="E8" s="3">
        <v>1937</v>
      </c>
      <c r="F8" s="3">
        <v>2746</v>
      </c>
      <c r="G8" s="1">
        <v>70.5</v>
      </c>
    </row>
    <row r="9" spans="1:7">
      <c r="A9" s="1">
        <v>28</v>
      </c>
      <c r="B9" s="1" t="s">
        <v>27</v>
      </c>
      <c r="C9" s="1">
        <v>20</v>
      </c>
      <c r="D9" s="3">
        <v>59800</v>
      </c>
      <c r="E9" s="3">
        <v>2990</v>
      </c>
      <c r="F9" s="3">
        <v>4373</v>
      </c>
      <c r="G9" s="1">
        <v>68.400000000000006</v>
      </c>
    </row>
    <row r="10" spans="1:7">
      <c r="A10" s="1">
        <v>58</v>
      </c>
      <c r="B10" s="1" t="s">
        <v>57</v>
      </c>
      <c r="C10" s="1">
        <v>15</v>
      </c>
      <c r="D10" s="3">
        <v>11002</v>
      </c>
      <c r="E10" s="1">
        <v>733</v>
      </c>
      <c r="F10" s="3">
        <v>1917</v>
      </c>
      <c r="G10" s="1">
        <v>38.299999999999997</v>
      </c>
    </row>
    <row r="11" spans="1:7">
      <c r="A11" s="1">
        <v>12</v>
      </c>
      <c r="B11" s="1" t="s">
        <v>11</v>
      </c>
      <c r="C11" s="1">
        <v>18</v>
      </c>
      <c r="D11" s="3">
        <v>83380</v>
      </c>
      <c r="E11" s="3">
        <v>4632</v>
      </c>
      <c r="F11" s="3">
        <v>7884</v>
      </c>
      <c r="G11" s="1">
        <v>58.8</v>
      </c>
    </row>
    <row r="12" spans="1:7">
      <c r="A12" s="1">
        <v>19</v>
      </c>
      <c r="B12" s="1" t="s">
        <v>18</v>
      </c>
      <c r="C12" s="1">
        <v>18</v>
      </c>
      <c r="D12" s="3">
        <v>68406</v>
      </c>
      <c r="E12" s="3">
        <v>3800</v>
      </c>
      <c r="F12" s="3">
        <v>6221</v>
      </c>
      <c r="G12" s="1">
        <v>61.1</v>
      </c>
    </row>
    <row r="13" spans="1:7">
      <c r="A13" s="1">
        <v>37</v>
      </c>
      <c r="B13" s="1" t="s">
        <v>36</v>
      </c>
      <c r="C13" s="1">
        <v>20</v>
      </c>
      <c r="D13" s="3">
        <v>46093</v>
      </c>
      <c r="E13" s="3">
        <v>2305</v>
      </c>
      <c r="F13" s="3">
        <v>5000</v>
      </c>
      <c r="G13" s="1">
        <v>46.1</v>
      </c>
    </row>
    <row r="14" spans="1:7">
      <c r="A14" s="1">
        <v>56</v>
      </c>
      <c r="B14" s="1" t="s">
        <v>55</v>
      </c>
      <c r="C14" s="1">
        <v>15</v>
      </c>
      <c r="D14" s="3">
        <v>12913</v>
      </c>
      <c r="E14" s="1">
        <v>861</v>
      </c>
      <c r="F14" s="3">
        <v>2495</v>
      </c>
      <c r="G14" s="1">
        <v>34.5</v>
      </c>
    </row>
    <row r="15" spans="1:7">
      <c r="A15" s="1">
        <v>55</v>
      </c>
      <c r="B15" s="1" t="s">
        <v>54</v>
      </c>
      <c r="C15" s="1">
        <v>19</v>
      </c>
      <c r="D15" s="3">
        <v>17008</v>
      </c>
      <c r="E15" s="1">
        <v>895</v>
      </c>
      <c r="F15" s="3">
        <v>1800</v>
      </c>
      <c r="G15" s="1">
        <v>49.7</v>
      </c>
    </row>
    <row r="16" spans="1:7">
      <c r="A16" s="1">
        <v>30</v>
      </c>
      <c r="B16" s="1" t="s">
        <v>29</v>
      </c>
      <c r="C16" s="1">
        <v>19</v>
      </c>
      <c r="D16" s="3">
        <v>53327</v>
      </c>
      <c r="E16" s="3">
        <v>2807</v>
      </c>
      <c r="F16" s="3">
        <v>3000</v>
      </c>
      <c r="G16" s="1">
        <v>93.6</v>
      </c>
    </row>
    <row r="17" spans="1:7">
      <c r="A17" s="1">
        <v>51</v>
      </c>
      <c r="B17" s="1" t="s">
        <v>50</v>
      </c>
      <c r="C17" s="1">
        <v>19</v>
      </c>
      <c r="D17" s="3">
        <v>25682</v>
      </c>
      <c r="E17" s="3">
        <v>1352</v>
      </c>
      <c r="F17" s="3">
        <v>2222</v>
      </c>
      <c r="G17" s="1">
        <v>60.8</v>
      </c>
    </row>
    <row r="18" spans="1:7">
      <c r="A18" s="1">
        <v>14</v>
      </c>
      <c r="B18" s="1" t="s">
        <v>13</v>
      </c>
      <c r="C18" s="1">
        <v>17</v>
      </c>
      <c r="D18" s="3">
        <v>78158</v>
      </c>
      <c r="E18" s="3">
        <v>4598</v>
      </c>
      <c r="F18" s="3">
        <v>3407</v>
      </c>
      <c r="G18" s="1">
        <v>134.9</v>
      </c>
    </row>
    <row r="19" spans="1:7">
      <c r="A19" s="1">
        <v>17</v>
      </c>
      <c r="B19" s="1" t="s">
        <v>16</v>
      </c>
      <c r="C19" s="1">
        <v>17</v>
      </c>
      <c r="D19" s="3">
        <v>69128</v>
      </c>
      <c r="E19" s="3">
        <v>4066</v>
      </c>
      <c r="F19" s="3">
        <v>9000</v>
      </c>
      <c r="G19" s="1">
        <v>45.2</v>
      </c>
    </row>
    <row r="20" spans="1:7">
      <c r="A20" s="1">
        <v>22</v>
      </c>
      <c r="B20" s="1" t="s">
        <v>21</v>
      </c>
      <c r="C20" s="1">
        <v>17</v>
      </c>
      <c r="D20" s="3">
        <v>61066</v>
      </c>
      <c r="E20" s="3">
        <v>3592</v>
      </c>
      <c r="F20" s="3">
        <v>4267</v>
      </c>
      <c r="G20" s="1">
        <v>84.2</v>
      </c>
    </row>
    <row r="21" spans="1:7">
      <c r="A21" s="1">
        <v>42</v>
      </c>
      <c r="B21" s="1" t="s">
        <v>41</v>
      </c>
      <c r="C21" s="1">
        <v>18</v>
      </c>
      <c r="D21" s="3">
        <v>36729</v>
      </c>
      <c r="E21" s="3">
        <v>2040</v>
      </c>
      <c r="F21" s="3">
        <v>4500</v>
      </c>
      <c r="G21" s="1">
        <v>45.3</v>
      </c>
    </row>
    <row r="22" spans="1:7">
      <c r="A22" s="1">
        <v>7</v>
      </c>
      <c r="B22" s="1" t="s">
        <v>6</v>
      </c>
      <c r="C22" s="1">
        <v>21</v>
      </c>
      <c r="D22" s="3">
        <v>118954</v>
      </c>
      <c r="E22" s="3">
        <v>5664</v>
      </c>
      <c r="F22" s="3">
        <v>6026</v>
      </c>
      <c r="G22" s="1">
        <v>94</v>
      </c>
    </row>
    <row r="23" spans="1:7">
      <c r="A23" s="1">
        <v>45</v>
      </c>
      <c r="B23" s="1" t="s">
        <v>44</v>
      </c>
      <c r="C23" s="1">
        <v>16</v>
      </c>
      <c r="D23" s="3">
        <v>29540</v>
      </c>
      <c r="E23" s="3">
        <v>1846</v>
      </c>
      <c r="F23" s="3">
        <v>2490</v>
      </c>
      <c r="G23" s="1">
        <v>74.099999999999994</v>
      </c>
    </row>
    <row r="24" spans="1:7">
      <c r="A24" s="1">
        <v>40</v>
      </c>
      <c r="B24" s="1" t="s">
        <v>39</v>
      </c>
      <c r="C24" s="1">
        <v>14</v>
      </c>
      <c r="D24" s="3">
        <v>30173</v>
      </c>
      <c r="E24" s="3">
        <v>2155</v>
      </c>
      <c r="F24" s="3">
        <v>3095</v>
      </c>
      <c r="G24" s="1">
        <v>69.599999999999994</v>
      </c>
    </row>
    <row r="25" spans="1:7">
      <c r="A25" s="1">
        <v>53</v>
      </c>
      <c r="B25" s="1" t="s">
        <v>52</v>
      </c>
      <c r="C25" s="1">
        <v>19</v>
      </c>
      <c r="D25" s="3">
        <v>19534</v>
      </c>
      <c r="E25" s="3">
        <v>1028</v>
      </c>
      <c r="F25" s="3">
        <v>1400</v>
      </c>
      <c r="G25" s="1">
        <v>73.400000000000006</v>
      </c>
    </row>
    <row r="26" spans="1:7">
      <c r="A26" s="1">
        <v>49</v>
      </c>
      <c r="B26" s="1" t="s">
        <v>48</v>
      </c>
      <c r="C26" s="1">
        <v>15</v>
      </c>
      <c r="D26" s="3">
        <v>21261</v>
      </c>
      <c r="E26" s="3">
        <v>1417</v>
      </c>
      <c r="F26" s="3">
        <v>3373</v>
      </c>
      <c r="G26" s="1">
        <v>42</v>
      </c>
    </row>
    <row r="27" spans="1:7">
      <c r="A27" s="1">
        <v>16</v>
      </c>
      <c r="B27" s="1" t="s">
        <v>15</v>
      </c>
      <c r="C27" s="1">
        <v>18</v>
      </c>
      <c r="D27" s="3">
        <v>73407</v>
      </c>
      <c r="E27" s="3">
        <v>4078</v>
      </c>
      <c r="F27" s="3">
        <v>5124</v>
      </c>
      <c r="G27" s="1">
        <v>79.599999999999994</v>
      </c>
    </row>
    <row r="28" spans="1:7">
      <c r="A28" s="1">
        <v>26</v>
      </c>
      <c r="B28" s="1" t="s">
        <v>25</v>
      </c>
      <c r="C28" s="1">
        <v>19</v>
      </c>
      <c r="D28" s="3">
        <v>58408</v>
      </c>
      <c r="E28" s="3">
        <v>3074</v>
      </c>
      <c r="F28" s="3">
        <v>8373</v>
      </c>
      <c r="G28" s="1">
        <v>36.700000000000003</v>
      </c>
    </row>
    <row r="29" spans="1:7">
      <c r="A29" s="1">
        <v>52</v>
      </c>
      <c r="B29" s="1" t="s">
        <v>51</v>
      </c>
      <c r="C29" s="1">
        <v>18</v>
      </c>
      <c r="D29" s="3">
        <v>20589</v>
      </c>
      <c r="E29" s="3">
        <v>1144</v>
      </c>
      <c r="F29" s="3">
        <v>1300</v>
      </c>
      <c r="G29" s="1">
        <v>88</v>
      </c>
    </row>
    <row r="30" spans="1:7">
      <c r="A30" s="1">
        <v>38</v>
      </c>
      <c r="B30" s="1" t="s">
        <v>37</v>
      </c>
      <c r="C30" s="1">
        <v>30</v>
      </c>
      <c r="D30" s="3">
        <v>68926</v>
      </c>
      <c r="E30" s="3">
        <v>2298</v>
      </c>
      <c r="F30" s="3">
        <v>2549</v>
      </c>
      <c r="G30" s="1">
        <v>90.1</v>
      </c>
    </row>
    <row r="31" spans="1:7">
      <c r="A31" s="1">
        <v>32</v>
      </c>
      <c r="B31" s="1" t="s">
        <v>31</v>
      </c>
      <c r="C31" s="1">
        <v>18</v>
      </c>
      <c r="D31" s="3">
        <v>44874</v>
      </c>
      <c r="E31" s="3">
        <v>2493</v>
      </c>
      <c r="F31" s="3">
        <v>3200</v>
      </c>
      <c r="G31" s="1">
        <v>77.900000000000006</v>
      </c>
    </row>
    <row r="32" spans="1:7">
      <c r="A32" s="1">
        <v>8</v>
      </c>
      <c r="B32" s="1" t="s">
        <v>7</v>
      </c>
      <c r="C32" s="1">
        <v>19</v>
      </c>
      <c r="D32" s="3">
        <v>102575</v>
      </c>
      <c r="E32" s="3">
        <v>5399</v>
      </c>
      <c r="F32" s="3">
        <v>5800</v>
      </c>
      <c r="G32" s="1">
        <v>93.1</v>
      </c>
    </row>
    <row r="33" spans="1:7">
      <c r="A33" s="1">
        <v>10</v>
      </c>
      <c r="B33" s="1" t="s">
        <v>9</v>
      </c>
      <c r="C33" s="1">
        <v>16</v>
      </c>
      <c r="D33" s="3">
        <v>82511</v>
      </c>
      <c r="E33" s="3">
        <v>5157</v>
      </c>
      <c r="F33" s="3">
        <v>6114</v>
      </c>
      <c r="G33" s="1">
        <v>84.3</v>
      </c>
    </row>
    <row r="34" spans="1:7">
      <c r="A34" s="1">
        <v>23</v>
      </c>
      <c r="B34" s="1" t="s">
        <v>22</v>
      </c>
      <c r="C34" s="1">
        <v>16</v>
      </c>
      <c r="D34" s="3">
        <v>53027</v>
      </c>
      <c r="E34" s="3">
        <v>3314</v>
      </c>
      <c r="F34" s="3">
        <v>4466</v>
      </c>
      <c r="G34" s="1">
        <v>74.2</v>
      </c>
    </row>
    <row r="35" spans="1:7">
      <c r="A35" s="1">
        <v>3</v>
      </c>
      <c r="B35" s="1" t="s">
        <v>2</v>
      </c>
      <c r="C35" s="1">
        <v>19</v>
      </c>
      <c r="D35" s="3">
        <v>165785</v>
      </c>
      <c r="E35" s="3">
        <v>8726</v>
      </c>
      <c r="F35" s="3">
        <v>10000</v>
      </c>
      <c r="G35" s="1">
        <v>87.3</v>
      </c>
    </row>
    <row r="36" spans="1:7">
      <c r="A36" s="1">
        <v>6</v>
      </c>
      <c r="B36" s="1" t="s">
        <v>5</v>
      </c>
      <c r="C36" s="1">
        <v>20</v>
      </c>
      <c r="D36" s="3">
        <v>116224</v>
      </c>
      <c r="E36" s="3">
        <v>5811</v>
      </c>
      <c r="F36" s="3">
        <v>6756</v>
      </c>
      <c r="G36" s="1">
        <v>86</v>
      </c>
    </row>
    <row r="37" spans="1:7">
      <c r="A37" s="1">
        <v>21</v>
      </c>
      <c r="B37" s="1" t="s">
        <v>20</v>
      </c>
      <c r="C37" s="1">
        <v>21</v>
      </c>
      <c r="D37" s="3">
        <v>75754</v>
      </c>
      <c r="E37" s="3">
        <v>3607</v>
      </c>
      <c r="F37" s="3">
        <v>4832</v>
      </c>
      <c r="G37" s="1">
        <v>74.7</v>
      </c>
    </row>
    <row r="38" spans="1:7">
      <c r="A38" s="1">
        <v>15</v>
      </c>
      <c r="B38" s="1" t="s">
        <v>14</v>
      </c>
      <c r="C38" s="1">
        <v>18</v>
      </c>
      <c r="D38" s="3">
        <v>79600</v>
      </c>
      <c r="E38" s="3">
        <v>4422</v>
      </c>
      <c r="F38" s="3">
        <v>6501</v>
      </c>
      <c r="G38" s="1">
        <v>68</v>
      </c>
    </row>
    <row r="39" spans="1:7">
      <c r="A39" s="1">
        <v>57</v>
      </c>
      <c r="B39" s="1" t="s">
        <v>56</v>
      </c>
      <c r="C39" s="1">
        <v>16</v>
      </c>
      <c r="D39" s="3">
        <v>13191</v>
      </c>
      <c r="E39" s="1">
        <v>824</v>
      </c>
      <c r="F39" s="3">
        <v>1800</v>
      </c>
      <c r="G39" s="1">
        <v>45.8</v>
      </c>
    </row>
    <row r="40" spans="1:7">
      <c r="A40" s="1">
        <v>1</v>
      </c>
      <c r="B40" s="1" t="s">
        <v>0</v>
      </c>
      <c r="C40" s="1">
        <v>21</v>
      </c>
      <c r="D40" s="3">
        <v>239563</v>
      </c>
      <c r="E40" s="3">
        <v>11408</v>
      </c>
      <c r="F40" s="3">
        <v>11634</v>
      </c>
      <c r="G40" s="1">
        <v>98.1</v>
      </c>
    </row>
    <row r="41" spans="1:7">
      <c r="A41" s="1">
        <v>36</v>
      </c>
      <c r="B41" s="1" t="s">
        <v>35</v>
      </c>
      <c r="C41" s="1">
        <v>20</v>
      </c>
      <c r="D41" s="3">
        <v>46706</v>
      </c>
      <c r="E41" s="3">
        <v>2335</v>
      </c>
      <c r="F41" s="3">
        <v>4747</v>
      </c>
      <c r="G41" s="1">
        <v>49.2</v>
      </c>
    </row>
    <row r="42" spans="1:7">
      <c r="A42" s="1">
        <v>33</v>
      </c>
      <c r="B42" s="1" t="s">
        <v>32</v>
      </c>
      <c r="C42" s="1">
        <v>22</v>
      </c>
      <c r="D42" s="3">
        <v>54583</v>
      </c>
      <c r="E42" s="3">
        <v>2481</v>
      </c>
      <c r="F42" s="3">
        <v>3754</v>
      </c>
      <c r="G42" s="1">
        <v>66.099999999999994</v>
      </c>
    </row>
    <row r="43" spans="1:7">
      <c r="A43" s="1">
        <v>13</v>
      </c>
      <c r="B43" s="1" t="s">
        <v>12</v>
      </c>
      <c r="C43" s="1">
        <v>21</v>
      </c>
      <c r="D43" s="3">
        <v>96675</v>
      </c>
      <c r="E43" s="3">
        <v>4604</v>
      </c>
      <c r="F43" s="3">
        <v>4850</v>
      </c>
      <c r="G43" s="1">
        <v>94.9</v>
      </c>
    </row>
    <row r="44" spans="1:7">
      <c r="A44" s="1">
        <v>9</v>
      </c>
      <c r="B44" s="1" t="s">
        <v>8</v>
      </c>
      <c r="C44" s="1">
        <v>20</v>
      </c>
      <c r="D44" s="3">
        <v>106737</v>
      </c>
      <c r="E44" s="3">
        <v>5337</v>
      </c>
      <c r="F44" s="3">
        <v>17500</v>
      </c>
      <c r="G44" s="1">
        <v>30.5</v>
      </c>
    </row>
    <row r="45" spans="1:7">
      <c r="A45" s="1">
        <v>4</v>
      </c>
      <c r="B45" s="1" t="s">
        <v>3</v>
      </c>
      <c r="C45" s="1">
        <v>18</v>
      </c>
      <c r="D45" s="3">
        <v>110115</v>
      </c>
      <c r="E45" s="3">
        <v>6118</v>
      </c>
      <c r="F45" s="3">
        <v>7898</v>
      </c>
      <c r="G45" s="1">
        <v>77.5</v>
      </c>
    </row>
    <row r="46" spans="1:7">
      <c r="A46" s="1">
        <v>5</v>
      </c>
      <c r="B46" s="1" t="s">
        <v>4</v>
      </c>
      <c r="C46" s="1">
        <v>19</v>
      </c>
      <c r="D46" s="3">
        <v>112221</v>
      </c>
      <c r="E46" s="3">
        <v>5906</v>
      </c>
      <c r="F46" s="3">
        <v>5782</v>
      </c>
      <c r="G46" s="1">
        <v>102.2</v>
      </c>
    </row>
    <row r="47" spans="1:7">
      <c r="A47" s="1">
        <v>47</v>
      </c>
      <c r="B47" s="1" t="s">
        <v>46</v>
      </c>
      <c r="C47" s="1">
        <v>18</v>
      </c>
      <c r="D47" s="3">
        <v>28822</v>
      </c>
      <c r="E47" s="3">
        <v>1601</v>
      </c>
      <c r="F47" s="3">
        <v>2100</v>
      </c>
      <c r="G47" s="1">
        <v>76.2</v>
      </c>
    </row>
    <row r="48" spans="1:7">
      <c r="A48" s="1">
        <v>34</v>
      </c>
      <c r="B48" s="1" t="s">
        <v>33</v>
      </c>
      <c r="C48" s="1">
        <v>16</v>
      </c>
      <c r="D48" s="3">
        <v>39296</v>
      </c>
      <c r="E48" s="3">
        <v>2456</v>
      </c>
      <c r="F48" s="3">
        <v>3030</v>
      </c>
      <c r="G48" s="1">
        <v>81.099999999999994</v>
      </c>
    </row>
    <row r="49" spans="1:7">
      <c r="A49" s="1">
        <v>25</v>
      </c>
      <c r="B49" s="1" t="s">
        <v>24</v>
      </c>
      <c r="C49" s="1">
        <v>16</v>
      </c>
      <c r="D49" s="3">
        <v>49522</v>
      </c>
      <c r="E49" s="3">
        <v>3095</v>
      </c>
      <c r="F49" s="3">
        <v>3086</v>
      </c>
      <c r="G49" s="1">
        <v>100.3</v>
      </c>
    </row>
    <row r="50" spans="1:7">
      <c r="A50" s="1">
        <v>27</v>
      </c>
      <c r="B50" s="1" t="s">
        <v>26</v>
      </c>
      <c r="C50" s="1">
        <v>16</v>
      </c>
      <c r="D50" s="3">
        <v>48213</v>
      </c>
      <c r="E50" s="3">
        <v>3013</v>
      </c>
      <c r="F50" s="3">
        <v>5217</v>
      </c>
      <c r="G50" s="1">
        <v>57.8</v>
      </c>
    </row>
    <row r="51" spans="1:7">
      <c r="A51" s="1">
        <v>31</v>
      </c>
      <c r="B51" s="1" t="s">
        <v>30</v>
      </c>
      <c r="C51" s="1">
        <v>20</v>
      </c>
      <c r="D51" s="3">
        <v>52001</v>
      </c>
      <c r="E51" s="3">
        <v>2600</v>
      </c>
      <c r="F51" s="3">
        <v>4300</v>
      </c>
      <c r="G51" s="1">
        <v>60.5</v>
      </c>
    </row>
    <row r="52" spans="1:7">
      <c r="A52" s="1">
        <v>54</v>
      </c>
      <c r="B52" s="1" t="s">
        <v>53</v>
      </c>
      <c r="C52" s="1">
        <v>19</v>
      </c>
      <c r="D52" s="3">
        <v>18510</v>
      </c>
      <c r="E52" s="1">
        <v>974</v>
      </c>
      <c r="F52" s="3">
        <v>1589</v>
      </c>
      <c r="G52" s="1">
        <v>61.3</v>
      </c>
    </row>
    <row r="53" spans="1:7">
      <c r="A53" s="1">
        <v>60</v>
      </c>
      <c r="B53" s="1" t="s">
        <v>59</v>
      </c>
      <c r="C53" s="1">
        <v>16</v>
      </c>
      <c r="D53" s="3">
        <v>5803</v>
      </c>
      <c r="E53" s="1">
        <v>363</v>
      </c>
      <c r="F53" s="3">
        <v>8412</v>
      </c>
      <c r="G53" s="1">
        <v>4.32</v>
      </c>
    </row>
    <row r="54" spans="1:7">
      <c r="A54" s="1">
        <v>18</v>
      </c>
      <c r="B54" s="1" t="s">
        <v>17</v>
      </c>
      <c r="C54" s="1">
        <v>21</v>
      </c>
      <c r="D54" s="3">
        <v>84526</v>
      </c>
      <c r="E54" s="3">
        <v>4025</v>
      </c>
      <c r="F54" s="3">
        <v>5159</v>
      </c>
      <c r="G54" s="1">
        <v>78</v>
      </c>
    </row>
    <row r="55" spans="1:7">
      <c r="A55" s="1">
        <v>48</v>
      </c>
      <c r="B55" s="1" t="s">
        <v>47</v>
      </c>
      <c r="C55" s="1">
        <v>17</v>
      </c>
      <c r="D55" s="3">
        <v>25584</v>
      </c>
      <c r="E55" s="3">
        <v>1505</v>
      </c>
      <c r="F55" s="3">
        <v>3000</v>
      </c>
      <c r="G55" s="1">
        <v>50.2</v>
      </c>
    </row>
    <row r="56" spans="1:7">
      <c r="A56" s="1">
        <v>11</v>
      </c>
      <c r="B56" s="1" t="s">
        <v>10</v>
      </c>
      <c r="C56" s="1">
        <v>18</v>
      </c>
      <c r="D56" s="3">
        <v>87608</v>
      </c>
      <c r="E56" s="3">
        <v>4867</v>
      </c>
      <c r="F56" s="3">
        <v>6003</v>
      </c>
      <c r="G56" s="1">
        <v>81.099999999999994</v>
      </c>
    </row>
    <row r="57" spans="1:7">
      <c r="A57" s="1">
        <v>41</v>
      </c>
      <c r="B57" s="1" t="s">
        <v>40</v>
      </c>
      <c r="C57" s="1">
        <v>17</v>
      </c>
      <c r="D57" s="3">
        <v>34939</v>
      </c>
      <c r="E57" s="3">
        <v>2055</v>
      </c>
      <c r="F57" s="3">
        <v>2225</v>
      </c>
      <c r="G57" s="1">
        <v>92.4</v>
      </c>
    </row>
    <row r="58" spans="1:7">
      <c r="A58" s="1">
        <v>20</v>
      </c>
      <c r="B58" s="1" t="s">
        <v>19</v>
      </c>
      <c r="C58" s="1">
        <v>17</v>
      </c>
      <c r="D58" s="3">
        <v>63783</v>
      </c>
      <c r="E58" s="3">
        <v>3752</v>
      </c>
      <c r="F58" s="3">
        <v>4007</v>
      </c>
      <c r="G58" s="1">
        <v>93.6</v>
      </c>
    </row>
    <row r="59" spans="1:7">
      <c r="A59" s="1">
        <v>29</v>
      </c>
      <c r="B59" s="1" t="s">
        <v>28</v>
      </c>
      <c r="C59" s="1">
        <v>19</v>
      </c>
      <c r="D59" s="3">
        <v>55857</v>
      </c>
      <c r="E59" s="3">
        <v>2940</v>
      </c>
      <c r="F59" s="3">
        <v>3667</v>
      </c>
      <c r="G59" s="1">
        <v>80.2</v>
      </c>
    </row>
    <row r="60" spans="1:7">
      <c r="A60" s="1">
        <v>2</v>
      </c>
      <c r="B60" s="1" t="s">
        <v>1</v>
      </c>
      <c r="C60" s="1">
        <v>19</v>
      </c>
      <c r="D60" s="3">
        <v>198283</v>
      </c>
      <c r="E60" s="3">
        <v>10436</v>
      </c>
      <c r="F60" s="3">
        <v>15359</v>
      </c>
      <c r="G60" s="1">
        <v>67.900000000000006</v>
      </c>
    </row>
    <row r="61" spans="1:7">
      <c r="A61" s="1">
        <v>24</v>
      </c>
      <c r="B61" s="1" t="s">
        <v>23</v>
      </c>
      <c r="C61" s="1">
        <v>17</v>
      </c>
      <c r="D61" s="3">
        <v>54578</v>
      </c>
      <c r="E61" s="3">
        <v>3210</v>
      </c>
      <c r="F61" s="3">
        <v>3486</v>
      </c>
      <c r="G61" s="1">
        <v>92.1</v>
      </c>
    </row>
  </sheetData>
  <sortState xmlns:xlrd2="http://schemas.microsoft.com/office/spreadsheetml/2017/richdata2" ref="A2:G62">
    <sortCondition ref="B2:B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CE18-CD33-304C-B49C-5938C65FE8C5}">
  <dimension ref="A1:G61"/>
  <sheetViews>
    <sheetView workbookViewId="0">
      <selection activeCell="N11" sqref="M11:N11"/>
    </sheetView>
  </sheetViews>
  <sheetFormatPr baseColWidth="10" defaultRowHeight="16"/>
  <cols>
    <col min="4" max="4" width="15.1640625" bestFit="1" customWidth="1"/>
    <col min="5" max="5" width="17.83203125" bestFit="1" customWidth="1"/>
  </cols>
  <sheetData>
    <row r="1" spans="1:7" ht="17" thickBo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>
      <c r="A2" s="1">
        <v>59</v>
      </c>
      <c r="B2" s="1" t="s">
        <v>58</v>
      </c>
      <c r="C2" s="1">
        <v>19</v>
      </c>
      <c r="D2" s="3">
        <v>12815</v>
      </c>
      <c r="E2" s="1">
        <v>674</v>
      </c>
      <c r="F2" s="3">
        <v>6866</v>
      </c>
      <c r="G2" s="1">
        <v>9.8000000000000007</v>
      </c>
    </row>
    <row r="3" spans="1:7">
      <c r="A3" s="1">
        <v>42</v>
      </c>
      <c r="B3" s="1" t="s">
        <v>38</v>
      </c>
      <c r="C3" s="1">
        <v>19</v>
      </c>
      <c r="D3" s="3">
        <v>36830</v>
      </c>
      <c r="E3" s="3">
        <v>1938</v>
      </c>
      <c r="F3" s="3">
        <v>2470</v>
      </c>
      <c r="G3" s="1">
        <v>78.5</v>
      </c>
    </row>
    <row r="4" spans="1:7">
      <c r="A4" s="1">
        <v>47</v>
      </c>
      <c r="B4" s="1" t="s">
        <v>45</v>
      </c>
      <c r="C4" s="1">
        <v>16</v>
      </c>
      <c r="D4" s="3">
        <v>25784</v>
      </c>
      <c r="E4" s="3">
        <v>1612</v>
      </c>
      <c r="F4" s="3">
        <v>6600</v>
      </c>
      <c r="G4" s="1">
        <v>24.4</v>
      </c>
    </row>
    <row r="5" spans="1:7">
      <c r="A5" s="1">
        <v>46</v>
      </c>
      <c r="B5" s="1" t="s">
        <v>34</v>
      </c>
      <c r="C5" s="1">
        <v>16</v>
      </c>
      <c r="D5" s="3">
        <v>29589</v>
      </c>
      <c r="E5" s="3">
        <v>1849</v>
      </c>
      <c r="F5" s="3">
        <v>4324</v>
      </c>
      <c r="G5" s="1">
        <v>42.8</v>
      </c>
    </row>
    <row r="6" spans="1:7">
      <c r="A6" s="1">
        <v>41</v>
      </c>
      <c r="B6" s="1" t="s">
        <v>42</v>
      </c>
      <c r="C6" s="1">
        <v>16</v>
      </c>
      <c r="D6" s="3">
        <v>31107</v>
      </c>
      <c r="E6" s="3">
        <v>1944</v>
      </c>
      <c r="F6" s="1">
        <v>800</v>
      </c>
      <c r="G6" s="1">
        <v>243</v>
      </c>
    </row>
    <row r="7" spans="1:7">
      <c r="A7" s="1">
        <v>54</v>
      </c>
      <c r="B7" s="1" t="s">
        <v>49</v>
      </c>
      <c r="C7" s="1">
        <v>14</v>
      </c>
      <c r="D7" s="3">
        <v>14442</v>
      </c>
      <c r="E7" s="3">
        <v>1032</v>
      </c>
      <c r="F7" s="3">
        <v>5000</v>
      </c>
      <c r="G7" s="1">
        <v>20.6</v>
      </c>
    </row>
    <row r="8" spans="1:7">
      <c r="A8" s="1">
        <v>43</v>
      </c>
      <c r="B8" s="1" t="s">
        <v>43</v>
      </c>
      <c r="C8" s="1">
        <v>16</v>
      </c>
      <c r="D8" s="3">
        <v>29812</v>
      </c>
      <c r="E8" s="3">
        <v>1863</v>
      </c>
      <c r="F8" s="3">
        <v>2746</v>
      </c>
      <c r="G8" s="1">
        <v>67.900000000000006</v>
      </c>
    </row>
    <row r="9" spans="1:7">
      <c r="A9" s="1">
        <v>27</v>
      </c>
      <c r="B9" s="1" t="s">
        <v>27</v>
      </c>
      <c r="C9" s="1">
        <v>17</v>
      </c>
      <c r="D9" s="3">
        <v>51716</v>
      </c>
      <c r="E9" s="3">
        <v>3042</v>
      </c>
      <c r="F9" s="3">
        <v>4373</v>
      </c>
      <c r="G9" s="1">
        <v>69.599999999999994</v>
      </c>
    </row>
    <row r="10" spans="1:7">
      <c r="A10" s="1">
        <v>52</v>
      </c>
      <c r="B10" s="1" t="s">
        <v>57</v>
      </c>
      <c r="C10" s="1">
        <v>21</v>
      </c>
      <c r="D10" s="3">
        <v>23756</v>
      </c>
      <c r="E10" s="3">
        <v>1131</v>
      </c>
      <c r="F10" s="3">
        <v>1917</v>
      </c>
      <c r="G10" s="1">
        <v>59</v>
      </c>
    </row>
    <row r="11" spans="1:7">
      <c r="A11" s="1">
        <v>15</v>
      </c>
      <c r="B11" s="1" t="s">
        <v>11</v>
      </c>
      <c r="C11" s="1">
        <v>14</v>
      </c>
      <c r="D11" s="3">
        <v>61590</v>
      </c>
      <c r="E11" s="3">
        <v>4399</v>
      </c>
      <c r="F11" s="3">
        <v>7884</v>
      </c>
      <c r="G11" s="1">
        <v>55.8</v>
      </c>
    </row>
    <row r="12" spans="1:7">
      <c r="A12" s="1">
        <v>19</v>
      </c>
      <c r="B12" s="1" t="s">
        <v>18</v>
      </c>
      <c r="C12" s="1">
        <v>15</v>
      </c>
      <c r="D12" s="3">
        <v>57457</v>
      </c>
      <c r="E12" s="3">
        <v>3830</v>
      </c>
      <c r="F12" s="3">
        <v>6221</v>
      </c>
      <c r="G12" s="1">
        <v>61.6</v>
      </c>
    </row>
    <row r="13" spans="1:7">
      <c r="A13" s="1">
        <v>33</v>
      </c>
      <c r="B13" s="1" t="s">
        <v>36</v>
      </c>
      <c r="C13" s="1">
        <v>19</v>
      </c>
      <c r="D13" s="3">
        <v>50826</v>
      </c>
      <c r="E13" s="3">
        <v>2675</v>
      </c>
      <c r="F13" s="3">
        <v>5000</v>
      </c>
      <c r="G13" s="1">
        <v>53.5</v>
      </c>
    </row>
    <row r="14" spans="1:7">
      <c r="A14" s="1">
        <v>56</v>
      </c>
      <c r="B14" s="1" t="s">
        <v>55</v>
      </c>
      <c r="C14" s="1">
        <v>15</v>
      </c>
      <c r="D14" s="3">
        <v>11704</v>
      </c>
      <c r="E14" s="1">
        <v>780</v>
      </c>
      <c r="F14" s="3">
        <v>2495</v>
      </c>
      <c r="G14" s="1">
        <v>31.3</v>
      </c>
    </row>
    <row r="15" spans="1:7">
      <c r="A15" s="1">
        <v>53</v>
      </c>
      <c r="B15" s="1" t="s">
        <v>54</v>
      </c>
      <c r="C15" s="1">
        <v>17</v>
      </c>
      <c r="D15" s="3">
        <v>17565</v>
      </c>
      <c r="E15" s="3">
        <v>1033</v>
      </c>
      <c r="F15" s="3">
        <v>1800</v>
      </c>
      <c r="G15" s="1">
        <v>57.4</v>
      </c>
    </row>
    <row r="16" spans="1:7">
      <c r="A16" s="1">
        <v>31</v>
      </c>
      <c r="B16" s="1" t="s">
        <v>29</v>
      </c>
      <c r="C16" s="1">
        <v>18</v>
      </c>
      <c r="D16" s="3">
        <v>49791</v>
      </c>
      <c r="E16" s="3">
        <v>2766</v>
      </c>
      <c r="F16" s="3">
        <v>3000</v>
      </c>
      <c r="G16" s="1">
        <v>92.2</v>
      </c>
    </row>
    <row r="17" spans="1:7">
      <c r="A17" s="1">
        <v>49</v>
      </c>
      <c r="B17" s="1" t="s">
        <v>50</v>
      </c>
      <c r="C17" s="1">
        <v>17</v>
      </c>
      <c r="D17" s="3">
        <v>20673</v>
      </c>
      <c r="E17" s="3">
        <v>1216</v>
      </c>
      <c r="F17" s="3">
        <v>2222</v>
      </c>
      <c r="G17" s="1">
        <v>54.7</v>
      </c>
    </row>
    <row r="18" spans="1:7">
      <c r="A18" s="1">
        <v>21</v>
      </c>
      <c r="B18" s="1" t="s">
        <v>13</v>
      </c>
      <c r="C18" s="1">
        <v>18</v>
      </c>
      <c r="D18" s="3">
        <v>65702</v>
      </c>
      <c r="E18" s="3">
        <v>3650</v>
      </c>
      <c r="F18" s="3">
        <v>3407</v>
      </c>
      <c r="G18" s="1">
        <v>107.1</v>
      </c>
    </row>
    <row r="19" spans="1:7">
      <c r="A19" s="1">
        <v>17</v>
      </c>
      <c r="B19" s="1" t="s">
        <v>16</v>
      </c>
      <c r="C19" s="1">
        <v>15</v>
      </c>
      <c r="D19" s="3">
        <v>62086</v>
      </c>
      <c r="E19" s="3">
        <v>4139</v>
      </c>
      <c r="F19" s="3">
        <v>9000</v>
      </c>
      <c r="G19" s="1">
        <v>46</v>
      </c>
    </row>
    <row r="20" spans="1:7">
      <c r="A20" s="1">
        <v>22</v>
      </c>
      <c r="B20" s="1" t="s">
        <v>21</v>
      </c>
      <c r="C20" s="1">
        <v>18</v>
      </c>
      <c r="D20" s="3">
        <v>64689</v>
      </c>
      <c r="E20" s="3">
        <v>3594</v>
      </c>
      <c r="F20" s="3">
        <v>4267</v>
      </c>
      <c r="G20" s="1">
        <v>84.2</v>
      </c>
    </row>
    <row r="21" spans="1:7">
      <c r="A21" s="1">
        <v>38</v>
      </c>
      <c r="B21" s="1" t="s">
        <v>41</v>
      </c>
      <c r="C21" s="1">
        <v>18</v>
      </c>
      <c r="D21" s="3">
        <v>37510</v>
      </c>
      <c r="E21" s="3">
        <v>2084</v>
      </c>
      <c r="F21" s="3">
        <v>4500</v>
      </c>
      <c r="G21" s="1">
        <v>46.3</v>
      </c>
    </row>
    <row r="22" spans="1:7">
      <c r="A22" s="1">
        <v>9</v>
      </c>
      <c r="B22" s="1" t="s">
        <v>6</v>
      </c>
      <c r="C22" s="1">
        <v>19</v>
      </c>
      <c r="D22" s="3">
        <v>105789</v>
      </c>
      <c r="E22" s="3">
        <v>5568</v>
      </c>
      <c r="F22" s="3">
        <v>6026</v>
      </c>
      <c r="G22" s="1">
        <v>92.4</v>
      </c>
    </row>
    <row r="23" spans="1:7">
      <c r="A23" s="1">
        <v>48</v>
      </c>
      <c r="B23" s="1" t="s">
        <v>44</v>
      </c>
      <c r="C23" s="1">
        <v>18</v>
      </c>
      <c r="D23" s="3">
        <v>28977</v>
      </c>
      <c r="E23" s="3">
        <v>1610</v>
      </c>
      <c r="F23" s="3">
        <v>2490</v>
      </c>
      <c r="G23" s="1">
        <v>64.7</v>
      </c>
    </row>
    <row r="24" spans="1:7">
      <c r="A24" s="1">
        <v>40</v>
      </c>
      <c r="B24" s="1" t="s">
        <v>39</v>
      </c>
      <c r="C24" s="1">
        <v>16</v>
      </c>
      <c r="D24" s="3">
        <v>31703</v>
      </c>
      <c r="E24" s="3">
        <v>1981</v>
      </c>
      <c r="F24" s="3">
        <v>3095</v>
      </c>
      <c r="G24" s="1">
        <v>64</v>
      </c>
    </row>
    <row r="25" spans="1:7">
      <c r="A25" s="1">
        <v>55</v>
      </c>
      <c r="B25" s="1" t="s">
        <v>52</v>
      </c>
      <c r="C25" s="1">
        <v>16</v>
      </c>
      <c r="D25" s="3">
        <v>14194</v>
      </c>
      <c r="E25" s="1">
        <v>887</v>
      </c>
      <c r="F25" s="3">
        <v>1400</v>
      </c>
      <c r="G25" s="1">
        <v>63.4</v>
      </c>
    </row>
    <row r="26" spans="1:7">
      <c r="A26" s="1">
        <v>39</v>
      </c>
      <c r="B26" s="1" t="s">
        <v>48</v>
      </c>
      <c r="C26" s="1">
        <v>18</v>
      </c>
      <c r="D26" s="3">
        <v>36192</v>
      </c>
      <c r="E26" s="3">
        <v>2011</v>
      </c>
      <c r="F26" s="3">
        <v>3373</v>
      </c>
      <c r="G26" s="1">
        <v>59.6</v>
      </c>
    </row>
    <row r="27" spans="1:7">
      <c r="A27" s="1">
        <v>20</v>
      </c>
      <c r="B27" s="1" t="s">
        <v>15</v>
      </c>
      <c r="C27" s="1">
        <v>18</v>
      </c>
      <c r="D27" s="3">
        <v>68275</v>
      </c>
      <c r="E27" s="3">
        <v>3793</v>
      </c>
      <c r="F27" s="3">
        <v>5124</v>
      </c>
      <c r="G27" s="1">
        <v>74</v>
      </c>
    </row>
    <row r="28" spans="1:7">
      <c r="A28" s="1">
        <v>12</v>
      </c>
      <c r="B28" s="1" t="s">
        <v>25</v>
      </c>
      <c r="C28" s="1">
        <v>18</v>
      </c>
      <c r="D28" s="3">
        <v>87776</v>
      </c>
      <c r="E28" s="3">
        <v>4876</v>
      </c>
      <c r="F28" s="3">
        <v>8373</v>
      </c>
      <c r="G28" s="1">
        <v>58.2</v>
      </c>
    </row>
    <row r="29" spans="1:7">
      <c r="A29" s="1">
        <v>50</v>
      </c>
      <c r="B29" s="1" t="s">
        <v>51</v>
      </c>
      <c r="C29" s="1">
        <v>17</v>
      </c>
      <c r="D29" s="3">
        <v>20645</v>
      </c>
      <c r="E29" s="3">
        <v>1214</v>
      </c>
      <c r="F29" s="3">
        <v>1300</v>
      </c>
      <c r="G29" s="1">
        <v>93.4</v>
      </c>
    </row>
    <row r="30" spans="1:7">
      <c r="A30" s="1">
        <v>37</v>
      </c>
      <c r="B30" s="1" t="s">
        <v>37</v>
      </c>
      <c r="C30" s="1">
        <v>34</v>
      </c>
      <c r="D30" s="3">
        <v>71050</v>
      </c>
      <c r="E30" s="3">
        <v>2090</v>
      </c>
      <c r="F30" s="3">
        <v>2549</v>
      </c>
      <c r="G30" s="1">
        <v>82</v>
      </c>
    </row>
    <row r="31" spans="1:7">
      <c r="A31" s="1">
        <v>35</v>
      </c>
      <c r="B31" s="1" t="s">
        <v>31</v>
      </c>
      <c r="C31" s="1">
        <v>18</v>
      </c>
      <c r="D31" s="3">
        <v>43895</v>
      </c>
      <c r="E31" s="3">
        <v>2439</v>
      </c>
      <c r="F31" s="3">
        <v>3200</v>
      </c>
      <c r="G31" s="1">
        <v>76.2</v>
      </c>
    </row>
    <row r="32" spans="1:7">
      <c r="A32" s="1">
        <v>8</v>
      </c>
      <c r="B32" s="1" t="s">
        <v>7</v>
      </c>
      <c r="C32" s="1">
        <v>16</v>
      </c>
      <c r="D32" s="3">
        <v>90043</v>
      </c>
      <c r="E32" s="3">
        <v>5628</v>
      </c>
      <c r="F32" s="3">
        <v>5800</v>
      </c>
      <c r="G32" s="1">
        <v>97</v>
      </c>
    </row>
    <row r="33" spans="1:7">
      <c r="A33" s="1">
        <v>10</v>
      </c>
      <c r="B33" s="1" t="s">
        <v>9</v>
      </c>
      <c r="C33" s="1">
        <v>14</v>
      </c>
      <c r="D33" s="3">
        <v>76453</v>
      </c>
      <c r="E33" s="3">
        <v>5461</v>
      </c>
      <c r="F33" s="3">
        <v>6114</v>
      </c>
      <c r="G33" s="1">
        <v>89.3</v>
      </c>
    </row>
    <row r="34" spans="1:7">
      <c r="A34" s="1">
        <v>28</v>
      </c>
      <c r="B34" s="1" t="s">
        <v>22</v>
      </c>
      <c r="C34" s="1">
        <v>16</v>
      </c>
      <c r="D34" s="3">
        <v>47971</v>
      </c>
      <c r="E34" s="3">
        <v>2998</v>
      </c>
      <c r="F34" s="3">
        <v>4466</v>
      </c>
      <c r="G34" s="1">
        <v>67.099999999999994</v>
      </c>
    </row>
    <row r="35" spans="1:7">
      <c r="A35" s="1">
        <v>3</v>
      </c>
      <c r="B35" s="1" t="s">
        <v>2</v>
      </c>
      <c r="C35" s="1">
        <v>22</v>
      </c>
      <c r="D35" s="3">
        <v>174766</v>
      </c>
      <c r="E35" s="3">
        <v>7944</v>
      </c>
      <c r="F35" s="3">
        <v>10000</v>
      </c>
      <c r="G35" s="1">
        <v>79.400000000000006</v>
      </c>
    </row>
    <row r="36" spans="1:7">
      <c r="A36" s="1">
        <v>5</v>
      </c>
      <c r="B36" s="1" t="s">
        <v>5</v>
      </c>
      <c r="C36" s="1">
        <v>17</v>
      </c>
      <c r="D36" s="3">
        <v>102478</v>
      </c>
      <c r="E36" s="3">
        <v>6028</v>
      </c>
      <c r="F36" s="3">
        <v>6756</v>
      </c>
      <c r="G36" s="1">
        <v>89.2</v>
      </c>
    </row>
    <row r="37" spans="1:7">
      <c r="A37" s="1">
        <v>18</v>
      </c>
      <c r="B37" s="1" t="s">
        <v>20</v>
      </c>
      <c r="C37" s="1">
        <v>22</v>
      </c>
      <c r="D37" s="3">
        <v>90844</v>
      </c>
      <c r="E37" s="3">
        <v>4129</v>
      </c>
      <c r="F37" s="3">
        <v>4832</v>
      </c>
      <c r="G37" s="1">
        <v>85.5</v>
      </c>
    </row>
    <row r="38" spans="1:7">
      <c r="A38" s="1">
        <v>13</v>
      </c>
      <c r="B38" s="1" t="s">
        <v>14</v>
      </c>
      <c r="C38" s="1">
        <v>17</v>
      </c>
      <c r="D38" s="3">
        <v>80501</v>
      </c>
      <c r="E38" s="3">
        <v>4735</v>
      </c>
      <c r="F38" s="3">
        <v>6501</v>
      </c>
      <c r="G38" s="1">
        <v>72.8</v>
      </c>
    </row>
    <row r="39" spans="1:7">
      <c r="A39" s="1">
        <v>58</v>
      </c>
      <c r="B39" s="1" t="s">
        <v>56</v>
      </c>
      <c r="C39" s="1">
        <v>19</v>
      </c>
      <c r="D39" s="3">
        <v>13244</v>
      </c>
      <c r="E39" s="1">
        <v>697</v>
      </c>
      <c r="F39" s="3">
        <v>1800</v>
      </c>
      <c r="G39" s="1">
        <v>38.700000000000003</v>
      </c>
    </row>
    <row r="40" spans="1:7">
      <c r="A40" s="1">
        <v>1</v>
      </c>
      <c r="B40" s="1" t="s">
        <v>0</v>
      </c>
      <c r="C40" s="1">
        <v>19</v>
      </c>
      <c r="D40" s="3">
        <v>216570</v>
      </c>
      <c r="E40" s="3">
        <v>11398</v>
      </c>
      <c r="F40" s="3">
        <v>11634</v>
      </c>
      <c r="G40" s="1">
        <v>98</v>
      </c>
    </row>
    <row r="41" spans="1:7">
      <c r="A41" s="1">
        <v>34</v>
      </c>
      <c r="B41" s="1" t="s">
        <v>35</v>
      </c>
      <c r="C41" s="1">
        <v>18</v>
      </c>
      <c r="D41" s="3">
        <v>44276</v>
      </c>
      <c r="E41" s="3">
        <v>2460</v>
      </c>
      <c r="F41" s="3">
        <v>4747</v>
      </c>
      <c r="G41" s="1">
        <v>51.8</v>
      </c>
    </row>
    <row r="42" spans="1:7">
      <c r="A42" s="1">
        <v>32</v>
      </c>
      <c r="B42" s="1" t="s">
        <v>32</v>
      </c>
      <c r="C42" s="1">
        <v>20</v>
      </c>
      <c r="D42" s="3">
        <v>54901</v>
      </c>
      <c r="E42" s="3">
        <v>2745</v>
      </c>
      <c r="F42" s="3">
        <v>3754</v>
      </c>
      <c r="G42" s="1">
        <v>73.099999999999994</v>
      </c>
    </row>
    <row r="43" spans="1:7">
      <c r="A43" s="1">
        <v>11</v>
      </c>
      <c r="B43" s="1" t="s">
        <v>12</v>
      </c>
      <c r="C43" s="1">
        <v>22</v>
      </c>
      <c r="D43" s="3">
        <v>118105</v>
      </c>
      <c r="E43" s="3">
        <v>5368</v>
      </c>
      <c r="F43" s="3">
        <v>4850</v>
      </c>
      <c r="G43" s="1">
        <v>110.7</v>
      </c>
    </row>
    <row r="44" spans="1:7">
      <c r="A44" s="1">
        <v>4</v>
      </c>
      <c r="B44" s="1" t="s">
        <v>8</v>
      </c>
      <c r="C44" s="1">
        <v>18</v>
      </c>
      <c r="D44" s="3">
        <v>115862</v>
      </c>
      <c r="E44" s="3">
        <v>6437</v>
      </c>
      <c r="F44" s="3">
        <v>17500</v>
      </c>
      <c r="G44" s="1">
        <v>36.799999999999997</v>
      </c>
    </row>
    <row r="45" spans="1:7">
      <c r="A45" s="1">
        <v>6</v>
      </c>
      <c r="B45" s="1" t="s">
        <v>3</v>
      </c>
      <c r="C45" s="1">
        <v>18</v>
      </c>
      <c r="D45" s="3">
        <v>104684</v>
      </c>
      <c r="E45" s="3">
        <v>5816</v>
      </c>
      <c r="F45" s="3">
        <v>7898</v>
      </c>
      <c r="G45" s="1">
        <v>73.599999999999994</v>
      </c>
    </row>
    <row r="46" spans="1:7">
      <c r="A46" s="1">
        <v>7</v>
      </c>
      <c r="B46" s="1" t="s">
        <v>4</v>
      </c>
      <c r="C46" s="1">
        <v>23</v>
      </c>
      <c r="D46" s="3">
        <v>133422</v>
      </c>
      <c r="E46" s="3">
        <v>5801</v>
      </c>
      <c r="F46" s="3">
        <v>5782</v>
      </c>
      <c r="G46" s="1">
        <v>100.3</v>
      </c>
    </row>
    <row r="47" spans="1:7">
      <c r="A47" s="1">
        <v>44</v>
      </c>
      <c r="B47" s="1" t="s">
        <v>46</v>
      </c>
      <c r="C47" s="1">
        <v>15</v>
      </c>
      <c r="D47" s="3">
        <v>27879</v>
      </c>
      <c r="E47" s="3">
        <v>1859</v>
      </c>
      <c r="F47" s="3">
        <v>2100</v>
      </c>
      <c r="G47" s="1">
        <v>88.5</v>
      </c>
    </row>
    <row r="48" spans="1:7">
      <c r="A48" s="1">
        <v>36</v>
      </c>
      <c r="B48" s="1" t="s">
        <v>33</v>
      </c>
      <c r="C48" s="1">
        <v>18</v>
      </c>
      <c r="D48" s="3">
        <v>41744</v>
      </c>
      <c r="E48" s="3">
        <v>2319</v>
      </c>
      <c r="F48" s="3">
        <v>3030</v>
      </c>
      <c r="G48" s="1">
        <v>76.5</v>
      </c>
    </row>
    <row r="49" spans="1:7">
      <c r="A49" s="1">
        <v>24</v>
      </c>
      <c r="B49" s="1" t="s">
        <v>24</v>
      </c>
      <c r="C49" s="1">
        <v>18</v>
      </c>
      <c r="D49" s="3">
        <v>56207</v>
      </c>
      <c r="E49" s="3">
        <v>3123</v>
      </c>
      <c r="F49" s="3">
        <v>3086</v>
      </c>
      <c r="G49" s="1">
        <v>101.2</v>
      </c>
    </row>
    <row r="50" spans="1:7">
      <c r="A50" s="1">
        <v>30</v>
      </c>
      <c r="B50" s="1" t="s">
        <v>26</v>
      </c>
      <c r="C50" s="1">
        <v>15</v>
      </c>
      <c r="D50" s="3">
        <v>43195</v>
      </c>
      <c r="E50" s="3">
        <v>2880</v>
      </c>
      <c r="F50" s="3">
        <v>5217</v>
      </c>
      <c r="G50" s="1">
        <v>55.2</v>
      </c>
    </row>
    <row r="51" spans="1:7">
      <c r="A51" s="1">
        <v>29</v>
      </c>
      <c r="B51" s="1" t="s">
        <v>30</v>
      </c>
      <c r="C51" s="1">
        <v>17</v>
      </c>
      <c r="D51" s="3">
        <v>50484</v>
      </c>
      <c r="E51" s="3">
        <v>2970</v>
      </c>
      <c r="F51" s="3">
        <v>4300</v>
      </c>
      <c r="G51" s="1">
        <v>69.099999999999994</v>
      </c>
    </row>
    <row r="52" spans="1:7">
      <c r="A52" s="1">
        <v>57</v>
      </c>
      <c r="B52" s="1" t="s">
        <v>53</v>
      </c>
      <c r="C52" s="1">
        <v>18</v>
      </c>
      <c r="D52" s="3">
        <v>13332</v>
      </c>
      <c r="E52" s="1">
        <v>741</v>
      </c>
      <c r="F52" s="3">
        <v>1589</v>
      </c>
      <c r="G52" s="1">
        <v>46.6</v>
      </c>
    </row>
    <row r="53" spans="1:7">
      <c r="A53" s="1">
        <v>60</v>
      </c>
      <c r="B53" s="1" t="s">
        <v>59</v>
      </c>
      <c r="C53" s="1">
        <v>20</v>
      </c>
      <c r="D53" s="3">
        <v>6809</v>
      </c>
      <c r="E53" s="1">
        <v>340</v>
      </c>
      <c r="F53" s="3">
        <v>8412</v>
      </c>
      <c r="G53" s="1">
        <v>4</v>
      </c>
    </row>
    <row r="54" spans="1:7">
      <c r="A54" s="1">
        <v>16</v>
      </c>
      <c r="B54" s="1" t="s">
        <v>17</v>
      </c>
      <c r="C54" s="1">
        <v>18</v>
      </c>
      <c r="D54" s="3">
        <v>74626</v>
      </c>
      <c r="E54" s="3">
        <v>4146</v>
      </c>
      <c r="F54" s="3">
        <v>5159</v>
      </c>
      <c r="G54" s="1">
        <v>80.400000000000006</v>
      </c>
    </row>
    <row r="55" spans="1:7">
      <c r="A55" s="1">
        <v>51</v>
      </c>
      <c r="B55" s="1" t="s">
        <v>47</v>
      </c>
      <c r="C55" s="1">
        <v>14</v>
      </c>
      <c r="D55" s="3">
        <v>16891</v>
      </c>
      <c r="E55" s="3">
        <v>1206</v>
      </c>
      <c r="F55" s="3">
        <v>3000</v>
      </c>
      <c r="G55" s="1">
        <v>40.200000000000003</v>
      </c>
    </row>
    <row r="56" spans="1:7">
      <c r="A56" s="1">
        <v>14</v>
      </c>
      <c r="B56" s="1" t="s">
        <v>10</v>
      </c>
      <c r="C56" s="1">
        <v>19</v>
      </c>
      <c r="D56" s="3">
        <v>87682</v>
      </c>
      <c r="E56" s="3">
        <v>4615</v>
      </c>
      <c r="F56" s="3">
        <v>6003</v>
      </c>
      <c r="G56" s="1">
        <v>76.900000000000006</v>
      </c>
    </row>
    <row r="57" spans="1:7">
      <c r="A57" s="1">
        <v>45</v>
      </c>
      <c r="B57" s="1" t="s">
        <v>40</v>
      </c>
      <c r="C57" s="1">
        <v>18</v>
      </c>
      <c r="D57" s="3">
        <v>33379</v>
      </c>
      <c r="E57" s="3">
        <v>1854</v>
      </c>
      <c r="F57" s="3">
        <v>2225</v>
      </c>
      <c r="G57" s="1">
        <v>83.3</v>
      </c>
    </row>
    <row r="58" spans="1:7">
      <c r="A58" s="1">
        <v>23</v>
      </c>
      <c r="B58" s="1" t="s">
        <v>19</v>
      </c>
      <c r="C58" s="1">
        <v>17</v>
      </c>
      <c r="D58" s="3">
        <v>59546</v>
      </c>
      <c r="E58" s="3">
        <v>3503</v>
      </c>
      <c r="F58" s="3">
        <v>4007</v>
      </c>
      <c r="G58" s="1">
        <v>87.4</v>
      </c>
    </row>
    <row r="59" spans="1:7">
      <c r="A59" s="1">
        <v>25</v>
      </c>
      <c r="B59" s="1" t="s">
        <v>28</v>
      </c>
      <c r="C59" s="1">
        <v>20</v>
      </c>
      <c r="D59" s="3">
        <v>61274</v>
      </c>
      <c r="E59" s="3">
        <v>3064</v>
      </c>
      <c r="F59" s="3">
        <v>3667</v>
      </c>
      <c r="G59" s="1">
        <v>83.5</v>
      </c>
    </row>
    <row r="60" spans="1:7">
      <c r="A60" s="1">
        <v>2</v>
      </c>
      <c r="B60" s="1" t="s">
        <v>1</v>
      </c>
      <c r="C60" s="1">
        <v>17</v>
      </c>
      <c r="D60" s="3">
        <v>170751</v>
      </c>
      <c r="E60" s="3">
        <v>10044</v>
      </c>
      <c r="F60" s="3">
        <v>15359</v>
      </c>
      <c r="G60" s="1">
        <v>65.400000000000006</v>
      </c>
    </row>
    <row r="61" spans="1:7">
      <c r="A61" s="1">
        <v>26</v>
      </c>
      <c r="B61" s="1" t="s">
        <v>23</v>
      </c>
      <c r="C61" s="1">
        <v>15</v>
      </c>
      <c r="D61" s="3">
        <v>45695</v>
      </c>
      <c r="E61" s="3">
        <v>3046</v>
      </c>
      <c r="F61" s="3">
        <v>3486</v>
      </c>
      <c r="G61" s="1">
        <v>87.4</v>
      </c>
    </row>
  </sheetData>
  <sortState xmlns:xlrd2="http://schemas.microsoft.com/office/spreadsheetml/2017/richdata2" ref="A2:G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FC77-88BC-B749-9590-A3F051B66F57}">
  <dimension ref="A1:G61"/>
  <sheetViews>
    <sheetView workbookViewId="0">
      <selection activeCell="A30" sqref="A1:A1048576"/>
    </sheetView>
  </sheetViews>
  <sheetFormatPr baseColWidth="10" defaultRowHeight="16"/>
  <cols>
    <col min="4" max="4" width="15.1640625" bestFit="1" customWidth="1"/>
    <col min="5" max="5" width="17.83203125" bestFit="1" customWidth="1"/>
  </cols>
  <sheetData>
    <row r="1" spans="1:7" ht="17" thickBo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</row>
    <row r="2" spans="1:7">
      <c r="A2" s="1">
        <v>57</v>
      </c>
      <c r="B2" s="1" t="s">
        <v>58</v>
      </c>
      <c r="C2" s="1">
        <v>16</v>
      </c>
      <c r="D2" s="3">
        <v>11294</v>
      </c>
      <c r="E2" s="1">
        <v>706</v>
      </c>
      <c r="F2" s="3">
        <v>6866</v>
      </c>
      <c r="G2" s="1">
        <v>10.3</v>
      </c>
    </row>
    <row r="3" spans="1:7">
      <c r="A3" s="1">
        <v>36</v>
      </c>
      <c r="B3" s="1" t="s">
        <v>38</v>
      </c>
      <c r="C3" s="1">
        <v>19</v>
      </c>
      <c r="D3" s="3">
        <v>38866</v>
      </c>
      <c r="E3" s="3">
        <v>2046</v>
      </c>
      <c r="F3" s="3">
        <v>2470</v>
      </c>
      <c r="G3" s="1">
        <v>82.8</v>
      </c>
    </row>
    <row r="4" spans="1:7">
      <c r="A4" s="1">
        <v>47</v>
      </c>
      <c r="B4" s="1" t="s">
        <v>45</v>
      </c>
      <c r="C4" s="1">
        <v>14</v>
      </c>
      <c r="D4" s="3">
        <v>19870</v>
      </c>
      <c r="E4" s="3">
        <v>1419</v>
      </c>
      <c r="F4" s="3">
        <v>6600</v>
      </c>
      <c r="G4" s="1">
        <v>21.5</v>
      </c>
    </row>
    <row r="5" spans="1:7">
      <c r="A5" s="1">
        <v>45</v>
      </c>
      <c r="B5" s="1" t="s">
        <v>34</v>
      </c>
      <c r="C5" s="1">
        <v>20</v>
      </c>
      <c r="D5" s="3">
        <v>30168</v>
      </c>
      <c r="E5" s="3">
        <v>1508</v>
      </c>
      <c r="F5" s="3">
        <v>4324</v>
      </c>
      <c r="G5" s="1">
        <v>34.9</v>
      </c>
    </row>
    <row r="6" spans="1:7">
      <c r="A6" s="1">
        <v>58</v>
      </c>
      <c r="B6" s="1" t="s">
        <v>42</v>
      </c>
      <c r="C6" s="1">
        <v>16</v>
      </c>
      <c r="D6" s="3">
        <v>10956</v>
      </c>
      <c r="E6" s="1">
        <v>685</v>
      </c>
      <c r="F6" s="1">
        <v>800</v>
      </c>
      <c r="G6" s="1">
        <v>85.6</v>
      </c>
    </row>
    <row r="7" spans="1:7">
      <c r="A7" s="1">
        <v>50</v>
      </c>
      <c r="B7" s="1" t="s">
        <v>49</v>
      </c>
      <c r="C7" s="1">
        <v>16</v>
      </c>
      <c r="D7" s="3">
        <v>15795</v>
      </c>
      <c r="E7" s="1">
        <v>987</v>
      </c>
      <c r="F7" s="3">
        <v>5000</v>
      </c>
      <c r="G7" s="1">
        <v>19.7</v>
      </c>
    </row>
    <row r="8" spans="1:7">
      <c r="A8" s="1">
        <v>41</v>
      </c>
      <c r="B8" s="1" t="s">
        <v>43</v>
      </c>
      <c r="C8" s="1">
        <v>16</v>
      </c>
      <c r="D8" s="3">
        <v>29975</v>
      </c>
      <c r="E8" s="3">
        <v>1873</v>
      </c>
      <c r="F8" s="3">
        <v>2746</v>
      </c>
      <c r="G8" s="1">
        <v>68.2</v>
      </c>
    </row>
    <row r="9" spans="1:7">
      <c r="A9" s="1">
        <v>29</v>
      </c>
      <c r="B9" s="1" t="s">
        <v>27</v>
      </c>
      <c r="C9" s="1">
        <v>19</v>
      </c>
      <c r="D9" s="3">
        <v>54037</v>
      </c>
      <c r="E9" s="3">
        <v>2844</v>
      </c>
      <c r="F9" s="3">
        <v>4373</v>
      </c>
      <c r="G9" s="1">
        <v>65</v>
      </c>
    </row>
    <row r="10" spans="1:7">
      <c r="A10" s="1">
        <v>48</v>
      </c>
      <c r="B10" s="1" t="s">
        <v>57</v>
      </c>
      <c r="C10" s="1">
        <v>20</v>
      </c>
      <c r="D10" s="3">
        <v>25636</v>
      </c>
      <c r="E10" s="3">
        <v>1282</v>
      </c>
      <c r="F10" s="3">
        <v>1917</v>
      </c>
      <c r="G10" s="1">
        <v>66.900000000000006</v>
      </c>
    </row>
    <row r="11" spans="1:7">
      <c r="A11" s="1">
        <v>10</v>
      </c>
      <c r="B11" s="1" t="s">
        <v>11</v>
      </c>
      <c r="C11" s="1">
        <v>15</v>
      </c>
      <c r="D11" s="3">
        <v>82599</v>
      </c>
      <c r="E11" s="3">
        <v>5507</v>
      </c>
      <c r="F11" s="3">
        <v>7884</v>
      </c>
      <c r="G11" s="1">
        <v>69.8</v>
      </c>
    </row>
    <row r="12" spans="1:7">
      <c r="A12" s="1">
        <v>22</v>
      </c>
      <c r="B12" s="1" t="s">
        <v>18</v>
      </c>
      <c r="C12" s="1">
        <v>17</v>
      </c>
      <c r="D12" s="3">
        <v>56322</v>
      </c>
      <c r="E12" s="3">
        <v>3313</v>
      </c>
      <c r="F12" s="3">
        <v>6221</v>
      </c>
      <c r="G12" s="1">
        <v>53.3</v>
      </c>
    </row>
    <row r="13" spans="1:7">
      <c r="A13" s="1">
        <v>32</v>
      </c>
      <c r="B13" s="1" t="s">
        <v>36</v>
      </c>
      <c r="C13" s="1">
        <v>17</v>
      </c>
      <c r="D13" s="3">
        <v>44214</v>
      </c>
      <c r="E13" s="3">
        <v>2601</v>
      </c>
      <c r="F13" s="3">
        <v>5000</v>
      </c>
      <c r="G13" s="1">
        <v>52</v>
      </c>
    </row>
    <row r="14" spans="1:7">
      <c r="A14" s="1">
        <v>59</v>
      </c>
      <c r="B14" s="1" t="s">
        <v>55</v>
      </c>
      <c r="C14" s="1">
        <v>14</v>
      </c>
      <c r="D14" s="3">
        <v>9007</v>
      </c>
      <c r="E14" s="1">
        <v>643</v>
      </c>
      <c r="F14" s="3">
        <v>2495</v>
      </c>
      <c r="G14" s="1">
        <v>25.8</v>
      </c>
    </row>
    <row r="15" spans="1:7">
      <c r="A15" s="1">
        <v>56</v>
      </c>
      <c r="B15" s="1" t="s">
        <v>54</v>
      </c>
      <c r="C15" s="1">
        <v>17</v>
      </c>
      <c r="D15" s="3">
        <v>12625</v>
      </c>
      <c r="E15" s="1">
        <v>743</v>
      </c>
      <c r="F15" s="3">
        <v>1800</v>
      </c>
      <c r="G15" s="1">
        <v>41.3</v>
      </c>
    </row>
    <row r="16" spans="1:7">
      <c r="A16" s="1">
        <v>30</v>
      </c>
      <c r="B16" s="1" t="s">
        <v>29</v>
      </c>
      <c r="C16" s="1">
        <v>17</v>
      </c>
      <c r="D16" s="3">
        <v>47947</v>
      </c>
      <c r="E16" s="3">
        <v>2820</v>
      </c>
      <c r="F16" s="3">
        <v>3000</v>
      </c>
      <c r="G16" s="1">
        <v>94</v>
      </c>
    </row>
    <row r="17" spans="1:7">
      <c r="A17" s="1">
        <v>49</v>
      </c>
      <c r="B17" s="1" t="s">
        <v>50</v>
      </c>
      <c r="C17" s="1">
        <v>17</v>
      </c>
      <c r="D17" s="3">
        <v>20200</v>
      </c>
      <c r="E17" s="3">
        <v>1188</v>
      </c>
      <c r="F17" s="3">
        <v>2222</v>
      </c>
      <c r="G17" s="1">
        <v>53.5</v>
      </c>
    </row>
    <row r="18" spans="1:7">
      <c r="A18" s="1">
        <v>21</v>
      </c>
      <c r="B18" s="1" t="s">
        <v>13</v>
      </c>
      <c r="C18" s="1">
        <v>17</v>
      </c>
      <c r="D18" s="3">
        <v>58590</v>
      </c>
      <c r="E18" s="3">
        <v>3446</v>
      </c>
      <c r="F18" s="3">
        <v>3407</v>
      </c>
      <c r="G18" s="1">
        <v>101.2</v>
      </c>
    </row>
    <row r="19" spans="1:7">
      <c r="A19" s="1">
        <v>20</v>
      </c>
      <c r="B19" s="1" t="s">
        <v>16</v>
      </c>
      <c r="C19" s="1">
        <v>16</v>
      </c>
      <c r="D19" s="3">
        <v>58207</v>
      </c>
      <c r="E19" s="3">
        <v>3638</v>
      </c>
      <c r="F19" s="3">
        <v>9000</v>
      </c>
      <c r="G19" s="1">
        <v>40.4</v>
      </c>
    </row>
    <row r="20" spans="1:7">
      <c r="A20" s="1">
        <v>18</v>
      </c>
      <c r="B20" s="1" t="s">
        <v>21</v>
      </c>
      <c r="C20" s="1">
        <v>13</v>
      </c>
      <c r="D20" s="3">
        <v>51733</v>
      </c>
      <c r="E20" s="3">
        <v>3979</v>
      </c>
      <c r="F20" s="3">
        <v>4267</v>
      </c>
      <c r="G20" s="1">
        <v>93.3</v>
      </c>
    </row>
    <row r="21" spans="1:7">
      <c r="A21" s="1">
        <v>40</v>
      </c>
      <c r="B21" s="1" t="s">
        <v>41</v>
      </c>
      <c r="C21" s="1">
        <v>17</v>
      </c>
      <c r="D21" s="3">
        <v>33163</v>
      </c>
      <c r="E21" s="3">
        <v>1951</v>
      </c>
      <c r="F21" s="3">
        <v>4500</v>
      </c>
      <c r="G21" s="1">
        <v>43.4</v>
      </c>
    </row>
    <row r="22" spans="1:7">
      <c r="A22" s="1">
        <v>7</v>
      </c>
      <c r="B22" s="1" t="s">
        <v>6</v>
      </c>
      <c r="C22" s="1">
        <v>18</v>
      </c>
      <c r="D22" s="3">
        <v>106271</v>
      </c>
      <c r="E22" s="3">
        <v>5904</v>
      </c>
      <c r="F22" s="3">
        <v>6026</v>
      </c>
      <c r="G22" s="1">
        <v>98</v>
      </c>
    </row>
    <row r="23" spans="1:7">
      <c r="A23" s="1">
        <v>46</v>
      </c>
      <c r="B23" s="1" t="s">
        <v>44</v>
      </c>
      <c r="C23" s="1">
        <v>16</v>
      </c>
      <c r="D23" s="3">
        <v>22957</v>
      </c>
      <c r="E23" s="3">
        <v>1435</v>
      </c>
      <c r="F23" s="3">
        <v>2490</v>
      </c>
      <c r="G23" s="1">
        <v>57.6</v>
      </c>
    </row>
    <row r="24" spans="1:7">
      <c r="A24" s="1">
        <v>44</v>
      </c>
      <c r="B24" s="1" t="s">
        <v>39</v>
      </c>
      <c r="C24" s="1">
        <v>14</v>
      </c>
      <c r="D24" s="3">
        <v>25264</v>
      </c>
      <c r="E24" s="3">
        <v>1805</v>
      </c>
      <c r="F24" s="3">
        <v>3095</v>
      </c>
      <c r="G24" s="1">
        <v>58.3</v>
      </c>
    </row>
    <row r="25" spans="1:7">
      <c r="A25" s="1">
        <v>52</v>
      </c>
      <c r="B25" s="1" t="s">
        <v>52</v>
      </c>
      <c r="C25" s="1">
        <v>18</v>
      </c>
      <c r="D25" s="3">
        <v>15977</v>
      </c>
      <c r="E25" s="1">
        <v>888</v>
      </c>
      <c r="F25" s="3">
        <v>1400</v>
      </c>
      <c r="G25" s="1">
        <v>63.4</v>
      </c>
    </row>
    <row r="26" spans="1:7">
      <c r="A26" s="1">
        <v>39</v>
      </c>
      <c r="B26" s="1" t="s">
        <v>48</v>
      </c>
      <c r="C26" s="1">
        <v>18</v>
      </c>
      <c r="D26" s="3">
        <v>35423</v>
      </c>
      <c r="E26" s="3">
        <v>1968</v>
      </c>
      <c r="F26" s="3">
        <v>3373</v>
      </c>
      <c r="G26" s="1">
        <v>58.3</v>
      </c>
    </row>
    <row r="27" spans="1:7">
      <c r="A27" s="1">
        <v>19</v>
      </c>
      <c r="B27" s="1" t="s">
        <v>15</v>
      </c>
      <c r="C27" s="1">
        <v>17</v>
      </c>
      <c r="D27" s="3">
        <v>65826</v>
      </c>
      <c r="E27" s="3">
        <v>3872</v>
      </c>
      <c r="F27" s="3">
        <v>5124</v>
      </c>
      <c r="G27" s="1">
        <v>75.599999999999994</v>
      </c>
    </row>
    <row r="28" spans="1:7">
      <c r="A28" s="1">
        <v>14</v>
      </c>
      <c r="B28" s="1" t="s">
        <v>25</v>
      </c>
      <c r="C28" s="1">
        <v>17</v>
      </c>
      <c r="D28" s="3">
        <v>78153</v>
      </c>
      <c r="E28" s="3">
        <v>4597</v>
      </c>
      <c r="F28" s="3">
        <v>8373</v>
      </c>
      <c r="G28" s="1">
        <v>54.9</v>
      </c>
    </row>
    <row r="29" spans="1:7">
      <c r="A29" s="1">
        <v>54</v>
      </c>
      <c r="B29" s="1" t="s">
        <v>51</v>
      </c>
      <c r="C29" s="1">
        <v>18</v>
      </c>
      <c r="D29" s="3">
        <v>14529</v>
      </c>
      <c r="E29" s="1">
        <v>807</v>
      </c>
      <c r="F29" s="3">
        <v>1300</v>
      </c>
      <c r="G29" s="1">
        <v>62.1</v>
      </c>
    </row>
    <row r="30" spans="1:7">
      <c r="A30" s="1">
        <v>38</v>
      </c>
      <c r="B30" s="1" t="s">
        <v>37</v>
      </c>
      <c r="C30" s="1">
        <v>34</v>
      </c>
      <c r="D30" s="3">
        <v>67612</v>
      </c>
      <c r="E30" s="3">
        <v>1989</v>
      </c>
      <c r="F30" s="3">
        <v>2549</v>
      </c>
      <c r="G30" s="1">
        <v>78</v>
      </c>
    </row>
    <row r="31" spans="1:7">
      <c r="A31" s="1">
        <v>35</v>
      </c>
      <c r="B31" s="1" t="s">
        <v>31</v>
      </c>
      <c r="C31" s="1">
        <v>17</v>
      </c>
      <c r="D31" s="3">
        <v>37985</v>
      </c>
      <c r="E31" s="3">
        <v>2234</v>
      </c>
      <c r="F31" s="3">
        <v>3200</v>
      </c>
      <c r="G31" s="1">
        <v>69.8</v>
      </c>
    </row>
    <row r="32" spans="1:7">
      <c r="A32" s="1">
        <v>11</v>
      </c>
      <c r="B32" s="1" t="s">
        <v>7</v>
      </c>
      <c r="C32" s="1">
        <v>18</v>
      </c>
      <c r="D32" s="3">
        <v>95875</v>
      </c>
      <c r="E32" s="3">
        <v>5326</v>
      </c>
      <c r="F32" s="3">
        <v>5800</v>
      </c>
      <c r="G32" s="1">
        <v>91.8</v>
      </c>
    </row>
    <row r="33" spans="1:7">
      <c r="A33" s="1">
        <v>6</v>
      </c>
      <c r="B33" s="1" t="s">
        <v>9</v>
      </c>
      <c r="C33" s="1">
        <v>16</v>
      </c>
      <c r="D33" s="3">
        <v>95022</v>
      </c>
      <c r="E33" s="3">
        <v>5939</v>
      </c>
      <c r="F33" s="3">
        <v>6114</v>
      </c>
      <c r="G33" s="1">
        <v>97.1</v>
      </c>
    </row>
    <row r="34" spans="1:7">
      <c r="A34" s="1">
        <v>24</v>
      </c>
      <c r="B34" s="1" t="s">
        <v>22</v>
      </c>
      <c r="C34" s="1">
        <v>16</v>
      </c>
      <c r="D34" s="3">
        <v>50033</v>
      </c>
      <c r="E34" s="3">
        <v>3127</v>
      </c>
      <c r="F34" s="3">
        <v>4466</v>
      </c>
      <c r="G34" s="1">
        <v>70</v>
      </c>
    </row>
    <row r="35" spans="1:7">
      <c r="A35" s="1">
        <v>3</v>
      </c>
      <c r="B35" s="1" t="s">
        <v>2</v>
      </c>
      <c r="C35" s="1">
        <v>22</v>
      </c>
      <c r="D35" s="3">
        <v>164027</v>
      </c>
      <c r="E35" s="3">
        <v>7456</v>
      </c>
      <c r="F35" s="3">
        <v>10000</v>
      </c>
      <c r="G35" s="1">
        <v>74.599999999999994</v>
      </c>
    </row>
    <row r="36" spans="1:7">
      <c r="A36" s="1">
        <v>4</v>
      </c>
      <c r="B36" s="1" t="s">
        <v>5</v>
      </c>
      <c r="C36" s="1">
        <v>17</v>
      </c>
      <c r="D36" s="3">
        <v>104080</v>
      </c>
      <c r="E36" s="3">
        <v>6122</v>
      </c>
      <c r="F36" s="3">
        <v>6756</v>
      </c>
      <c r="G36" s="1">
        <v>90.6</v>
      </c>
    </row>
    <row r="37" spans="1:7">
      <c r="A37" s="1">
        <v>15</v>
      </c>
      <c r="B37" s="1" t="s">
        <v>20</v>
      </c>
      <c r="C37" s="1">
        <v>20</v>
      </c>
      <c r="D37" s="3">
        <v>88452</v>
      </c>
      <c r="E37" s="3">
        <v>4423</v>
      </c>
      <c r="F37" s="3">
        <v>4832</v>
      </c>
      <c r="G37" s="1">
        <v>91.5</v>
      </c>
    </row>
    <row r="38" spans="1:7">
      <c r="A38" s="1">
        <v>12</v>
      </c>
      <c r="B38" s="1" t="s">
        <v>14</v>
      </c>
      <c r="C38" s="1">
        <v>17</v>
      </c>
      <c r="D38" s="3">
        <v>81519</v>
      </c>
      <c r="E38" s="3">
        <v>4795</v>
      </c>
      <c r="F38" s="3">
        <v>6501</v>
      </c>
      <c r="G38" s="1">
        <v>73.8</v>
      </c>
    </row>
    <row r="39" spans="1:7">
      <c r="A39" s="1">
        <v>60</v>
      </c>
      <c r="B39" s="1" t="s">
        <v>56</v>
      </c>
      <c r="C39" s="1">
        <v>14</v>
      </c>
      <c r="D39" s="3">
        <v>8929</v>
      </c>
      <c r="E39" s="1">
        <v>638</v>
      </c>
      <c r="F39" s="3">
        <v>1800</v>
      </c>
      <c r="G39" s="1">
        <v>35.4</v>
      </c>
    </row>
    <row r="40" spans="1:7">
      <c r="A40" s="1">
        <v>1</v>
      </c>
      <c r="B40" s="1" t="s">
        <v>0</v>
      </c>
      <c r="C40" s="1">
        <v>19</v>
      </c>
      <c r="D40" s="3">
        <v>214701</v>
      </c>
      <c r="E40" s="3">
        <v>11300</v>
      </c>
      <c r="F40" s="3">
        <v>11634</v>
      </c>
      <c r="G40" s="1">
        <v>97.1</v>
      </c>
    </row>
    <row r="41" spans="1:7">
      <c r="A41" s="1">
        <v>34</v>
      </c>
      <c r="B41" s="1" t="s">
        <v>35</v>
      </c>
      <c r="C41" s="1">
        <v>14</v>
      </c>
      <c r="D41" s="3">
        <v>33887</v>
      </c>
      <c r="E41" s="3">
        <v>2420</v>
      </c>
      <c r="F41" s="3">
        <v>4747</v>
      </c>
      <c r="G41" s="1">
        <v>51</v>
      </c>
    </row>
    <row r="42" spans="1:7">
      <c r="A42" s="1">
        <v>25</v>
      </c>
      <c r="B42" s="1" t="s">
        <v>32</v>
      </c>
      <c r="C42" s="1">
        <v>20</v>
      </c>
      <c r="D42" s="3">
        <v>62418</v>
      </c>
      <c r="E42" s="3">
        <v>3121</v>
      </c>
      <c r="F42" s="3">
        <v>3754</v>
      </c>
      <c r="G42" s="1">
        <v>83.1</v>
      </c>
    </row>
    <row r="43" spans="1:7">
      <c r="A43" s="1">
        <v>13</v>
      </c>
      <c r="B43" s="1" t="s">
        <v>12</v>
      </c>
      <c r="C43" s="1">
        <v>19</v>
      </c>
      <c r="D43" s="3">
        <v>90358</v>
      </c>
      <c r="E43" s="3">
        <v>4756</v>
      </c>
      <c r="F43" s="3">
        <v>4850</v>
      </c>
      <c r="G43" s="1">
        <v>98.1</v>
      </c>
    </row>
    <row r="44" spans="1:7">
      <c r="A44" s="1">
        <v>8</v>
      </c>
      <c r="B44" s="1" t="s">
        <v>8</v>
      </c>
      <c r="C44" s="1">
        <v>18</v>
      </c>
      <c r="D44" s="3">
        <v>102918</v>
      </c>
      <c r="E44" s="3">
        <v>5718</v>
      </c>
      <c r="F44" s="3">
        <v>17500</v>
      </c>
      <c r="G44" s="1">
        <v>32.700000000000003</v>
      </c>
    </row>
    <row r="45" spans="1:7">
      <c r="A45" s="1">
        <v>9</v>
      </c>
      <c r="B45" s="1" t="s">
        <v>3</v>
      </c>
      <c r="C45" s="1">
        <v>18</v>
      </c>
      <c r="D45" s="3">
        <v>102302</v>
      </c>
      <c r="E45" s="3">
        <v>5683</v>
      </c>
      <c r="F45" s="3">
        <v>7898</v>
      </c>
      <c r="G45" s="1">
        <v>72</v>
      </c>
    </row>
    <row r="46" spans="1:7">
      <c r="A46" s="1">
        <v>5</v>
      </c>
      <c r="B46" s="1" t="s">
        <v>4</v>
      </c>
      <c r="C46" s="1">
        <v>19</v>
      </c>
      <c r="D46" s="3">
        <v>113816</v>
      </c>
      <c r="E46" s="3">
        <v>5990</v>
      </c>
      <c r="F46" s="3">
        <v>5782</v>
      </c>
      <c r="G46" s="1">
        <v>103.6</v>
      </c>
    </row>
    <row r="47" spans="1:7">
      <c r="A47" s="1">
        <v>43</v>
      </c>
      <c r="B47" s="1" t="s">
        <v>46</v>
      </c>
      <c r="C47" s="1">
        <v>14</v>
      </c>
      <c r="D47" s="3">
        <v>25279</v>
      </c>
      <c r="E47" s="3">
        <v>1806</v>
      </c>
      <c r="F47" s="3">
        <v>2100</v>
      </c>
      <c r="G47" s="1">
        <v>86</v>
      </c>
    </row>
    <row r="48" spans="1:7">
      <c r="A48" s="1">
        <v>33</v>
      </c>
      <c r="B48" s="1" t="s">
        <v>33</v>
      </c>
      <c r="C48" s="1">
        <v>15</v>
      </c>
      <c r="D48" s="3">
        <v>38624</v>
      </c>
      <c r="E48" s="3">
        <v>2575</v>
      </c>
      <c r="F48" s="3">
        <v>3030</v>
      </c>
      <c r="G48" s="1">
        <v>85</v>
      </c>
    </row>
    <row r="49" spans="1:7">
      <c r="A49" s="1">
        <v>27</v>
      </c>
      <c r="B49" s="1" t="s">
        <v>24</v>
      </c>
      <c r="C49" s="1">
        <v>16</v>
      </c>
      <c r="D49" s="3">
        <v>48390</v>
      </c>
      <c r="E49" s="3">
        <v>3024</v>
      </c>
      <c r="F49" s="3">
        <v>3086</v>
      </c>
      <c r="G49" s="1">
        <v>98</v>
      </c>
    </row>
    <row r="50" spans="1:7">
      <c r="A50" s="1">
        <v>31</v>
      </c>
      <c r="B50" s="1" t="s">
        <v>26</v>
      </c>
      <c r="C50" s="1">
        <v>15</v>
      </c>
      <c r="D50" s="3">
        <v>40061</v>
      </c>
      <c r="E50" s="3">
        <v>2671</v>
      </c>
      <c r="F50" s="3">
        <v>5217</v>
      </c>
      <c r="G50" s="1">
        <v>51.2</v>
      </c>
    </row>
    <row r="51" spans="1:7">
      <c r="A51" s="1">
        <v>28</v>
      </c>
      <c r="B51" s="1" t="s">
        <v>30</v>
      </c>
      <c r="C51" s="1">
        <v>17</v>
      </c>
      <c r="D51" s="3">
        <v>49507</v>
      </c>
      <c r="E51" s="3">
        <v>2912</v>
      </c>
      <c r="F51" s="3">
        <v>4300</v>
      </c>
      <c r="G51" s="1">
        <v>67.7</v>
      </c>
    </row>
    <row r="52" spans="1:7">
      <c r="A52" s="1">
        <v>55</v>
      </c>
      <c r="B52" s="1" t="s">
        <v>53</v>
      </c>
      <c r="C52" s="1">
        <v>20</v>
      </c>
      <c r="D52" s="3">
        <v>15400</v>
      </c>
      <c r="E52" s="1">
        <v>770</v>
      </c>
      <c r="F52" s="3">
        <v>1589</v>
      </c>
      <c r="G52" s="1">
        <v>48.5</v>
      </c>
    </row>
    <row r="53" spans="1:7">
      <c r="A53" s="1">
        <v>51</v>
      </c>
      <c r="B53" s="1" t="s">
        <v>59</v>
      </c>
      <c r="C53" s="1">
        <v>17</v>
      </c>
      <c r="D53" s="3">
        <v>15246</v>
      </c>
      <c r="E53" s="1">
        <v>897</v>
      </c>
      <c r="F53" s="1">
        <v>8412</v>
      </c>
      <c r="G53" s="1">
        <v>10.7</v>
      </c>
    </row>
    <row r="54" spans="1:7">
      <c r="A54" s="1">
        <v>17</v>
      </c>
      <c r="B54" s="1" t="s">
        <v>17</v>
      </c>
      <c r="C54" s="1">
        <v>16</v>
      </c>
      <c r="D54" s="3">
        <v>68906</v>
      </c>
      <c r="E54" s="3">
        <v>4307</v>
      </c>
      <c r="F54" s="3">
        <v>5159</v>
      </c>
      <c r="G54" s="1">
        <v>83.5</v>
      </c>
    </row>
    <row r="55" spans="1:7">
      <c r="A55" s="1">
        <v>53</v>
      </c>
      <c r="B55" s="1" t="s">
        <v>47</v>
      </c>
      <c r="C55" s="1">
        <v>15</v>
      </c>
      <c r="D55" s="3">
        <v>12759</v>
      </c>
      <c r="E55" s="1">
        <v>851</v>
      </c>
      <c r="F55" s="3">
        <v>3000</v>
      </c>
      <c r="G55" s="1">
        <v>28.4</v>
      </c>
    </row>
    <row r="56" spans="1:7">
      <c r="A56" s="1">
        <v>16</v>
      </c>
      <c r="B56" s="1" t="s">
        <v>10</v>
      </c>
      <c r="C56" s="1">
        <v>18</v>
      </c>
      <c r="D56" s="3">
        <v>79470</v>
      </c>
      <c r="E56" s="3">
        <v>4415</v>
      </c>
      <c r="F56" s="3">
        <v>6003</v>
      </c>
      <c r="G56" s="1">
        <v>73.5</v>
      </c>
    </row>
    <row r="57" spans="1:7">
      <c r="A57" s="1">
        <v>42</v>
      </c>
      <c r="B57" s="1" t="s">
        <v>40</v>
      </c>
      <c r="C57" s="1">
        <v>15</v>
      </c>
      <c r="D57" s="3">
        <v>27616</v>
      </c>
      <c r="E57" s="3">
        <v>1841</v>
      </c>
      <c r="F57" s="3">
        <v>2225</v>
      </c>
      <c r="G57" s="1">
        <v>82.7</v>
      </c>
    </row>
    <row r="58" spans="1:7">
      <c r="A58" s="1">
        <v>26</v>
      </c>
      <c r="B58" s="1" t="s">
        <v>19</v>
      </c>
      <c r="C58" s="1">
        <v>16</v>
      </c>
      <c r="D58" s="3">
        <v>48513</v>
      </c>
      <c r="E58" s="3">
        <v>3032</v>
      </c>
      <c r="F58" s="3">
        <v>4007</v>
      </c>
      <c r="G58" s="1">
        <v>75.7</v>
      </c>
    </row>
    <row r="59" spans="1:7">
      <c r="A59" s="1">
        <v>23</v>
      </c>
      <c r="B59" s="1" t="s">
        <v>28</v>
      </c>
      <c r="C59" s="1">
        <v>18</v>
      </c>
      <c r="D59" s="3">
        <v>56943</v>
      </c>
      <c r="E59" s="3">
        <v>3164</v>
      </c>
      <c r="F59" s="3">
        <v>3667</v>
      </c>
      <c r="G59" s="1">
        <v>86.3</v>
      </c>
    </row>
    <row r="60" spans="1:7">
      <c r="A60" s="1">
        <v>2</v>
      </c>
      <c r="B60" s="1" t="s">
        <v>1</v>
      </c>
      <c r="C60" s="1">
        <v>18</v>
      </c>
      <c r="D60" s="3">
        <v>195552</v>
      </c>
      <c r="E60" s="3">
        <v>10864</v>
      </c>
      <c r="F60" s="3">
        <v>15359</v>
      </c>
      <c r="G60" s="1">
        <v>70.7</v>
      </c>
    </row>
    <row r="61" spans="1:7">
      <c r="A61" s="1">
        <v>37</v>
      </c>
      <c r="B61" s="1" t="s">
        <v>23</v>
      </c>
      <c r="C61" s="1">
        <v>15</v>
      </c>
      <c r="D61" s="3">
        <v>30533</v>
      </c>
      <c r="E61" s="3">
        <v>2036</v>
      </c>
      <c r="F61" s="3">
        <v>3486</v>
      </c>
      <c r="G61" s="1">
        <v>58.4</v>
      </c>
    </row>
  </sheetData>
  <sortState xmlns:xlrd2="http://schemas.microsoft.com/office/spreadsheetml/2017/richdata2" ref="A2:G62">
    <sortCondition ref="B2:B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32D5-6D42-8749-A9F3-035116A1FA6A}">
  <dimension ref="A1:W61"/>
  <sheetViews>
    <sheetView topLeftCell="P1" workbookViewId="0">
      <selection activeCell="P31" sqref="P31"/>
    </sheetView>
  </sheetViews>
  <sheetFormatPr baseColWidth="10" defaultRowHeight="16"/>
  <cols>
    <col min="1" max="1" width="16.5" bestFit="1" customWidth="1"/>
    <col min="2" max="2" width="15.1640625" bestFit="1" customWidth="1"/>
    <col min="3" max="3" width="10.83203125" style="9"/>
    <col min="4" max="4" width="16.5" bestFit="1" customWidth="1"/>
    <col min="6" max="6" width="10.83203125" style="9"/>
    <col min="7" max="7" width="16.5" bestFit="1" customWidth="1"/>
    <col min="8" max="8" width="11.5" style="22" bestFit="1" customWidth="1"/>
    <col min="9" max="9" width="10.83203125" style="9"/>
    <col min="10" max="10" width="16.5" bestFit="1" customWidth="1"/>
    <col min="13" max="13" width="17.1640625" style="13" bestFit="1" customWidth="1"/>
    <col min="14" max="14" width="20" style="20" customWidth="1"/>
    <col min="15" max="15" width="15.1640625" bestFit="1" customWidth="1"/>
    <col min="16" max="16" width="10.83203125" style="26"/>
    <col min="17" max="17" width="17.1640625" bestFit="1" customWidth="1"/>
    <col min="18" max="18" width="22.6640625" bestFit="1" customWidth="1"/>
    <col min="19" max="19" width="20" style="20" customWidth="1"/>
    <col min="20" max="20" width="10.83203125" style="26"/>
    <col min="21" max="21" width="17.1640625" bestFit="1" customWidth="1"/>
    <col min="22" max="22" width="34.33203125" bestFit="1" customWidth="1"/>
    <col min="23" max="23" width="20" style="20" customWidth="1"/>
  </cols>
  <sheetData>
    <row r="1" spans="1:23" ht="69" thickBot="1">
      <c r="A1" s="4" t="s">
        <v>62</v>
      </c>
      <c r="B1" s="10" t="s">
        <v>79</v>
      </c>
      <c r="D1" s="4" t="s">
        <v>62</v>
      </c>
      <c r="E1" s="10" t="s">
        <v>80</v>
      </c>
      <c r="G1" s="4" t="s">
        <v>62</v>
      </c>
      <c r="H1" s="10" t="s">
        <v>347</v>
      </c>
      <c r="J1" s="4" t="s">
        <v>62</v>
      </c>
      <c r="K1" s="10" t="s">
        <v>348</v>
      </c>
      <c r="M1" s="12" t="s">
        <v>62</v>
      </c>
      <c r="N1" s="21" t="s">
        <v>346</v>
      </c>
      <c r="O1" s="10" t="s">
        <v>79</v>
      </c>
      <c r="Q1" s="27" t="s">
        <v>62</v>
      </c>
      <c r="R1" s="27" t="s">
        <v>80</v>
      </c>
      <c r="S1" s="21" t="s">
        <v>346</v>
      </c>
      <c r="U1" s="27" t="s">
        <v>62</v>
      </c>
      <c r="V1" s="27" t="s">
        <v>347</v>
      </c>
      <c r="W1" s="21" t="s">
        <v>346</v>
      </c>
    </row>
    <row r="2" spans="1:23">
      <c r="A2" s="1" t="s">
        <v>0</v>
      </c>
      <c r="B2" s="8" t="e">
        <f>AVERAGE(Cumulative!B2,Cumulative!B62,Cumulative!#REF!,Cumulative!B182,Cumulative!B242)</f>
        <v>#REF!</v>
      </c>
      <c r="D2" s="1" t="s">
        <v>0</v>
      </c>
      <c r="E2" s="2">
        <f>('2015-2016'!D40+'2016-2017'!D40+'2017-2018'!D40+'2018-2019'!D40+'2019-2020'!D40)/5</f>
        <v>226853</v>
      </c>
      <c r="G2" s="1" t="s">
        <v>0</v>
      </c>
      <c r="H2" s="23">
        <f>('2015-2016'!E40+'2016-2017'!E40+'2017-2018'!E40+'2018-2019'!E40+'2019-2020'!E40)/5</f>
        <v>11457.2</v>
      </c>
      <c r="J2" s="1" t="s">
        <v>42</v>
      </c>
      <c r="K2">
        <f>('2015-2016'!G6+'2016-2017'!G6+'2017-2018'!G6+'2018-2019'!G6+'2019-2020'!G6)/5</f>
        <v>211.21999999999997</v>
      </c>
      <c r="M2" s="15" t="s">
        <v>38</v>
      </c>
      <c r="N2" s="20">
        <v>31.6</v>
      </c>
      <c r="O2" s="8">
        <v>39.200000000000003</v>
      </c>
      <c r="Q2" t="s">
        <v>38</v>
      </c>
      <c r="R2" s="2">
        <v>9177.2000000000007</v>
      </c>
      <c r="S2" s="20">
        <v>31.6</v>
      </c>
      <c r="U2" t="s">
        <v>38</v>
      </c>
      <c r="V2" s="25">
        <v>539.6</v>
      </c>
      <c r="W2" s="20">
        <v>31.6</v>
      </c>
    </row>
    <row r="3" spans="1:23">
      <c r="A3" s="1" t="s">
        <v>2</v>
      </c>
      <c r="B3" s="8" t="e">
        <f>AVERAGE(Cumulative!B3,Cumulative!B63,Cumulative!#REF!,Cumulative!B183,Cumulative!B243)</f>
        <v>#REF!</v>
      </c>
      <c r="D3" s="1" t="s">
        <v>1</v>
      </c>
      <c r="E3" s="2">
        <f>('2015-2016'!D60+'2016-2017'!D60+'2017-2018'!D60+'2018-2019'!D60+'2019-2020'!D60)/5</f>
        <v>181341.8</v>
      </c>
      <c r="G3" s="1" t="s">
        <v>1</v>
      </c>
      <c r="H3" s="23">
        <f>('2015-2016'!E60+'2016-2017'!E60+'2017-2018'!E60+'2018-2019'!E60+'2019-2020'!E60)/5</f>
        <v>10070.200000000001</v>
      </c>
      <c r="J3" s="1" t="s">
        <v>13</v>
      </c>
      <c r="K3">
        <f>('2015-2016'!G18+'2016-2017'!G18+'2017-2018'!G18+'2018-2019'!G18+'2019-2020'!G18)/5</f>
        <v>141.22</v>
      </c>
      <c r="M3" s="15" t="s">
        <v>129</v>
      </c>
      <c r="N3" s="20">
        <v>55.8</v>
      </c>
      <c r="O3" s="8">
        <v>47.2</v>
      </c>
      <c r="Q3" t="s">
        <v>45</v>
      </c>
      <c r="R3" s="2">
        <v>37229.199999999997</v>
      </c>
      <c r="S3" s="20">
        <v>55.8</v>
      </c>
      <c r="U3" t="s">
        <v>45</v>
      </c>
      <c r="V3" s="25">
        <v>2098</v>
      </c>
      <c r="W3" s="20">
        <v>55.8</v>
      </c>
    </row>
    <row r="4" spans="1:23">
      <c r="A4" s="1" t="s">
        <v>1</v>
      </c>
      <c r="B4" s="8" t="e">
        <f>AVERAGE(Cumulative!B4,Cumulative!B64,Cumulative!#REF!,Cumulative!B184,Cumulative!B244)</f>
        <v>#REF!</v>
      </c>
      <c r="D4" s="1" t="s">
        <v>2</v>
      </c>
      <c r="E4" s="2">
        <f>('2015-2016'!D35+'2016-2017'!D35+'2017-2018'!D35+'2018-2019'!D35+'2019-2020'!D35)/5</f>
        <v>169046.2</v>
      </c>
      <c r="G4" s="1" t="s">
        <v>2</v>
      </c>
      <c r="H4" s="23">
        <f>('2015-2016'!E35+'2016-2017'!E35+'2017-2018'!E35+'2018-2019'!E35+'2019-2020'!E35)/5</f>
        <v>8714</v>
      </c>
      <c r="J4" s="1" t="s">
        <v>4</v>
      </c>
      <c r="K4">
        <f>('2015-2016'!G46+'2016-2017'!G46+'2017-2018'!G46+'2018-2019'!G46+'2019-2020'!G46)/5</f>
        <v>103.14000000000001</v>
      </c>
      <c r="M4" s="15" t="s">
        <v>34</v>
      </c>
      <c r="N4" s="20">
        <v>49.4</v>
      </c>
      <c r="O4" s="8">
        <v>40.200000000000003</v>
      </c>
      <c r="Q4" t="s">
        <v>34</v>
      </c>
      <c r="R4" s="2">
        <v>23273.599999999999</v>
      </c>
      <c r="S4" s="20">
        <v>49.4</v>
      </c>
      <c r="U4" t="s">
        <v>34</v>
      </c>
      <c r="V4" s="25">
        <v>1630.4</v>
      </c>
      <c r="W4" s="20">
        <v>49.4</v>
      </c>
    </row>
    <row r="5" spans="1:23">
      <c r="A5" s="1" t="s">
        <v>13</v>
      </c>
      <c r="B5" s="8" t="e">
        <f>AVERAGE(Cumulative!B5,Cumulative!B65,Cumulative!#REF!,Cumulative!B185,Cumulative!B245)</f>
        <v>#REF!</v>
      </c>
      <c r="D5" s="1" t="s">
        <v>4</v>
      </c>
      <c r="E5" s="2">
        <f>('2015-2016'!D46+'2016-2017'!D46+'2017-2018'!D46+'2018-2019'!D46+'2019-2020'!D46)/5</f>
        <v>117930.6</v>
      </c>
      <c r="G5" s="1" t="s">
        <v>3</v>
      </c>
      <c r="H5" s="23">
        <f>('2015-2016'!E45+'2016-2017'!E45+'2017-2018'!E45+'2018-2019'!E45+'2019-2020'!E45)/5</f>
        <v>6092.6</v>
      </c>
      <c r="J5" s="1" t="s">
        <v>24</v>
      </c>
      <c r="K5">
        <f>('2015-2016'!G49+'2016-2017'!G49+'2017-2018'!G49+'2018-2019'!G49+'2019-2020'!G49)/5</f>
        <v>101.24</v>
      </c>
      <c r="M5" s="15" t="s">
        <v>128</v>
      </c>
      <c r="N5" s="20">
        <v>57</v>
      </c>
      <c r="O5" s="8">
        <v>46.6</v>
      </c>
      <c r="Q5" t="s">
        <v>58</v>
      </c>
      <c r="R5" s="2">
        <v>31960</v>
      </c>
      <c r="S5" s="20">
        <v>57</v>
      </c>
      <c r="U5" t="s">
        <v>58</v>
      </c>
      <c r="V5" s="25">
        <v>2105.8000000000002</v>
      </c>
      <c r="W5" s="20">
        <v>57</v>
      </c>
    </row>
    <row r="6" spans="1:23">
      <c r="A6" s="1" t="s">
        <v>4</v>
      </c>
      <c r="B6" s="8" t="e">
        <f>AVERAGE(Cumulative!B6,Cumulative!B66,Cumulative!#REF!,Cumulative!B186,Cumulative!B246)</f>
        <v>#REF!</v>
      </c>
      <c r="D6" s="1" t="s">
        <v>3</v>
      </c>
      <c r="E6" s="2">
        <f>('2015-2016'!D45+'2016-2017'!D45+'2017-2018'!D45+'2018-2019'!D45+'2019-2020'!D45)/5</f>
        <v>109663.2</v>
      </c>
      <c r="G6" s="1" t="s">
        <v>5</v>
      </c>
      <c r="H6" s="23">
        <f>('2015-2016'!E36+'2016-2017'!E36+'2017-2018'!E36+'2018-2019'!E36+'2019-2020'!E36)/5</f>
        <v>6009</v>
      </c>
      <c r="J6" s="1" t="s">
        <v>0</v>
      </c>
      <c r="K6">
        <f>('2015-2016'!G40+'2016-2017'!G40+'2017-2018'!G40+'2018-2019'!G40+'2019-2020'!G40)/5</f>
        <v>98.5</v>
      </c>
      <c r="M6" s="15" t="s">
        <v>130</v>
      </c>
      <c r="N6" s="20">
        <v>43</v>
      </c>
      <c r="O6" s="8">
        <v>58.8</v>
      </c>
      <c r="Q6" t="s">
        <v>42</v>
      </c>
      <c r="R6" s="2">
        <v>32388</v>
      </c>
      <c r="S6" s="20">
        <v>43</v>
      </c>
      <c r="U6" t="s">
        <v>42</v>
      </c>
      <c r="V6" s="25">
        <v>1690</v>
      </c>
      <c r="W6" s="20">
        <v>43</v>
      </c>
    </row>
    <row r="7" spans="1:23">
      <c r="A7" s="1" t="s">
        <v>5</v>
      </c>
      <c r="B7" s="8" t="e">
        <f>AVERAGE(Cumulative!B7,Cumulative!B67,Cumulative!#REF!,Cumulative!B187,Cumulative!B247)</f>
        <v>#REF!</v>
      </c>
      <c r="D7" s="1" t="s">
        <v>5</v>
      </c>
      <c r="E7" s="2">
        <f>('2015-2016'!D36+'2016-2017'!D36+'2017-2018'!D36+'2018-2019'!D36+'2019-2020'!D36)/5</f>
        <v>109253.4</v>
      </c>
      <c r="G7" s="1" t="s">
        <v>4</v>
      </c>
      <c r="H7" s="23">
        <f>('2015-2016'!E46+'2016-2017'!E46+'2017-2018'!E46+'2018-2019'!E46+'2019-2020'!E46)/5</f>
        <v>5963.2</v>
      </c>
      <c r="J7" s="1" t="s">
        <v>12</v>
      </c>
      <c r="K7">
        <f>('2015-2016'!G43+'2016-2017'!G43+'2017-2018'!G43+'2018-2019'!G43+'2019-2020'!G43)/5</f>
        <v>97.439999999999984</v>
      </c>
      <c r="M7" s="15" t="s">
        <v>49</v>
      </c>
      <c r="N7" s="20">
        <v>35.799999999999997</v>
      </c>
      <c r="O7" s="8">
        <v>51.4</v>
      </c>
      <c r="Q7" t="s">
        <v>49</v>
      </c>
      <c r="R7" s="2">
        <v>17715.400000000001</v>
      </c>
      <c r="S7" s="20">
        <v>35.799999999999997</v>
      </c>
      <c r="U7" t="s">
        <v>49</v>
      </c>
      <c r="V7" s="25">
        <v>1247.2</v>
      </c>
      <c r="W7" s="20">
        <v>35.799999999999997</v>
      </c>
    </row>
    <row r="8" spans="1:23">
      <c r="A8" s="1" t="s">
        <v>3</v>
      </c>
      <c r="B8" s="8" t="e">
        <f>AVERAGE(Cumulative!B8,Cumulative!B68,Cumulative!#REF!,Cumulative!B188,Cumulative!B248)</f>
        <v>#REF!</v>
      </c>
      <c r="D8" s="1" t="s">
        <v>6</v>
      </c>
      <c r="E8" s="2">
        <f>('2015-2016'!D22+'2016-2017'!D22+'2017-2018'!D22+'2018-2019'!D22+'2019-2020'!D22)/5</f>
        <v>107199.2</v>
      </c>
      <c r="G8" s="1" t="s">
        <v>8</v>
      </c>
      <c r="H8" s="23">
        <f>('2015-2016'!E44+'2016-2017'!E44+'2017-2018'!E44+'2018-2019'!E44+'2019-2020'!E44)/5</f>
        <v>5595.6</v>
      </c>
      <c r="J8" s="1" t="s">
        <v>7</v>
      </c>
      <c r="K8">
        <f>('2015-2016'!G32+'2016-2017'!G32+'2017-2018'!G32+'2018-2019'!G32+'2019-2020'!G32)/5</f>
        <v>94.5</v>
      </c>
      <c r="M8" s="15" t="s">
        <v>43</v>
      </c>
      <c r="N8" s="20">
        <v>41.6</v>
      </c>
      <c r="O8" s="8">
        <v>44.6</v>
      </c>
      <c r="Q8" t="s">
        <v>43</v>
      </c>
      <c r="R8" s="2">
        <v>26397.599999999999</v>
      </c>
      <c r="S8" s="20">
        <v>41.6</v>
      </c>
      <c r="U8" t="s">
        <v>43</v>
      </c>
      <c r="V8" s="25">
        <v>1843</v>
      </c>
      <c r="W8" s="20">
        <v>41.6</v>
      </c>
    </row>
    <row r="9" spans="1:23">
      <c r="A9" s="1" t="s">
        <v>7</v>
      </c>
      <c r="B9" s="8" t="e">
        <f>AVERAGE(Cumulative!B9,Cumulative!B69,Cumulative!#REF!,Cumulative!B189,Cumulative!B249)</f>
        <v>#REF!</v>
      </c>
      <c r="D9" s="1" t="s">
        <v>12</v>
      </c>
      <c r="E9" s="2">
        <f>('2015-2016'!D43+'2016-2017'!D43+'2017-2018'!D43+'2018-2019'!D43+'2019-2020'!D43)/5</f>
        <v>99120.2</v>
      </c>
      <c r="G9" s="1" t="s">
        <v>6</v>
      </c>
      <c r="H9" s="23">
        <f>('2015-2016'!E22+'2016-2017'!E22+'2017-2018'!E22+'2018-2019'!E22+'2019-2020'!E22)/5</f>
        <v>5525.8</v>
      </c>
      <c r="J9" s="1" t="s">
        <v>6</v>
      </c>
      <c r="K9">
        <f>('2015-2016'!G22+'2016-2017'!G22+'2017-2018'!G22+'2018-2019'!G22+'2019-2020'!G22)/5</f>
        <v>91.7</v>
      </c>
      <c r="M9" s="15" t="s">
        <v>27</v>
      </c>
      <c r="N9" s="20">
        <v>27.8</v>
      </c>
      <c r="O9" s="8">
        <v>27.8</v>
      </c>
      <c r="Q9" t="s">
        <v>27</v>
      </c>
      <c r="R9" s="2">
        <v>52714.6</v>
      </c>
      <c r="S9" s="20">
        <v>27.8</v>
      </c>
      <c r="U9" t="s">
        <v>27</v>
      </c>
      <c r="V9" s="25">
        <v>2962.4</v>
      </c>
      <c r="W9" s="20">
        <v>27.8</v>
      </c>
    </row>
    <row r="10" spans="1:23">
      <c r="A10" s="1" t="s">
        <v>10</v>
      </c>
      <c r="B10" s="8" t="e">
        <f>AVERAGE(Cumulative!B10,Cumulative!B70,Cumulative!#REF!,Cumulative!B190,Cumulative!B250)</f>
        <v>#REF!</v>
      </c>
      <c r="D10" s="1" t="s">
        <v>8</v>
      </c>
      <c r="E10" s="2">
        <f>('2015-2016'!D44+'2016-2017'!D44+'2017-2018'!D44+'2018-2019'!D44+'2019-2020'!D44)/5</f>
        <v>98656.2</v>
      </c>
      <c r="G10" s="1" t="s">
        <v>7</v>
      </c>
      <c r="H10" s="23">
        <f>('2015-2016'!E32+'2016-2017'!E32+'2017-2018'!E32+'2018-2019'!E32+'2019-2020'!E32)/5</f>
        <v>5481.2</v>
      </c>
      <c r="J10" s="1" t="s">
        <v>29</v>
      </c>
      <c r="K10">
        <f>('2015-2016'!G16+'2016-2017'!G16+'2017-2018'!G16+'2018-2019'!G16+'2019-2020'!G16)/5</f>
        <v>91.24</v>
      </c>
      <c r="M10" s="15" t="s">
        <v>57</v>
      </c>
      <c r="N10" s="20">
        <v>43.4</v>
      </c>
      <c r="O10" s="8">
        <v>54.8</v>
      </c>
      <c r="Q10" t="s">
        <v>57</v>
      </c>
      <c r="R10" s="2">
        <v>12047.4</v>
      </c>
      <c r="S10" s="20">
        <v>43.4</v>
      </c>
      <c r="U10" t="s">
        <v>57</v>
      </c>
      <c r="V10" s="25">
        <v>858</v>
      </c>
      <c r="W10" s="20">
        <v>43.4</v>
      </c>
    </row>
    <row r="11" spans="1:23">
      <c r="A11" s="1" t="s">
        <v>6</v>
      </c>
      <c r="B11" s="8" t="e">
        <f>AVERAGE(Cumulative!B11,Cumulative!B71,Cumulative!#REF!,Cumulative!B191,Cumulative!B251)</f>
        <v>#REF!</v>
      </c>
      <c r="D11" s="1" t="s">
        <v>7</v>
      </c>
      <c r="E11" s="2">
        <f>('2015-2016'!D32+'2016-2017'!D32+'2017-2018'!D32+'2018-2019'!D32+'2019-2020'!D32)/5</f>
        <v>96399.6</v>
      </c>
      <c r="G11" s="1" t="s">
        <v>9</v>
      </c>
      <c r="H11" s="23">
        <f>('2015-2016'!E33+'2016-2017'!E33+'2017-2018'!E33+'2018-2019'!E33+'2019-2020'!E33)/5</f>
        <v>5255.4</v>
      </c>
      <c r="J11" s="1" t="s">
        <v>21</v>
      </c>
      <c r="K11">
        <f>('2015-2016'!G20+'2016-2017'!G20+'2017-2018'!G20+'2018-2019'!G20+'2019-2020'!G20)/5</f>
        <v>89.52</v>
      </c>
      <c r="M11" s="15" t="s">
        <v>11</v>
      </c>
      <c r="N11" s="20">
        <v>15.4</v>
      </c>
      <c r="O11" s="8">
        <v>12.6</v>
      </c>
      <c r="Q11" t="s">
        <v>11</v>
      </c>
      <c r="R11" s="2">
        <v>83974.399999999994</v>
      </c>
      <c r="S11" s="20">
        <v>15.4</v>
      </c>
      <c r="U11" t="s">
        <v>11</v>
      </c>
      <c r="V11" s="25">
        <v>4835.3999999999996</v>
      </c>
      <c r="W11" s="20">
        <v>15.4</v>
      </c>
    </row>
    <row r="12" spans="1:23">
      <c r="A12" s="1" t="s">
        <v>8</v>
      </c>
      <c r="B12" s="8" t="e">
        <f>AVERAGE(Cumulative!B12,Cumulative!B72,Cumulative!#REF!,Cumulative!B192,Cumulative!B252)</f>
        <v>#REF!</v>
      </c>
      <c r="D12" s="1" t="s">
        <v>10</v>
      </c>
      <c r="E12" s="2">
        <f>('2015-2016'!D56+'2016-2017'!D56+'2017-2018'!D56+'2018-2019'!D56+'2019-2020'!D56)/5</f>
        <v>92155.6</v>
      </c>
      <c r="G12" s="1" t="s">
        <v>10</v>
      </c>
      <c r="H12" s="23">
        <f>('2015-2016'!E56+'2016-2017'!E56+'2017-2018'!E56+'2018-2019'!E56+'2019-2020'!E56)/5</f>
        <v>5006.2</v>
      </c>
      <c r="J12" s="1" t="s">
        <v>5</v>
      </c>
      <c r="K12">
        <f>('2015-2016'!G36+'2016-2017'!G36+'2017-2018'!G36+'2018-2019'!G36+'2019-2020'!G36)/5</f>
        <v>88.92</v>
      </c>
      <c r="M12" s="15" t="s">
        <v>18</v>
      </c>
      <c r="N12" s="20">
        <v>17</v>
      </c>
      <c r="O12" s="8">
        <v>18.2</v>
      </c>
      <c r="Q12" t="s">
        <v>18</v>
      </c>
      <c r="R12" s="2">
        <v>80700</v>
      </c>
      <c r="S12" s="20">
        <v>17</v>
      </c>
      <c r="U12" t="s">
        <v>18</v>
      </c>
      <c r="V12" s="25">
        <v>3947</v>
      </c>
      <c r="W12" s="20">
        <v>17</v>
      </c>
    </row>
    <row r="13" spans="1:23">
      <c r="A13" s="1" t="s">
        <v>11</v>
      </c>
      <c r="B13" s="8" t="e">
        <f>AVERAGE(Cumulative!B13,Cumulative!B73,Cumulative!#REF!,Cumulative!B193,Cumulative!B253)</f>
        <v>#REF!</v>
      </c>
      <c r="D13" s="1" t="s">
        <v>9</v>
      </c>
      <c r="E13" s="2">
        <f>('2015-2016'!D33+'2016-2017'!D33+'2017-2018'!D33+'2018-2019'!D33+'2019-2020'!D33)/5</f>
        <v>83974.399999999994</v>
      </c>
      <c r="G13" s="1" t="s">
        <v>11</v>
      </c>
      <c r="H13" s="23">
        <f>('2015-2016'!E11+'2016-2017'!E11+'2017-2018'!E11+'2018-2019'!E11+'2019-2020'!E11)/5</f>
        <v>4835.3999999999996</v>
      </c>
      <c r="J13" s="1" t="s">
        <v>19</v>
      </c>
      <c r="K13">
        <f>('2015-2016'!G58+'2016-2017'!G58+'2017-2018'!G58+'2018-2019'!G58+'2019-2020'!G58)/5</f>
        <v>88.76</v>
      </c>
      <c r="M13" s="15" t="s">
        <v>36</v>
      </c>
      <c r="N13" s="20">
        <v>23.6</v>
      </c>
      <c r="O13" s="8">
        <v>34.200000000000003</v>
      </c>
      <c r="Q13" t="s">
        <v>36</v>
      </c>
      <c r="R13" s="2">
        <v>44100.2</v>
      </c>
      <c r="S13" s="20">
        <v>23.6</v>
      </c>
      <c r="U13" t="s">
        <v>36</v>
      </c>
      <c r="V13" s="25">
        <v>2495.8000000000002</v>
      </c>
      <c r="W13" s="20">
        <v>23.6</v>
      </c>
    </row>
    <row r="14" spans="1:23">
      <c r="A14" s="1" t="s">
        <v>9</v>
      </c>
      <c r="B14" s="8" t="e">
        <f>AVERAGE(Cumulative!B14,Cumulative!B74,Cumulative!#REF!,Cumulative!B194,Cumulative!B254)</f>
        <v>#REF!</v>
      </c>
      <c r="D14" s="1" t="s">
        <v>13</v>
      </c>
      <c r="E14" s="2">
        <f>('2015-2016'!D18+'2016-2017'!D18+'2017-2018'!D18+'2018-2019'!D18+'2019-2020'!D18)/5</f>
        <v>81278.2</v>
      </c>
      <c r="G14" s="1" t="s">
        <v>13</v>
      </c>
      <c r="H14" s="23">
        <f>('2015-2016'!E18+'2016-2017'!E18+'2017-2018'!E18+'2018-2019'!E18+'2019-2020'!E18)/5</f>
        <v>4811.6000000000004</v>
      </c>
      <c r="J14" s="1" t="s">
        <v>40</v>
      </c>
      <c r="K14">
        <f>('2015-2016'!G57+'2016-2017'!G57+'2017-2018'!G57+'2018-2019'!G57+'2019-2020'!G57)/5</f>
        <v>88.5</v>
      </c>
      <c r="M14" s="15" t="s">
        <v>55</v>
      </c>
      <c r="N14" s="20">
        <v>48.4</v>
      </c>
      <c r="O14" s="8">
        <v>55.8</v>
      </c>
      <c r="Q14" t="s">
        <v>55</v>
      </c>
      <c r="R14" s="2">
        <v>15372.2</v>
      </c>
      <c r="S14" s="20">
        <v>48.4</v>
      </c>
      <c r="U14" t="s">
        <v>55</v>
      </c>
      <c r="V14" s="25">
        <v>866.2</v>
      </c>
      <c r="W14" s="20">
        <v>48.4</v>
      </c>
    </row>
    <row r="15" spans="1:23">
      <c r="A15" s="1" t="s">
        <v>18</v>
      </c>
      <c r="B15" s="8" t="e">
        <f>AVERAGE(Cumulative!B15,Cumulative!B75,Cumulative!#REF!,Cumulative!B195,Cumulative!B255)</f>
        <v>#REF!</v>
      </c>
      <c r="D15" s="1" t="s">
        <v>20</v>
      </c>
      <c r="E15" s="2">
        <f>('2015-2016'!D37+'2016-2017'!D37+'2017-2018'!D37+'2018-2019'!D37+'2019-2020'!D37)/5</f>
        <v>80700</v>
      </c>
      <c r="G15" s="1" t="s">
        <v>12</v>
      </c>
      <c r="H15" s="23">
        <f>('2015-2016'!E43+'2016-2017'!E43+'2017-2018'!E43+'2018-2019'!E43+'2019-2020'!E43)/5</f>
        <v>4725.6000000000004</v>
      </c>
      <c r="J15" s="1" t="s">
        <v>51</v>
      </c>
      <c r="K15">
        <f>('2015-2016'!G29+'2016-2017'!G29+'2017-2018'!G29+'2018-2019'!G29+'2019-2020'!G29)/5</f>
        <v>87.640000000000015</v>
      </c>
      <c r="M15" s="15" t="s">
        <v>54</v>
      </c>
      <c r="N15" s="20">
        <v>44</v>
      </c>
      <c r="O15" s="8">
        <v>54.4</v>
      </c>
      <c r="Q15" t="s">
        <v>54</v>
      </c>
      <c r="R15" s="2">
        <v>16215.4</v>
      </c>
      <c r="S15" s="20">
        <v>44</v>
      </c>
      <c r="U15" t="s">
        <v>54</v>
      </c>
      <c r="V15" s="25">
        <v>969.8</v>
      </c>
      <c r="W15" s="20">
        <v>44</v>
      </c>
    </row>
    <row r="16" spans="1:23">
      <c r="A16" s="1" t="s">
        <v>16</v>
      </c>
      <c r="B16" s="8" t="e">
        <f>AVERAGE(Cumulative!B16,Cumulative!B76,Cumulative!#REF!,Cumulative!B196,Cumulative!B256)</f>
        <v>#REF!</v>
      </c>
      <c r="D16" s="1" t="s">
        <v>14</v>
      </c>
      <c r="E16" s="2">
        <f>('2015-2016'!D38+'2016-2017'!D38+'2017-2018'!D38+'2018-2019'!D38+'2019-2020'!D38)/5</f>
        <v>80537.8</v>
      </c>
      <c r="G16" s="1" t="s">
        <v>14</v>
      </c>
      <c r="H16" s="23">
        <f>('2015-2016'!E38+'2016-2017'!E38+'2017-2018'!E38+'2018-2019'!E38+'2019-2020'!E38)/5</f>
        <v>4634.3999999999996</v>
      </c>
      <c r="J16" s="1" t="s">
        <v>2</v>
      </c>
      <c r="K16">
        <f>('2015-2016'!G35+'2016-2017'!G35+'2017-2018'!G35+'2018-2019'!G35+'2019-2020'!G35)/5</f>
        <v>87.140000000000015</v>
      </c>
      <c r="M16" s="15" t="s">
        <v>29</v>
      </c>
      <c r="N16" s="20">
        <v>14.2</v>
      </c>
      <c r="O16" s="8">
        <v>30.6</v>
      </c>
      <c r="Q16" t="s">
        <v>29</v>
      </c>
      <c r="R16" s="2">
        <v>52582.8</v>
      </c>
      <c r="S16" s="20">
        <v>14.2</v>
      </c>
      <c r="U16" t="s">
        <v>29</v>
      </c>
      <c r="V16" s="25">
        <v>2737</v>
      </c>
      <c r="W16" s="20">
        <v>14.2</v>
      </c>
    </row>
    <row r="17" spans="1:23">
      <c r="A17" s="1" t="s">
        <v>17</v>
      </c>
      <c r="B17" s="8" t="e">
        <f>AVERAGE(Cumulative!B17,Cumulative!B77,Cumulative!#REF!,Cumulative!B197,Cumulative!B257)</f>
        <v>#REF!</v>
      </c>
      <c r="D17" s="1" t="s">
        <v>11</v>
      </c>
      <c r="E17" s="2">
        <f>('2015-2016'!D11+'2016-2017'!D11+'2017-2018'!D11+'2018-2019'!D11+'2019-2020'!D11)/5</f>
        <v>78346.2</v>
      </c>
      <c r="G17" s="1" t="s">
        <v>16</v>
      </c>
      <c r="H17" s="23">
        <f>('2015-2016'!E19+'2016-2017'!E19+'2017-2018'!E19+'2018-2019'!E19+'2019-2020'!E19)/5</f>
        <v>4270.2</v>
      </c>
      <c r="J17" s="1" t="s">
        <v>37</v>
      </c>
      <c r="K17">
        <f>('2015-2016'!G30+'2016-2017'!G30+'2017-2018'!G30+'2018-2019'!G30+'2019-2020'!G30)/5</f>
        <v>86.820000000000007</v>
      </c>
      <c r="M17" s="15" t="s">
        <v>50</v>
      </c>
      <c r="N17" s="20">
        <v>43.4</v>
      </c>
      <c r="O17" s="8">
        <v>49.2</v>
      </c>
      <c r="Q17" t="s">
        <v>50</v>
      </c>
      <c r="R17" s="2">
        <v>28141.8</v>
      </c>
      <c r="S17" s="20">
        <v>43.4</v>
      </c>
      <c r="U17" t="s">
        <v>50</v>
      </c>
      <c r="V17" s="25">
        <v>1433.8</v>
      </c>
      <c r="W17" s="20">
        <v>43.4</v>
      </c>
    </row>
    <row r="18" spans="1:23">
      <c r="A18" s="1" t="s">
        <v>15</v>
      </c>
      <c r="B18" s="8" t="e">
        <f>AVERAGE(Cumulative!B18,Cumulative!B78,Cumulative!#REF!,Cumulative!B198,Cumulative!B258)</f>
        <v>#REF!</v>
      </c>
      <c r="D18" s="1" t="s">
        <v>37</v>
      </c>
      <c r="E18" s="2">
        <f>('2015-2016'!D30+'2016-2017'!D30+'2017-2018'!D30+'2018-2019'!D30+'2019-2020'!D30)/5</f>
        <v>78094.399999999994</v>
      </c>
      <c r="G18" s="1" t="s">
        <v>17</v>
      </c>
      <c r="H18" s="23">
        <f>('2015-2016'!E54+'2016-2017'!E54+'2017-2018'!E54+'2018-2019'!E54+'2019-2020'!E54)/5</f>
        <v>4208.6000000000004</v>
      </c>
      <c r="J18" s="1" t="s">
        <v>9</v>
      </c>
      <c r="K18">
        <f>('2015-2016'!G33+'2016-2017'!G33+'2017-2018'!G33+'2018-2019'!G33+'2019-2020'!G33)/5</f>
        <v>85.940000000000012</v>
      </c>
      <c r="M18" s="15" t="s">
        <v>13</v>
      </c>
      <c r="N18" s="20">
        <v>36.200000000000003</v>
      </c>
      <c r="O18" s="8">
        <v>13.2</v>
      </c>
      <c r="Q18" t="s">
        <v>13</v>
      </c>
      <c r="R18" s="2">
        <v>117930.6</v>
      </c>
      <c r="S18" s="20">
        <v>36.200000000000003</v>
      </c>
      <c r="U18" t="s">
        <v>13</v>
      </c>
      <c r="V18" s="25">
        <v>4811.6000000000004</v>
      </c>
      <c r="W18" s="20">
        <v>36.200000000000003</v>
      </c>
    </row>
    <row r="19" spans="1:23">
      <c r="A19" s="1" t="s">
        <v>14</v>
      </c>
      <c r="B19" s="8" t="e">
        <f>AVERAGE(Cumulative!B19,Cumulative!B79,Cumulative!#REF!,Cumulative!B199,Cumulative!B259)</f>
        <v>#REF!</v>
      </c>
      <c r="D19" s="1" t="s">
        <v>17</v>
      </c>
      <c r="E19" s="2">
        <f>('2015-2016'!D54+'2016-2017'!D54+'2017-2018'!D54+'2018-2019'!D54+'2019-2020'!D54)/5</f>
        <v>73824.600000000006</v>
      </c>
      <c r="G19" s="1" t="s">
        <v>15</v>
      </c>
      <c r="H19" s="23">
        <f>('2015-2016'!E27+'2016-2017'!E27+'2017-2018'!E27+'2018-2019'!E27+'2019-2020'!E27)/5</f>
        <v>4000.2</v>
      </c>
      <c r="J19" s="1" t="s">
        <v>38</v>
      </c>
      <c r="K19">
        <f>('2015-2016'!G3+'2016-2017'!G3+'2017-2018'!G3+'2018-2019'!G3+'2019-2020'!G3)/5</f>
        <v>84.94</v>
      </c>
      <c r="M19" s="15" t="s">
        <v>16</v>
      </c>
      <c r="N19" s="20">
        <v>38.200000000000003</v>
      </c>
      <c r="O19" s="8">
        <v>16.2</v>
      </c>
      <c r="Q19" t="s">
        <v>16</v>
      </c>
      <c r="R19" s="2">
        <v>80537.8</v>
      </c>
      <c r="S19" s="20">
        <v>38.200000000000003</v>
      </c>
      <c r="U19" t="s">
        <v>16</v>
      </c>
      <c r="V19" s="25">
        <v>4270.2</v>
      </c>
      <c r="W19" s="20">
        <v>38.200000000000003</v>
      </c>
    </row>
    <row r="20" spans="1:23">
      <c r="A20" s="1" t="s">
        <v>12</v>
      </c>
      <c r="B20" s="8" t="e">
        <f>AVERAGE(Cumulative!B20,Cumulative!B80,Cumulative!#REF!,Cumulative!B200,Cumulative!B260)</f>
        <v>#REF!</v>
      </c>
      <c r="D20" s="1" t="s">
        <v>15</v>
      </c>
      <c r="E20" s="2">
        <f>('2015-2016'!D27+'2016-2017'!D27+'2017-2018'!D27+'2018-2019'!D27+'2019-2020'!D27)/5</f>
        <v>70446.8</v>
      </c>
      <c r="G20" s="1" t="s">
        <v>20</v>
      </c>
      <c r="H20" s="23">
        <f>('2015-2016'!E37+'2016-2017'!E37+'2017-2018'!E37+'2018-2019'!E37+'2019-2020'!E37)/5</f>
        <v>3954.8</v>
      </c>
      <c r="J20" s="1" t="s">
        <v>23</v>
      </c>
      <c r="K20">
        <f>('2015-2016'!G61+'2016-2017'!G61+'2017-2018'!G61+'2018-2019'!G61+'2019-2020'!G61)/5</f>
        <v>84.739999999999981</v>
      </c>
      <c r="M20" s="15" t="s">
        <v>21</v>
      </c>
      <c r="N20" s="20">
        <v>8.6</v>
      </c>
      <c r="O20" s="8">
        <v>20.2</v>
      </c>
      <c r="Q20" t="s">
        <v>21</v>
      </c>
      <c r="R20" s="2">
        <v>68457.8</v>
      </c>
      <c r="S20" s="20">
        <v>8.6</v>
      </c>
      <c r="U20" t="s">
        <v>21</v>
      </c>
      <c r="V20" s="25">
        <v>3819</v>
      </c>
      <c r="W20" s="20">
        <v>8.6</v>
      </c>
    </row>
    <row r="21" spans="1:23">
      <c r="A21" s="1" t="s">
        <v>21</v>
      </c>
      <c r="B21" s="8" t="e">
        <f>AVERAGE(Cumulative!B21,Cumulative!B81,Cumulative!#REF!,Cumulative!B201,Cumulative!B261)</f>
        <v>#REF!</v>
      </c>
      <c r="D21" s="1" t="s">
        <v>16</v>
      </c>
      <c r="E21" s="2">
        <f>('2015-2016'!D19+'2016-2017'!D19+'2017-2018'!D19+'2018-2019'!D19+'2019-2020'!D19)/5</f>
        <v>68457.8</v>
      </c>
      <c r="G21" s="1" t="s">
        <v>18</v>
      </c>
      <c r="H21" s="23">
        <f>('2015-2016'!E12+'2016-2017'!E12+'2017-2018'!E12+'2018-2019'!E12+'2019-2020'!E12)/5</f>
        <v>3947</v>
      </c>
      <c r="J21" s="1" t="s">
        <v>33</v>
      </c>
      <c r="K21">
        <f>('2015-2016'!G48+'2016-2017'!G48+'2017-2018'!G48+'2018-2019'!G48+'2019-2020'!G48)/5</f>
        <v>84.58</v>
      </c>
      <c r="M21" s="15" t="s">
        <v>41</v>
      </c>
      <c r="N21" s="20">
        <v>36</v>
      </c>
      <c r="O21" s="8">
        <v>38</v>
      </c>
      <c r="Q21" t="s">
        <v>41</v>
      </c>
      <c r="R21" s="2">
        <v>47619.8</v>
      </c>
      <c r="S21" s="20">
        <v>36</v>
      </c>
      <c r="U21" t="s">
        <v>41</v>
      </c>
      <c r="V21" s="25">
        <v>2201.8000000000002</v>
      </c>
      <c r="W21" s="20">
        <v>36</v>
      </c>
    </row>
    <row r="22" spans="1:23">
      <c r="A22" s="1" t="s">
        <v>20</v>
      </c>
      <c r="B22" s="8" t="e">
        <f>AVERAGE(Cumulative!B22,Cumulative!B82,Cumulative!#REF!,Cumulative!B202,Cumulative!B262)</f>
        <v>#REF!</v>
      </c>
      <c r="D22" s="1" t="s">
        <v>18</v>
      </c>
      <c r="E22" s="2">
        <f>('2015-2016'!D12+'2016-2017'!D12+'2017-2018'!D12+'2018-2019'!D12+'2019-2020'!D12)/5</f>
        <v>68086.600000000006</v>
      </c>
      <c r="G22" s="1" t="s">
        <v>21</v>
      </c>
      <c r="H22" s="23">
        <f>('2015-2016'!E20+'2016-2017'!E20+'2017-2018'!E20+'2018-2019'!E20+'2019-2020'!E20)/5</f>
        <v>3819</v>
      </c>
      <c r="J22" s="1" t="s">
        <v>10</v>
      </c>
      <c r="K22">
        <f>('2015-2016'!G56+'2016-2017'!G56+'2017-2018'!G56+'2018-2019'!G56+'2019-2020'!G56)/5</f>
        <v>83.4</v>
      </c>
      <c r="M22" s="15" t="s">
        <v>6</v>
      </c>
      <c r="N22" s="20">
        <v>5</v>
      </c>
      <c r="O22" s="8">
        <v>9.1999999999999993</v>
      </c>
      <c r="Q22" t="s">
        <v>6</v>
      </c>
      <c r="R22" s="2">
        <v>96399.6</v>
      </c>
      <c r="S22" s="20">
        <v>5</v>
      </c>
      <c r="U22" t="s">
        <v>6</v>
      </c>
      <c r="V22" s="25">
        <v>5525.8</v>
      </c>
      <c r="W22" s="20">
        <v>5</v>
      </c>
    </row>
    <row r="23" spans="1:23">
      <c r="A23" s="1" t="s">
        <v>19</v>
      </c>
      <c r="B23" s="8" t="e">
        <f>AVERAGE(Cumulative!B23,Cumulative!B83,Cumulative!#REF!,Cumulative!B203,Cumulative!B263)</f>
        <v>#REF!</v>
      </c>
      <c r="D23" s="1" t="s">
        <v>19</v>
      </c>
      <c r="E23" s="2">
        <f>('2015-2016'!D58+'2016-2017'!D58+'2017-2018'!D58+'2018-2019'!D58+'2019-2020'!D58)/5</f>
        <v>64359</v>
      </c>
      <c r="G23" s="1" t="s">
        <v>19</v>
      </c>
      <c r="H23" s="23">
        <f>('2015-2016'!E58+'2016-2017'!E58+'2017-2018'!E58+'2018-2019'!E58+'2019-2020'!E58)/5</f>
        <v>3557</v>
      </c>
      <c r="J23" s="1" t="s">
        <v>46</v>
      </c>
      <c r="K23">
        <f>('2015-2016'!G47+'2016-2017'!G47+'2017-2018'!G47+'2018-2019'!G47+'2019-2020'!G47)/5</f>
        <v>83.34</v>
      </c>
      <c r="M23" s="15" t="s">
        <v>44</v>
      </c>
      <c r="N23" s="20">
        <v>48.4</v>
      </c>
      <c r="O23" s="8">
        <v>45.2</v>
      </c>
      <c r="Q23" t="s">
        <v>44</v>
      </c>
      <c r="R23" s="2">
        <v>31027.8</v>
      </c>
      <c r="S23" s="20">
        <v>48.4</v>
      </c>
      <c r="U23" t="s">
        <v>44</v>
      </c>
      <c r="V23" s="25">
        <v>1760.8</v>
      </c>
      <c r="W23" s="20">
        <v>48.4</v>
      </c>
    </row>
    <row r="24" spans="1:23">
      <c r="A24" s="1" t="s">
        <v>24</v>
      </c>
      <c r="B24" s="8" t="e">
        <f>AVERAGE(Cumulative!B24,Cumulative!B84,Cumulative!#REF!,Cumulative!B204,Cumulative!B264)</f>
        <v>#REF!</v>
      </c>
      <c r="D24" s="1" t="s">
        <v>25</v>
      </c>
      <c r="E24" s="2">
        <f>('2015-2016'!D28+'2016-2017'!D28+'2017-2018'!D28+'2018-2019'!D28+'2019-2020'!D28)/5</f>
        <v>61400</v>
      </c>
      <c r="G24" s="1" t="s">
        <v>25</v>
      </c>
      <c r="H24" s="23">
        <f>('2015-2016'!E28+'2016-2017'!E28+'2017-2018'!E28+'2018-2019'!E28+'2019-2020'!E28)/5</f>
        <v>3549.4</v>
      </c>
      <c r="J24" s="1" t="s">
        <v>20</v>
      </c>
      <c r="K24">
        <f>('2015-2016'!G37+'2016-2017'!G37+'2017-2018'!G37+'2018-2019'!G37+'2019-2020'!G37)/5</f>
        <v>81.86</v>
      </c>
      <c r="M24" s="15" t="s">
        <v>39</v>
      </c>
      <c r="N24" s="20">
        <v>16.399999999999999</v>
      </c>
      <c r="O24" s="8">
        <v>39</v>
      </c>
      <c r="Q24" t="s">
        <v>39</v>
      </c>
      <c r="R24" s="2">
        <v>45528.2</v>
      </c>
      <c r="S24" s="20">
        <v>16.399999999999999</v>
      </c>
      <c r="U24" t="s">
        <v>39</v>
      </c>
      <c r="V24" s="25">
        <v>2158.4</v>
      </c>
      <c r="W24" s="20">
        <v>16.399999999999999</v>
      </c>
    </row>
    <row r="25" spans="1:23">
      <c r="A25" s="1" t="s">
        <v>23</v>
      </c>
      <c r="B25" s="8" t="e">
        <f>AVERAGE(Cumulative!B25,Cumulative!B85,Cumulative!#REF!,Cumulative!B205,Cumulative!B265)</f>
        <v>#REF!</v>
      </c>
      <c r="D25" s="1" t="s">
        <v>21</v>
      </c>
      <c r="E25" s="2">
        <f>('2015-2016'!D20+'2016-2017'!D20+'2017-2018'!D20+'2018-2019'!D20+'2019-2020'!D20)/5</f>
        <v>60875.4</v>
      </c>
      <c r="G25" s="1" t="s">
        <v>22</v>
      </c>
      <c r="H25" s="23">
        <f>('2015-2016'!E34+'2016-2017'!E34+'2017-2018'!E34+'2018-2019'!E34+'2019-2020'!E34)/5</f>
        <v>3144.4</v>
      </c>
      <c r="J25" s="1" t="s">
        <v>17</v>
      </c>
      <c r="K25">
        <f>('2015-2016'!G54+'2016-2017'!G54+'2017-2018'!G54+'2018-2019'!G54+'2019-2020'!G54)/5</f>
        <v>81.58</v>
      </c>
      <c r="M25" s="15" t="s">
        <v>52</v>
      </c>
      <c r="N25" s="20">
        <v>45.6</v>
      </c>
      <c r="O25" s="8">
        <v>53.4</v>
      </c>
      <c r="Q25" t="s">
        <v>52</v>
      </c>
      <c r="R25" s="2">
        <v>18167.599999999999</v>
      </c>
      <c r="S25" s="20">
        <v>45.6</v>
      </c>
      <c r="U25" t="s">
        <v>52</v>
      </c>
      <c r="V25" s="25">
        <v>1017.6</v>
      </c>
      <c r="W25" s="20">
        <v>45.6</v>
      </c>
    </row>
    <row r="26" spans="1:23">
      <c r="A26" s="1" t="s">
        <v>26</v>
      </c>
      <c r="B26" s="8" t="e">
        <f>AVERAGE(Cumulative!B26,Cumulative!B86,Cumulative!#REF!,Cumulative!B206,Cumulative!B266)</f>
        <v>#REF!</v>
      </c>
      <c r="D26" s="1" t="s">
        <v>27</v>
      </c>
      <c r="E26" s="2">
        <f>('2015-2016'!D9+'2016-2017'!D9+'2017-2018'!D9+'2018-2019'!D9+'2019-2020'!D9)/5</f>
        <v>56659</v>
      </c>
      <c r="G26" s="1" t="s">
        <v>24</v>
      </c>
      <c r="H26" s="23">
        <f>('2015-2016'!E49+'2016-2017'!E49+'2017-2018'!E49+'2018-2019'!E49+'2019-2020'!E49)/5</f>
        <v>3124.2</v>
      </c>
      <c r="J26" s="1" t="s">
        <v>28</v>
      </c>
      <c r="K26">
        <f>('2015-2016'!G59+'2016-2017'!G59+'2017-2018'!G59+'2018-2019'!G59+'2019-2020'!G59)/5</f>
        <v>80.08</v>
      </c>
      <c r="M26" s="15" t="s">
        <v>48</v>
      </c>
      <c r="N26" s="20">
        <v>43.8</v>
      </c>
      <c r="O26" s="8">
        <v>42.2</v>
      </c>
      <c r="Q26" t="s">
        <v>48</v>
      </c>
      <c r="R26" s="2">
        <v>35386.199999999997</v>
      </c>
      <c r="S26" s="20">
        <v>43.8</v>
      </c>
      <c r="U26" t="s">
        <v>48</v>
      </c>
      <c r="V26" s="25">
        <v>1891.8</v>
      </c>
      <c r="W26" s="20">
        <v>43.8</v>
      </c>
    </row>
    <row r="27" spans="1:23">
      <c r="A27" s="1" t="s">
        <v>22</v>
      </c>
      <c r="B27" s="8" t="e">
        <f>AVERAGE(Cumulative!B27,Cumulative!B87,Cumulative!#REF!,Cumulative!B207,Cumulative!B267)</f>
        <v>#REF!</v>
      </c>
      <c r="D27" s="1" t="s">
        <v>24</v>
      </c>
      <c r="E27" s="2">
        <f>('2015-2016'!D49+'2016-2017'!D49+'2017-2018'!D49+'2018-2019'!D49+'2019-2020'!D49)/5</f>
        <v>55734</v>
      </c>
      <c r="G27" s="1" t="s">
        <v>27</v>
      </c>
      <c r="H27" s="23">
        <f>('2015-2016'!E9+'2016-2017'!E9+'2017-2018'!E9+'2018-2019'!E9+'2019-2020'!E9)/5</f>
        <v>2962.4</v>
      </c>
      <c r="J27" s="1" t="s">
        <v>15</v>
      </c>
      <c r="K27">
        <f>('2015-2016'!G27+'2016-2017'!G27+'2017-2018'!G27+'2018-2019'!G27+'2019-2020'!G27)/5</f>
        <v>78.08</v>
      </c>
      <c r="M27" s="15" t="s">
        <v>15</v>
      </c>
      <c r="N27" s="20">
        <v>34.200000000000003</v>
      </c>
      <c r="O27" s="8">
        <v>18.399999999999999</v>
      </c>
      <c r="Q27" t="s">
        <v>15</v>
      </c>
      <c r="R27" s="2">
        <v>78094.399999999994</v>
      </c>
      <c r="S27" s="20">
        <v>34.200000000000003</v>
      </c>
      <c r="U27" t="s">
        <v>15</v>
      </c>
      <c r="V27" s="25">
        <v>4000.2</v>
      </c>
      <c r="W27" s="20">
        <v>34.200000000000003</v>
      </c>
    </row>
    <row r="28" spans="1:23">
      <c r="A28" s="1" t="s">
        <v>30</v>
      </c>
      <c r="B28" s="8" t="e">
        <f>AVERAGE(Cumulative!B28,Cumulative!B88,Cumulative!#REF!,Cumulative!B208,Cumulative!B268)</f>
        <v>#REF!</v>
      </c>
      <c r="D28" s="1" t="s">
        <v>28</v>
      </c>
      <c r="E28" s="2">
        <f>('2015-2016'!D59+'2016-2017'!D59+'2017-2018'!D59+'2018-2019'!D59+'2019-2020'!D59)/5</f>
        <v>54560</v>
      </c>
      <c r="G28" s="1" t="s">
        <v>26</v>
      </c>
      <c r="H28" s="23">
        <f>('2015-2016'!E50+'2016-2017'!E50+'2017-2018'!E50+'2018-2019'!E50+'2019-2020'!E50)/5</f>
        <v>2958.8</v>
      </c>
      <c r="J28" s="1" t="s">
        <v>3</v>
      </c>
      <c r="K28">
        <f>('2015-2016'!G45+'2016-2017'!G45+'2017-2018'!G45+'2018-2019'!G45+'2019-2020'!G45)/5</f>
        <v>77.16</v>
      </c>
      <c r="M28" s="15" t="s">
        <v>91</v>
      </c>
      <c r="N28" s="20">
        <v>17</v>
      </c>
      <c r="O28" s="8">
        <v>11.6</v>
      </c>
      <c r="Q28" t="s">
        <v>25</v>
      </c>
      <c r="R28" s="2">
        <v>43201.8</v>
      </c>
      <c r="S28" s="20">
        <v>17</v>
      </c>
      <c r="U28" t="s">
        <v>25</v>
      </c>
      <c r="V28" s="25">
        <v>3549.4</v>
      </c>
      <c r="W28" s="20">
        <v>17</v>
      </c>
    </row>
    <row r="29" spans="1:23">
      <c r="A29" s="1" t="s">
        <v>27</v>
      </c>
      <c r="B29" s="8" t="e">
        <f>AVERAGE(Cumulative!B29,Cumulative!B89,Cumulative!#REF!,Cumulative!B209,Cumulative!B269)</f>
        <v>#REF!</v>
      </c>
      <c r="D29" s="1" t="s">
        <v>22</v>
      </c>
      <c r="E29" s="2">
        <f>('2015-2016'!D34+'2016-2017'!D34+'2017-2018'!D34+'2018-2019'!D34+'2019-2020'!D34)/5</f>
        <v>52714.6</v>
      </c>
      <c r="G29" s="1" t="s">
        <v>23</v>
      </c>
      <c r="H29" s="23">
        <f>('2015-2016'!E61+'2016-2017'!E61+'2017-2018'!E61+'2018-2019'!E61+'2019-2020'!E61)/5</f>
        <v>2953.4</v>
      </c>
      <c r="J29" s="1" t="s">
        <v>31</v>
      </c>
      <c r="K29">
        <f>('2015-2016'!G31+'2016-2017'!G31+'2017-2018'!G31+'2018-2019'!G31+'2019-2020'!G31)/5</f>
        <v>76.66</v>
      </c>
      <c r="M29" s="15" t="s">
        <v>25</v>
      </c>
      <c r="N29" s="20">
        <v>31.2</v>
      </c>
      <c r="O29" s="8">
        <v>23.6</v>
      </c>
      <c r="Q29" t="s">
        <v>51</v>
      </c>
      <c r="R29" s="2">
        <v>20014.599999999999</v>
      </c>
      <c r="S29" s="20">
        <v>31.2</v>
      </c>
      <c r="U29" t="s">
        <v>51</v>
      </c>
      <c r="V29" s="25">
        <v>1139.2</v>
      </c>
      <c r="W29" s="20">
        <v>31.2</v>
      </c>
    </row>
    <row r="30" spans="1:23">
      <c r="A30" s="1" t="s">
        <v>29</v>
      </c>
      <c r="B30" s="8" t="e">
        <f>AVERAGE(Cumulative!B30,Cumulative!B90,Cumulative!#REF!,Cumulative!B210,Cumulative!B270)</f>
        <v>#REF!</v>
      </c>
      <c r="D30" s="1" t="s">
        <v>30</v>
      </c>
      <c r="E30" s="2">
        <f>('2015-2016'!D51+'2016-2017'!D51+'2017-2018'!D51+'2018-2019'!D51+'2019-2020'!D51)/5</f>
        <v>52582.8</v>
      </c>
      <c r="G30" s="1" t="s">
        <v>30</v>
      </c>
      <c r="H30" s="23">
        <f>('2015-2016'!E51+'2016-2017'!E51+'2017-2018'!E51+'2018-2019'!E51+'2019-2020'!E51)/5</f>
        <v>2940</v>
      </c>
      <c r="J30" s="1" t="s">
        <v>52</v>
      </c>
      <c r="K30">
        <f>('2015-2016'!G25+'2016-2017'!G25+'2017-2018'!G25+'2018-2019'!G25+'2019-2020'!G25)/5</f>
        <v>72.7</v>
      </c>
      <c r="M30" s="15" t="s">
        <v>51</v>
      </c>
      <c r="N30" s="20">
        <v>43.6</v>
      </c>
      <c r="O30" s="8">
        <v>51.8</v>
      </c>
      <c r="Q30" t="s">
        <v>37</v>
      </c>
      <c r="R30" s="2">
        <v>40327.199999999997</v>
      </c>
      <c r="S30" s="20">
        <v>43.6</v>
      </c>
      <c r="U30" t="s">
        <v>37</v>
      </c>
      <c r="V30" s="25">
        <v>2213.4</v>
      </c>
      <c r="W30" s="20">
        <v>43.6</v>
      </c>
    </row>
    <row r="31" spans="1:23">
      <c r="A31" s="1" t="s">
        <v>28</v>
      </c>
      <c r="B31" s="8" t="e">
        <f>AVERAGE(Cumulative!B31,Cumulative!B91,Cumulative!#REF!,Cumulative!B211,Cumulative!B271)</f>
        <v>#REF!</v>
      </c>
      <c r="D31" s="1" t="s">
        <v>29</v>
      </c>
      <c r="E31" s="2">
        <f>('2015-2016'!D16+'2016-2017'!D16+'2017-2018'!D16+'2018-2019'!D16+'2019-2020'!D16)/5</f>
        <v>49778.8</v>
      </c>
      <c r="G31" s="1" t="s">
        <v>28</v>
      </c>
      <c r="H31" s="23">
        <f>('2015-2016'!E59+'2016-2017'!E59+'2017-2018'!E59+'2018-2019'!E59+'2019-2020'!E59)/5</f>
        <v>2936.4</v>
      </c>
      <c r="J31" s="1" t="s">
        <v>14</v>
      </c>
      <c r="K31">
        <f>('2015-2016'!G38+'2016-2017'!G38+'2017-2018'!G38+'2018-2019'!G38+'2019-2020'!G38)/5</f>
        <v>71.3</v>
      </c>
      <c r="M31" s="15" t="s">
        <v>37</v>
      </c>
      <c r="N31" s="20">
        <v>42.2</v>
      </c>
      <c r="O31" s="8">
        <v>37.799999999999997</v>
      </c>
      <c r="Q31" t="s">
        <v>31</v>
      </c>
      <c r="R31" s="2">
        <v>48841.2</v>
      </c>
      <c r="S31" s="20">
        <v>42.2</v>
      </c>
      <c r="U31" t="s">
        <v>31</v>
      </c>
      <c r="V31" s="25">
        <v>2453.6</v>
      </c>
      <c r="W31" s="20">
        <v>42.2</v>
      </c>
    </row>
    <row r="32" spans="1:23">
      <c r="A32" s="1" t="s">
        <v>31</v>
      </c>
      <c r="B32" s="8" t="e">
        <f>AVERAGE(Cumulative!B32,Cumulative!B92,Cumulative!#REF!,Cumulative!B212,Cumulative!B272)</f>
        <v>#REF!</v>
      </c>
      <c r="D32" s="1" t="s">
        <v>36</v>
      </c>
      <c r="E32" s="2">
        <f>('2015-2016'!D13+'2016-2017'!D13+'2017-2018'!D13+'2018-2019'!D13+'2019-2020'!D13)/5</f>
        <v>48841.2</v>
      </c>
      <c r="G32" s="1" t="s">
        <v>29</v>
      </c>
      <c r="H32" s="23">
        <f>('2015-2016'!E16+'2016-2017'!E16+'2017-2018'!E16+'2018-2019'!E16+'2019-2020'!E16)/5</f>
        <v>2737</v>
      </c>
      <c r="J32" s="1" t="s">
        <v>44</v>
      </c>
      <c r="K32">
        <f>('2015-2016'!G23+'2016-2017'!G23+'2017-2018'!G23+'2018-2019'!G23+'2019-2020'!G23)/5</f>
        <v>70.7</v>
      </c>
      <c r="M32" s="15" t="s">
        <v>31</v>
      </c>
      <c r="N32" s="20">
        <v>33.799999999999997</v>
      </c>
      <c r="O32" s="8">
        <v>33.6</v>
      </c>
      <c r="Q32" t="s">
        <v>7</v>
      </c>
      <c r="R32" s="2">
        <v>99120.2</v>
      </c>
      <c r="S32" s="20">
        <v>33.799999999999997</v>
      </c>
      <c r="U32" t="s">
        <v>7</v>
      </c>
      <c r="V32" s="25">
        <v>5481.2</v>
      </c>
      <c r="W32" s="20">
        <v>33.799999999999997</v>
      </c>
    </row>
    <row r="33" spans="1:23">
      <c r="A33" s="1" t="s">
        <v>41</v>
      </c>
      <c r="B33" s="8" t="e">
        <f>AVERAGE(Cumulative!B33,Cumulative!B93,Cumulative!#REF!,Cumulative!B213,Cumulative!B273)</f>
        <v>#REF!</v>
      </c>
      <c r="D33" s="1" t="s">
        <v>32</v>
      </c>
      <c r="E33" s="2">
        <f>('2015-2016'!D42+'2016-2017'!D42+'2017-2018'!D42+'2018-2019'!D42+'2019-2020'!D42)/5</f>
        <v>47619.8</v>
      </c>
      <c r="G33" s="1" t="s">
        <v>33</v>
      </c>
      <c r="H33" s="23">
        <f>('2015-2016'!E48+'2016-2017'!E48+'2017-2018'!E48+'2018-2019'!E48+'2019-2020'!E48)/5</f>
        <v>2562.8000000000002</v>
      </c>
      <c r="J33" s="1" t="s">
        <v>22</v>
      </c>
      <c r="K33">
        <f>('2015-2016'!G34+'2016-2017'!G34+'2017-2018'!G34+'2018-2019'!G34+'2019-2020'!G34)/5</f>
        <v>70.400000000000006</v>
      </c>
      <c r="M33" s="15" t="s">
        <v>7</v>
      </c>
      <c r="N33" s="20">
        <v>18.8</v>
      </c>
      <c r="O33" s="8">
        <v>8.8000000000000007</v>
      </c>
      <c r="Q33" t="s">
        <v>9</v>
      </c>
      <c r="R33" s="2">
        <v>81278.2</v>
      </c>
      <c r="S33" s="20">
        <v>18.8</v>
      </c>
      <c r="U33" t="s">
        <v>9</v>
      </c>
      <c r="V33" s="25">
        <v>5255.4</v>
      </c>
      <c r="W33" s="20">
        <v>18.8</v>
      </c>
    </row>
    <row r="34" spans="1:23">
      <c r="A34" s="1" t="s">
        <v>33</v>
      </c>
      <c r="B34" s="8" t="e">
        <f>AVERAGE(Cumulative!B34,Cumulative!B94,Cumulative!#REF!,Cumulative!B214,Cumulative!B274)</f>
        <v>#REF!</v>
      </c>
      <c r="D34" s="1" t="s">
        <v>26</v>
      </c>
      <c r="E34" s="2">
        <f>('2015-2016'!D50+'2016-2017'!D50+'2017-2018'!D50+'2018-2019'!D50+'2019-2020'!D50)/5</f>
        <v>47486.400000000001</v>
      </c>
      <c r="G34" s="1" t="s">
        <v>36</v>
      </c>
      <c r="H34" s="23">
        <f>('2015-2016'!E13+'2016-2017'!E13+'2017-2018'!E13+'2018-2019'!E13+'2019-2020'!E13)/5</f>
        <v>2495.8000000000002</v>
      </c>
      <c r="J34" s="1" t="s">
        <v>39</v>
      </c>
      <c r="K34">
        <f>('2015-2016'!G24+'2016-2017'!G24+'2017-2018'!G24+'2018-2019'!G24+'2019-2020'!G24)/5</f>
        <v>69.739999999999995</v>
      </c>
      <c r="M34" s="15" t="s">
        <v>9</v>
      </c>
      <c r="N34" s="20">
        <v>37.799999999999997</v>
      </c>
      <c r="O34" s="8">
        <v>9.8000000000000007</v>
      </c>
      <c r="Q34" t="s">
        <v>22</v>
      </c>
      <c r="R34" s="2">
        <v>55734</v>
      </c>
      <c r="S34" s="20">
        <v>37.799999999999997</v>
      </c>
      <c r="U34" t="s">
        <v>22</v>
      </c>
      <c r="V34" s="25">
        <v>3144.4</v>
      </c>
      <c r="W34" s="20">
        <v>37.799999999999997</v>
      </c>
    </row>
    <row r="35" spans="1:23">
      <c r="A35" s="1" t="s">
        <v>39</v>
      </c>
      <c r="B35" s="8" t="e">
        <f>AVERAGE(Cumulative!B35,Cumulative!B95,Cumulative!#REF!,Cumulative!B215,Cumulative!B275)</f>
        <v>#REF!</v>
      </c>
      <c r="D35" s="1" t="s">
        <v>23</v>
      </c>
      <c r="E35" s="2">
        <f>('2015-2016'!D61+'2016-2017'!D61+'2017-2018'!D61+'2018-2019'!D61+'2019-2020'!D61)/5</f>
        <v>45528.2</v>
      </c>
      <c r="G35" s="1" t="s">
        <v>32</v>
      </c>
      <c r="H35" s="23">
        <f>('2015-2016'!E42+'2016-2017'!E42+'2017-2018'!E42+'2018-2019'!E42+'2019-2020'!E42)/5</f>
        <v>2470.4</v>
      </c>
      <c r="J35" s="1" t="s">
        <v>30</v>
      </c>
      <c r="K35">
        <f>('2015-2016'!G51+'2016-2017'!G51+'2017-2018'!G51+'2018-2019'!G51+'2019-2020'!G51)/5</f>
        <v>68.38</v>
      </c>
      <c r="M35" s="15" t="s">
        <v>22</v>
      </c>
      <c r="N35" s="20">
        <v>26.2</v>
      </c>
      <c r="O35" s="8">
        <v>25.2</v>
      </c>
      <c r="Q35" t="s">
        <v>2</v>
      </c>
      <c r="R35" s="2">
        <v>181341.8</v>
      </c>
      <c r="S35" s="20">
        <v>26.2</v>
      </c>
      <c r="U35" t="s">
        <v>2</v>
      </c>
      <c r="V35" s="25">
        <v>8714</v>
      </c>
      <c r="W35" s="20">
        <v>26.2</v>
      </c>
    </row>
    <row r="36" spans="1:23">
      <c r="A36" s="1" t="s">
        <v>36</v>
      </c>
      <c r="B36" s="8" t="e">
        <f>AVERAGE(Cumulative!B36,Cumulative!B96,Cumulative!#REF!,Cumulative!B216,Cumulative!B276)</f>
        <v>#REF!</v>
      </c>
      <c r="D36" s="1" t="s">
        <v>33</v>
      </c>
      <c r="E36" s="2">
        <f>('2015-2016'!D48+'2016-2017'!D48+'2017-2018'!D48+'2018-2019'!D48+'2019-2020'!D48)/5</f>
        <v>44100.2</v>
      </c>
      <c r="G36" s="1" t="s">
        <v>31</v>
      </c>
      <c r="H36" s="23">
        <f>('2015-2016'!E31+'2016-2017'!E31+'2017-2018'!E31+'2018-2019'!E31+'2019-2020'!E31)/5</f>
        <v>2453.6</v>
      </c>
      <c r="J36" s="1" t="s">
        <v>27</v>
      </c>
      <c r="K36">
        <f>('2015-2016'!G9+'2016-2017'!G9+'2017-2018'!G9+'2018-2019'!G9+'2019-2020'!G9)/5</f>
        <v>67.739999999999995</v>
      </c>
      <c r="M36" s="15" t="s">
        <v>2</v>
      </c>
      <c r="N36" s="20">
        <v>14.2</v>
      </c>
      <c r="O36" s="8">
        <v>2</v>
      </c>
      <c r="Q36" t="s">
        <v>5</v>
      </c>
      <c r="R36" s="2">
        <v>109253.4</v>
      </c>
      <c r="S36" s="20">
        <v>14.2</v>
      </c>
      <c r="U36" t="s">
        <v>5</v>
      </c>
      <c r="V36" s="25">
        <v>6009</v>
      </c>
      <c r="W36" s="20">
        <v>14.2</v>
      </c>
    </row>
    <row r="37" spans="1:23">
      <c r="A37" s="1" t="s">
        <v>25</v>
      </c>
      <c r="B37" s="8" t="e">
        <f>AVERAGE(Cumulative!B37,Cumulative!B97,Cumulative!#REF!,Cumulative!B217,Cumulative!B277)</f>
        <v>#REF!</v>
      </c>
      <c r="D37" s="1" t="s">
        <v>31</v>
      </c>
      <c r="E37" s="2">
        <f>('2015-2016'!D31+'2016-2017'!D31+'2017-2018'!D31+'2018-2019'!D31+'2019-2020'!D31)/5</f>
        <v>43201.8</v>
      </c>
      <c r="G37" s="1" t="s">
        <v>35</v>
      </c>
      <c r="H37" s="23">
        <f>('2015-2016'!E41+'2016-2017'!E41+'2017-2018'!E41+'2018-2019'!E41+'2019-2020'!E41)/5</f>
        <v>2375</v>
      </c>
      <c r="J37" s="1" t="s">
        <v>43</v>
      </c>
      <c r="K37">
        <f>('2015-2016'!G8+'2016-2017'!G8+'2017-2018'!G8+'2018-2019'!G8+'2019-2020'!G8)/5</f>
        <v>67.11999999999999</v>
      </c>
      <c r="M37" s="15" t="s">
        <v>20</v>
      </c>
      <c r="N37" s="20">
        <v>12.6</v>
      </c>
      <c r="O37" s="8">
        <v>19.399999999999999</v>
      </c>
      <c r="Q37" t="s">
        <v>20</v>
      </c>
      <c r="R37" s="2">
        <v>68086.600000000006</v>
      </c>
      <c r="S37" s="20">
        <v>12.6</v>
      </c>
      <c r="U37" t="s">
        <v>20</v>
      </c>
      <c r="V37" s="25">
        <v>3954.8</v>
      </c>
      <c r="W37" s="20">
        <v>12.6</v>
      </c>
    </row>
    <row r="38" spans="1:23">
      <c r="A38" s="1" t="s">
        <v>37</v>
      </c>
      <c r="B38" s="8" t="e">
        <f>AVERAGE(Cumulative!B38,Cumulative!B98,Cumulative!#REF!,Cumulative!B218,Cumulative!B278)</f>
        <v>#REF!</v>
      </c>
      <c r="D38" s="1" t="s">
        <v>35</v>
      </c>
      <c r="E38" s="2">
        <f>('2015-2016'!D41+'2016-2017'!D41+'2017-2018'!D41+'2018-2019'!D41+'2019-2020'!D41)/5</f>
        <v>40327.199999999997</v>
      </c>
      <c r="G38" s="1" t="s">
        <v>37</v>
      </c>
      <c r="H38" s="23">
        <f>('2015-2016'!E30+'2016-2017'!E30+'2017-2018'!E30+'2018-2019'!E30+'2019-2020'!E30)/5</f>
        <v>2213.4</v>
      </c>
      <c r="J38" s="1" t="s">
        <v>32</v>
      </c>
      <c r="K38">
        <f>('2015-2016'!G42+'2016-2017'!G42+'2017-2018'!G42+'2018-2019'!G42+'2019-2020'!G42)/5</f>
        <v>65.8</v>
      </c>
      <c r="M38" s="15" t="s">
        <v>98</v>
      </c>
      <c r="N38" s="20">
        <v>6.8</v>
      </c>
      <c r="O38" s="8">
        <v>5.2</v>
      </c>
      <c r="Q38" t="s">
        <v>14</v>
      </c>
      <c r="R38" s="2">
        <v>73824.600000000006</v>
      </c>
      <c r="S38" s="20">
        <v>6.8</v>
      </c>
      <c r="U38" t="s">
        <v>14</v>
      </c>
      <c r="V38" s="25">
        <v>4634.3999999999996</v>
      </c>
      <c r="W38" s="20">
        <v>6.8</v>
      </c>
    </row>
    <row r="39" spans="1:23">
      <c r="A39" s="1" t="s">
        <v>38</v>
      </c>
      <c r="B39" s="8" t="e">
        <f>AVERAGE(Cumulative!B39,Cumulative!B99,Cumulative!#REF!,Cumulative!B219,Cumulative!B279)</f>
        <v>#REF!</v>
      </c>
      <c r="D39" s="1" t="s">
        <v>41</v>
      </c>
      <c r="E39" s="2">
        <f>('2015-2016'!D21+'2016-2017'!D21+'2017-2018'!D21+'2018-2019'!D21+'2019-2020'!D21)/5</f>
        <v>37229.199999999997</v>
      </c>
      <c r="G39" s="1" t="s">
        <v>41</v>
      </c>
      <c r="H39" s="23">
        <f>('2015-2016'!E21+'2016-2017'!E21+'2017-2018'!E21+'2018-2019'!E21+'2019-2020'!E21)/5</f>
        <v>2201.8000000000002</v>
      </c>
      <c r="J39" s="1" t="s">
        <v>1</v>
      </c>
      <c r="K39">
        <f>('2015-2016'!G60+'2016-2017'!G60+'2017-2018'!G60+'2018-2019'!G60+'2019-2020'!G60)/5</f>
        <v>65.539999999999992</v>
      </c>
      <c r="M39" s="15" t="s">
        <v>102</v>
      </c>
      <c r="N39" s="20">
        <v>26.4</v>
      </c>
      <c r="O39" s="8">
        <v>6</v>
      </c>
      <c r="Q39" t="s">
        <v>56</v>
      </c>
      <c r="R39" s="2">
        <v>15191.6</v>
      </c>
      <c r="S39" s="20">
        <v>26.4</v>
      </c>
      <c r="U39" t="s">
        <v>56</v>
      </c>
      <c r="V39" s="25">
        <v>773.2</v>
      </c>
      <c r="W39" s="20">
        <v>26.4</v>
      </c>
    </row>
    <row r="40" spans="1:23">
      <c r="A40" s="1" t="s">
        <v>35</v>
      </c>
      <c r="B40" s="8" t="e">
        <f>AVERAGE(Cumulative!B40,Cumulative!B100,Cumulative!#REF!,Cumulative!B220,Cumulative!B280)</f>
        <v>#REF!</v>
      </c>
      <c r="D40" s="1" t="s">
        <v>38</v>
      </c>
      <c r="E40" s="2">
        <f>('2015-2016'!D3+'2016-2017'!D3+'2017-2018'!D3+'2018-2019'!D3+'2019-2020'!D3)/5</f>
        <v>37207.599999999999</v>
      </c>
      <c r="G40" s="1" t="s">
        <v>39</v>
      </c>
      <c r="H40" s="23">
        <f>('2015-2016'!E24+'2016-2017'!E24+'2017-2018'!E24+'2018-2019'!E24+'2019-2020'!E24)/5</f>
        <v>2158.4</v>
      </c>
      <c r="J40" s="1" t="s">
        <v>50</v>
      </c>
      <c r="K40">
        <f>('2015-2016'!G17+'2016-2017'!G17+'2017-2018'!G17+'2018-2019'!G17+'2019-2020'!G17)/5</f>
        <v>64.52</v>
      </c>
      <c r="M40" s="15" t="s">
        <v>14</v>
      </c>
      <c r="N40" s="20">
        <v>38</v>
      </c>
      <c r="O40" s="8">
        <v>14.6</v>
      </c>
      <c r="Q40" t="s">
        <v>0</v>
      </c>
      <c r="R40" s="2">
        <v>226853</v>
      </c>
      <c r="S40" s="20">
        <v>38</v>
      </c>
      <c r="U40" t="s">
        <v>0</v>
      </c>
      <c r="V40" s="25">
        <v>11457.2</v>
      </c>
      <c r="W40" s="20">
        <v>38</v>
      </c>
    </row>
    <row r="41" spans="1:23">
      <c r="A41" s="1" t="s">
        <v>48</v>
      </c>
      <c r="B41" s="8" t="e">
        <f>AVERAGE(Cumulative!B41,Cumulative!B101,Cumulative!#REF!,Cumulative!B221,Cumulative!B281)</f>
        <v>#REF!</v>
      </c>
      <c r="D41" s="1" t="s">
        <v>34</v>
      </c>
      <c r="E41" s="2">
        <f>('2015-2016'!D5+'2016-2017'!D5+'2017-2018'!D5+'2018-2019'!D5+'2019-2020'!D5)/5</f>
        <v>35386.199999999997</v>
      </c>
      <c r="G41" s="1" t="s">
        <v>34</v>
      </c>
      <c r="H41" s="23">
        <f>('2015-2016'!E5+'2016-2017'!E5+'2017-2018'!E5+'2018-2019'!E5+'2019-2020'!E5)/5</f>
        <v>2105.8000000000002</v>
      </c>
      <c r="J41" s="1" t="s">
        <v>18</v>
      </c>
      <c r="K41">
        <f>('2015-2016'!G12+'2016-2017'!G12+'2017-2018'!G12+'2018-2019'!G12+'2019-2020'!G12)/5</f>
        <v>63.46</v>
      </c>
      <c r="M41" s="15" t="s">
        <v>56</v>
      </c>
      <c r="N41" s="20">
        <v>52.8</v>
      </c>
      <c r="O41" s="8">
        <v>57.4</v>
      </c>
      <c r="Q41" t="s">
        <v>35</v>
      </c>
      <c r="R41" s="2">
        <v>37207.599999999999</v>
      </c>
      <c r="S41" s="20">
        <v>52.8</v>
      </c>
      <c r="U41" t="s">
        <v>35</v>
      </c>
      <c r="V41" s="25">
        <v>2375</v>
      </c>
      <c r="W41" s="20">
        <v>52.8</v>
      </c>
    </row>
    <row r="42" spans="1:23">
      <c r="A42" s="1" t="s">
        <v>40</v>
      </c>
      <c r="B42" s="8" t="e">
        <f>AVERAGE(Cumulative!B42,Cumulative!B102,Cumulative!#REF!,Cumulative!B222,Cumulative!B282)</f>
        <v>#REF!</v>
      </c>
      <c r="D42" s="1" t="s">
        <v>40</v>
      </c>
      <c r="E42" s="2">
        <f>('2015-2016'!D57+'2016-2017'!D57+'2017-2018'!D57+'2018-2019'!D57+'2019-2020'!D57)/5</f>
        <v>33099</v>
      </c>
      <c r="G42" s="1" t="s">
        <v>38</v>
      </c>
      <c r="H42" s="23">
        <f>('2015-2016'!E3+'2016-2017'!E3+'2017-2018'!E3+'2018-2019'!E3+'2019-2020'!E3)/5</f>
        <v>2098</v>
      </c>
      <c r="J42" s="1" t="s">
        <v>11</v>
      </c>
      <c r="K42">
        <f>('2015-2016'!G11+'2016-2017'!G11+'2017-2018'!G11+'2018-2019'!G11+'2019-2020'!G11)/5</f>
        <v>61.339999999999996</v>
      </c>
      <c r="M42" s="15" t="s">
        <v>0</v>
      </c>
      <c r="N42" s="20">
        <v>9.6</v>
      </c>
      <c r="O42" s="8">
        <v>1</v>
      </c>
      <c r="Q42" t="s">
        <v>32</v>
      </c>
      <c r="R42" s="2">
        <v>30390.6</v>
      </c>
      <c r="S42" s="20">
        <v>9.6</v>
      </c>
      <c r="U42" t="s">
        <v>32</v>
      </c>
      <c r="V42" s="25">
        <v>2470.4</v>
      </c>
      <c r="W42" s="20">
        <v>9.6</v>
      </c>
    </row>
    <row r="43" spans="1:23">
      <c r="A43" s="1" t="s">
        <v>42</v>
      </c>
      <c r="B43" s="8" t="e">
        <f>AVERAGE(Cumulative!B43,Cumulative!B103,Cumulative!#REF!,Cumulative!B223,Cumulative!B283)</f>
        <v>#REF!</v>
      </c>
      <c r="D43" s="1" t="s">
        <v>43</v>
      </c>
      <c r="E43" s="2">
        <f>('2015-2016'!D8+'2016-2017'!D8+'2017-2018'!D8+'2018-2019'!D8+'2019-2020'!D8)/5</f>
        <v>32388</v>
      </c>
      <c r="G43" s="1" t="s">
        <v>40</v>
      </c>
      <c r="H43" s="23">
        <f>('2015-2016'!E57+'2016-2017'!E57+'2017-2018'!E57+'2018-2019'!E57+'2019-2020'!E57)/5</f>
        <v>1969.6</v>
      </c>
      <c r="J43" s="1" t="s">
        <v>26</v>
      </c>
      <c r="K43">
        <f>('2015-2016'!G50+'2016-2017'!G50+'2017-2018'!G50+'2018-2019'!G50+'2019-2020'!G50)/5</f>
        <v>56.719999999999992</v>
      </c>
      <c r="M43" s="15" t="s">
        <v>35</v>
      </c>
      <c r="N43" s="20">
        <v>13.8</v>
      </c>
      <c r="O43" s="8">
        <v>35.6</v>
      </c>
      <c r="Q43" t="s">
        <v>12</v>
      </c>
      <c r="R43" s="2">
        <v>70446.8</v>
      </c>
      <c r="S43" s="20">
        <v>13.8</v>
      </c>
      <c r="U43" t="s">
        <v>12</v>
      </c>
      <c r="V43" s="25">
        <v>4725.6000000000004</v>
      </c>
      <c r="W43" s="20">
        <v>13.8</v>
      </c>
    </row>
    <row r="44" spans="1:23">
      <c r="A44" s="1" t="s">
        <v>34</v>
      </c>
      <c r="B44" s="8" t="e">
        <f>AVERAGE(Cumulative!B44,Cumulative!B104,Cumulative!#REF!,Cumulative!B224,Cumulative!B284)</f>
        <v>#REF!</v>
      </c>
      <c r="D44" s="1" t="s">
        <v>48</v>
      </c>
      <c r="E44" s="2">
        <f>('2015-2016'!D26+'2016-2017'!D26+'2017-2018'!D26+'2018-2019'!D26+'2019-2020'!D26)/5</f>
        <v>31960</v>
      </c>
      <c r="G44" s="1" t="s">
        <v>48</v>
      </c>
      <c r="H44" s="23">
        <f>('2015-2016'!E26+'2016-2017'!E26+'2017-2018'!E26+'2018-2019'!E26+'2019-2020'!E26)/5</f>
        <v>1891.8</v>
      </c>
      <c r="J44" s="1" t="s">
        <v>48</v>
      </c>
      <c r="K44">
        <f>('2015-2016'!G26+'2016-2017'!G26+'2017-2018'!G26+'2018-2019'!G26+'2019-2020'!G26)/5</f>
        <v>56.08</v>
      </c>
      <c r="M44" s="15" t="s">
        <v>32</v>
      </c>
      <c r="N44" s="20">
        <v>32.200000000000003</v>
      </c>
      <c r="O44" s="8">
        <v>35</v>
      </c>
      <c r="Q44" t="s">
        <v>8</v>
      </c>
      <c r="R44" s="2">
        <v>92155.6</v>
      </c>
      <c r="S44" s="20">
        <v>32.200000000000003</v>
      </c>
      <c r="U44" t="s">
        <v>8</v>
      </c>
      <c r="V44" s="25">
        <v>5595.6</v>
      </c>
      <c r="W44" s="20">
        <v>32.200000000000003</v>
      </c>
    </row>
    <row r="45" spans="1:23">
      <c r="A45" s="1" t="s">
        <v>44</v>
      </c>
      <c r="B45" s="8" t="e">
        <f>AVERAGE(Cumulative!B45,Cumulative!B105,Cumulative!#REF!,Cumulative!B225,Cumulative!B285)</f>
        <v>#REF!</v>
      </c>
      <c r="D45" s="1" t="s">
        <v>39</v>
      </c>
      <c r="E45" s="2">
        <f>('2015-2016'!D24+'2016-2017'!D24+'2017-2018'!D24+'2018-2019'!D24+'2019-2020'!D24)/5</f>
        <v>31027.8</v>
      </c>
      <c r="G45" s="1" t="s">
        <v>43</v>
      </c>
      <c r="H45" s="23">
        <f>('2015-2016'!E8+'2016-2017'!E8+'2017-2018'!E8+'2018-2019'!E8+'2019-2020'!E8)/5</f>
        <v>1843</v>
      </c>
      <c r="J45" s="1" t="s">
        <v>54</v>
      </c>
      <c r="K45">
        <f>('2015-2016'!G15+'2016-2017'!G15+'2017-2018'!G15+'2018-2019'!G15+'2019-2020'!G15)/5</f>
        <v>53.879999999999995</v>
      </c>
      <c r="M45" s="15" t="s">
        <v>12</v>
      </c>
      <c r="N45" s="20">
        <v>11.8</v>
      </c>
      <c r="O45" s="8">
        <v>14.4</v>
      </c>
      <c r="Q45" t="s">
        <v>3</v>
      </c>
      <c r="R45" s="2">
        <v>107199.2</v>
      </c>
      <c r="S45" s="20">
        <v>11.8</v>
      </c>
      <c r="U45" t="s">
        <v>3</v>
      </c>
      <c r="V45" s="25">
        <v>6092.6</v>
      </c>
      <c r="W45" s="20">
        <v>11.8</v>
      </c>
    </row>
    <row r="46" spans="1:23">
      <c r="A46" s="1" t="s">
        <v>32</v>
      </c>
      <c r="B46" s="8" t="e">
        <f>AVERAGE(Cumulative!B46,Cumulative!B106,Cumulative!#REF!,Cumulative!B226,Cumulative!B286)</f>
        <v>#REF!</v>
      </c>
      <c r="D46" s="1" t="s">
        <v>44</v>
      </c>
      <c r="E46" s="2">
        <f>('2015-2016'!D23+'2016-2017'!D23+'2017-2018'!D23+'2018-2019'!D23+'2019-2020'!D23)/5</f>
        <v>30390.6</v>
      </c>
      <c r="G46" s="1" t="s">
        <v>44</v>
      </c>
      <c r="H46" s="23">
        <f>('2015-2016'!E23+'2016-2017'!E23+'2017-2018'!E23+'2018-2019'!E23+'2019-2020'!E23)/5</f>
        <v>1760.8</v>
      </c>
      <c r="J46" s="1" t="s">
        <v>53</v>
      </c>
      <c r="K46">
        <f>('2015-2016'!G52+'2016-2017'!G52+'2017-2018'!G52+'2018-2019'!G52+'2019-2020'!G52)/5</f>
        <v>52.040000000000006</v>
      </c>
      <c r="M46" s="15" t="s">
        <v>8</v>
      </c>
      <c r="N46" s="20">
        <v>13.6</v>
      </c>
      <c r="O46" s="8">
        <v>8.6</v>
      </c>
      <c r="Q46" t="s">
        <v>4</v>
      </c>
      <c r="R46" s="2">
        <v>109663.2</v>
      </c>
      <c r="S46" s="20">
        <v>13.6</v>
      </c>
      <c r="U46" t="s">
        <v>4</v>
      </c>
      <c r="V46" s="25">
        <v>5963.2</v>
      </c>
      <c r="W46" s="20">
        <v>13.6</v>
      </c>
    </row>
    <row r="47" spans="1:23">
      <c r="A47" s="1" t="s">
        <v>50</v>
      </c>
      <c r="B47" s="8" t="e">
        <f>AVERAGE(Cumulative!B47,Cumulative!B107,Cumulative!#REF!,Cumulative!B227,Cumulative!B287)</f>
        <v>#REF!</v>
      </c>
      <c r="D47" s="1" t="s">
        <v>42</v>
      </c>
      <c r="E47" s="2">
        <f>('2015-2016'!D6+'2016-2017'!D6+'2017-2018'!D6+'2018-2019'!D6+'2019-2020'!D6)/5</f>
        <v>28141.8</v>
      </c>
      <c r="G47" s="1" t="s">
        <v>46</v>
      </c>
      <c r="H47" s="23">
        <f>('2015-2016'!E47+'2016-2017'!E47+'2017-2018'!E47+'2018-2019'!E47+'2019-2020'!E47)/5</f>
        <v>1750.4</v>
      </c>
      <c r="J47" s="1" t="s">
        <v>35</v>
      </c>
      <c r="K47">
        <f>('2015-2016'!G41+'2016-2017'!G41+'2017-2018'!G41+'2018-2019'!G41+'2019-2020'!G41)/5</f>
        <v>50.04</v>
      </c>
      <c r="M47" s="15" t="s">
        <v>4</v>
      </c>
      <c r="N47" s="20">
        <v>13</v>
      </c>
      <c r="O47" s="8">
        <v>5.8</v>
      </c>
      <c r="Q47" t="s">
        <v>46</v>
      </c>
      <c r="R47" s="2">
        <v>24245.200000000001</v>
      </c>
      <c r="S47" s="20">
        <v>13</v>
      </c>
      <c r="U47" t="s">
        <v>46</v>
      </c>
      <c r="V47" s="25">
        <v>1750.4</v>
      </c>
      <c r="W47" s="20">
        <v>13</v>
      </c>
    </row>
    <row r="48" spans="1:23">
      <c r="A48" s="1" t="s">
        <v>43</v>
      </c>
      <c r="B48" s="8" t="e">
        <f>AVERAGE(Cumulative!B48,Cumulative!B108,Cumulative!#REF!,Cumulative!B228,Cumulative!B288)</f>
        <v>#REF!</v>
      </c>
      <c r="D48" s="1" t="s">
        <v>46</v>
      </c>
      <c r="E48" s="2">
        <f>('2015-2016'!D47+'2016-2017'!D47+'2017-2018'!D47+'2018-2019'!D47+'2019-2020'!D47)/5</f>
        <v>26397.599999999999</v>
      </c>
      <c r="G48" s="1" t="s">
        <v>42</v>
      </c>
      <c r="H48" s="23">
        <f>('2015-2016'!E6+'2016-2017'!E6+'2017-2018'!E6+'2018-2019'!E6+'2019-2020'!E6)/5</f>
        <v>1690</v>
      </c>
      <c r="J48" s="1" t="s">
        <v>36</v>
      </c>
      <c r="K48">
        <f>('2015-2016'!G13+'2016-2017'!G13+'2017-2018'!G13+'2018-2019'!G13+'2019-2020'!G13)/5</f>
        <v>49.92</v>
      </c>
      <c r="M48" s="15" t="s">
        <v>46</v>
      </c>
      <c r="N48" s="20">
        <v>41.4</v>
      </c>
      <c r="O48" s="8">
        <v>45.6</v>
      </c>
      <c r="Q48" t="s">
        <v>33</v>
      </c>
      <c r="R48" s="2">
        <v>47486.400000000001</v>
      </c>
      <c r="S48" s="20">
        <v>41.4</v>
      </c>
      <c r="U48" t="s">
        <v>33</v>
      </c>
      <c r="V48" s="25">
        <v>2562.8000000000002</v>
      </c>
      <c r="W48" s="20">
        <v>41.4</v>
      </c>
    </row>
    <row r="49" spans="1:23">
      <c r="A49" s="1" t="s">
        <v>47</v>
      </c>
      <c r="B49" s="8" t="e">
        <f>AVERAGE(Cumulative!B49,Cumulative!B109,Cumulative!#REF!,Cumulative!B229,Cumulative!B289)</f>
        <v>#REF!</v>
      </c>
      <c r="D49" s="1" t="s">
        <v>45</v>
      </c>
      <c r="E49" s="2">
        <f>('2015-2016'!D4+'2016-2017'!D4+'2017-2018'!D4+'2018-2019'!D4+'2019-2020'!D4)/5</f>
        <v>24938.400000000001</v>
      </c>
      <c r="G49" s="1" t="s">
        <v>45</v>
      </c>
      <c r="H49" s="23">
        <f>('2015-2016'!E4+'2016-2017'!E4+'2017-2018'!E4+'2018-2019'!E4+'2019-2020'!E4)/5</f>
        <v>1630.4</v>
      </c>
      <c r="J49" s="1" t="s">
        <v>41</v>
      </c>
      <c r="K49">
        <f>('2015-2016'!G21+'2016-2017'!G21+'2017-2018'!G21+'2018-2019'!G21+'2019-2020'!G21)/5</f>
        <v>48.92</v>
      </c>
      <c r="M49" s="15" t="s">
        <v>33</v>
      </c>
      <c r="N49" s="20">
        <v>12.2</v>
      </c>
      <c r="O49" s="8">
        <v>33</v>
      </c>
      <c r="Q49" t="s">
        <v>24</v>
      </c>
      <c r="R49" s="2">
        <v>61400</v>
      </c>
      <c r="S49" s="20">
        <v>12.2</v>
      </c>
      <c r="U49" t="s">
        <v>24</v>
      </c>
      <c r="V49" s="25">
        <v>3124.2</v>
      </c>
      <c r="W49" s="20">
        <v>12.2</v>
      </c>
    </row>
    <row r="50" spans="1:23">
      <c r="A50" s="1" t="s">
        <v>46</v>
      </c>
      <c r="B50" s="8" t="e">
        <f>AVERAGE(Cumulative!B50,Cumulative!B110,Cumulative!#REF!,Cumulative!B230,Cumulative!B290)</f>
        <v>#REF!</v>
      </c>
      <c r="D50" s="1" t="s">
        <v>47</v>
      </c>
      <c r="E50" s="2">
        <f>('2015-2016'!D55+'2016-2017'!D55+'2017-2018'!D55+'2018-2019'!D55+'2019-2020'!D55)/5</f>
        <v>24245.200000000001</v>
      </c>
      <c r="G50" s="1" t="s">
        <v>50</v>
      </c>
      <c r="H50" s="23">
        <f>('2015-2016'!E17+'2016-2017'!E17+'2017-2018'!E17+'2018-2019'!E17+'2019-2020'!E17)/5</f>
        <v>1433.8</v>
      </c>
      <c r="J50" s="1" t="s">
        <v>34</v>
      </c>
      <c r="K50">
        <f>('2015-2016'!G5+'2016-2017'!G5+'2017-2018'!G5+'2018-2019'!G5+'2019-2020'!G5)/5</f>
        <v>48.72</v>
      </c>
      <c r="M50" s="15" t="s">
        <v>24</v>
      </c>
      <c r="N50" s="20">
        <v>15.4</v>
      </c>
      <c r="O50" s="8">
        <v>25</v>
      </c>
      <c r="Q50" t="s">
        <v>26</v>
      </c>
      <c r="R50" s="2">
        <v>56659</v>
      </c>
      <c r="S50" s="20">
        <v>15.4</v>
      </c>
      <c r="U50" t="s">
        <v>26</v>
      </c>
      <c r="V50" s="25">
        <v>2958.8</v>
      </c>
      <c r="W50" s="20">
        <v>15.4</v>
      </c>
    </row>
    <row r="51" spans="1:23">
      <c r="A51" s="1" t="s">
        <v>45</v>
      </c>
      <c r="B51" s="8" t="e">
        <f>AVERAGE(Cumulative!B51,Cumulative!B111,Cumulative!#REF!,Cumulative!B231,Cumulative!B291)</f>
        <v>#REF!</v>
      </c>
      <c r="D51" s="1" t="s">
        <v>50</v>
      </c>
      <c r="E51" s="2">
        <f>('2015-2016'!D17+'2016-2017'!D17+'2017-2018'!D17+'2018-2019'!D17+'2019-2020'!D17)/5</f>
        <v>23273.599999999999</v>
      </c>
      <c r="G51" s="1" t="s">
        <v>47</v>
      </c>
      <c r="H51" s="23">
        <f>('2015-2016'!E55+'2016-2017'!E55+'2017-2018'!E55+'2018-2019'!E55+'2019-2020'!E55)/5</f>
        <v>1406</v>
      </c>
      <c r="J51" s="1" t="s">
        <v>16</v>
      </c>
      <c r="K51">
        <f>('2015-2016'!G19+'2016-2017'!G19+'2017-2018'!G19+'2018-2019'!G19+'2019-2020'!G19)/5</f>
        <v>47.46</v>
      </c>
      <c r="M51" s="15" t="s">
        <v>26</v>
      </c>
      <c r="N51" s="20">
        <v>45</v>
      </c>
      <c r="O51" s="8">
        <v>28.2</v>
      </c>
      <c r="Q51" t="s">
        <v>30</v>
      </c>
      <c r="R51" s="2">
        <v>54560</v>
      </c>
      <c r="S51" s="20">
        <v>45</v>
      </c>
      <c r="U51" t="s">
        <v>30</v>
      </c>
      <c r="V51" s="25">
        <v>2940</v>
      </c>
      <c r="W51" s="20">
        <v>45</v>
      </c>
    </row>
    <row r="52" spans="1:23">
      <c r="A52" s="1" t="s">
        <v>51</v>
      </c>
      <c r="B52" s="8" t="e">
        <f>AVERAGE(Cumulative!B52,Cumulative!B112,Cumulative!#REF!,Cumulative!B232,Cumulative!B292)</f>
        <v>#REF!</v>
      </c>
      <c r="D52" s="1" t="s">
        <v>51</v>
      </c>
      <c r="E52" s="2">
        <f>('2015-2016'!D29+'2016-2017'!D29+'2017-2018'!D29+'2018-2019'!D29+'2019-2020'!D29)/5</f>
        <v>20014.599999999999</v>
      </c>
      <c r="G52" s="1" t="s">
        <v>49</v>
      </c>
      <c r="H52" s="23">
        <f>('2015-2016'!E7+'2016-2017'!E7+'2017-2018'!E7+'2018-2019'!E7+'2019-2020'!E7)/5</f>
        <v>1247.2</v>
      </c>
      <c r="J52" s="1" t="s">
        <v>47</v>
      </c>
      <c r="K52">
        <f>('2015-2016'!G55+'2016-2017'!G55+'2017-2018'!G55+'2018-2019'!G55+'2019-2020'!G55)/5</f>
        <v>46.88</v>
      </c>
      <c r="M52" s="15" t="s">
        <v>30</v>
      </c>
      <c r="N52" s="20">
        <v>40.799999999999997</v>
      </c>
      <c r="O52" s="8">
        <v>27.8</v>
      </c>
      <c r="Q52" t="s">
        <v>53</v>
      </c>
      <c r="R52" s="2">
        <v>12371.6</v>
      </c>
      <c r="S52" s="20">
        <v>40.799999999999997</v>
      </c>
      <c r="U52" t="s">
        <v>53</v>
      </c>
      <c r="V52" s="25">
        <v>826.6</v>
      </c>
      <c r="W52" s="20">
        <v>40.799999999999997</v>
      </c>
    </row>
    <row r="53" spans="1:23">
      <c r="A53" s="1" t="s">
        <v>52</v>
      </c>
      <c r="B53" s="8" t="e">
        <f>AVERAGE(Cumulative!B53,Cumulative!B113,Cumulative!#REF!,Cumulative!B233,Cumulative!B293)</f>
        <v>#REF!</v>
      </c>
      <c r="D53" s="1" t="s">
        <v>52</v>
      </c>
      <c r="E53" s="2">
        <f>('2015-2016'!D25+'2016-2017'!D25+'2017-2018'!D25+'2018-2019'!D25+'2019-2020'!D25)/5</f>
        <v>18167.599999999999</v>
      </c>
      <c r="G53" s="1" t="s">
        <v>51</v>
      </c>
      <c r="H53" s="23">
        <f>('2015-2016'!E29+'2016-2017'!E29+'2017-2018'!E29+'2018-2019'!E29+'2019-2020'!E29)/5</f>
        <v>1139.2</v>
      </c>
      <c r="J53" s="1" t="s">
        <v>57</v>
      </c>
      <c r="K53">
        <f>('2015-2016'!G10+'2016-2017'!G10+'2017-2018'!G10+'2018-2019'!G10+'2019-2020'!G10)/5</f>
        <v>44.78</v>
      </c>
      <c r="M53" s="15" t="s">
        <v>53</v>
      </c>
      <c r="N53" s="20">
        <v>37.4</v>
      </c>
      <c r="O53" s="8">
        <v>56</v>
      </c>
      <c r="Q53" t="s">
        <v>59</v>
      </c>
      <c r="R53" s="2">
        <v>7419.4</v>
      </c>
      <c r="S53" s="20">
        <v>37.4</v>
      </c>
      <c r="U53" t="s">
        <v>59</v>
      </c>
      <c r="V53" s="25">
        <v>443.2</v>
      </c>
      <c r="W53" s="20">
        <v>37.4</v>
      </c>
    </row>
    <row r="54" spans="1:23">
      <c r="A54" s="1" t="s">
        <v>49</v>
      </c>
      <c r="B54" s="8" t="e">
        <f>AVERAGE(Cumulative!B54,Cumulative!B114,Cumulative!#REF!,Cumulative!B234,Cumulative!B294)</f>
        <v>#REF!</v>
      </c>
      <c r="D54" s="1" t="s">
        <v>54</v>
      </c>
      <c r="E54" s="2">
        <f>('2015-2016'!D15+'2016-2017'!D15+'2017-2018'!D15+'2018-2019'!D15+'2019-2020'!D15)/5</f>
        <v>17715.400000000001</v>
      </c>
      <c r="G54" s="1" t="s">
        <v>52</v>
      </c>
      <c r="H54" s="23">
        <f>('2015-2016'!E25+'2016-2017'!E25+'2017-2018'!E25+'2018-2019'!E25+'2019-2020'!E25)/5</f>
        <v>1017.6</v>
      </c>
      <c r="J54" s="1" t="s">
        <v>56</v>
      </c>
      <c r="K54">
        <f>('2015-2016'!G39+'2016-2017'!G39+'2017-2018'!G39+'2018-2019'!G39+'2019-2020'!G39)/5</f>
        <v>42.959999999999994</v>
      </c>
      <c r="M54" s="15" t="s">
        <v>59</v>
      </c>
      <c r="N54" s="20">
        <v>40.6</v>
      </c>
      <c r="O54" s="8">
        <v>58</v>
      </c>
      <c r="Q54" t="s">
        <v>17</v>
      </c>
      <c r="R54" s="2">
        <v>78346.2</v>
      </c>
      <c r="S54" s="20">
        <v>40.6</v>
      </c>
      <c r="U54" t="s">
        <v>17</v>
      </c>
      <c r="V54" s="25">
        <v>4208.6000000000004</v>
      </c>
      <c r="W54" s="20">
        <v>40.6</v>
      </c>
    </row>
    <row r="55" spans="1:23">
      <c r="A55" s="1" t="s">
        <v>54</v>
      </c>
      <c r="B55" s="8" t="e">
        <f>AVERAGE(Cumulative!B55,Cumulative!B115,Cumulative!#REF!,Cumulative!B235,Cumulative!B295)</f>
        <v>#REF!</v>
      </c>
      <c r="D55" s="1" t="s">
        <v>57</v>
      </c>
      <c r="E55" s="2">
        <f>('2015-2016'!D10+'2016-2017'!D10+'2017-2018'!D10+'2018-2019'!D10+'2019-2020'!D10)/5</f>
        <v>16215.4</v>
      </c>
      <c r="G55" s="1" t="s">
        <v>54</v>
      </c>
      <c r="H55" s="23">
        <f>('2015-2016'!E15+'2016-2017'!E15+'2017-2018'!E15+'2018-2019'!E15+'2019-2020'!E15)/5</f>
        <v>969.8</v>
      </c>
      <c r="J55" s="1" t="s">
        <v>25</v>
      </c>
      <c r="K55">
        <f>('2015-2016'!G28+'2016-2017'!G28+'2017-2018'!G28+'2018-2019'!G28+'2019-2020'!G28)/5</f>
        <v>42.38</v>
      </c>
      <c r="M55" s="15" t="s">
        <v>84</v>
      </c>
      <c r="N55" s="20">
        <v>9.6</v>
      </c>
      <c r="O55" s="8">
        <v>17</v>
      </c>
      <c r="Q55" t="s">
        <v>47</v>
      </c>
      <c r="R55" s="2">
        <v>24938.400000000001</v>
      </c>
      <c r="S55" s="20">
        <v>9.6</v>
      </c>
      <c r="U55" t="s">
        <v>47</v>
      </c>
      <c r="V55" s="25">
        <v>1406</v>
      </c>
      <c r="W55" s="20">
        <v>9.6</v>
      </c>
    </row>
    <row r="56" spans="1:23">
      <c r="A56" s="1" t="s">
        <v>55</v>
      </c>
      <c r="B56" s="8" t="e">
        <f>AVERAGE(Cumulative!B56,Cumulative!B116,Cumulative!#REF!,Cumulative!B236,Cumulative!B296)</f>
        <v>#REF!</v>
      </c>
      <c r="D56" s="1" t="s">
        <v>53</v>
      </c>
      <c r="E56" s="2">
        <f>('2015-2016'!D52+'2016-2017'!D52+'2017-2018'!D52+'2018-2019'!D52+'2019-2020'!D52)/5</f>
        <v>15372.2</v>
      </c>
      <c r="G56" s="1" t="s">
        <v>55</v>
      </c>
      <c r="H56" s="23">
        <f>('2015-2016'!E14+'2016-2017'!E14+'2017-2018'!E14+'2018-2019'!E14+'2019-2020'!E14)/5</f>
        <v>866.2</v>
      </c>
      <c r="J56" s="1" t="s">
        <v>55</v>
      </c>
      <c r="K56">
        <f>('2015-2016'!G14+'2016-2017'!G14+'2017-2018'!G14+'2018-2019'!G14+'2019-2020'!G14)/5</f>
        <v>34.74</v>
      </c>
      <c r="M56" s="15" t="s">
        <v>47</v>
      </c>
      <c r="N56" s="20">
        <v>43.8</v>
      </c>
      <c r="O56" s="8">
        <v>49.4</v>
      </c>
      <c r="Q56" t="s">
        <v>10</v>
      </c>
      <c r="R56" s="2">
        <v>98656.2</v>
      </c>
      <c r="S56" s="20">
        <v>43.8</v>
      </c>
      <c r="U56" t="s">
        <v>10</v>
      </c>
      <c r="V56" s="25">
        <v>5006.2</v>
      </c>
      <c r="W56" s="20">
        <v>43.8</v>
      </c>
    </row>
    <row r="57" spans="1:23">
      <c r="A57" s="1" t="s">
        <v>56</v>
      </c>
      <c r="B57" s="8" t="e">
        <f>AVERAGE(Cumulative!B57,Cumulative!B117,Cumulative!#REF!,Cumulative!B237,Cumulative!B297)</f>
        <v>#REF!</v>
      </c>
      <c r="D57" s="1" t="s">
        <v>49</v>
      </c>
      <c r="E57" s="2">
        <f>('2015-2016'!D7+'2016-2017'!D7+'2017-2018'!D7+'2018-2019'!D7+'2019-2020'!D7)/5</f>
        <v>15191.6</v>
      </c>
      <c r="G57" s="1" t="s">
        <v>57</v>
      </c>
      <c r="H57" s="23">
        <f>('2015-2016'!E10+'2016-2017'!E10+'2017-2018'!E10+'2018-2019'!E10+'2019-2020'!E10)/5</f>
        <v>858</v>
      </c>
      <c r="J57" s="1" t="s">
        <v>8</v>
      </c>
      <c r="K57">
        <f>('2015-2016'!G44+'2016-2017'!G44+'2017-2018'!G44+'2018-2019'!G44+'2019-2020'!G44)/5</f>
        <v>31.98</v>
      </c>
      <c r="M57" s="15" t="s">
        <v>40</v>
      </c>
      <c r="N57" s="20">
        <v>26.2</v>
      </c>
      <c r="O57" s="8">
        <v>42.2</v>
      </c>
      <c r="Q57" t="s">
        <v>40</v>
      </c>
      <c r="R57" s="2">
        <v>33099</v>
      </c>
      <c r="S57" s="20">
        <v>26.2</v>
      </c>
      <c r="U57" t="s">
        <v>40</v>
      </c>
      <c r="V57" s="25">
        <v>1969.6</v>
      </c>
      <c r="W57" s="20">
        <v>26.2</v>
      </c>
    </row>
    <row r="58" spans="1:23">
      <c r="A58" s="1" t="s">
        <v>53</v>
      </c>
      <c r="B58" s="8" t="e">
        <f>AVERAGE(Cumulative!B58,Cumulative!B118,Cumulative!#REF!,Cumulative!B238,Cumulative!B298)</f>
        <v>#REF!</v>
      </c>
      <c r="D58" s="1" t="s">
        <v>56</v>
      </c>
      <c r="E58" s="2">
        <f>('2015-2016'!D39+'2016-2017'!D39+'2017-2018'!D39+'2018-2019'!D39+'2019-2020'!D39)/5</f>
        <v>12371.6</v>
      </c>
      <c r="G58" s="1" t="s">
        <v>53</v>
      </c>
      <c r="H58" s="23">
        <f>('2015-2016'!E52+'2016-2017'!E52+'2017-2018'!E52+'2018-2019'!E52+'2019-2020'!E52)/5</f>
        <v>826.6</v>
      </c>
      <c r="J58" s="1" t="s">
        <v>49</v>
      </c>
      <c r="K58">
        <f>('2015-2016'!G7+'2016-2017'!G7+'2017-2018'!G7+'2018-2019'!G7+'2019-2020'!G7)/5</f>
        <v>24.92</v>
      </c>
      <c r="M58" s="15" t="s">
        <v>19</v>
      </c>
      <c r="N58" s="20">
        <v>37.799999999999997</v>
      </c>
      <c r="O58" s="8">
        <v>22.4</v>
      </c>
      <c r="Q58" t="s">
        <v>19</v>
      </c>
      <c r="R58" s="2">
        <v>64359</v>
      </c>
      <c r="S58" s="20">
        <v>37.799999999999997</v>
      </c>
      <c r="U58" t="s">
        <v>19</v>
      </c>
      <c r="V58" s="25">
        <v>3557</v>
      </c>
      <c r="W58" s="20">
        <v>37.799999999999997</v>
      </c>
    </row>
    <row r="59" spans="1:23">
      <c r="A59" s="1" t="s">
        <v>57</v>
      </c>
      <c r="B59" s="8" t="e">
        <f>AVERAGE(Cumulative!B59,Cumulative!B119,Cumulative!#REF!,Cumulative!B239,Cumulative!B299)</f>
        <v>#REF!</v>
      </c>
      <c r="D59" s="1" t="s">
        <v>55</v>
      </c>
      <c r="E59" s="2">
        <f>('2015-2016'!D14+'2016-2017'!D14+'2017-2018'!D14+'2018-2019'!D14+'2019-2020'!D14)/5</f>
        <v>12047.4</v>
      </c>
      <c r="G59" s="1" t="s">
        <v>56</v>
      </c>
      <c r="H59" s="23">
        <f>('2015-2016'!E39+'2016-2017'!E39+'2017-2018'!E39+'2018-2019'!E39+'2019-2020'!E39)/5</f>
        <v>773.2</v>
      </c>
      <c r="J59" s="1" t="s">
        <v>45</v>
      </c>
      <c r="K59">
        <f>('2015-2016'!G4+'2016-2017'!G4+'2017-2018'!G4+'2018-2019'!G4+'2019-2020'!G4)/5</f>
        <v>24.7</v>
      </c>
      <c r="M59" s="15" t="s">
        <v>28</v>
      </c>
      <c r="N59" s="20">
        <v>21.8</v>
      </c>
      <c r="O59" s="8">
        <v>27.6</v>
      </c>
      <c r="Q59" t="s">
        <v>28</v>
      </c>
      <c r="R59" s="2">
        <v>49778.8</v>
      </c>
      <c r="S59" s="20">
        <v>21.8</v>
      </c>
      <c r="U59" t="s">
        <v>28</v>
      </c>
      <c r="V59" s="25">
        <v>2936.4</v>
      </c>
      <c r="W59" s="20">
        <v>21.8</v>
      </c>
    </row>
    <row r="60" spans="1:23">
      <c r="A60" s="1" t="s">
        <v>58</v>
      </c>
      <c r="B60" s="8" t="e">
        <f>AVERAGE(Cumulative!B60,Cumulative!B120,Cumulative!#REF!,Cumulative!B240,Cumulative!B300)</f>
        <v>#REF!</v>
      </c>
      <c r="D60" s="1" t="s">
        <v>58</v>
      </c>
      <c r="E60" s="2">
        <f>('2015-2016'!D2+'2016-2017'!D2+'2017-2018'!D2+'2018-2019'!D2+'2019-2020'!D2)/5</f>
        <v>9177.2000000000007</v>
      </c>
      <c r="G60" s="1" t="s">
        <v>58</v>
      </c>
      <c r="H60" s="23">
        <f>('2015-2016'!E2+'2016-2017'!E2+'2017-2018'!E2+'2018-2019'!E2+'2019-2020'!E2)/5</f>
        <v>539.6</v>
      </c>
      <c r="J60" s="1" t="s">
        <v>58</v>
      </c>
      <c r="K60">
        <f>('2015-2016'!G2+'2016-2017'!G2+'2017-2018'!G2+'2018-2019'!G2+'2019-2020'!G2)/5</f>
        <v>7.8600000000000012</v>
      </c>
      <c r="M60" s="15" t="s">
        <v>1</v>
      </c>
      <c r="N60" s="20">
        <v>28.6</v>
      </c>
      <c r="O60" s="8">
        <v>3</v>
      </c>
      <c r="Q60" t="s">
        <v>1</v>
      </c>
      <c r="R60" s="2">
        <v>169046.2</v>
      </c>
      <c r="S60" s="20">
        <v>28.6</v>
      </c>
      <c r="U60" t="s">
        <v>1</v>
      </c>
      <c r="V60" s="25">
        <v>10070.200000000001</v>
      </c>
      <c r="W60" s="20">
        <v>28.6</v>
      </c>
    </row>
    <row r="61" spans="1:23">
      <c r="A61" s="1" t="s">
        <v>59</v>
      </c>
      <c r="B61" s="8" t="e">
        <f>AVERAGE(Cumulative!B61,Cumulative!B121,Cumulative!#REF!,Cumulative!B241,Cumulative!B301)</f>
        <v>#REF!</v>
      </c>
      <c r="D61" s="1" t="s">
        <v>59</v>
      </c>
      <c r="E61" s="2">
        <f>('2015-2016'!D53+'2016-2017'!D53+'2017-2018'!D53+'2018-2019'!D53+'2019-2020'!D53)/5</f>
        <v>7419.4</v>
      </c>
      <c r="G61" s="1" t="s">
        <v>59</v>
      </c>
      <c r="H61" s="23">
        <f>('2015-2016'!E53+'2016-2017'!E53+'2017-2018'!E53+'2018-2019'!E53+'2019-2020'!E53)/5</f>
        <v>443.2</v>
      </c>
      <c r="J61" s="1" t="s">
        <v>59</v>
      </c>
      <c r="K61">
        <f>('2015-2016'!G53+'2016-2017'!G53+'2017-2018'!G53+'2018-2019'!G53+'2019-2020'!G53)/5</f>
        <v>5.2640000000000002</v>
      </c>
      <c r="M61" s="15" t="s">
        <v>23</v>
      </c>
      <c r="N61" s="20">
        <v>30</v>
      </c>
      <c r="O61" s="8">
        <v>26.8</v>
      </c>
      <c r="Q61" t="s">
        <v>23</v>
      </c>
      <c r="R61" s="2">
        <v>60875.4</v>
      </c>
      <c r="S61" s="20">
        <v>30</v>
      </c>
      <c r="U61" t="s">
        <v>23</v>
      </c>
      <c r="V61" s="25">
        <v>2953.4</v>
      </c>
      <c r="W61" s="20">
        <v>30</v>
      </c>
    </row>
  </sheetData>
  <sortState xmlns:xlrd2="http://schemas.microsoft.com/office/spreadsheetml/2017/richdata2" ref="U2:V64">
    <sortCondition ref="U2:U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DBAF-BBBA-6B4B-8CF8-30A79FA313B7}">
  <dimension ref="A1:A8"/>
  <sheetViews>
    <sheetView workbookViewId="0"/>
  </sheetViews>
  <sheetFormatPr baseColWidth="10" defaultRowHeight="16"/>
  <sheetData>
    <row r="1" spans="1:1">
      <c r="A1" s="7" t="s">
        <v>78</v>
      </c>
    </row>
    <row r="2" spans="1:1">
      <c r="A2" s="7" t="s">
        <v>70</v>
      </c>
    </row>
    <row r="3" spans="1:1">
      <c r="A3" s="7" t="s">
        <v>71</v>
      </c>
    </row>
    <row r="4" spans="1:1">
      <c r="A4" s="7" t="s">
        <v>72</v>
      </c>
    </row>
    <row r="5" spans="1:1">
      <c r="A5" s="7" t="s">
        <v>73</v>
      </c>
    </row>
    <row r="6" spans="1:1">
      <c r="A6" s="7" t="s">
        <v>74</v>
      </c>
    </row>
    <row r="8" spans="1:1">
      <c r="A8" s="7" t="s">
        <v>131</v>
      </c>
    </row>
  </sheetData>
  <hyperlinks>
    <hyperlink ref="A2" r:id="rId1" xr:uid="{22DD5109-4941-564F-9E33-5EB171CDA905}"/>
    <hyperlink ref="A3" r:id="rId2" xr:uid="{B7084D7C-20F5-9D4C-A6F9-A189FE8A1D31}"/>
    <hyperlink ref="A4" r:id="rId3" xr:uid="{E557FD5C-7493-2544-818D-D44EC5FE6E82}"/>
    <hyperlink ref="A5" r:id="rId4" xr:uid="{E6959FFF-4277-9A4A-8ED1-F519CB207F81}"/>
    <hyperlink ref="A6" r:id="rId5" xr:uid="{A73753AD-0120-CE4A-B4FC-F01884124ECE}"/>
    <hyperlink ref="A1" r:id="rId6" xr:uid="{3424B535-F06A-4F4E-AF89-17AF40DF1EED}"/>
    <hyperlink ref="A8" r:id="rId7" xr:uid="{25CFD8C6-00DF-BB47-8548-67B13FB94F3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AFBD-A95B-374C-9300-EF87BCC3F27A}">
  <dimension ref="A1:AA61"/>
  <sheetViews>
    <sheetView workbookViewId="0">
      <selection activeCell="Z29" sqref="Z29"/>
    </sheetView>
  </sheetViews>
  <sheetFormatPr baseColWidth="10" defaultRowHeight="16"/>
  <cols>
    <col min="1" max="1" width="10.83203125" style="14"/>
    <col min="2" max="2" width="10.83203125" style="13"/>
    <col min="3" max="3" width="17.1640625" style="13" bestFit="1" customWidth="1"/>
    <col min="4" max="4" width="10.83203125" style="13"/>
    <col min="5" max="5" width="10.83203125" style="14"/>
    <col min="6" max="6" width="10.83203125" style="13"/>
    <col min="7" max="7" width="17.1640625" style="13" bestFit="1" customWidth="1"/>
    <col min="8" max="8" width="10.83203125" style="13"/>
    <col min="9" max="9" width="10.83203125" style="14"/>
    <col min="10" max="10" width="10.83203125" style="13"/>
    <col min="11" max="11" width="17.1640625" style="13" bestFit="1" customWidth="1"/>
    <col min="12" max="12" width="10.83203125" style="13"/>
    <col min="13" max="13" width="10.83203125" style="14"/>
    <col min="14" max="14" width="10.83203125" style="13"/>
    <col min="15" max="15" width="17.1640625" style="13" bestFit="1" customWidth="1"/>
    <col min="16" max="16" width="10.83203125" style="13"/>
    <col min="17" max="17" width="10.83203125" style="14"/>
    <col min="18" max="18" width="10.83203125" style="13"/>
    <col min="19" max="19" width="17.1640625" style="13" bestFit="1" customWidth="1"/>
    <col min="20" max="21" width="10.83203125" style="13"/>
    <col min="22" max="22" width="17.1640625" style="13" bestFit="1" customWidth="1"/>
    <col min="23" max="23" width="20" style="20" customWidth="1"/>
    <col min="24" max="25" width="10.83203125" style="13"/>
    <col min="26" max="26" width="17.1640625" style="13" bestFit="1" customWidth="1"/>
    <col min="27" max="27" width="20" style="20" customWidth="1"/>
    <col min="28" max="16384" width="10.83203125" style="13"/>
  </cols>
  <sheetData>
    <row r="1" spans="1:27" ht="52" thickBot="1">
      <c r="A1" s="11" t="s">
        <v>77</v>
      </c>
      <c r="B1" s="12" t="s">
        <v>81</v>
      </c>
      <c r="C1" s="12" t="s">
        <v>62</v>
      </c>
      <c r="D1" s="12" t="s">
        <v>82</v>
      </c>
      <c r="E1" s="11" t="s">
        <v>76</v>
      </c>
      <c r="F1" s="12" t="s">
        <v>81</v>
      </c>
      <c r="G1" s="12" t="s">
        <v>62</v>
      </c>
      <c r="H1" s="12" t="s">
        <v>82</v>
      </c>
      <c r="I1" s="11" t="s">
        <v>68</v>
      </c>
      <c r="J1" s="12" t="s">
        <v>81</v>
      </c>
      <c r="K1" s="12" t="s">
        <v>62</v>
      </c>
      <c r="L1" s="12" t="s">
        <v>82</v>
      </c>
      <c r="M1" s="11" t="s">
        <v>69</v>
      </c>
      <c r="N1" s="12" t="s">
        <v>81</v>
      </c>
      <c r="O1" s="12" t="s">
        <v>62</v>
      </c>
      <c r="P1" s="12" t="s">
        <v>82</v>
      </c>
      <c r="Q1" s="11" t="s">
        <v>75</v>
      </c>
      <c r="R1" s="12" t="s">
        <v>81</v>
      </c>
      <c r="S1" s="12" t="s">
        <v>62</v>
      </c>
      <c r="T1" s="12" t="s">
        <v>82</v>
      </c>
      <c r="V1" s="12" t="s">
        <v>62</v>
      </c>
      <c r="W1" s="21" t="s">
        <v>346</v>
      </c>
      <c r="Z1" s="12" t="s">
        <v>62</v>
      </c>
      <c r="AA1" s="21" t="s">
        <v>346</v>
      </c>
    </row>
    <row r="2" spans="1:27">
      <c r="B2" s="15">
        <v>28</v>
      </c>
      <c r="C2" s="15" t="s">
        <v>38</v>
      </c>
      <c r="D2" s="15" t="s">
        <v>277</v>
      </c>
      <c r="E2" s="16"/>
      <c r="F2" s="15">
        <v>12</v>
      </c>
      <c r="G2" s="15" t="s">
        <v>38</v>
      </c>
      <c r="H2" s="15" t="s">
        <v>142</v>
      </c>
      <c r="I2" s="16"/>
      <c r="J2" s="15">
        <v>27</v>
      </c>
      <c r="K2" s="15" t="s">
        <v>38</v>
      </c>
      <c r="L2" s="15" t="s">
        <v>191</v>
      </c>
      <c r="M2" s="16"/>
      <c r="N2" s="15">
        <v>43</v>
      </c>
      <c r="O2" s="15" t="s">
        <v>38</v>
      </c>
      <c r="P2" s="15" t="s">
        <v>240</v>
      </c>
      <c r="Q2" s="16"/>
      <c r="R2" s="15">
        <v>48</v>
      </c>
      <c r="S2" s="15" t="s">
        <v>38</v>
      </c>
      <c r="T2" s="13" t="s">
        <v>336</v>
      </c>
      <c r="V2" s="15" t="s">
        <v>38</v>
      </c>
      <c r="W2" s="20">
        <f t="shared" ref="W2:W33" si="0">AVERAGE(B2,F2,J2,N2,R2)</f>
        <v>31.6</v>
      </c>
      <c r="Z2" s="15" t="s">
        <v>6</v>
      </c>
      <c r="AA2" s="20">
        <v>5</v>
      </c>
    </row>
    <row r="3" spans="1:27">
      <c r="B3" s="15">
        <v>56</v>
      </c>
      <c r="C3" s="15" t="s">
        <v>129</v>
      </c>
      <c r="D3" s="17" t="s">
        <v>276</v>
      </c>
      <c r="E3" s="16"/>
      <c r="F3" s="15">
        <v>56</v>
      </c>
      <c r="G3" s="15" t="s">
        <v>129</v>
      </c>
      <c r="H3" s="13" t="s">
        <v>295</v>
      </c>
      <c r="I3" s="16"/>
      <c r="J3" s="15">
        <v>51</v>
      </c>
      <c r="K3" s="15" t="s">
        <v>129</v>
      </c>
      <c r="L3" s="13" t="s">
        <v>309</v>
      </c>
      <c r="M3" s="16"/>
      <c r="N3" s="15">
        <v>58</v>
      </c>
      <c r="O3" s="15" t="s">
        <v>129</v>
      </c>
      <c r="P3" s="13" t="s">
        <v>321</v>
      </c>
      <c r="Q3" s="16"/>
      <c r="R3" s="15">
        <v>58</v>
      </c>
      <c r="S3" s="15" t="s">
        <v>129</v>
      </c>
      <c r="T3" s="13" t="s">
        <v>344</v>
      </c>
      <c r="V3" s="15" t="s">
        <v>129</v>
      </c>
      <c r="W3" s="20">
        <f t="shared" si="0"/>
        <v>55.8</v>
      </c>
      <c r="Z3" s="15" t="s">
        <v>98</v>
      </c>
      <c r="AA3" s="20">
        <v>6.8</v>
      </c>
    </row>
    <row r="4" spans="1:27">
      <c r="B4" s="15">
        <v>53</v>
      </c>
      <c r="C4" s="15" t="s">
        <v>34</v>
      </c>
      <c r="D4" s="17" t="s">
        <v>278</v>
      </c>
      <c r="E4" s="16"/>
      <c r="F4" s="15">
        <v>52</v>
      </c>
      <c r="G4" s="15" t="s">
        <v>34</v>
      </c>
      <c r="H4" s="13" t="s">
        <v>296</v>
      </c>
      <c r="I4" s="16"/>
      <c r="J4" s="15">
        <v>57</v>
      </c>
      <c r="K4" s="15" t="s">
        <v>34</v>
      </c>
      <c r="L4" s="13" t="s">
        <v>310</v>
      </c>
      <c r="M4" s="16"/>
      <c r="N4" s="15">
        <v>48</v>
      </c>
      <c r="O4" s="15" t="s">
        <v>34</v>
      </c>
      <c r="P4" s="13" t="s">
        <v>322</v>
      </c>
      <c r="Q4" s="16"/>
      <c r="R4" s="15">
        <v>37</v>
      </c>
      <c r="S4" s="15" t="s">
        <v>34</v>
      </c>
      <c r="T4" s="15" t="s">
        <v>240</v>
      </c>
      <c r="V4" s="15" t="s">
        <v>34</v>
      </c>
      <c r="W4" s="20">
        <f t="shared" si="0"/>
        <v>49.4</v>
      </c>
      <c r="Z4" s="15" t="s">
        <v>21</v>
      </c>
      <c r="AA4" s="20">
        <v>8.6</v>
      </c>
    </row>
    <row r="5" spans="1:27">
      <c r="B5" s="15">
        <v>51</v>
      </c>
      <c r="C5" s="15" t="s">
        <v>128</v>
      </c>
      <c r="D5" s="17" t="s">
        <v>279</v>
      </c>
      <c r="E5" s="18"/>
      <c r="F5" s="15">
        <v>57</v>
      </c>
      <c r="G5" s="15" t="s">
        <v>128</v>
      </c>
      <c r="H5" s="13" t="s">
        <v>276</v>
      </c>
      <c r="I5" s="18"/>
      <c r="J5" s="15">
        <v>60</v>
      </c>
      <c r="K5" s="15" t="s">
        <v>128</v>
      </c>
      <c r="L5" s="13" t="s">
        <v>311</v>
      </c>
      <c r="M5" s="18"/>
      <c r="N5" s="15">
        <v>60</v>
      </c>
      <c r="O5" s="15" t="s">
        <v>128</v>
      </c>
      <c r="P5" s="13" t="s">
        <v>323</v>
      </c>
      <c r="Q5" s="18"/>
      <c r="R5" s="15">
        <v>57</v>
      </c>
      <c r="S5" s="15" t="s">
        <v>128</v>
      </c>
      <c r="T5" s="13" t="s">
        <v>343</v>
      </c>
      <c r="V5" s="15" t="s">
        <v>128</v>
      </c>
      <c r="W5" s="20">
        <f t="shared" si="0"/>
        <v>57</v>
      </c>
      <c r="Z5" s="15" t="s">
        <v>0</v>
      </c>
      <c r="AA5" s="20">
        <v>9.6</v>
      </c>
    </row>
    <row r="6" spans="1:27">
      <c r="B6" s="15">
        <v>60</v>
      </c>
      <c r="C6" s="15" t="s">
        <v>130</v>
      </c>
      <c r="D6" s="17" t="s">
        <v>280</v>
      </c>
      <c r="E6" s="18"/>
      <c r="F6" s="15">
        <v>54</v>
      </c>
      <c r="G6" s="15" t="s">
        <v>130</v>
      </c>
      <c r="H6" s="13" t="s">
        <v>297</v>
      </c>
      <c r="I6" s="18"/>
      <c r="J6" s="15">
        <v>44</v>
      </c>
      <c r="K6" s="15" t="s">
        <v>130</v>
      </c>
      <c r="L6" s="15" t="s">
        <v>168</v>
      </c>
      <c r="M6" s="18"/>
      <c r="N6" s="15">
        <v>31</v>
      </c>
      <c r="O6" s="15" t="s">
        <v>130</v>
      </c>
      <c r="P6" s="15" t="s">
        <v>232</v>
      </c>
      <c r="Q6" s="18"/>
      <c r="R6" s="15">
        <v>26</v>
      </c>
      <c r="S6" s="15" t="s">
        <v>130</v>
      </c>
      <c r="T6" s="15" t="s">
        <v>214</v>
      </c>
      <c r="V6" s="15" t="s">
        <v>130</v>
      </c>
      <c r="W6" s="20">
        <f t="shared" si="0"/>
        <v>43</v>
      </c>
      <c r="Z6" s="15" t="s">
        <v>84</v>
      </c>
      <c r="AA6" s="20">
        <v>9.6</v>
      </c>
    </row>
    <row r="7" spans="1:27">
      <c r="B7" s="15">
        <v>59</v>
      </c>
      <c r="C7" s="15" t="s">
        <v>49</v>
      </c>
      <c r="D7" s="17" t="s">
        <v>281</v>
      </c>
      <c r="E7" s="18"/>
      <c r="F7" s="15">
        <v>44</v>
      </c>
      <c r="G7" s="15" t="s">
        <v>49</v>
      </c>
      <c r="H7" s="13" t="s">
        <v>298</v>
      </c>
      <c r="I7" s="18"/>
      <c r="J7" s="15">
        <v>53</v>
      </c>
      <c r="K7" s="15" t="s">
        <v>49</v>
      </c>
      <c r="L7" s="13" t="s">
        <v>312</v>
      </c>
      <c r="M7" s="18"/>
      <c r="N7" s="15">
        <v>10</v>
      </c>
      <c r="O7" s="15" t="s">
        <v>49</v>
      </c>
      <c r="P7" s="15" t="s">
        <v>214</v>
      </c>
      <c r="Q7" s="18"/>
      <c r="R7" s="15">
        <v>13</v>
      </c>
      <c r="S7" s="15" t="s">
        <v>49</v>
      </c>
      <c r="T7" s="15" t="s">
        <v>255</v>
      </c>
      <c r="V7" s="15" t="s">
        <v>49</v>
      </c>
      <c r="W7" s="20">
        <f t="shared" si="0"/>
        <v>35.799999999999997</v>
      </c>
      <c r="Z7" s="15" t="s">
        <v>12</v>
      </c>
      <c r="AA7" s="20">
        <v>11.8</v>
      </c>
    </row>
    <row r="8" spans="1:27">
      <c r="B8" s="15">
        <v>41</v>
      </c>
      <c r="C8" s="15" t="s">
        <v>43</v>
      </c>
      <c r="D8" s="15" t="s">
        <v>124</v>
      </c>
      <c r="E8" s="16"/>
      <c r="F8" s="15">
        <v>36</v>
      </c>
      <c r="G8" s="15" t="s">
        <v>43</v>
      </c>
      <c r="H8" s="15" t="s">
        <v>163</v>
      </c>
      <c r="I8" s="16"/>
      <c r="J8" s="15">
        <v>41</v>
      </c>
      <c r="K8" s="15" t="s">
        <v>43</v>
      </c>
      <c r="L8" s="15" t="s">
        <v>201</v>
      </c>
      <c r="M8" s="16"/>
      <c r="N8" s="15">
        <v>52</v>
      </c>
      <c r="O8" s="15" t="s">
        <v>43</v>
      </c>
      <c r="P8" s="13" t="s">
        <v>324</v>
      </c>
      <c r="Q8" s="16"/>
      <c r="R8" s="15">
        <v>38</v>
      </c>
      <c r="S8" s="15" t="s">
        <v>43</v>
      </c>
      <c r="T8" s="15" t="s">
        <v>271</v>
      </c>
      <c r="V8" s="15" t="s">
        <v>43</v>
      </c>
      <c r="W8" s="20">
        <f t="shared" si="0"/>
        <v>41.6</v>
      </c>
      <c r="Z8" s="15" t="s">
        <v>33</v>
      </c>
      <c r="AA8" s="20">
        <v>12.2</v>
      </c>
    </row>
    <row r="9" spans="1:27">
      <c r="B9" s="15">
        <v>32</v>
      </c>
      <c r="C9" s="15" t="s">
        <v>27</v>
      </c>
      <c r="D9" s="15" t="s">
        <v>117</v>
      </c>
      <c r="E9" s="16"/>
      <c r="F9" s="15">
        <v>29</v>
      </c>
      <c r="G9" s="15" t="s">
        <v>27</v>
      </c>
      <c r="H9" s="15" t="s">
        <v>158</v>
      </c>
      <c r="I9" s="16"/>
      <c r="J9" s="15">
        <v>31</v>
      </c>
      <c r="K9" s="15" t="s">
        <v>27</v>
      </c>
      <c r="L9" s="15" t="s">
        <v>194</v>
      </c>
      <c r="M9" s="16"/>
      <c r="N9" s="15">
        <v>35</v>
      </c>
      <c r="O9" s="15" t="s">
        <v>27</v>
      </c>
      <c r="P9" s="15" t="s">
        <v>234</v>
      </c>
      <c r="Q9" s="16"/>
      <c r="R9" s="15">
        <v>12</v>
      </c>
      <c r="S9" s="15" t="s">
        <v>27</v>
      </c>
      <c r="T9" s="15" t="s">
        <v>254</v>
      </c>
      <c r="V9" s="15" t="s">
        <v>27</v>
      </c>
      <c r="W9" s="20">
        <f t="shared" si="0"/>
        <v>27.8</v>
      </c>
      <c r="Z9" s="15" t="s">
        <v>20</v>
      </c>
      <c r="AA9" s="20">
        <v>12.6</v>
      </c>
    </row>
    <row r="10" spans="1:27">
      <c r="B10" s="15">
        <v>46</v>
      </c>
      <c r="C10" s="15" t="s">
        <v>57</v>
      </c>
      <c r="D10" s="15" t="s">
        <v>126</v>
      </c>
      <c r="E10" s="18"/>
      <c r="F10" s="15">
        <v>41</v>
      </c>
      <c r="G10" s="15" t="s">
        <v>57</v>
      </c>
      <c r="H10" s="15" t="s">
        <v>123</v>
      </c>
      <c r="I10" s="18"/>
      <c r="J10" s="15">
        <v>45</v>
      </c>
      <c r="K10" s="15" t="s">
        <v>57</v>
      </c>
      <c r="L10" s="15" t="s">
        <v>203</v>
      </c>
      <c r="M10" s="18"/>
      <c r="N10" s="15">
        <v>40</v>
      </c>
      <c r="O10" s="15" t="s">
        <v>57</v>
      </c>
      <c r="P10" s="15" t="s">
        <v>237</v>
      </c>
      <c r="Q10" s="18"/>
      <c r="R10" s="15">
        <v>45</v>
      </c>
      <c r="S10" s="15" t="s">
        <v>57</v>
      </c>
      <c r="T10" s="15" t="s">
        <v>275</v>
      </c>
      <c r="V10" s="15" t="s">
        <v>57</v>
      </c>
      <c r="W10" s="20">
        <f t="shared" si="0"/>
        <v>43.4</v>
      </c>
      <c r="Z10" s="15" t="s">
        <v>4</v>
      </c>
      <c r="AA10" s="20">
        <v>13</v>
      </c>
    </row>
    <row r="11" spans="1:27">
      <c r="B11" s="15">
        <v>5</v>
      </c>
      <c r="C11" s="15" t="s">
        <v>11</v>
      </c>
      <c r="D11" s="15" t="s">
        <v>88</v>
      </c>
      <c r="E11" s="16"/>
      <c r="F11" s="15">
        <v>16</v>
      </c>
      <c r="G11" s="15" t="s">
        <v>11</v>
      </c>
      <c r="H11" s="15" t="s">
        <v>146</v>
      </c>
      <c r="I11" s="16"/>
      <c r="J11" s="15">
        <v>16</v>
      </c>
      <c r="K11" s="15" t="s">
        <v>11</v>
      </c>
      <c r="L11" s="15" t="s">
        <v>177</v>
      </c>
      <c r="M11" s="16"/>
      <c r="N11" s="15">
        <v>34</v>
      </c>
      <c r="O11" s="15" t="s">
        <v>11</v>
      </c>
      <c r="P11" s="15" t="s">
        <v>233</v>
      </c>
      <c r="Q11" s="16"/>
      <c r="R11" s="15">
        <v>6</v>
      </c>
      <c r="S11" s="15" t="s">
        <v>11</v>
      </c>
      <c r="T11" s="15" t="s">
        <v>249</v>
      </c>
      <c r="V11" s="15" t="s">
        <v>11</v>
      </c>
      <c r="W11" s="20">
        <f t="shared" si="0"/>
        <v>15.4</v>
      </c>
      <c r="Z11" s="15" t="s">
        <v>8</v>
      </c>
      <c r="AA11" s="20">
        <v>13.6</v>
      </c>
    </row>
    <row r="12" spans="1:27">
      <c r="B12" s="15">
        <v>9</v>
      </c>
      <c r="C12" s="15" t="s">
        <v>18</v>
      </c>
      <c r="D12" s="15" t="s">
        <v>93</v>
      </c>
      <c r="E12" s="18"/>
      <c r="F12" s="15">
        <v>7</v>
      </c>
      <c r="G12" s="15" t="s">
        <v>18</v>
      </c>
      <c r="H12" s="15" t="s">
        <v>135</v>
      </c>
      <c r="I12" s="18"/>
      <c r="J12" s="15">
        <v>15</v>
      </c>
      <c r="K12" s="15" t="s">
        <v>18</v>
      </c>
      <c r="L12" s="15" t="s">
        <v>108</v>
      </c>
      <c r="M12" s="18"/>
      <c r="N12" s="15">
        <v>25</v>
      </c>
      <c r="O12" s="15" t="s">
        <v>18</v>
      </c>
      <c r="P12" s="15" t="s">
        <v>195</v>
      </c>
      <c r="Q12" s="18"/>
      <c r="R12" s="15">
        <v>29</v>
      </c>
      <c r="S12" s="15" t="s">
        <v>18</v>
      </c>
      <c r="T12" s="15" t="s">
        <v>265</v>
      </c>
      <c r="V12" s="15" t="s">
        <v>18</v>
      </c>
      <c r="W12" s="20">
        <f t="shared" si="0"/>
        <v>17</v>
      </c>
      <c r="Z12" s="15" t="s">
        <v>35</v>
      </c>
      <c r="AA12" s="20">
        <v>13.8</v>
      </c>
    </row>
    <row r="13" spans="1:27">
      <c r="B13" s="15">
        <v>27</v>
      </c>
      <c r="C13" s="15" t="s">
        <v>36</v>
      </c>
      <c r="D13" s="15" t="s">
        <v>113</v>
      </c>
      <c r="E13" s="18"/>
      <c r="F13" s="15">
        <v>38</v>
      </c>
      <c r="G13" s="15" t="s">
        <v>36</v>
      </c>
      <c r="H13" s="15" t="s">
        <v>165</v>
      </c>
      <c r="I13" s="18"/>
      <c r="J13" s="15">
        <v>17</v>
      </c>
      <c r="K13" s="15" t="s">
        <v>36</v>
      </c>
      <c r="L13" s="15" t="s">
        <v>182</v>
      </c>
      <c r="M13" s="18"/>
      <c r="N13" s="15">
        <v>15</v>
      </c>
      <c r="O13" s="15" t="s">
        <v>36</v>
      </c>
      <c r="P13" s="15" t="s">
        <v>219</v>
      </c>
      <c r="Q13" s="18"/>
      <c r="R13" s="15">
        <v>21</v>
      </c>
      <c r="S13" s="15" t="s">
        <v>36</v>
      </c>
      <c r="T13" s="15" t="s">
        <v>108</v>
      </c>
      <c r="V13" s="15" t="s">
        <v>36</v>
      </c>
      <c r="W13" s="20">
        <f t="shared" si="0"/>
        <v>23.6</v>
      </c>
      <c r="Z13" s="15" t="s">
        <v>29</v>
      </c>
      <c r="AA13" s="20">
        <v>14.2</v>
      </c>
    </row>
    <row r="14" spans="1:27">
      <c r="B14" s="15">
        <v>49</v>
      </c>
      <c r="C14" s="15" t="s">
        <v>55</v>
      </c>
      <c r="D14" s="17" t="s">
        <v>282</v>
      </c>
      <c r="E14" s="18"/>
      <c r="F14" s="15">
        <v>59</v>
      </c>
      <c r="G14" s="15" t="s">
        <v>55</v>
      </c>
      <c r="H14" s="13" t="s">
        <v>299</v>
      </c>
      <c r="I14" s="18"/>
      <c r="J14" s="15">
        <v>55</v>
      </c>
      <c r="K14" s="15" t="s">
        <v>55</v>
      </c>
      <c r="L14" s="15" t="s">
        <v>313</v>
      </c>
      <c r="M14" s="18"/>
      <c r="N14" s="15">
        <v>26</v>
      </c>
      <c r="O14" s="15" t="s">
        <v>55</v>
      </c>
      <c r="P14" s="15" t="s">
        <v>228</v>
      </c>
      <c r="Q14" s="18"/>
      <c r="R14" s="15">
        <v>53</v>
      </c>
      <c r="S14" s="15" t="s">
        <v>55</v>
      </c>
      <c r="T14" s="13" t="s">
        <v>339</v>
      </c>
      <c r="V14" s="15" t="s">
        <v>55</v>
      </c>
      <c r="W14" s="20">
        <f t="shared" si="0"/>
        <v>48.4</v>
      </c>
      <c r="Z14" s="15" t="s">
        <v>2</v>
      </c>
      <c r="AA14" s="20">
        <v>14.2</v>
      </c>
    </row>
    <row r="15" spans="1:27">
      <c r="B15" s="15">
        <v>54</v>
      </c>
      <c r="C15" s="15" t="s">
        <v>54</v>
      </c>
      <c r="D15" s="17" t="s">
        <v>283</v>
      </c>
      <c r="E15" s="18"/>
      <c r="F15" s="15">
        <v>25</v>
      </c>
      <c r="G15" s="15" t="s">
        <v>54</v>
      </c>
      <c r="H15" s="15" t="s">
        <v>154</v>
      </c>
      <c r="I15" s="18"/>
      <c r="J15" s="15">
        <v>37</v>
      </c>
      <c r="K15" s="15" t="s">
        <v>54</v>
      </c>
      <c r="L15" s="15" t="s">
        <v>180</v>
      </c>
      <c r="M15" s="18"/>
      <c r="N15" s="15">
        <v>54</v>
      </c>
      <c r="O15" s="15" t="s">
        <v>54</v>
      </c>
      <c r="P15" s="13" t="s">
        <v>315</v>
      </c>
      <c r="Q15" s="18"/>
      <c r="R15" s="15">
        <v>50</v>
      </c>
      <c r="S15" s="15" t="s">
        <v>54</v>
      </c>
      <c r="T15" s="13" t="s">
        <v>317</v>
      </c>
      <c r="V15" s="15" t="s">
        <v>54</v>
      </c>
      <c r="W15" s="20">
        <f t="shared" si="0"/>
        <v>44</v>
      </c>
      <c r="Z15" s="15" t="s">
        <v>11</v>
      </c>
      <c r="AA15" s="20">
        <v>15.4</v>
      </c>
    </row>
    <row r="16" spans="1:27">
      <c r="B16" s="15">
        <v>23</v>
      </c>
      <c r="C16" s="15" t="s">
        <v>29</v>
      </c>
      <c r="D16" s="15" t="s">
        <v>109</v>
      </c>
      <c r="E16" s="18"/>
      <c r="F16" s="15">
        <v>24</v>
      </c>
      <c r="G16" s="15" t="s">
        <v>29</v>
      </c>
      <c r="H16" s="15" t="s">
        <v>153</v>
      </c>
      <c r="I16" s="18"/>
      <c r="J16" s="15">
        <v>10</v>
      </c>
      <c r="K16" s="15" t="s">
        <v>29</v>
      </c>
      <c r="L16" s="15" t="s">
        <v>178</v>
      </c>
      <c r="M16" s="18"/>
      <c r="N16" s="15">
        <v>5</v>
      </c>
      <c r="O16" s="15" t="s">
        <v>29</v>
      </c>
      <c r="P16" s="15" t="s">
        <v>211</v>
      </c>
      <c r="Q16" s="18"/>
      <c r="R16" s="15">
        <v>9</v>
      </c>
      <c r="S16" s="15" t="s">
        <v>29</v>
      </c>
      <c r="T16" s="15" t="s">
        <v>251</v>
      </c>
      <c r="V16" s="15" t="s">
        <v>29</v>
      </c>
      <c r="W16" s="20">
        <f t="shared" si="0"/>
        <v>14.2</v>
      </c>
      <c r="Z16" s="15" t="s">
        <v>24</v>
      </c>
      <c r="AA16" s="20">
        <v>15.4</v>
      </c>
    </row>
    <row r="17" spans="2:27">
      <c r="B17" s="15">
        <v>42</v>
      </c>
      <c r="C17" s="15" t="s">
        <v>50</v>
      </c>
      <c r="D17" s="17" t="s">
        <v>284</v>
      </c>
      <c r="E17" s="18"/>
      <c r="F17" s="15">
        <v>50</v>
      </c>
      <c r="G17" s="15" t="s">
        <v>50</v>
      </c>
      <c r="H17" s="13" t="s">
        <v>300</v>
      </c>
      <c r="I17" s="18"/>
      <c r="J17" s="15">
        <v>33</v>
      </c>
      <c r="K17" s="15" t="s">
        <v>50</v>
      </c>
      <c r="L17" s="15" t="s">
        <v>196</v>
      </c>
      <c r="M17" s="18"/>
      <c r="N17" s="15">
        <v>50</v>
      </c>
      <c r="O17" s="15" t="s">
        <v>50</v>
      </c>
      <c r="P17" s="13" t="s">
        <v>325</v>
      </c>
      <c r="Q17" s="18"/>
      <c r="R17" s="15">
        <v>42</v>
      </c>
      <c r="S17" s="15" t="s">
        <v>50</v>
      </c>
      <c r="T17" s="17" t="s">
        <v>301</v>
      </c>
      <c r="V17" s="15" t="s">
        <v>50</v>
      </c>
      <c r="W17" s="20">
        <f t="shared" si="0"/>
        <v>43.4</v>
      </c>
      <c r="Z17" s="15" t="s">
        <v>39</v>
      </c>
      <c r="AA17" s="20">
        <v>16.399999999999999</v>
      </c>
    </row>
    <row r="18" spans="2:27">
      <c r="B18" s="15">
        <v>55</v>
      </c>
      <c r="C18" s="15" t="s">
        <v>13</v>
      </c>
      <c r="D18" s="17" t="s">
        <v>285</v>
      </c>
      <c r="E18" s="18"/>
      <c r="F18" s="15">
        <v>39</v>
      </c>
      <c r="G18" s="15" t="s">
        <v>13</v>
      </c>
      <c r="H18" s="13" t="s">
        <v>288</v>
      </c>
      <c r="I18" s="18"/>
      <c r="J18" s="15">
        <v>24</v>
      </c>
      <c r="K18" s="15" t="s">
        <v>13</v>
      </c>
      <c r="L18" s="15" t="s">
        <v>188</v>
      </c>
      <c r="M18" s="18"/>
      <c r="N18" s="15">
        <v>23</v>
      </c>
      <c r="O18" s="15" t="s">
        <v>13</v>
      </c>
      <c r="P18" s="15" t="s">
        <v>226</v>
      </c>
      <c r="Q18" s="18"/>
      <c r="R18" s="15">
        <v>40</v>
      </c>
      <c r="S18" s="15" t="s">
        <v>13</v>
      </c>
      <c r="T18" s="17" t="s">
        <v>279</v>
      </c>
      <c r="V18" s="15" t="s">
        <v>13</v>
      </c>
      <c r="W18" s="20">
        <f t="shared" si="0"/>
        <v>36.200000000000003</v>
      </c>
      <c r="Z18" s="15" t="s">
        <v>18</v>
      </c>
      <c r="AA18" s="20">
        <v>17</v>
      </c>
    </row>
    <row r="19" spans="2:27">
      <c r="B19" s="15">
        <v>44</v>
      </c>
      <c r="C19" s="15" t="s">
        <v>16</v>
      </c>
      <c r="D19" s="17" t="s">
        <v>286</v>
      </c>
      <c r="E19" s="18"/>
      <c r="F19" s="15">
        <v>34</v>
      </c>
      <c r="G19" s="15" t="s">
        <v>16</v>
      </c>
      <c r="H19" s="13" t="s">
        <v>301</v>
      </c>
      <c r="I19" s="18"/>
      <c r="J19" s="15">
        <v>34</v>
      </c>
      <c r="K19" s="15" t="s">
        <v>16</v>
      </c>
      <c r="L19" s="15" t="s">
        <v>189</v>
      </c>
      <c r="M19" s="18"/>
      <c r="N19" s="15">
        <v>46</v>
      </c>
      <c r="O19" s="15" t="s">
        <v>16</v>
      </c>
      <c r="P19" s="13" t="s">
        <v>326</v>
      </c>
      <c r="Q19" s="18"/>
      <c r="R19" s="15">
        <v>33</v>
      </c>
      <c r="S19" s="15" t="s">
        <v>16</v>
      </c>
      <c r="T19" s="15" t="s">
        <v>267</v>
      </c>
      <c r="V19" s="15" t="s">
        <v>16</v>
      </c>
      <c r="W19" s="20">
        <f t="shared" si="0"/>
        <v>38.200000000000003</v>
      </c>
      <c r="Z19" s="15" t="s">
        <v>91</v>
      </c>
      <c r="AA19" s="20">
        <v>17</v>
      </c>
    </row>
    <row r="20" spans="2:27">
      <c r="B20" s="15">
        <v>15</v>
      </c>
      <c r="C20" s="15" t="s">
        <v>21</v>
      </c>
      <c r="D20" s="15" t="s">
        <v>100</v>
      </c>
      <c r="E20" s="18"/>
      <c r="F20" s="15">
        <v>11</v>
      </c>
      <c r="G20" s="15" t="s">
        <v>21</v>
      </c>
      <c r="H20" s="15" t="s">
        <v>141</v>
      </c>
      <c r="I20" s="18"/>
      <c r="J20" s="15">
        <v>3</v>
      </c>
      <c r="K20" s="15" t="s">
        <v>21</v>
      </c>
      <c r="L20" s="15" t="s">
        <v>173</v>
      </c>
      <c r="M20" s="18"/>
      <c r="N20" s="15">
        <v>11</v>
      </c>
      <c r="O20" s="15" t="s">
        <v>21</v>
      </c>
      <c r="P20" s="15" t="s">
        <v>215</v>
      </c>
      <c r="Q20" s="18"/>
      <c r="R20" s="15">
        <v>3</v>
      </c>
      <c r="S20" s="15" t="s">
        <v>21</v>
      </c>
      <c r="T20" s="15" t="s">
        <v>246</v>
      </c>
      <c r="V20" s="15" t="s">
        <v>21</v>
      </c>
      <c r="W20" s="20">
        <f t="shared" si="0"/>
        <v>8.6</v>
      </c>
      <c r="Z20" s="15" t="s">
        <v>7</v>
      </c>
      <c r="AA20" s="20">
        <v>18.8</v>
      </c>
    </row>
    <row r="21" spans="2:27">
      <c r="B21" s="15">
        <v>21</v>
      </c>
      <c r="C21" s="15" t="s">
        <v>41</v>
      </c>
      <c r="D21" s="15" t="s">
        <v>107</v>
      </c>
      <c r="E21" s="18"/>
      <c r="F21" s="15">
        <v>43</v>
      </c>
      <c r="G21" s="15" t="s">
        <v>41</v>
      </c>
      <c r="H21" s="17" t="s">
        <v>302</v>
      </c>
      <c r="I21" s="18"/>
      <c r="J21" s="15">
        <v>38</v>
      </c>
      <c r="K21" s="15" t="s">
        <v>41</v>
      </c>
      <c r="L21" s="15" t="s">
        <v>198</v>
      </c>
      <c r="M21" s="18"/>
      <c r="N21" s="15">
        <v>37</v>
      </c>
      <c r="O21" s="15" t="s">
        <v>41</v>
      </c>
      <c r="P21" s="15" t="s">
        <v>236</v>
      </c>
      <c r="Q21" s="18"/>
      <c r="R21" s="15">
        <v>41</v>
      </c>
      <c r="S21" s="15" t="s">
        <v>41</v>
      </c>
      <c r="T21" s="15" t="s">
        <v>273</v>
      </c>
      <c r="V21" s="15" t="s">
        <v>41</v>
      </c>
      <c r="W21" s="20">
        <f t="shared" si="0"/>
        <v>36</v>
      </c>
      <c r="Z21" s="15" t="s">
        <v>28</v>
      </c>
      <c r="AA21" s="20">
        <v>21.8</v>
      </c>
    </row>
    <row r="22" spans="2:27">
      <c r="B22" s="15">
        <v>6</v>
      </c>
      <c r="C22" s="15" t="s">
        <v>6</v>
      </c>
      <c r="D22" s="15" t="s">
        <v>89</v>
      </c>
      <c r="E22" s="18"/>
      <c r="F22" s="15">
        <v>1</v>
      </c>
      <c r="G22" s="15" t="s">
        <v>6</v>
      </c>
      <c r="H22" s="15" t="s">
        <v>132</v>
      </c>
      <c r="I22" s="18"/>
      <c r="J22" s="15">
        <v>5</v>
      </c>
      <c r="K22" s="15" t="s">
        <v>6</v>
      </c>
      <c r="L22" s="15" t="s">
        <v>174</v>
      </c>
      <c r="M22" s="18"/>
      <c r="N22" s="15">
        <v>8</v>
      </c>
      <c r="O22" s="15" t="s">
        <v>6</v>
      </c>
      <c r="P22" s="15" t="s">
        <v>144</v>
      </c>
      <c r="Q22" s="18"/>
      <c r="R22" s="15">
        <v>5</v>
      </c>
      <c r="S22" s="15" t="s">
        <v>6</v>
      </c>
      <c r="T22" s="15" t="s">
        <v>248</v>
      </c>
      <c r="V22" s="15" t="s">
        <v>6</v>
      </c>
      <c r="W22" s="20">
        <f t="shared" si="0"/>
        <v>5</v>
      </c>
      <c r="Z22" s="15" t="s">
        <v>36</v>
      </c>
      <c r="AA22" s="20">
        <v>23.6</v>
      </c>
    </row>
    <row r="23" spans="2:27">
      <c r="B23" s="15">
        <v>30</v>
      </c>
      <c r="C23" s="15" t="s">
        <v>44</v>
      </c>
      <c r="D23" s="15" t="s">
        <v>115</v>
      </c>
      <c r="E23" s="18"/>
      <c r="F23" s="15">
        <v>49</v>
      </c>
      <c r="G23" s="15" t="s">
        <v>44</v>
      </c>
      <c r="H23" s="15" t="s">
        <v>167</v>
      </c>
      <c r="I23" s="18"/>
      <c r="J23" s="15">
        <v>50</v>
      </c>
      <c r="K23" s="15" t="s">
        <v>44</v>
      </c>
      <c r="L23" s="15" t="s">
        <v>206</v>
      </c>
      <c r="M23" s="18"/>
      <c r="N23" s="15">
        <v>57</v>
      </c>
      <c r="O23" s="15" t="s">
        <v>44</v>
      </c>
      <c r="P23" s="13" t="s">
        <v>325</v>
      </c>
      <c r="Q23" s="18"/>
      <c r="R23" s="15">
        <v>56</v>
      </c>
      <c r="S23" s="15" t="s">
        <v>44</v>
      </c>
      <c r="T23" s="13" t="s">
        <v>342</v>
      </c>
      <c r="V23" s="15" t="s">
        <v>44</v>
      </c>
      <c r="W23" s="20">
        <f t="shared" si="0"/>
        <v>48.4</v>
      </c>
      <c r="Z23" s="15" t="s">
        <v>40</v>
      </c>
      <c r="AA23" s="20">
        <v>26.2</v>
      </c>
    </row>
    <row r="24" spans="2:27">
      <c r="B24" s="15">
        <v>11</v>
      </c>
      <c r="C24" s="15" t="s">
        <v>39</v>
      </c>
      <c r="D24" s="15" t="s">
        <v>95</v>
      </c>
      <c r="E24" s="18"/>
      <c r="F24" s="15">
        <v>3</v>
      </c>
      <c r="G24" s="15" t="s">
        <v>39</v>
      </c>
      <c r="H24" s="15" t="s">
        <v>134</v>
      </c>
      <c r="I24" s="18"/>
      <c r="J24" s="15">
        <v>28</v>
      </c>
      <c r="K24" s="15" t="s">
        <v>39</v>
      </c>
      <c r="L24" s="15" t="s">
        <v>192</v>
      </c>
      <c r="M24" s="18"/>
      <c r="N24" s="15">
        <v>13</v>
      </c>
      <c r="O24" s="15" t="s">
        <v>39</v>
      </c>
      <c r="P24" s="15" t="s">
        <v>217</v>
      </c>
      <c r="Q24" s="18"/>
      <c r="R24" s="15">
        <v>27</v>
      </c>
      <c r="S24" s="15" t="s">
        <v>39</v>
      </c>
      <c r="T24" s="15" t="s">
        <v>264</v>
      </c>
      <c r="V24" s="15" t="s">
        <v>39</v>
      </c>
      <c r="W24" s="20">
        <f t="shared" si="0"/>
        <v>16.399999999999999</v>
      </c>
      <c r="Z24" s="15" t="s">
        <v>22</v>
      </c>
      <c r="AA24" s="20">
        <v>26.2</v>
      </c>
    </row>
    <row r="25" spans="2:27">
      <c r="B25" s="15">
        <v>34</v>
      </c>
      <c r="C25" s="15" t="s">
        <v>52</v>
      </c>
      <c r="D25" s="15" t="s">
        <v>119</v>
      </c>
      <c r="E25" s="18"/>
      <c r="F25" s="15">
        <v>40</v>
      </c>
      <c r="G25" s="15" t="s">
        <v>52</v>
      </c>
      <c r="H25" s="15" t="s">
        <v>166</v>
      </c>
      <c r="I25" s="18"/>
      <c r="J25" s="15">
        <v>47</v>
      </c>
      <c r="K25" s="15" t="s">
        <v>52</v>
      </c>
      <c r="L25" s="15" t="s">
        <v>205</v>
      </c>
      <c r="M25" s="18"/>
      <c r="N25" s="15">
        <v>56</v>
      </c>
      <c r="O25" s="15" t="s">
        <v>52</v>
      </c>
      <c r="P25" s="13" t="s">
        <v>327</v>
      </c>
      <c r="Q25" s="18"/>
      <c r="R25" s="15">
        <v>51</v>
      </c>
      <c r="S25" s="15" t="s">
        <v>52</v>
      </c>
      <c r="T25" s="13" t="s">
        <v>337</v>
      </c>
      <c r="V25" s="15" t="s">
        <v>52</v>
      </c>
      <c r="W25" s="20">
        <f t="shared" si="0"/>
        <v>45.6</v>
      </c>
      <c r="Z25" s="15" t="s">
        <v>102</v>
      </c>
      <c r="AA25" s="20">
        <v>26.4</v>
      </c>
    </row>
    <row r="26" spans="2:27">
      <c r="B26" s="15">
        <v>45</v>
      </c>
      <c r="C26" s="15" t="s">
        <v>48</v>
      </c>
      <c r="D26" s="15" t="s">
        <v>125</v>
      </c>
      <c r="E26" s="18"/>
      <c r="F26" s="15">
        <v>53</v>
      </c>
      <c r="G26" s="15" t="s">
        <v>48</v>
      </c>
      <c r="H26" s="17" t="s">
        <v>303</v>
      </c>
      <c r="I26" s="18"/>
      <c r="J26" s="15">
        <v>56</v>
      </c>
      <c r="K26" s="15" t="s">
        <v>48</v>
      </c>
      <c r="L26" s="17" t="s">
        <v>278</v>
      </c>
      <c r="M26" s="18"/>
      <c r="N26" s="15">
        <v>22</v>
      </c>
      <c r="O26" s="15" t="s">
        <v>48</v>
      </c>
      <c r="P26" s="15" t="s">
        <v>225</v>
      </c>
      <c r="Q26" s="18"/>
      <c r="R26" s="15">
        <v>43</v>
      </c>
      <c r="S26" s="15" t="s">
        <v>48</v>
      </c>
      <c r="T26" s="15" t="s">
        <v>274</v>
      </c>
      <c r="V26" s="15" t="s">
        <v>48</v>
      </c>
      <c r="W26" s="20">
        <f t="shared" si="0"/>
        <v>43.8</v>
      </c>
      <c r="Z26" s="15" t="s">
        <v>27</v>
      </c>
      <c r="AA26" s="20">
        <v>27.8</v>
      </c>
    </row>
    <row r="27" spans="2:27">
      <c r="B27" s="15">
        <v>52</v>
      </c>
      <c r="C27" s="15" t="s">
        <v>15</v>
      </c>
      <c r="D27" s="17" t="s">
        <v>287</v>
      </c>
      <c r="E27" s="18"/>
      <c r="F27" s="15">
        <v>46</v>
      </c>
      <c r="G27" s="15" t="s">
        <v>15</v>
      </c>
      <c r="H27" s="17" t="s">
        <v>286</v>
      </c>
      <c r="I27" s="18"/>
      <c r="J27" s="15">
        <v>29</v>
      </c>
      <c r="K27" s="15" t="s">
        <v>15</v>
      </c>
      <c r="L27" s="15" t="s">
        <v>193</v>
      </c>
      <c r="M27" s="18"/>
      <c r="N27" s="15">
        <v>29</v>
      </c>
      <c r="O27" s="15" t="s">
        <v>15</v>
      </c>
      <c r="P27" s="15" t="s">
        <v>230</v>
      </c>
      <c r="Q27" s="18"/>
      <c r="R27" s="15">
        <v>15</v>
      </c>
      <c r="S27" s="15" t="s">
        <v>15</v>
      </c>
      <c r="T27" s="15" t="s">
        <v>257</v>
      </c>
      <c r="V27" s="15" t="s">
        <v>15</v>
      </c>
      <c r="W27" s="20">
        <f t="shared" si="0"/>
        <v>34.200000000000003</v>
      </c>
      <c r="Z27" s="15" t="s">
        <v>1</v>
      </c>
      <c r="AA27" s="20">
        <v>28.6</v>
      </c>
    </row>
    <row r="28" spans="2:27">
      <c r="B28" s="15">
        <v>8</v>
      </c>
      <c r="C28" s="15" t="s">
        <v>91</v>
      </c>
      <c r="D28" s="15" t="s">
        <v>92</v>
      </c>
      <c r="E28" s="18"/>
      <c r="F28" s="15">
        <v>5</v>
      </c>
      <c r="G28" s="15" t="s">
        <v>91</v>
      </c>
      <c r="H28" s="15" t="s">
        <v>136</v>
      </c>
      <c r="I28" s="18"/>
      <c r="J28" s="15">
        <v>40</v>
      </c>
      <c r="K28" s="15" t="s">
        <v>91</v>
      </c>
      <c r="L28" s="15" t="s">
        <v>200</v>
      </c>
      <c r="M28" s="18"/>
      <c r="N28" s="15">
        <v>21</v>
      </c>
      <c r="O28" s="15" t="s">
        <v>91</v>
      </c>
      <c r="P28" s="15" t="s">
        <v>224</v>
      </c>
      <c r="Q28" s="18"/>
      <c r="R28" s="15">
        <v>11</v>
      </c>
      <c r="S28" s="15" t="s">
        <v>91</v>
      </c>
      <c r="T28" s="15" t="s">
        <v>253</v>
      </c>
      <c r="V28" s="15" t="s">
        <v>91</v>
      </c>
      <c r="W28" s="20">
        <f t="shared" si="0"/>
        <v>17</v>
      </c>
      <c r="Z28" s="15" t="s">
        <v>23</v>
      </c>
      <c r="AA28" s="20">
        <v>30</v>
      </c>
    </row>
    <row r="29" spans="2:27">
      <c r="B29" s="15">
        <v>50</v>
      </c>
      <c r="C29" s="15" t="s">
        <v>25</v>
      </c>
      <c r="D29" s="17" t="s">
        <v>288</v>
      </c>
      <c r="E29" s="18"/>
      <c r="F29" s="15">
        <v>58</v>
      </c>
      <c r="G29" s="15" t="s">
        <v>25</v>
      </c>
      <c r="H29" s="17" t="s">
        <v>304</v>
      </c>
      <c r="I29" s="18"/>
      <c r="J29" s="15">
        <v>36</v>
      </c>
      <c r="K29" s="15" t="s">
        <v>25</v>
      </c>
      <c r="L29" s="15" t="s">
        <v>197</v>
      </c>
      <c r="M29" s="18"/>
      <c r="N29" s="15">
        <v>4</v>
      </c>
      <c r="O29" s="15" t="s">
        <v>25</v>
      </c>
      <c r="P29" s="15" t="s">
        <v>210</v>
      </c>
      <c r="Q29" s="18"/>
      <c r="R29" s="15">
        <v>8</v>
      </c>
      <c r="S29" s="15" t="s">
        <v>25</v>
      </c>
      <c r="T29" s="15" t="s">
        <v>250</v>
      </c>
      <c r="V29" s="15" t="s">
        <v>25</v>
      </c>
      <c r="W29" s="20">
        <f t="shared" si="0"/>
        <v>31.2</v>
      </c>
      <c r="Z29" s="15" t="s">
        <v>25</v>
      </c>
      <c r="AA29" s="20">
        <v>31.2</v>
      </c>
    </row>
    <row r="30" spans="2:27">
      <c r="B30" s="15">
        <v>37</v>
      </c>
      <c r="C30" s="15" t="s">
        <v>51</v>
      </c>
      <c r="D30" s="15" t="s">
        <v>122</v>
      </c>
      <c r="E30" s="18"/>
      <c r="F30" s="15">
        <v>45</v>
      </c>
      <c r="G30" s="15" t="s">
        <v>51</v>
      </c>
      <c r="H30" s="15" t="s">
        <v>168</v>
      </c>
      <c r="I30" s="18"/>
      <c r="J30" s="15">
        <v>23</v>
      </c>
      <c r="K30" s="15" t="s">
        <v>51</v>
      </c>
      <c r="L30" s="15" t="s">
        <v>187</v>
      </c>
      <c r="M30" s="18"/>
      <c r="N30" s="15">
        <v>53</v>
      </c>
      <c r="O30" s="15" t="s">
        <v>51</v>
      </c>
      <c r="P30" s="15" t="s">
        <v>243</v>
      </c>
      <c r="Q30" s="18"/>
      <c r="R30" s="15">
        <v>60</v>
      </c>
      <c r="S30" s="15" t="s">
        <v>51</v>
      </c>
      <c r="T30" s="13" t="s">
        <v>304</v>
      </c>
      <c r="V30" s="15" t="s">
        <v>51</v>
      </c>
      <c r="W30" s="20">
        <f t="shared" si="0"/>
        <v>43.6</v>
      </c>
      <c r="Z30" s="15" t="s">
        <v>38</v>
      </c>
      <c r="AA30" s="20">
        <v>31.6</v>
      </c>
    </row>
    <row r="31" spans="2:27">
      <c r="B31" s="15">
        <v>38</v>
      </c>
      <c r="C31" s="15" t="s">
        <v>37</v>
      </c>
      <c r="D31" s="15" t="s">
        <v>123</v>
      </c>
      <c r="E31" s="18"/>
      <c r="F31" s="15">
        <v>30</v>
      </c>
      <c r="G31" s="15" t="s">
        <v>37</v>
      </c>
      <c r="H31" s="15" t="s">
        <v>159</v>
      </c>
      <c r="I31" s="18"/>
      <c r="J31" s="15">
        <v>42</v>
      </c>
      <c r="K31" s="15" t="s">
        <v>37</v>
      </c>
      <c r="L31" s="13" t="s">
        <v>314</v>
      </c>
      <c r="M31" s="18"/>
      <c r="N31" s="15">
        <v>55</v>
      </c>
      <c r="O31" s="15" t="s">
        <v>37</v>
      </c>
      <c r="P31" s="13" t="s">
        <v>328</v>
      </c>
      <c r="Q31" s="18"/>
      <c r="R31" s="15">
        <v>46</v>
      </c>
      <c r="S31" s="15" t="s">
        <v>37</v>
      </c>
      <c r="T31" s="13" t="s">
        <v>295</v>
      </c>
      <c r="V31" s="15" t="s">
        <v>37</v>
      </c>
      <c r="W31" s="20">
        <f t="shared" si="0"/>
        <v>42.2</v>
      </c>
      <c r="Z31" s="15" t="s">
        <v>32</v>
      </c>
      <c r="AA31" s="20">
        <v>32.200000000000003</v>
      </c>
    </row>
    <row r="32" spans="2:27">
      <c r="B32" s="15">
        <v>26</v>
      </c>
      <c r="C32" s="15" t="s">
        <v>31</v>
      </c>
      <c r="D32" s="15" t="s">
        <v>112</v>
      </c>
      <c r="E32" s="18"/>
      <c r="F32" s="15">
        <v>31</v>
      </c>
      <c r="G32" s="15" t="s">
        <v>31</v>
      </c>
      <c r="H32" s="17" t="s">
        <v>305</v>
      </c>
      <c r="I32" s="18"/>
      <c r="J32" s="15">
        <v>30</v>
      </c>
      <c r="K32" s="15" t="s">
        <v>31</v>
      </c>
      <c r="L32" s="13" t="s">
        <v>315</v>
      </c>
      <c r="M32" s="18"/>
      <c r="N32" s="15">
        <v>38</v>
      </c>
      <c r="O32" s="15" t="s">
        <v>31</v>
      </c>
      <c r="P32" s="13" t="s">
        <v>329</v>
      </c>
      <c r="Q32" s="18"/>
      <c r="R32" s="15">
        <v>44</v>
      </c>
      <c r="S32" s="15" t="s">
        <v>31</v>
      </c>
      <c r="T32" s="17" t="s">
        <v>312</v>
      </c>
      <c r="V32" s="15" t="s">
        <v>31</v>
      </c>
      <c r="W32" s="20">
        <f t="shared" si="0"/>
        <v>33.799999999999997</v>
      </c>
      <c r="Z32" s="15" t="s">
        <v>31</v>
      </c>
      <c r="AA32" s="20">
        <v>33.799999999999997</v>
      </c>
    </row>
    <row r="33" spans="2:27">
      <c r="B33" s="15">
        <v>7</v>
      </c>
      <c r="C33" s="15" t="s">
        <v>7</v>
      </c>
      <c r="D33" s="15" t="s">
        <v>90</v>
      </c>
      <c r="E33" s="18"/>
      <c r="F33" s="15">
        <v>37</v>
      </c>
      <c r="G33" s="15" t="s">
        <v>7</v>
      </c>
      <c r="H33" s="15" t="s">
        <v>164</v>
      </c>
      <c r="I33" s="18"/>
      <c r="J33" s="15">
        <v>8</v>
      </c>
      <c r="K33" s="15" t="s">
        <v>7</v>
      </c>
      <c r="L33" s="15" t="s">
        <v>177</v>
      </c>
      <c r="M33" s="18"/>
      <c r="N33" s="15">
        <v>28</v>
      </c>
      <c r="O33" s="15" t="s">
        <v>7</v>
      </c>
      <c r="P33" s="15" t="s">
        <v>205</v>
      </c>
      <c r="Q33" s="18"/>
      <c r="R33" s="15">
        <v>14</v>
      </c>
      <c r="S33" s="15" t="s">
        <v>7</v>
      </c>
      <c r="T33" s="15" t="s">
        <v>256</v>
      </c>
      <c r="V33" s="15" t="s">
        <v>7</v>
      </c>
      <c r="W33" s="20">
        <f t="shared" si="0"/>
        <v>18.8</v>
      </c>
      <c r="Z33" s="15" t="s">
        <v>15</v>
      </c>
      <c r="AA33" s="20">
        <v>34.200000000000003</v>
      </c>
    </row>
    <row r="34" spans="2:27">
      <c r="B34" s="15">
        <v>47</v>
      </c>
      <c r="C34" s="15" t="s">
        <v>9</v>
      </c>
      <c r="D34" s="17" t="s">
        <v>289</v>
      </c>
      <c r="E34" s="18"/>
      <c r="F34" s="15">
        <v>47</v>
      </c>
      <c r="G34" s="15" t="s">
        <v>9</v>
      </c>
      <c r="H34" s="17" t="s">
        <v>306</v>
      </c>
      <c r="I34" s="18"/>
      <c r="J34" s="15">
        <v>35</v>
      </c>
      <c r="K34" s="15" t="s">
        <v>9</v>
      </c>
      <c r="L34" s="17">
        <v>37612</v>
      </c>
      <c r="M34" s="18"/>
      <c r="N34" s="15">
        <v>32</v>
      </c>
      <c r="O34" s="15" t="s">
        <v>9</v>
      </c>
      <c r="P34" s="13" t="s">
        <v>330</v>
      </c>
      <c r="Q34" s="18"/>
      <c r="R34" s="15">
        <v>28</v>
      </c>
      <c r="S34" s="15" t="s">
        <v>9</v>
      </c>
      <c r="T34" s="15" t="s">
        <v>189</v>
      </c>
      <c r="V34" s="15" t="s">
        <v>9</v>
      </c>
      <c r="W34" s="20">
        <f t="shared" ref="W34:W61" si="1">AVERAGE(B34,F34,J34,N34,R34)</f>
        <v>37.799999999999997</v>
      </c>
      <c r="Z34" s="15" t="s">
        <v>49</v>
      </c>
      <c r="AA34" s="20">
        <v>35.799999999999997</v>
      </c>
    </row>
    <row r="35" spans="2:27">
      <c r="B35" s="15">
        <v>16</v>
      </c>
      <c r="C35" s="15" t="s">
        <v>22</v>
      </c>
      <c r="D35" s="15" t="s">
        <v>101</v>
      </c>
      <c r="E35" s="18"/>
      <c r="F35" s="15">
        <v>27</v>
      </c>
      <c r="G35" s="15" t="s">
        <v>22</v>
      </c>
      <c r="H35" s="15" t="s">
        <v>156</v>
      </c>
      <c r="I35" s="18"/>
      <c r="J35" s="15">
        <v>21</v>
      </c>
      <c r="K35" s="15" t="s">
        <v>22</v>
      </c>
      <c r="L35" s="19" t="s">
        <v>316</v>
      </c>
      <c r="M35" s="18"/>
      <c r="N35" s="15">
        <v>42</v>
      </c>
      <c r="O35" s="15" t="s">
        <v>22</v>
      </c>
      <c r="P35" s="15" t="s">
        <v>239</v>
      </c>
      <c r="Q35" s="18"/>
      <c r="R35" s="15">
        <v>25</v>
      </c>
      <c r="S35" s="15" t="s">
        <v>22</v>
      </c>
      <c r="T35" s="15" t="s">
        <v>140</v>
      </c>
      <c r="V35" s="15" t="s">
        <v>22</v>
      </c>
      <c r="W35" s="20">
        <f t="shared" si="1"/>
        <v>26.2</v>
      </c>
      <c r="Z35" s="15" t="s">
        <v>41</v>
      </c>
      <c r="AA35" s="20">
        <v>36</v>
      </c>
    </row>
    <row r="36" spans="2:27">
      <c r="B36" s="15">
        <v>18</v>
      </c>
      <c r="C36" s="15" t="s">
        <v>2</v>
      </c>
      <c r="D36" s="15" t="s">
        <v>104</v>
      </c>
      <c r="E36" s="18"/>
      <c r="F36" s="15">
        <v>4</v>
      </c>
      <c r="G36" s="15" t="s">
        <v>2</v>
      </c>
      <c r="H36" s="15" t="s">
        <v>135</v>
      </c>
      <c r="I36" s="18"/>
      <c r="J36" s="15">
        <v>13</v>
      </c>
      <c r="K36" s="15" t="s">
        <v>2</v>
      </c>
      <c r="L36" s="15" t="s">
        <v>180</v>
      </c>
      <c r="M36" s="18"/>
      <c r="N36" s="15">
        <v>19</v>
      </c>
      <c r="O36" s="15" t="s">
        <v>2</v>
      </c>
      <c r="P36" s="15" t="s">
        <v>193</v>
      </c>
      <c r="Q36" s="18"/>
      <c r="R36" s="15">
        <v>17</v>
      </c>
      <c r="S36" s="15" t="s">
        <v>2</v>
      </c>
      <c r="T36" s="15" t="s">
        <v>258</v>
      </c>
      <c r="V36" s="15" t="s">
        <v>2</v>
      </c>
      <c r="W36" s="20">
        <f t="shared" si="1"/>
        <v>14.2</v>
      </c>
      <c r="Z36" s="15" t="s">
        <v>13</v>
      </c>
      <c r="AA36" s="20">
        <v>36.200000000000003</v>
      </c>
    </row>
    <row r="37" spans="2:27">
      <c r="B37" s="15">
        <v>24</v>
      </c>
      <c r="C37" s="15" t="s">
        <v>20</v>
      </c>
      <c r="D37" s="15" t="s">
        <v>110</v>
      </c>
      <c r="E37" s="18"/>
      <c r="F37" s="15">
        <v>28</v>
      </c>
      <c r="G37" s="15" t="s">
        <v>20</v>
      </c>
      <c r="H37" s="15" t="s">
        <v>157</v>
      </c>
      <c r="I37" s="18"/>
      <c r="J37" s="15">
        <v>6</v>
      </c>
      <c r="K37" s="15" t="s">
        <v>20</v>
      </c>
      <c r="L37" s="15" t="s">
        <v>175</v>
      </c>
      <c r="M37" s="18"/>
      <c r="N37" s="15">
        <v>3</v>
      </c>
      <c r="O37" s="15" t="s">
        <v>20</v>
      </c>
      <c r="P37" s="15" t="s">
        <v>209</v>
      </c>
      <c r="Q37" s="18"/>
      <c r="R37" s="15">
        <v>2</v>
      </c>
      <c r="S37" s="15" t="s">
        <v>20</v>
      </c>
      <c r="T37" s="15" t="s">
        <v>245</v>
      </c>
      <c r="V37" s="15" t="s">
        <v>20</v>
      </c>
      <c r="W37" s="20">
        <f t="shared" si="1"/>
        <v>12.6</v>
      </c>
      <c r="Z37" s="15" t="s">
        <v>53</v>
      </c>
      <c r="AA37" s="20">
        <v>37.4</v>
      </c>
    </row>
    <row r="38" spans="2:27">
      <c r="B38" s="15">
        <v>14</v>
      </c>
      <c r="C38" s="15" t="s">
        <v>98</v>
      </c>
      <c r="D38" s="15" t="s">
        <v>99</v>
      </c>
      <c r="E38" s="18"/>
      <c r="F38" s="15">
        <v>2</v>
      </c>
      <c r="G38" s="15" t="s">
        <v>98</v>
      </c>
      <c r="H38" s="15" t="s">
        <v>133</v>
      </c>
      <c r="I38" s="18"/>
      <c r="J38" s="15">
        <v>12</v>
      </c>
      <c r="K38" s="15" t="s">
        <v>98</v>
      </c>
      <c r="L38" s="15" t="s">
        <v>179</v>
      </c>
      <c r="M38" s="18"/>
      <c r="N38" s="15">
        <v>2</v>
      </c>
      <c r="O38" s="15" t="s">
        <v>98</v>
      </c>
      <c r="P38" s="15" t="s">
        <v>208</v>
      </c>
      <c r="Q38" s="18"/>
      <c r="R38" s="15">
        <v>4</v>
      </c>
      <c r="S38" s="15" t="s">
        <v>98</v>
      </c>
      <c r="T38" s="15" t="s">
        <v>247</v>
      </c>
      <c r="V38" s="15" t="s">
        <v>98</v>
      </c>
      <c r="W38" s="20">
        <f t="shared" si="1"/>
        <v>6.8</v>
      </c>
      <c r="Z38" s="15" t="s">
        <v>9</v>
      </c>
      <c r="AA38" s="20">
        <v>37.799999999999997</v>
      </c>
    </row>
    <row r="39" spans="2:27">
      <c r="B39" s="15">
        <v>17</v>
      </c>
      <c r="C39" s="15" t="s">
        <v>102</v>
      </c>
      <c r="D39" s="15" t="s">
        <v>103</v>
      </c>
      <c r="E39" s="18"/>
      <c r="F39" s="15">
        <v>19</v>
      </c>
      <c r="G39" s="15" t="s">
        <v>102</v>
      </c>
      <c r="H39" s="15" t="s">
        <v>149</v>
      </c>
      <c r="I39" s="18"/>
      <c r="J39" s="15">
        <v>19</v>
      </c>
      <c r="K39" s="15" t="s">
        <v>102</v>
      </c>
      <c r="L39" s="15" t="s">
        <v>184</v>
      </c>
      <c r="M39" s="18"/>
      <c r="N39" s="15">
        <v>47</v>
      </c>
      <c r="O39" s="15" t="s">
        <v>102</v>
      </c>
      <c r="P39" s="13" t="s">
        <v>331</v>
      </c>
      <c r="Q39" s="18"/>
      <c r="R39" s="15">
        <v>30</v>
      </c>
      <c r="S39" s="15" t="s">
        <v>102</v>
      </c>
      <c r="T39" s="15" t="s">
        <v>266</v>
      </c>
      <c r="V39" s="15" t="s">
        <v>102</v>
      </c>
      <c r="W39" s="20">
        <f t="shared" si="1"/>
        <v>26.4</v>
      </c>
      <c r="Z39" s="15" t="s">
        <v>19</v>
      </c>
      <c r="AA39" s="20">
        <v>37.799999999999997</v>
      </c>
    </row>
    <row r="40" spans="2:27">
      <c r="B40" s="15">
        <v>39</v>
      </c>
      <c r="C40" s="15" t="s">
        <v>14</v>
      </c>
      <c r="D40" s="17" t="s">
        <v>290</v>
      </c>
      <c r="E40" s="18"/>
      <c r="F40" s="15">
        <v>35</v>
      </c>
      <c r="G40" s="15" t="s">
        <v>14</v>
      </c>
      <c r="H40" s="15" t="s">
        <v>162</v>
      </c>
      <c r="I40" s="18"/>
      <c r="J40" s="15">
        <v>52</v>
      </c>
      <c r="K40" s="15" t="s">
        <v>14</v>
      </c>
      <c r="L40" s="17" t="s">
        <v>317</v>
      </c>
      <c r="M40" s="18"/>
      <c r="N40" s="15">
        <v>33</v>
      </c>
      <c r="O40" s="15" t="s">
        <v>14</v>
      </c>
      <c r="P40" s="13" t="s">
        <v>332</v>
      </c>
      <c r="Q40" s="18"/>
      <c r="R40" s="15">
        <v>31</v>
      </c>
      <c r="S40" s="15" t="s">
        <v>14</v>
      </c>
      <c r="T40" s="15" t="s">
        <v>267</v>
      </c>
      <c r="V40" s="15" t="s">
        <v>14</v>
      </c>
      <c r="W40" s="20">
        <f t="shared" si="1"/>
        <v>38</v>
      </c>
      <c r="Z40" s="15" t="s">
        <v>14</v>
      </c>
      <c r="AA40" s="20">
        <v>38</v>
      </c>
    </row>
    <row r="41" spans="2:27">
      <c r="B41" s="15">
        <v>58</v>
      </c>
      <c r="C41" s="15" t="s">
        <v>56</v>
      </c>
      <c r="D41" s="17" t="s">
        <v>291</v>
      </c>
      <c r="E41" s="18"/>
      <c r="F41" s="15">
        <v>60</v>
      </c>
      <c r="G41" s="15" t="s">
        <v>56</v>
      </c>
      <c r="H41" s="17" t="s">
        <v>307</v>
      </c>
      <c r="I41" s="18"/>
      <c r="J41" s="15">
        <v>54</v>
      </c>
      <c r="K41" s="15" t="s">
        <v>56</v>
      </c>
      <c r="L41" s="17" t="s">
        <v>310</v>
      </c>
      <c r="M41" s="18"/>
      <c r="N41" s="15">
        <v>45</v>
      </c>
      <c r="O41" s="15" t="s">
        <v>56</v>
      </c>
      <c r="P41" s="15" t="s">
        <v>241</v>
      </c>
      <c r="Q41" s="18"/>
      <c r="R41" s="15">
        <v>47</v>
      </c>
      <c r="S41" s="15" t="s">
        <v>56</v>
      </c>
      <c r="T41" s="13" t="s">
        <v>335</v>
      </c>
      <c r="V41" s="15" t="s">
        <v>56</v>
      </c>
      <c r="W41" s="20">
        <f t="shared" si="1"/>
        <v>52.8</v>
      </c>
      <c r="Z41" s="15" t="s">
        <v>16</v>
      </c>
      <c r="AA41" s="20">
        <v>38.200000000000003</v>
      </c>
    </row>
    <row r="42" spans="2:27">
      <c r="B42" s="15">
        <v>3</v>
      </c>
      <c r="C42" s="15" t="s">
        <v>0</v>
      </c>
      <c r="D42" s="15" t="s">
        <v>86</v>
      </c>
      <c r="E42" s="18"/>
      <c r="F42" s="15">
        <v>10</v>
      </c>
      <c r="G42" s="15" t="s">
        <v>0</v>
      </c>
      <c r="H42" s="15" t="s">
        <v>140</v>
      </c>
      <c r="I42" s="18"/>
      <c r="J42" s="15">
        <v>14</v>
      </c>
      <c r="K42" s="15" t="s">
        <v>0</v>
      </c>
      <c r="L42" s="15" t="s">
        <v>181</v>
      </c>
      <c r="M42" s="18"/>
      <c r="N42" s="15">
        <v>20</v>
      </c>
      <c r="O42" s="15" t="s">
        <v>0</v>
      </c>
      <c r="P42" s="15" t="s">
        <v>223</v>
      </c>
      <c r="Q42" s="18"/>
      <c r="R42" s="15">
        <v>1</v>
      </c>
      <c r="S42" s="15" t="s">
        <v>0</v>
      </c>
      <c r="T42" s="15" t="s">
        <v>244</v>
      </c>
      <c r="V42" s="15" t="s">
        <v>0</v>
      </c>
      <c r="W42" s="20">
        <f t="shared" si="1"/>
        <v>9.6</v>
      </c>
      <c r="Z42" s="15" t="s">
        <v>59</v>
      </c>
      <c r="AA42" s="20">
        <v>40.6</v>
      </c>
    </row>
    <row r="43" spans="2:27">
      <c r="B43" s="15">
        <v>13</v>
      </c>
      <c r="C43" s="15" t="s">
        <v>35</v>
      </c>
      <c r="D43" s="15" t="s">
        <v>97</v>
      </c>
      <c r="E43" s="18"/>
      <c r="F43" s="15">
        <v>22</v>
      </c>
      <c r="G43" s="15" t="s">
        <v>35</v>
      </c>
      <c r="H43" s="15" t="s">
        <v>99</v>
      </c>
      <c r="I43" s="18"/>
      <c r="J43" s="15">
        <v>9</v>
      </c>
      <c r="K43" s="15" t="s">
        <v>35</v>
      </c>
      <c r="L43" s="15" t="s">
        <v>101</v>
      </c>
      <c r="M43" s="18"/>
      <c r="N43" s="15">
        <v>6</v>
      </c>
      <c r="O43" s="15" t="s">
        <v>35</v>
      </c>
      <c r="P43" s="15" t="s">
        <v>212</v>
      </c>
      <c r="Q43" s="18"/>
      <c r="R43" s="15">
        <v>19</v>
      </c>
      <c r="S43" s="15" t="s">
        <v>35</v>
      </c>
      <c r="T43" s="15" t="s">
        <v>259</v>
      </c>
      <c r="V43" s="15" t="s">
        <v>35</v>
      </c>
      <c r="W43" s="20">
        <f t="shared" si="1"/>
        <v>13.8</v>
      </c>
      <c r="Z43" s="15" t="s">
        <v>30</v>
      </c>
      <c r="AA43" s="20">
        <v>40.799999999999997</v>
      </c>
    </row>
    <row r="44" spans="2:27">
      <c r="B44" s="15">
        <v>35</v>
      </c>
      <c r="C44" s="15" t="s">
        <v>32</v>
      </c>
      <c r="D44" s="15" t="s">
        <v>120</v>
      </c>
      <c r="E44" s="18"/>
      <c r="F44" s="15">
        <v>48</v>
      </c>
      <c r="G44" s="15" t="s">
        <v>32</v>
      </c>
      <c r="H44" s="15" t="s">
        <v>169</v>
      </c>
      <c r="I44" s="18"/>
      <c r="J44" s="15">
        <v>20</v>
      </c>
      <c r="K44" s="15" t="s">
        <v>32</v>
      </c>
      <c r="L44" s="15" t="s">
        <v>185</v>
      </c>
      <c r="M44" s="18"/>
      <c r="N44" s="15">
        <v>24</v>
      </c>
      <c r="O44" s="15" t="s">
        <v>32</v>
      </c>
      <c r="P44" s="15" t="s">
        <v>227</v>
      </c>
      <c r="Q44" s="18"/>
      <c r="R44" s="15">
        <v>34</v>
      </c>
      <c r="S44" s="15" t="s">
        <v>32</v>
      </c>
      <c r="T44" s="15" t="s">
        <v>193</v>
      </c>
      <c r="V44" s="15" t="s">
        <v>32</v>
      </c>
      <c r="W44" s="20">
        <f t="shared" si="1"/>
        <v>32.200000000000003</v>
      </c>
      <c r="Z44" s="15" t="s">
        <v>46</v>
      </c>
      <c r="AA44" s="20">
        <v>41.4</v>
      </c>
    </row>
    <row r="45" spans="2:27">
      <c r="B45" s="15">
        <v>12</v>
      </c>
      <c r="C45" s="15" t="s">
        <v>12</v>
      </c>
      <c r="D45" s="15" t="s">
        <v>96</v>
      </c>
      <c r="E45" s="18"/>
      <c r="F45" s="15">
        <v>13</v>
      </c>
      <c r="G45" s="15" t="s">
        <v>12</v>
      </c>
      <c r="H45" s="15" t="s">
        <v>143</v>
      </c>
      <c r="I45" s="18"/>
      <c r="J45" s="15">
        <v>2</v>
      </c>
      <c r="K45" s="15" t="s">
        <v>12</v>
      </c>
      <c r="L45" s="15" t="s">
        <v>172</v>
      </c>
      <c r="M45" s="18"/>
      <c r="N45" s="15">
        <v>12</v>
      </c>
      <c r="O45" s="15" t="s">
        <v>12</v>
      </c>
      <c r="P45" s="15" t="s">
        <v>216</v>
      </c>
      <c r="Q45" s="18"/>
      <c r="R45" s="15">
        <v>20</v>
      </c>
      <c r="S45" s="15" t="s">
        <v>12</v>
      </c>
      <c r="T45" s="15" t="s">
        <v>260</v>
      </c>
      <c r="V45" s="15" t="s">
        <v>12</v>
      </c>
      <c r="W45" s="20">
        <f t="shared" si="1"/>
        <v>11.8</v>
      </c>
      <c r="Z45" s="15" t="s">
        <v>43</v>
      </c>
      <c r="AA45" s="20">
        <v>41.6</v>
      </c>
    </row>
    <row r="46" spans="2:27">
      <c r="B46" s="15">
        <v>31</v>
      </c>
      <c r="C46" s="15" t="s">
        <v>8</v>
      </c>
      <c r="D46" s="15" t="s">
        <v>116</v>
      </c>
      <c r="E46" s="18"/>
      <c r="F46" s="15">
        <v>15</v>
      </c>
      <c r="G46" s="15" t="s">
        <v>8</v>
      </c>
      <c r="H46" s="15" t="s">
        <v>145</v>
      </c>
      <c r="I46" s="18"/>
      <c r="J46" s="15">
        <v>4</v>
      </c>
      <c r="K46" s="15" t="s">
        <v>8</v>
      </c>
      <c r="L46" s="15" t="s">
        <v>92</v>
      </c>
      <c r="M46" s="18"/>
      <c r="N46" s="15">
        <v>9</v>
      </c>
      <c r="O46" s="15" t="s">
        <v>8</v>
      </c>
      <c r="P46" s="15" t="s">
        <v>213</v>
      </c>
      <c r="Q46" s="18"/>
      <c r="R46" s="15">
        <v>10</v>
      </c>
      <c r="S46" s="15" t="s">
        <v>8</v>
      </c>
      <c r="T46" s="15" t="s">
        <v>252</v>
      </c>
      <c r="V46" s="15" t="s">
        <v>8</v>
      </c>
      <c r="W46" s="20">
        <f t="shared" si="1"/>
        <v>13.8</v>
      </c>
      <c r="Z46" s="15" t="s">
        <v>37</v>
      </c>
      <c r="AA46" s="20">
        <v>42.2</v>
      </c>
    </row>
    <row r="47" spans="2:27">
      <c r="B47" s="15">
        <v>22</v>
      </c>
      <c r="C47" s="15" t="s">
        <v>4</v>
      </c>
      <c r="D47" s="15" t="s">
        <v>108</v>
      </c>
      <c r="E47" s="18"/>
      <c r="F47" s="15">
        <v>9</v>
      </c>
      <c r="G47" s="15" t="s">
        <v>4</v>
      </c>
      <c r="H47" s="15" t="s">
        <v>139</v>
      </c>
      <c r="I47" s="18"/>
      <c r="J47" s="15">
        <v>11</v>
      </c>
      <c r="K47" s="15" t="s">
        <v>4</v>
      </c>
      <c r="L47" s="15" t="s">
        <v>163</v>
      </c>
      <c r="M47" s="18"/>
      <c r="N47" s="15">
        <v>16</v>
      </c>
      <c r="O47" s="15" t="s">
        <v>4</v>
      </c>
      <c r="P47" s="15" t="s">
        <v>220</v>
      </c>
      <c r="Q47" s="18"/>
      <c r="R47" s="15">
        <v>7</v>
      </c>
      <c r="S47" s="15" t="s">
        <v>4</v>
      </c>
      <c r="T47" s="15" t="s">
        <v>215</v>
      </c>
      <c r="V47" s="15" t="s">
        <v>4</v>
      </c>
      <c r="W47" s="20">
        <f t="shared" si="1"/>
        <v>13</v>
      </c>
      <c r="Z47" s="15" t="s">
        <v>130</v>
      </c>
      <c r="AA47" s="20">
        <v>43</v>
      </c>
    </row>
    <row r="48" spans="2:27">
      <c r="B48" s="15">
        <v>57</v>
      </c>
      <c r="C48" s="15" t="s">
        <v>46</v>
      </c>
      <c r="D48" s="17" t="s">
        <v>292</v>
      </c>
      <c r="E48" s="18"/>
      <c r="F48" s="15">
        <v>33</v>
      </c>
      <c r="G48" s="15" t="s">
        <v>46</v>
      </c>
      <c r="H48" s="15" t="s">
        <v>161</v>
      </c>
      <c r="I48" s="18"/>
      <c r="J48" s="15">
        <v>18</v>
      </c>
      <c r="K48" s="15" t="s">
        <v>46</v>
      </c>
      <c r="L48" s="15" t="s">
        <v>183</v>
      </c>
      <c r="M48" s="18"/>
      <c r="N48" s="15">
        <v>44</v>
      </c>
      <c r="O48" s="15" t="s">
        <v>46</v>
      </c>
      <c r="P48" s="13" t="s">
        <v>302</v>
      </c>
      <c r="Q48" s="18"/>
      <c r="R48" s="15">
        <v>55</v>
      </c>
      <c r="S48" s="15" t="s">
        <v>46</v>
      </c>
      <c r="T48" s="13" t="s">
        <v>341</v>
      </c>
      <c r="V48" s="15" t="s">
        <v>46</v>
      </c>
      <c r="W48" s="20">
        <f t="shared" si="1"/>
        <v>41.4</v>
      </c>
      <c r="Z48" s="15" t="s">
        <v>57</v>
      </c>
      <c r="AA48" s="20">
        <v>43.4</v>
      </c>
    </row>
    <row r="49" spans="2:27">
      <c r="B49" s="15">
        <v>4</v>
      </c>
      <c r="C49" s="15" t="s">
        <v>33</v>
      </c>
      <c r="D49" s="15" t="s">
        <v>87</v>
      </c>
      <c r="E49" s="18"/>
      <c r="F49" s="15">
        <v>14</v>
      </c>
      <c r="G49" s="15" t="s">
        <v>33</v>
      </c>
      <c r="H49" s="15" t="s">
        <v>144</v>
      </c>
      <c r="I49" s="18"/>
      <c r="J49" s="15">
        <v>7</v>
      </c>
      <c r="K49" s="15" t="s">
        <v>33</v>
      </c>
      <c r="L49" s="15" t="s">
        <v>176</v>
      </c>
      <c r="M49" s="18"/>
      <c r="N49" s="15">
        <v>14</v>
      </c>
      <c r="O49" s="15" t="s">
        <v>33</v>
      </c>
      <c r="P49" s="15" t="s">
        <v>218</v>
      </c>
      <c r="Q49" s="18"/>
      <c r="R49" s="15">
        <v>22</v>
      </c>
      <c r="S49" s="15" t="s">
        <v>33</v>
      </c>
      <c r="T49" s="15" t="s">
        <v>261</v>
      </c>
      <c r="V49" s="15" t="s">
        <v>33</v>
      </c>
      <c r="W49" s="20">
        <f t="shared" si="1"/>
        <v>12.2</v>
      </c>
      <c r="Z49" s="15" t="s">
        <v>50</v>
      </c>
      <c r="AA49" s="20">
        <v>43.4</v>
      </c>
    </row>
    <row r="50" spans="2:27">
      <c r="B50" s="15">
        <v>1</v>
      </c>
      <c r="C50" s="15" t="s">
        <v>24</v>
      </c>
      <c r="D50" s="15" t="s">
        <v>83</v>
      </c>
      <c r="E50" s="18"/>
      <c r="F50" s="15">
        <v>21</v>
      </c>
      <c r="G50" s="15" t="s">
        <v>24</v>
      </c>
      <c r="H50" s="15" t="s">
        <v>151</v>
      </c>
      <c r="I50" s="18"/>
      <c r="J50" s="15">
        <v>32</v>
      </c>
      <c r="K50" s="15" t="s">
        <v>24</v>
      </c>
      <c r="L50" s="15" t="s">
        <v>195</v>
      </c>
      <c r="M50" s="18"/>
      <c r="N50" s="15">
        <v>7</v>
      </c>
      <c r="O50" s="15" t="s">
        <v>24</v>
      </c>
      <c r="P50" s="15" t="s">
        <v>172</v>
      </c>
      <c r="Q50" s="18"/>
      <c r="R50" s="15">
        <v>16</v>
      </c>
      <c r="S50" s="15" t="s">
        <v>24</v>
      </c>
      <c r="T50" s="15" t="s">
        <v>250</v>
      </c>
      <c r="V50" s="15" t="s">
        <v>24</v>
      </c>
      <c r="W50" s="20">
        <f t="shared" si="1"/>
        <v>15.4</v>
      </c>
      <c r="Z50" s="15" t="s">
        <v>51</v>
      </c>
      <c r="AA50" s="20">
        <v>43.6</v>
      </c>
    </row>
    <row r="51" spans="2:27">
      <c r="B51" s="15">
        <v>25</v>
      </c>
      <c r="C51" s="15" t="s">
        <v>26</v>
      </c>
      <c r="D51" s="15" t="s">
        <v>111</v>
      </c>
      <c r="E51" s="18"/>
      <c r="F51" s="15">
        <v>55</v>
      </c>
      <c r="G51" s="15" t="s">
        <v>26</v>
      </c>
      <c r="H51" s="17" t="s">
        <v>308</v>
      </c>
      <c r="I51" s="18"/>
      <c r="J51" s="15">
        <v>58</v>
      </c>
      <c r="K51" s="15" t="s">
        <v>26</v>
      </c>
      <c r="L51" s="17" t="s">
        <v>318</v>
      </c>
      <c r="M51" s="18"/>
      <c r="N51" s="15">
        <v>51</v>
      </c>
      <c r="O51" s="15" t="s">
        <v>26</v>
      </c>
      <c r="P51" s="13" t="s">
        <v>325</v>
      </c>
      <c r="Q51" s="18"/>
      <c r="R51" s="15">
        <v>36</v>
      </c>
      <c r="S51" s="15" t="s">
        <v>26</v>
      </c>
      <c r="T51" s="15" t="s">
        <v>270</v>
      </c>
      <c r="V51" s="15" t="s">
        <v>26</v>
      </c>
      <c r="W51" s="20">
        <f t="shared" si="1"/>
        <v>45</v>
      </c>
      <c r="Z51" s="15" t="s">
        <v>48</v>
      </c>
      <c r="AA51" s="20">
        <v>43.8</v>
      </c>
    </row>
    <row r="52" spans="2:27">
      <c r="B52" s="15">
        <v>36</v>
      </c>
      <c r="C52" s="15" t="s">
        <v>30</v>
      </c>
      <c r="D52" s="15" t="s">
        <v>121</v>
      </c>
      <c r="E52" s="18"/>
      <c r="F52" s="15">
        <v>51</v>
      </c>
      <c r="G52" s="15" t="s">
        <v>30</v>
      </c>
      <c r="H52" s="15" t="s">
        <v>170</v>
      </c>
      <c r="I52" s="18"/>
      <c r="J52" s="15">
        <v>46</v>
      </c>
      <c r="K52" s="15" t="s">
        <v>30</v>
      </c>
      <c r="L52" s="15" t="s">
        <v>204</v>
      </c>
      <c r="M52" s="18"/>
      <c r="N52" s="15">
        <v>36</v>
      </c>
      <c r="O52" s="15" t="s">
        <v>30</v>
      </c>
      <c r="P52" s="15" t="s">
        <v>235</v>
      </c>
      <c r="Q52" s="18"/>
      <c r="R52" s="15">
        <v>35</v>
      </c>
      <c r="S52" s="15" t="s">
        <v>30</v>
      </c>
      <c r="T52" s="15" t="s">
        <v>269</v>
      </c>
      <c r="V52" s="15" t="s">
        <v>30</v>
      </c>
      <c r="W52" s="20">
        <f t="shared" si="1"/>
        <v>40.799999999999997</v>
      </c>
      <c r="Z52" s="15" t="s">
        <v>47</v>
      </c>
      <c r="AA52" s="20">
        <v>43.8</v>
      </c>
    </row>
    <row r="53" spans="2:27">
      <c r="B53" s="15">
        <v>20</v>
      </c>
      <c r="C53" s="15" t="s">
        <v>53</v>
      </c>
      <c r="D53" s="15" t="s">
        <v>106</v>
      </c>
      <c r="E53" s="18"/>
      <c r="F53" s="15">
        <v>26</v>
      </c>
      <c r="G53" s="15" t="s">
        <v>53</v>
      </c>
      <c r="H53" s="15" t="s">
        <v>155</v>
      </c>
      <c r="I53" s="18"/>
      <c r="J53" s="15">
        <v>43</v>
      </c>
      <c r="K53" s="15" t="s">
        <v>53</v>
      </c>
      <c r="L53" s="15" t="s">
        <v>202</v>
      </c>
      <c r="M53" s="18"/>
      <c r="N53" s="15">
        <v>49</v>
      </c>
      <c r="O53" s="15" t="s">
        <v>53</v>
      </c>
      <c r="P53" s="15" t="s">
        <v>242</v>
      </c>
      <c r="Q53" s="18"/>
      <c r="R53" s="15">
        <v>49</v>
      </c>
      <c r="S53" s="15" t="s">
        <v>53</v>
      </c>
      <c r="T53" s="15" t="s">
        <v>167</v>
      </c>
      <c r="V53" s="15" t="s">
        <v>53</v>
      </c>
      <c r="W53" s="20">
        <f t="shared" si="1"/>
        <v>37.4</v>
      </c>
      <c r="Z53" s="15" t="s">
        <v>54</v>
      </c>
      <c r="AA53" s="20">
        <v>44</v>
      </c>
    </row>
    <row r="54" spans="2:27">
      <c r="B54" s="15">
        <v>48</v>
      </c>
      <c r="C54" s="15" t="s">
        <v>59</v>
      </c>
      <c r="D54" s="15" t="s">
        <v>127</v>
      </c>
      <c r="E54" s="18"/>
      <c r="F54" s="15">
        <v>42</v>
      </c>
      <c r="G54" s="15" t="s">
        <v>59</v>
      </c>
      <c r="H54" s="15" t="s">
        <v>167</v>
      </c>
      <c r="I54" s="18"/>
      <c r="J54" s="15">
        <v>49</v>
      </c>
      <c r="K54" s="15" t="s">
        <v>59</v>
      </c>
      <c r="L54" s="15" t="s">
        <v>169</v>
      </c>
      <c r="M54" s="18"/>
      <c r="N54" s="15">
        <v>41</v>
      </c>
      <c r="O54" s="15" t="s">
        <v>59</v>
      </c>
      <c r="P54" s="15" t="s">
        <v>238</v>
      </c>
      <c r="Q54" s="18"/>
      <c r="R54" s="15">
        <v>23</v>
      </c>
      <c r="S54" s="15" t="s">
        <v>59</v>
      </c>
      <c r="T54" s="15" t="s">
        <v>262</v>
      </c>
      <c r="V54" s="15" t="s">
        <v>59</v>
      </c>
      <c r="W54" s="20">
        <f t="shared" si="1"/>
        <v>40.6</v>
      </c>
      <c r="Z54" s="15" t="s">
        <v>26</v>
      </c>
      <c r="AA54" s="20">
        <v>45</v>
      </c>
    </row>
    <row r="55" spans="2:27">
      <c r="B55" s="15">
        <v>2</v>
      </c>
      <c r="C55" s="15" t="s">
        <v>84</v>
      </c>
      <c r="D55" s="15" t="s">
        <v>85</v>
      </c>
      <c r="E55" s="18"/>
      <c r="F55" s="15">
        <v>20</v>
      </c>
      <c r="G55" s="15" t="s">
        <v>84</v>
      </c>
      <c r="H55" s="15" t="s">
        <v>150</v>
      </c>
      <c r="I55" s="18"/>
      <c r="J55" s="15">
        <v>1</v>
      </c>
      <c r="K55" s="15" t="s">
        <v>84</v>
      </c>
      <c r="L55" s="15" t="s">
        <v>171</v>
      </c>
      <c r="M55" s="18"/>
      <c r="N55" s="15">
        <v>1</v>
      </c>
      <c r="O55" s="15" t="s">
        <v>84</v>
      </c>
      <c r="P55" s="15" t="s">
        <v>207</v>
      </c>
      <c r="Q55" s="18"/>
      <c r="R55" s="15">
        <v>24</v>
      </c>
      <c r="S55" s="15" t="s">
        <v>84</v>
      </c>
      <c r="T55" s="15" t="s">
        <v>263</v>
      </c>
      <c r="V55" s="15" t="s">
        <v>84</v>
      </c>
      <c r="W55" s="20">
        <f t="shared" si="1"/>
        <v>9.6</v>
      </c>
      <c r="Z55" s="15" t="s">
        <v>52</v>
      </c>
      <c r="AA55" s="20">
        <v>45.6</v>
      </c>
    </row>
    <row r="56" spans="2:27">
      <c r="B56" s="15">
        <v>19</v>
      </c>
      <c r="C56" s="15" t="s">
        <v>47</v>
      </c>
      <c r="D56" s="15" t="s">
        <v>105</v>
      </c>
      <c r="E56" s="18"/>
      <c r="F56" s="15">
        <v>23</v>
      </c>
      <c r="G56" s="15" t="s">
        <v>47</v>
      </c>
      <c r="H56" s="15" t="s">
        <v>152</v>
      </c>
      <c r="I56" s="18"/>
      <c r="J56" s="15">
        <v>59</v>
      </c>
      <c r="K56" s="15" t="s">
        <v>47</v>
      </c>
      <c r="L56" s="17" t="s">
        <v>319</v>
      </c>
      <c r="M56" s="18"/>
      <c r="N56" s="15">
        <v>59</v>
      </c>
      <c r="O56" s="15" t="s">
        <v>47</v>
      </c>
      <c r="P56" s="13" t="s">
        <v>333</v>
      </c>
      <c r="Q56" s="18"/>
      <c r="R56" s="15">
        <v>59</v>
      </c>
      <c r="S56" s="15" t="s">
        <v>47</v>
      </c>
      <c r="T56" s="13" t="s">
        <v>345</v>
      </c>
      <c r="V56" s="15" t="s">
        <v>47</v>
      </c>
      <c r="W56" s="20">
        <f t="shared" si="1"/>
        <v>43.8</v>
      </c>
      <c r="Z56" s="15" t="s">
        <v>55</v>
      </c>
      <c r="AA56" s="20">
        <v>48.4</v>
      </c>
    </row>
    <row r="57" spans="2:27">
      <c r="B57" s="15">
        <v>29</v>
      </c>
      <c r="C57" s="15" t="s">
        <v>40</v>
      </c>
      <c r="D57" s="15" t="s">
        <v>114</v>
      </c>
      <c r="E57" s="18"/>
      <c r="F57" s="15">
        <v>8</v>
      </c>
      <c r="G57" s="15" t="s">
        <v>40</v>
      </c>
      <c r="H57" s="15" t="s">
        <v>138</v>
      </c>
      <c r="I57" s="18"/>
      <c r="J57" s="15">
        <v>22</v>
      </c>
      <c r="K57" s="15" t="s">
        <v>40</v>
      </c>
      <c r="L57" s="15" t="s">
        <v>186</v>
      </c>
      <c r="M57" s="18"/>
      <c r="N57" s="15">
        <v>18</v>
      </c>
      <c r="O57" s="15" t="s">
        <v>40</v>
      </c>
      <c r="P57" s="15" t="s">
        <v>222</v>
      </c>
      <c r="Q57" s="18"/>
      <c r="R57" s="15">
        <v>54</v>
      </c>
      <c r="S57" s="15" t="s">
        <v>40</v>
      </c>
      <c r="T57" s="13" t="s">
        <v>340</v>
      </c>
      <c r="V57" s="15" t="s">
        <v>40</v>
      </c>
      <c r="W57" s="20">
        <f t="shared" si="1"/>
        <v>26.2</v>
      </c>
      <c r="Z57" s="15" t="s">
        <v>44</v>
      </c>
      <c r="AA57" s="20">
        <v>48.4</v>
      </c>
    </row>
    <row r="58" spans="2:27">
      <c r="B58" s="15">
        <v>33</v>
      </c>
      <c r="C58" s="15" t="s">
        <v>19</v>
      </c>
      <c r="D58" s="15" t="s">
        <v>118</v>
      </c>
      <c r="E58" s="18"/>
      <c r="F58" s="15">
        <v>17</v>
      </c>
      <c r="G58" s="15" t="s">
        <v>19</v>
      </c>
      <c r="H58" s="15" t="s">
        <v>147</v>
      </c>
      <c r="I58" s="18"/>
      <c r="J58" s="15">
        <v>48</v>
      </c>
      <c r="K58" s="15" t="s">
        <v>19</v>
      </c>
      <c r="L58" s="17" t="s">
        <v>320</v>
      </c>
      <c r="M58" s="18"/>
      <c r="N58" s="15">
        <v>39</v>
      </c>
      <c r="O58" s="15" t="s">
        <v>19</v>
      </c>
      <c r="P58" s="17" t="s">
        <v>334</v>
      </c>
      <c r="Q58" s="18"/>
      <c r="R58" s="15">
        <v>52</v>
      </c>
      <c r="S58" s="15" t="s">
        <v>19</v>
      </c>
      <c r="T58" s="13" t="s">
        <v>338</v>
      </c>
      <c r="V58" s="15" t="s">
        <v>19</v>
      </c>
      <c r="W58" s="20">
        <f t="shared" si="1"/>
        <v>37.799999999999997</v>
      </c>
      <c r="Z58" s="15" t="s">
        <v>34</v>
      </c>
      <c r="AA58" s="20">
        <v>49.4</v>
      </c>
    </row>
    <row r="59" spans="2:27">
      <c r="B59" s="15">
        <v>43</v>
      </c>
      <c r="C59" s="15" t="s">
        <v>28</v>
      </c>
      <c r="D59" s="17" t="s">
        <v>293</v>
      </c>
      <c r="E59" s="18"/>
      <c r="F59" s="15">
        <v>6</v>
      </c>
      <c r="G59" s="15" t="s">
        <v>28</v>
      </c>
      <c r="H59" s="15" t="s">
        <v>137</v>
      </c>
      <c r="I59" s="18"/>
      <c r="J59" s="15">
        <v>25</v>
      </c>
      <c r="K59" s="15" t="s">
        <v>28</v>
      </c>
      <c r="L59" s="15" t="s">
        <v>189</v>
      </c>
      <c r="M59" s="18"/>
      <c r="N59" s="15">
        <v>17</v>
      </c>
      <c r="O59" s="15" t="s">
        <v>28</v>
      </c>
      <c r="P59" s="15" t="s">
        <v>221</v>
      </c>
      <c r="Q59" s="18"/>
      <c r="R59" s="15">
        <v>18</v>
      </c>
      <c r="S59" s="15" t="s">
        <v>28</v>
      </c>
      <c r="T59" s="15" t="s">
        <v>119</v>
      </c>
      <c r="V59" s="15" t="s">
        <v>28</v>
      </c>
      <c r="W59" s="20">
        <f t="shared" si="1"/>
        <v>21.8</v>
      </c>
      <c r="Z59" s="15" t="s">
        <v>56</v>
      </c>
      <c r="AA59" s="20">
        <v>52.8</v>
      </c>
    </row>
    <row r="60" spans="2:27">
      <c r="B60" s="15">
        <v>40</v>
      </c>
      <c r="C60" s="15" t="s">
        <v>1</v>
      </c>
      <c r="D60" s="17" t="s">
        <v>294</v>
      </c>
      <c r="E60" s="18"/>
      <c r="F60" s="15">
        <v>18</v>
      </c>
      <c r="G60" s="15" t="s">
        <v>1</v>
      </c>
      <c r="H60" s="15" t="s">
        <v>148</v>
      </c>
      <c r="I60" s="18"/>
      <c r="J60" s="15">
        <v>26</v>
      </c>
      <c r="K60" s="15" t="s">
        <v>1</v>
      </c>
      <c r="L60" s="15" t="s">
        <v>190</v>
      </c>
      <c r="M60" s="18"/>
      <c r="N60" s="15">
        <v>27</v>
      </c>
      <c r="O60" s="15" t="s">
        <v>1</v>
      </c>
      <c r="P60" s="15" t="s">
        <v>229</v>
      </c>
      <c r="Q60" s="18"/>
      <c r="R60" s="15">
        <v>32</v>
      </c>
      <c r="S60" s="15" t="s">
        <v>1</v>
      </c>
      <c r="T60" s="15" t="s">
        <v>268</v>
      </c>
      <c r="V60" s="15" t="s">
        <v>1</v>
      </c>
      <c r="W60" s="20">
        <f t="shared" si="1"/>
        <v>28.6</v>
      </c>
      <c r="Z60" s="15" t="s">
        <v>129</v>
      </c>
      <c r="AA60" s="20">
        <v>55.8</v>
      </c>
    </row>
    <row r="61" spans="2:27">
      <c r="B61" s="15">
        <v>10</v>
      </c>
      <c r="C61" s="15" t="s">
        <v>23</v>
      </c>
      <c r="D61" s="15" t="s">
        <v>94</v>
      </c>
      <c r="E61" s="18"/>
      <c r="F61" s="15">
        <v>32</v>
      </c>
      <c r="G61" s="15" t="s">
        <v>23</v>
      </c>
      <c r="H61" s="15" t="s">
        <v>160</v>
      </c>
      <c r="I61" s="18"/>
      <c r="J61" s="15">
        <v>39</v>
      </c>
      <c r="K61" s="15" t="s">
        <v>23</v>
      </c>
      <c r="L61" s="15" t="s">
        <v>199</v>
      </c>
      <c r="M61" s="18"/>
      <c r="N61" s="15">
        <v>30</v>
      </c>
      <c r="O61" s="15" t="s">
        <v>23</v>
      </c>
      <c r="P61" s="15" t="s">
        <v>231</v>
      </c>
      <c r="Q61" s="18"/>
      <c r="R61" s="15">
        <v>39</v>
      </c>
      <c r="S61" s="15" t="s">
        <v>23</v>
      </c>
      <c r="T61" s="15" t="s">
        <v>272</v>
      </c>
      <c r="V61" s="15" t="s">
        <v>23</v>
      </c>
      <c r="W61" s="20">
        <f t="shared" si="1"/>
        <v>30</v>
      </c>
      <c r="Z61" s="15" t="s">
        <v>128</v>
      </c>
      <c r="AA61" s="20">
        <v>57</v>
      </c>
    </row>
  </sheetData>
  <autoFilter ref="V1:W62" xr:uid="{EB86AFBD-A95B-374C-9300-EF87BCC3F27A}"/>
  <sortState xmlns:xlrd2="http://schemas.microsoft.com/office/spreadsheetml/2017/richdata2" ref="Z2:AA62">
    <sortCondition ref="AA2:A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Cumulative</vt:lpstr>
      <vt:lpstr>2015-2016</vt:lpstr>
      <vt:lpstr>2016-2017</vt:lpstr>
      <vt:lpstr>2017-2018</vt:lpstr>
      <vt:lpstr>2018-2019</vt:lpstr>
      <vt:lpstr>2019-2020</vt:lpstr>
      <vt:lpstr>Models</vt:lpstr>
      <vt:lpstr>Resources</vt:lpstr>
      <vt:lpstr>Rankings by Season</vt:lpstr>
      <vt:lpstr>Sheet2</vt:lpstr>
      <vt:lpstr>Sheet1</vt:lpstr>
      <vt:lpstr>Regression</vt:lpstr>
      <vt:lpstr>Win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Vincent</dc:creator>
  <cp:lastModifiedBy>Anthony Vincent</cp:lastModifiedBy>
  <dcterms:created xsi:type="dcterms:W3CDTF">2022-11-23T15:26:08Z</dcterms:created>
  <dcterms:modified xsi:type="dcterms:W3CDTF">2022-12-09T01:33:30Z</dcterms:modified>
</cp:coreProperties>
</file>