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croge\Desktop\"/>
    </mc:Choice>
  </mc:AlternateContent>
  <xr:revisionPtr revIDLastSave="0" documentId="8_{23420A8F-E325-4D0C-8968-3AB39C83ABAD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N, V, NV All Cases" sheetId="7" r:id="rId1"/>
    <sheet name="CE (NN)" sheetId="13" r:id="rId2"/>
    <sheet name="CA1" sheetId="1" r:id="rId3"/>
    <sheet name="CA2-3" sheetId="2" r:id="rId4"/>
    <sheet name="CA4" sheetId="3" r:id="rId5"/>
    <sheet name="DG" sheetId="4" r:id="rId6"/>
    <sheet name="SUB" sheetId="5" r:id="rId7"/>
    <sheet name="Pearson" sheetId="9" r:id="rId8"/>
    <sheet name="Case Info" sheetId="17" r:id="rId9"/>
    <sheet name="Lesions" sheetId="1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7" l="1"/>
  <c r="D3" i="7"/>
  <c r="G3" i="7"/>
  <c r="J3" i="7"/>
  <c r="M3" i="7"/>
  <c r="P3" i="7"/>
  <c r="D4" i="7"/>
  <c r="G4" i="7"/>
  <c r="J4" i="7"/>
  <c r="M4" i="7"/>
  <c r="P4" i="7"/>
  <c r="D5" i="7"/>
  <c r="G5" i="7"/>
  <c r="J5" i="7"/>
  <c r="M5" i="7"/>
  <c r="P5" i="7"/>
  <c r="D6" i="7"/>
  <c r="G6" i="7"/>
  <c r="J6" i="7"/>
  <c r="J11" i="7" s="1"/>
  <c r="M6" i="7"/>
  <c r="P6" i="7"/>
  <c r="D7" i="7"/>
  <c r="G7" i="7"/>
  <c r="J7" i="7"/>
  <c r="M7" i="7"/>
  <c r="P7" i="7"/>
  <c r="D8" i="7"/>
  <c r="G8" i="7"/>
  <c r="J8" i="7"/>
  <c r="M8" i="7"/>
  <c r="P8" i="7"/>
  <c r="B10" i="7"/>
  <c r="C10" i="7"/>
  <c r="E10" i="7"/>
  <c r="F10" i="7"/>
  <c r="H10" i="7"/>
  <c r="I10" i="7"/>
  <c r="K10" i="7"/>
  <c r="L10" i="7"/>
  <c r="N10" i="7"/>
  <c r="O10" i="7"/>
  <c r="B11" i="7"/>
  <c r="E11" i="7"/>
  <c r="F11" i="7"/>
  <c r="H11" i="7"/>
  <c r="I11" i="7"/>
  <c r="K11" i="7"/>
  <c r="L11" i="7"/>
  <c r="N11" i="7"/>
  <c r="O11" i="7"/>
  <c r="H3" i="1"/>
  <c r="H4" i="1"/>
  <c r="H5" i="1"/>
  <c r="H6" i="1"/>
  <c r="H7" i="1"/>
  <c r="H8" i="1"/>
  <c r="H3" i="2"/>
  <c r="H4" i="2"/>
  <c r="H5" i="2"/>
  <c r="H6" i="2"/>
  <c r="H11" i="2" s="1"/>
  <c r="H7" i="2"/>
  <c r="H8" i="2"/>
  <c r="H3" i="3"/>
  <c r="H10" i="3" s="1"/>
  <c r="H4" i="3"/>
  <c r="H5" i="3"/>
  <c r="H6" i="3"/>
  <c r="H7" i="3"/>
  <c r="H8" i="3"/>
  <c r="H3" i="4"/>
  <c r="H4" i="4"/>
  <c r="H5" i="4"/>
  <c r="H10" i="4" s="1"/>
  <c r="H6" i="4"/>
  <c r="H7" i="4"/>
  <c r="H8" i="4"/>
  <c r="H3" i="5"/>
  <c r="H4" i="5"/>
  <c r="H10" i="5" s="1"/>
  <c r="H5" i="5"/>
  <c r="H6" i="5"/>
  <c r="H7" i="5"/>
  <c r="H8" i="5"/>
  <c r="H11" i="3" l="1"/>
  <c r="H10" i="2"/>
  <c r="H10" i="1"/>
  <c r="G11" i="7"/>
  <c r="J10" i="7"/>
  <c r="P11" i="7"/>
  <c r="D11" i="7"/>
  <c r="G10" i="7"/>
  <c r="M11" i="7"/>
  <c r="H11" i="5"/>
  <c r="H11" i="1"/>
  <c r="M10" i="7"/>
  <c r="H11" i="4"/>
  <c r="P10" i="7"/>
  <c r="D10" i="7"/>
</calcChain>
</file>

<file path=xl/sharedStrings.xml><?xml version="1.0" encoding="utf-8"?>
<sst xmlns="http://schemas.openxmlformats.org/spreadsheetml/2006/main" count="264" uniqueCount="81">
  <si>
    <t>1st Estimated CE (Schmitz-Hof)</t>
    <phoneticPr fontId="4" type="noConversion"/>
  </si>
  <si>
    <t>CA1</t>
    <phoneticPr fontId="4" type="noConversion"/>
  </si>
  <si>
    <t>CA2-3</t>
    <phoneticPr fontId="4" type="noConversion"/>
  </si>
  <si>
    <t>CA4</t>
    <phoneticPr fontId="4" type="noConversion"/>
  </si>
  <si>
    <t>DG</t>
    <phoneticPr fontId="4" type="noConversion"/>
  </si>
  <si>
    <t>SUB</t>
    <phoneticPr fontId="4" type="noConversion"/>
  </si>
  <si>
    <t>Dentate Gyrus</t>
    <phoneticPr fontId="4" type="noConversion"/>
  </si>
  <si>
    <t>Average</t>
    <phoneticPr fontId="4" type="noConversion"/>
  </si>
  <si>
    <t>Standard Deviation</t>
    <phoneticPr fontId="4" type="noConversion"/>
  </si>
  <si>
    <t>I</t>
  </si>
  <si>
    <t>-0.5843 to 0.9209</t>
  </si>
  <si>
    <t>-0.6891 to 0.8891</t>
  </si>
  <si>
    <t>-0.6476 to 0.9038</t>
  </si>
  <si>
    <t>-0.6306 to 0.9089</t>
  </si>
  <si>
    <t>-0.6752 to 0.8944</t>
  </si>
  <si>
    <t>-0.9078 to 0.6344</t>
  </si>
  <si>
    <t>-0.9086 to 0.6316</t>
  </si>
  <si>
    <t>-0.5081 to 0.9358</t>
  </si>
  <si>
    <t>-0.6544 to 0.9016</t>
  </si>
  <si>
    <t>AGE vs. Neuronal Density (N/V, by REGION)</t>
    <phoneticPr fontId="4" type="noConversion"/>
  </si>
  <si>
    <t>Subiculum</t>
    <phoneticPr fontId="4" type="noConversion"/>
  </si>
  <si>
    <t>SD</t>
    <phoneticPr fontId="4" type="noConversion"/>
  </si>
  <si>
    <r>
      <t>Estimated volume (mm</t>
    </r>
    <r>
      <rPr>
        <b/>
        <vertAlign val="superscript"/>
        <sz val="11"/>
        <color indexed="8"/>
        <rFont val="Calibri"/>
        <family val="2"/>
      </rPr>
      <t>3</t>
    </r>
    <r>
      <rPr>
        <b/>
        <sz val="11"/>
        <color indexed="8"/>
        <rFont val="Calibri"/>
        <family val="2"/>
      </rPr>
      <t>)</t>
    </r>
    <phoneticPr fontId="4" type="noConversion"/>
  </si>
  <si>
    <t>Correlational analyses (Pearson)</t>
    <phoneticPr fontId="4" type="noConversion"/>
  </si>
  <si>
    <t>-0.4987 to 0.9374</t>
  </si>
  <si>
    <t>-0.5768 to 0.9226</t>
  </si>
  <si>
    <t>-0.7178 to 0.8765</t>
  </si>
  <si>
    <t>-0.7626 to 0.8514</t>
  </si>
  <si>
    <t>-0.6368 to 0.9071</t>
  </si>
  <si>
    <t>CA1</t>
    <phoneticPr fontId="4" type="noConversion"/>
  </si>
  <si>
    <t>Vol (mm3)</t>
    <phoneticPr fontId="4" type="noConversion"/>
  </si>
  <si>
    <t>Est. Total by Mean Measured Thickness</t>
  </si>
  <si>
    <t>Est. Total by Number Weighted Section Thickness</t>
  </si>
  <si>
    <t>1st Estimated CE (Schmitz-Hof)</t>
  </si>
  <si>
    <t>2nd Estimated CE (Schmitz-Hof)</t>
  </si>
  <si>
    <r>
      <t>Estimated volume (mm</t>
    </r>
    <r>
      <rPr>
        <b/>
        <vertAlign val="superscript"/>
        <sz val="11"/>
        <color indexed="8"/>
        <rFont val="Calibri"/>
        <family val="2"/>
      </rPr>
      <t>3</t>
    </r>
    <r>
      <rPr>
        <b/>
        <sz val="11"/>
        <color indexed="8"/>
        <rFont val="Calibri"/>
        <family val="2"/>
      </rPr>
      <t>)</t>
    </r>
  </si>
  <si>
    <t>Age</t>
  </si>
  <si>
    <t>Sex</t>
  </si>
  <si>
    <t>-0.7619 to 0.8519</t>
  </si>
  <si>
    <t>II</t>
  </si>
  <si>
    <t>AGE VS. Neuron number (BY REGION)</t>
    <phoneticPr fontId="4" type="noConversion"/>
  </si>
  <si>
    <t>AGE VS. Volume  (BY REGION)</t>
    <phoneticPr fontId="4" type="noConversion"/>
  </si>
  <si>
    <t>CA3-2</t>
  </si>
  <si>
    <t>Animal</t>
  </si>
  <si>
    <t>CA2-3</t>
    <phoneticPr fontId="4" type="noConversion"/>
  </si>
  <si>
    <t>Case</t>
    <phoneticPr fontId="4" type="noConversion"/>
  </si>
  <si>
    <t>CA1</t>
    <phoneticPr fontId="4" type="noConversion"/>
  </si>
  <si>
    <t>CA4</t>
  </si>
  <si>
    <t>CA4</t>
    <phoneticPr fontId="4" type="noConversion"/>
  </si>
  <si>
    <t>DG</t>
  </si>
  <si>
    <t>SUB</t>
  </si>
  <si>
    <t>Number of XY Pairs</t>
  </si>
  <si>
    <t>Pearson r</t>
  </si>
  <si>
    <t>Numerical density of Neurons (N/V)</t>
    <phoneticPr fontId="4" type="noConversion"/>
  </si>
  <si>
    <t>N/V</t>
    <phoneticPr fontId="4" type="noConversion"/>
  </si>
  <si>
    <t>MEAN</t>
    <phoneticPr fontId="4" type="noConversion"/>
  </si>
  <si>
    <t xml:space="preserve">  95% confidence interval</t>
  </si>
  <si>
    <t>P value (two-tailed)</t>
  </si>
  <si>
    <t xml:space="preserve">  P value summary</t>
  </si>
  <si>
    <t>ns</t>
  </si>
  <si>
    <t xml:space="preserve">  Is the correlation significant? (alpha=0.05)</t>
  </si>
  <si>
    <t>No</t>
  </si>
  <si>
    <t xml:space="preserve">  R squared</t>
  </si>
  <si>
    <t>NN</t>
    <phoneticPr fontId="4" type="noConversion"/>
  </si>
  <si>
    <t>Estimated Total by Optical Fractionator</t>
  </si>
  <si>
    <t>Case</t>
  </si>
  <si>
    <t>F</t>
  </si>
  <si>
    <t>M</t>
  </si>
  <si>
    <t>Chimpanzee #</t>
  </si>
  <si>
    <t xml:space="preserve">Age </t>
  </si>
  <si>
    <t xml:space="preserve">CAA </t>
  </si>
  <si>
    <t xml:space="preserve">Tau </t>
  </si>
  <si>
    <t>lesion score</t>
  </si>
  <si>
    <t xml:space="preserve">Ab plaques </t>
  </si>
  <si>
    <t>(#/mm2)</t>
  </si>
  <si>
    <t>Pt03</t>
  </si>
  <si>
    <t>Pt06</t>
  </si>
  <si>
    <t>Pt04</t>
  </si>
  <si>
    <t>Pt05</t>
  </si>
  <si>
    <t>Pt02</t>
  </si>
  <si>
    <t>Pt01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</si>
</sst>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sz val="8"/>
      <name val="Verdana"/>
    </font>
    <font>
      <sz val="10"/>
      <name val="Arial"/>
    </font>
    <font>
      <b/>
      <sz val="11"/>
      <color theme="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wrapText="1"/>
    </xf>
    <xf numFmtId="0" fontId="5" fillId="0" borderId="0" xfId="0" applyFont="1"/>
    <xf numFmtId="0" fontId="2" fillId="0" borderId="0" xfId="0" applyFont="1"/>
    <xf numFmtId="2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wrapText="1"/>
    </xf>
    <xf numFmtId="2" fontId="2" fillId="0" borderId="0" xfId="0" applyNumberFormat="1" applyFont="1"/>
    <xf numFmtId="0" fontId="0" fillId="0" borderId="0" xfId="0" applyFill="1"/>
    <xf numFmtId="164" fontId="0" fillId="0" borderId="0" xfId="0" applyNumberFormat="1"/>
    <xf numFmtId="0" fontId="2" fillId="0" borderId="0" xfId="0" applyFont="1" applyAlignment="1">
      <alignment horizontal="center" wrapText="1"/>
    </xf>
    <xf numFmtId="0" fontId="6" fillId="0" borderId="0" xfId="0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Font="1"/>
    <xf numFmtId="2" fontId="7" fillId="0" borderId="0" xfId="0" applyNumberFormat="1" applyFont="1"/>
    <xf numFmtId="2" fontId="0" fillId="0" borderId="0" xfId="0" applyNumberFormat="1" applyFont="1" applyFill="1"/>
    <xf numFmtId="11" fontId="0" fillId="0" borderId="0" xfId="0" applyNumberFormat="1" applyFont="1" applyFill="1"/>
    <xf numFmtId="11" fontId="7" fillId="0" borderId="0" xfId="0" applyNumberFormat="1" applyFont="1" applyFill="1"/>
    <xf numFmtId="11" fontId="0" fillId="0" borderId="0" xfId="0" applyNumberFormat="1" applyFont="1"/>
    <xf numFmtId="2" fontId="1" fillId="0" borderId="0" xfId="0" applyNumberFormat="1" applyFont="1"/>
    <xf numFmtId="2" fontId="1" fillId="0" borderId="0" xfId="0" applyNumberFormat="1" applyFont="1" applyFill="1"/>
    <xf numFmtId="0" fontId="1" fillId="0" borderId="0" xfId="0" applyFont="1" applyFill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tabSelected="1" zoomScaleNormal="100" workbookViewId="0">
      <selection activeCell="A15" sqref="A15"/>
    </sheetView>
  </sheetViews>
  <sheetFormatPr defaultColWidth="10.81640625" defaultRowHeight="14.5" x14ac:dyDescent="0.35"/>
  <cols>
    <col min="1" max="1" width="16.36328125" style="13" customWidth="1"/>
    <col min="2" max="2" width="14.36328125" style="13" customWidth="1"/>
    <col min="3" max="10" width="11" style="13" customWidth="1"/>
    <col min="11" max="13" width="11.08984375" style="13" bestFit="1" customWidth="1"/>
    <col min="14" max="14" width="11.1796875" style="13" bestFit="1" customWidth="1"/>
    <col min="15" max="16" width="11.08984375" style="13" bestFit="1" customWidth="1"/>
    <col min="17" max="16384" width="10.81640625" style="13"/>
  </cols>
  <sheetData>
    <row r="1" spans="1:16" s="12" customFormat="1" x14ac:dyDescent="0.35">
      <c r="B1" s="22" t="s">
        <v>6</v>
      </c>
      <c r="C1" s="22"/>
      <c r="D1" s="22"/>
      <c r="E1" s="22" t="s">
        <v>48</v>
      </c>
      <c r="F1" s="22"/>
      <c r="G1" s="22"/>
      <c r="H1" s="22" t="s">
        <v>44</v>
      </c>
      <c r="I1" s="22"/>
      <c r="J1" s="22"/>
      <c r="K1" s="22" t="s">
        <v>46</v>
      </c>
      <c r="L1" s="22"/>
      <c r="M1" s="22"/>
      <c r="N1" s="22" t="s">
        <v>20</v>
      </c>
      <c r="O1" s="22"/>
      <c r="P1" s="22"/>
    </row>
    <row r="2" spans="1:16" s="7" customFormat="1" x14ac:dyDescent="0.35">
      <c r="A2" s="7" t="s">
        <v>45</v>
      </c>
      <c r="B2" s="7" t="s">
        <v>63</v>
      </c>
      <c r="C2" s="3" t="s">
        <v>30</v>
      </c>
      <c r="D2" s="7" t="s">
        <v>54</v>
      </c>
      <c r="E2" s="7" t="s">
        <v>63</v>
      </c>
      <c r="F2" s="3" t="s">
        <v>30</v>
      </c>
      <c r="G2" s="7" t="s">
        <v>54</v>
      </c>
      <c r="H2" s="7" t="s">
        <v>63</v>
      </c>
      <c r="I2" s="3" t="s">
        <v>30</v>
      </c>
      <c r="J2" s="7" t="s">
        <v>54</v>
      </c>
      <c r="K2" s="7" t="s">
        <v>63</v>
      </c>
      <c r="L2" s="3" t="s">
        <v>30</v>
      </c>
      <c r="M2" s="7" t="s">
        <v>54</v>
      </c>
      <c r="N2" s="7" t="s">
        <v>63</v>
      </c>
      <c r="O2" s="3" t="s">
        <v>30</v>
      </c>
      <c r="P2" s="7" t="s">
        <v>54</v>
      </c>
    </row>
    <row r="3" spans="1:16" x14ac:dyDescent="0.35">
      <c r="A3" s="13" t="s">
        <v>75</v>
      </c>
      <c r="B3" s="13">
        <v>13327527</v>
      </c>
      <c r="C3" s="13">
        <v>22.367599999999999</v>
      </c>
      <c r="D3" s="13">
        <f t="shared" ref="D3:D8" si="0">B3/C3</f>
        <v>595840.72497719922</v>
      </c>
      <c r="E3" s="13">
        <v>1021272.5</v>
      </c>
      <c r="F3" s="13">
        <v>61.776000000000003</v>
      </c>
      <c r="G3" s="13">
        <f t="shared" ref="G3:G8" si="1">E3/F3</f>
        <v>16531.865125615124</v>
      </c>
      <c r="H3" s="13">
        <v>966528.63</v>
      </c>
      <c r="I3" s="13">
        <v>35.825899999999997</v>
      </c>
      <c r="J3" s="13">
        <f t="shared" ref="J3:J8" si="2">H3/I3</f>
        <v>26978.488467840307</v>
      </c>
      <c r="K3" s="13">
        <v>3251633.25</v>
      </c>
      <c r="L3" s="13">
        <v>139.76900000000001</v>
      </c>
      <c r="M3" s="13">
        <f t="shared" ref="M3:M8" si="3">K3/L3</f>
        <v>23264.337943320763</v>
      </c>
      <c r="N3" s="13">
        <v>2173758.75</v>
      </c>
      <c r="O3" s="13">
        <v>123.789</v>
      </c>
      <c r="P3" s="13">
        <f t="shared" ref="P3:P8" si="4">N3/O3</f>
        <v>17560.193151249303</v>
      </c>
    </row>
    <row r="4" spans="1:16" x14ac:dyDescent="0.35">
      <c r="A4" s="13" t="s">
        <v>76</v>
      </c>
      <c r="B4" s="13">
        <v>16021473</v>
      </c>
      <c r="C4" s="13">
        <v>27.3552</v>
      </c>
      <c r="D4" s="13">
        <f t="shared" si="0"/>
        <v>585682.90489559574</v>
      </c>
      <c r="E4" s="13">
        <v>1419301.88</v>
      </c>
      <c r="F4" s="13">
        <v>76.224699999999999</v>
      </c>
      <c r="G4" s="13">
        <f t="shared" si="1"/>
        <v>18619.973315736235</v>
      </c>
      <c r="H4" s="13">
        <v>951871.38</v>
      </c>
      <c r="I4" s="13">
        <v>44.954799999999999</v>
      </c>
      <c r="J4" s="13">
        <f t="shared" si="2"/>
        <v>21173.965405251496</v>
      </c>
      <c r="K4" s="13">
        <v>5232308</v>
      </c>
      <c r="L4" s="13">
        <v>321.12299999999999</v>
      </c>
      <c r="M4" s="13">
        <f t="shared" si="3"/>
        <v>16293.78151051155</v>
      </c>
      <c r="N4" s="13">
        <v>2326821.5</v>
      </c>
      <c r="O4" s="13">
        <v>121.553</v>
      </c>
      <c r="P4" s="13">
        <f t="shared" si="4"/>
        <v>19142.444036757628</v>
      </c>
    </row>
    <row r="5" spans="1:16" x14ac:dyDescent="0.35">
      <c r="A5" s="13" t="s">
        <v>77</v>
      </c>
      <c r="B5" s="13">
        <v>9879514</v>
      </c>
      <c r="C5" s="13">
        <v>19.9938</v>
      </c>
      <c r="D5" s="13">
        <f t="shared" si="0"/>
        <v>494128.87995278538</v>
      </c>
      <c r="E5" s="13">
        <v>2617966.5</v>
      </c>
      <c r="F5" s="13">
        <v>121.99</v>
      </c>
      <c r="G5" s="13">
        <f t="shared" si="1"/>
        <v>21460.50086072629</v>
      </c>
      <c r="H5" s="13">
        <v>955445.25</v>
      </c>
      <c r="I5" s="13">
        <v>50.479799999999997</v>
      </c>
      <c r="J5" s="13">
        <f t="shared" si="2"/>
        <v>18927.27883232501</v>
      </c>
      <c r="K5" s="13">
        <v>3318503.25</v>
      </c>
      <c r="L5" s="13">
        <v>259.05099999999999</v>
      </c>
      <c r="M5" s="13">
        <f t="shared" si="3"/>
        <v>12810.231383009525</v>
      </c>
      <c r="N5" s="13">
        <v>2037967.88</v>
      </c>
      <c r="O5" s="13">
        <v>160.36099999999999</v>
      </c>
      <c r="P5" s="13">
        <f t="shared" si="4"/>
        <v>12708.625413909866</v>
      </c>
    </row>
    <row r="6" spans="1:16" x14ac:dyDescent="0.35">
      <c r="A6" s="13" t="s">
        <v>78</v>
      </c>
      <c r="B6" s="13">
        <v>7645534</v>
      </c>
      <c r="C6" s="13">
        <v>19.347100000000001</v>
      </c>
      <c r="D6" s="13">
        <f t="shared" si="0"/>
        <v>395177.26170847309</v>
      </c>
      <c r="E6" s="13">
        <v>1015832.81</v>
      </c>
      <c r="F6" s="13">
        <v>70.908600000000007</v>
      </c>
      <c r="G6" s="13">
        <f t="shared" si="1"/>
        <v>14325.946500142436</v>
      </c>
      <c r="H6" s="13">
        <v>1131176.75</v>
      </c>
      <c r="I6" s="13">
        <v>49.124899999999997</v>
      </c>
      <c r="J6" s="13">
        <f t="shared" si="2"/>
        <v>23026.54560111064</v>
      </c>
      <c r="K6" s="13">
        <v>3273757</v>
      </c>
      <c r="L6" s="13">
        <v>209.23400000000001</v>
      </c>
      <c r="M6" s="13">
        <f t="shared" si="3"/>
        <v>15646.391121901794</v>
      </c>
      <c r="N6" s="13">
        <v>1041464.25</v>
      </c>
      <c r="O6" s="13">
        <v>103.471</v>
      </c>
      <c r="P6" s="13">
        <f t="shared" si="4"/>
        <v>10065.276744208522</v>
      </c>
    </row>
    <row r="7" spans="1:16" x14ac:dyDescent="0.35">
      <c r="A7" s="13" t="s">
        <v>79</v>
      </c>
      <c r="B7" s="13">
        <v>12079529</v>
      </c>
      <c r="C7" s="13">
        <v>20.6751</v>
      </c>
      <c r="D7" s="13">
        <f t="shared" si="0"/>
        <v>584254.92500640871</v>
      </c>
      <c r="E7" s="13">
        <v>922850.13</v>
      </c>
      <c r="F7" s="13">
        <v>57.831299999999999</v>
      </c>
      <c r="G7" s="13">
        <f t="shared" si="1"/>
        <v>15957.623812710419</v>
      </c>
      <c r="H7" s="13">
        <v>938757.69</v>
      </c>
      <c r="I7" s="13">
        <v>32.339500000000001</v>
      </c>
      <c r="J7" s="13">
        <f t="shared" si="2"/>
        <v>29028.206682230706</v>
      </c>
      <c r="K7" s="13">
        <v>4113104.5</v>
      </c>
      <c r="L7" s="13">
        <v>273.32</v>
      </c>
      <c r="M7" s="13">
        <f t="shared" si="3"/>
        <v>15048.677374506075</v>
      </c>
      <c r="N7" s="13">
        <v>1046223.25</v>
      </c>
      <c r="O7" s="13">
        <v>104.57299999999999</v>
      </c>
      <c r="P7" s="13">
        <f t="shared" si="4"/>
        <v>10004.716800703814</v>
      </c>
    </row>
    <row r="8" spans="1:16" x14ac:dyDescent="0.35">
      <c r="A8" s="13" t="s">
        <v>80</v>
      </c>
      <c r="B8" s="13">
        <v>8265991</v>
      </c>
      <c r="C8" s="13">
        <v>23.343699999999998</v>
      </c>
      <c r="D8" s="13">
        <f t="shared" si="0"/>
        <v>354099.43582208478</v>
      </c>
      <c r="E8" s="13">
        <v>1169608.75</v>
      </c>
      <c r="F8" s="13">
        <v>81.454499999999996</v>
      </c>
      <c r="G8" s="13">
        <f t="shared" si="1"/>
        <v>14359.044006162951</v>
      </c>
      <c r="H8" s="13">
        <v>976676.94</v>
      </c>
      <c r="I8" s="13">
        <v>44.666800000000002</v>
      </c>
      <c r="J8" s="13">
        <f t="shared" si="2"/>
        <v>21865.836370637699</v>
      </c>
      <c r="K8" s="13">
        <v>3200724.5</v>
      </c>
      <c r="L8" s="13">
        <v>165.79300000000001</v>
      </c>
      <c r="M8" s="13">
        <f t="shared" si="3"/>
        <v>19305.546675673882</v>
      </c>
      <c r="N8" s="14">
        <v>1681979.5</v>
      </c>
      <c r="O8" s="13">
        <v>108.84</v>
      </c>
      <c r="P8" s="13">
        <f t="shared" si="4"/>
        <v>15453.688901139287</v>
      </c>
    </row>
    <row r="10" spans="1:16" x14ac:dyDescent="0.35">
      <c r="A10" s="19" t="s">
        <v>7</v>
      </c>
      <c r="B10" s="13">
        <f t="shared" ref="B10:P10" si="5">AVERAGE(B3:B8)</f>
        <v>11203261.333333334</v>
      </c>
      <c r="C10" s="13">
        <f t="shared" si="5"/>
        <v>22.180416666666662</v>
      </c>
      <c r="D10" s="13">
        <f t="shared" si="5"/>
        <v>501530.68872709107</v>
      </c>
      <c r="E10" s="13">
        <f t="shared" si="5"/>
        <v>1361138.7616666665</v>
      </c>
      <c r="F10" s="13">
        <f t="shared" si="5"/>
        <v>78.364183333333344</v>
      </c>
      <c r="G10" s="13">
        <f t="shared" si="5"/>
        <v>16875.825603515575</v>
      </c>
      <c r="H10" s="13">
        <f t="shared" si="5"/>
        <v>986742.77333333308</v>
      </c>
      <c r="I10" s="13">
        <f t="shared" si="5"/>
        <v>42.898616666666669</v>
      </c>
      <c r="J10" s="13">
        <f t="shared" si="5"/>
        <v>23500.053559899312</v>
      </c>
      <c r="K10" s="13">
        <f t="shared" si="5"/>
        <v>3731671.75</v>
      </c>
      <c r="L10" s="13">
        <f t="shared" si="5"/>
        <v>228.04833333333332</v>
      </c>
      <c r="M10" s="13">
        <f t="shared" si="5"/>
        <v>17061.4943348206</v>
      </c>
      <c r="N10" s="13">
        <f t="shared" si="5"/>
        <v>1718035.8549999997</v>
      </c>
      <c r="O10" s="13">
        <f t="shared" si="5"/>
        <v>120.43116666666667</v>
      </c>
      <c r="P10" s="13">
        <f t="shared" si="5"/>
        <v>14155.824174661406</v>
      </c>
    </row>
    <row r="11" spans="1:16" x14ac:dyDescent="0.35">
      <c r="A11" s="19" t="s">
        <v>8</v>
      </c>
      <c r="B11" s="13">
        <f t="shared" ref="B11:P11" si="6">STDEV(B3:B8)</f>
        <v>3210383.1890589441</v>
      </c>
      <c r="C11" s="13">
        <f t="shared" si="6"/>
        <v>2.940802690026441</v>
      </c>
      <c r="D11" s="13">
        <f t="shared" si="6"/>
        <v>105755.46343942726</v>
      </c>
      <c r="E11" s="13">
        <f t="shared" si="6"/>
        <v>639769.46758520952</v>
      </c>
      <c r="F11" s="13">
        <f t="shared" si="6"/>
        <v>23.107107880426426</v>
      </c>
      <c r="G11" s="13">
        <f t="shared" si="6"/>
        <v>2751.682207149363</v>
      </c>
      <c r="H11" s="13">
        <f t="shared" si="6"/>
        <v>71929.442468933048</v>
      </c>
      <c r="I11" s="13">
        <f t="shared" si="6"/>
        <v>7.281669766040352</v>
      </c>
      <c r="J11" s="13">
        <f t="shared" si="6"/>
        <v>3791.4592645516882</v>
      </c>
      <c r="K11" s="13">
        <f t="shared" si="6"/>
        <v>811188.77815355035</v>
      </c>
      <c r="L11" s="13">
        <f t="shared" si="6"/>
        <v>68.842616277031993</v>
      </c>
      <c r="M11" s="13">
        <f t="shared" si="6"/>
        <v>3693.9845323171858</v>
      </c>
      <c r="N11" s="13">
        <f t="shared" si="6"/>
        <v>564099.49350640306</v>
      </c>
      <c r="O11" s="13">
        <f t="shared" si="6"/>
        <v>21.356071702601842</v>
      </c>
      <c r="P11" s="13">
        <f t="shared" si="6"/>
        <v>3852.251642612996</v>
      </c>
    </row>
    <row r="13" spans="1:16" x14ac:dyDescent="0.3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x14ac:dyDescent="0.3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s="19" customFormat="1" x14ac:dyDescent="0.35">
      <c r="A15" s="20"/>
      <c r="B15" s="20"/>
      <c r="C15" s="21"/>
      <c r="D15" s="20"/>
      <c r="E15" s="20"/>
      <c r="F15" s="21"/>
      <c r="G15" s="20"/>
      <c r="H15" s="20"/>
      <c r="I15" s="21"/>
      <c r="J15" s="20"/>
      <c r="K15" s="20"/>
      <c r="L15" s="21"/>
      <c r="M15" s="20"/>
      <c r="N15" s="20"/>
      <c r="O15" s="21"/>
      <c r="P15" s="20"/>
    </row>
    <row r="16" spans="1:16" x14ac:dyDescent="0.35">
      <c r="A16" s="15"/>
      <c r="B16" s="16"/>
      <c r="C16" s="15"/>
      <c r="D16" s="16"/>
      <c r="E16" s="16"/>
      <c r="F16" s="15"/>
      <c r="G16" s="16"/>
      <c r="H16" s="16"/>
      <c r="I16" s="15"/>
      <c r="J16" s="16"/>
      <c r="K16" s="16"/>
      <c r="L16" s="15"/>
      <c r="M16" s="16"/>
      <c r="N16" s="16"/>
      <c r="O16" s="15"/>
      <c r="P16" s="16"/>
    </row>
    <row r="17" spans="1:18" x14ac:dyDescent="0.35">
      <c r="A17" s="15"/>
      <c r="B17" s="16"/>
      <c r="C17" s="15"/>
      <c r="D17" s="16"/>
      <c r="E17" s="16"/>
      <c r="F17" s="15"/>
      <c r="G17" s="16"/>
      <c r="H17" s="16"/>
      <c r="I17" s="15"/>
      <c r="J17" s="16"/>
      <c r="K17" s="16"/>
      <c r="L17" s="15"/>
      <c r="M17" s="16"/>
      <c r="N17" s="16"/>
      <c r="O17" s="15"/>
      <c r="P17" s="16"/>
    </row>
    <row r="18" spans="1:18" x14ac:dyDescent="0.35">
      <c r="A18" s="15"/>
      <c r="B18" s="16"/>
      <c r="C18" s="15"/>
      <c r="D18" s="16"/>
      <c r="E18" s="16"/>
      <c r="F18" s="15"/>
      <c r="G18" s="16"/>
      <c r="H18" s="16"/>
      <c r="I18" s="15"/>
      <c r="J18" s="16"/>
      <c r="K18" s="16"/>
      <c r="L18" s="15"/>
      <c r="M18" s="16"/>
      <c r="N18" s="16"/>
      <c r="O18" s="15"/>
      <c r="P18" s="16"/>
    </row>
    <row r="19" spans="1:18" x14ac:dyDescent="0.35">
      <c r="A19" s="15"/>
      <c r="B19" s="16"/>
      <c r="C19" s="15"/>
      <c r="D19" s="16"/>
      <c r="E19" s="16"/>
      <c r="F19" s="15"/>
      <c r="G19" s="16"/>
      <c r="H19" s="16"/>
      <c r="I19" s="15"/>
      <c r="J19" s="16"/>
      <c r="K19" s="16"/>
      <c r="L19" s="15"/>
      <c r="M19" s="16"/>
      <c r="N19" s="16"/>
      <c r="O19" s="15"/>
      <c r="P19" s="16"/>
    </row>
    <row r="20" spans="1:18" x14ac:dyDescent="0.35">
      <c r="A20" s="15"/>
      <c r="B20" s="16"/>
      <c r="C20" s="15"/>
      <c r="D20" s="16"/>
      <c r="E20" s="16"/>
      <c r="F20" s="15"/>
      <c r="G20" s="16"/>
      <c r="H20" s="16"/>
      <c r="I20" s="15"/>
      <c r="J20" s="16"/>
      <c r="K20" s="16"/>
      <c r="L20" s="15"/>
      <c r="M20" s="16"/>
      <c r="N20" s="16"/>
      <c r="O20" s="15"/>
      <c r="P20" s="16"/>
    </row>
    <row r="21" spans="1:18" x14ac:dyDescent="0.35">
      <c r="A21" s="15"/>
      <c r="B21" s="16"/>
      <c r="C21" s="15"/>
      <c r="D21" s="16"/>
      <c r="E21" s="16"/>
      <c r="F21" s="15"/>
      <c r="G21" s="16"/>
      <c r="H21" s="16"/>
      <c r="I21" s="15"/>
      <c r="J21" s="16"/>
      <c r="K21" s="16"/>
      <c r="L21" s="15"/>
      <c r="M21" s="16"/>
      <c r="N21" s="17"/>
      <c r="O21" s="15"/>
      <c r="P21" s="16"/>
    </row>
    <row r="22" spans="1:18" x14ac:dyDescent="0.35">
      <c r="A22" s="15"/>
      <c r="B22" s="16"/>
      <c r="C22" s="15"/>
      <c r="D22" s="16"/>
      <c r="E22" s="16"/>
      <c r="F22" s="15"/>
      <c r="G22" s="16"/>
      <c r="H22" s="16"/>
      <c r="I22" s="15"/>
      <c r="J22" s="16"/>
      <c r="K22" s="16"/>
      <c r="L22" s="15"/>
      <c r="M22" s="16"/>
      <c r="N22" s="16"/>
      <c r="O22" s="15"/>
      <c r="P22" s="16"/>
    </row>
    <row r="23" spans="1:18" x14ac:dyDescent="0.35">
      <c r="A23" s="20"/>
      <c r="B23" s="16"/>
      <c r="C23" s="15"/>
      <c r="D23" s="16"/>
      <c r="E23" s="16"/>
      <c r="F23" s="15"/>
      <c r="G23" s="16"/>
      <c r="H23" s="16"/>
      <c r="I23" s="15"/>
      <c r="J23" s="16"/>
      <c r="K23" s="16"/>
      <c r="L23" s="15"/>
      <c r="M23" s="16"/>
      <c r="N23" s="16"/>
      <c r="O23" s="15"/>
      <c r="P23" s="16"/>
    </row>
    <row r="24" spans="1:18" x14ac:dyDescent="0.35">
      <c r="A24" s="20"/>
      <c r="B24" s="16"/>
      <c r="C24" s="15"/>
      <c r="D24" s="16"/>
      <c r="E24" s="16"/>
      <c r="F24" s="15"/>
      <c r="G24" s="16"/>
      <c r="H24" s="16"/>
      <c r="I24" s="15"/>
      <c r="J24" s="16"/>
      <c r="K24" s="16"/>
      <c r="L24" s="15"/>
      <c r="M24" s="16"/>
      <c r="N24" s="16"/>
      <c r="O24" s="15"/>
      <c r="P24" s="16"/>
    </row>
    <row r="25" spans="1:18" x14ac:dyDescent="0.35">
      <c r="F25" s="18"/>
      <c r="I25" s="18"/>
    </row>
    <row r="26" spans="1:18" x14ac:dyDescent="0.3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</row>
    <row r="27" spans="1:18" x14ac:dyDescent="0.3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</row>
    <row r="28" spans="1:18" s="19" customFormat="1" x14ac:dyDescent="0.3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15"/>
      <c r="Q28" s="15"/>
      <c r="R28" s="20"/>
    </row>
    <row r="29" spans="1:18" x14ac:dyDescent="0.35">
      <c r="A29" s="20"/>
      <c r="B29" s="20"/>
      <c r="C29" s="16"/>
      <c r="D29" s="16"/>
      <c r="E29" s="16"/>
      <c r="F29" s="16"/>
      <c r="G29" s="16"/>
      <c r="H29" s="16"/>
      <c r="I29" s="16"/>
      <c r="J29" s="15"/>
      <c r="K29" s="16"/>
      <c r="L29" s="16"/>
      <c r="M29" s="15"/>
      <c r="N29" s="20"/>
      <c r="O29" s="15"/>
      <c r="P29" s="16"/>
      <c r="Q29" s="16"/>
      <c r="R29" s="15"/>
    </row>
    <row r="30" spans="1:18" x14ac:dyDescent="0.35">
      <c r="A30" s="20"/>
      <c r="B30" s="20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20"/>
      <c r="O30" s="15"/>
      <c r="P30" s="15"/>
      <c r="Q30" s="15"/>
      <c r="R30" s="15"/>
    </row>
    <row r="31" spans="1:18" x14ac:dyDescent="0.35">
      <c r="A31" s="20"/>
      <c r="B31" s="20"/>
      <c r="C31" s="16"/>
      <c r="D31" s="16"/>
      <c r="E31" s="16"/>
      <c r="F31" s="16"/>
      <c r="G31" s="16"/>
      <c r="H31" s="16"/>
      <c r="I31" s="16"/>
      <c r="J31" s="15"/>
      <c r="K31" s="16"/>
      <c r="L31" s="16"/>
      <c r="M31" s="15"/>
      <c r="N31" s="20"/>
      <c r="O31" s="15"/>
      <c r="P31" s="16"/>
      <c r="Q31" s="16"/>
      <c r="R31" s="15"/>
    </row>
    <row r="32" spans="1:18" x14ac:dyDescent="0.35">
      <c r="A32" s="20"/>
      <c r="B32" s="20"/>
      <c r="C32" s="16"/>
      <c r="D32" s="16"/>
      <c r="E32" s="16"/>
      <c r="F32" s="16"/>
      <c r="G32" s="16"/>
      <c r="H32" s="16"/>
      <c r="I32" s="16"/>
      <c r="J32" s="15"/>
      <c r="K32" s="16"/>
      <c r="L32" s="16"/>
      <c r="M32" s="15"/>
      <c r="N32" s="20"/>
      <c r="O32" s="15"/>
      <c r="P32" s="16"/>
      <c r="Q32" s="16"/>
      <c r="R32" s="15"/>
    </row>
    <row r="33" spans="1:18" x14ac:dyDescent="0.35">
      <c r="A33" s="20"/>
      <c r="B33" s="20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20"/>
      <c r="O33" s="15"/>
      <c r="P33" s="15"/>
      <c r="Q33" s="15"/>
      <c r="R33" s="15"/>
    </row>
    <row r="34" spans="1:18" x14ac:dyDescent="0.35">
      <c r="A34" s="20"/>
      <c r="B34" s="20"/>
      <c r="C34" s="16"/>
      <c r="D34" s="16"/>
      <c r="E34" s="16"/>
      <c r="F34" s="16"/>
      <c r="G34" s="16"/>
      <c r="H34" s="16"/>
      <c r="I34" s="16"/>
      <c r="J34" s="15"/>
      <c r="K34" s="16"/>
      <c r="L34" s="16"/>
      <c r="M34" s="15"/>
      <c r="N34" s="20"/>
      <c r="O34" s="15"/>
      <c r="P34" s="16"/>
      <c r="Q34" s="16"/>
      <c r="R34" s="15"/>
    </row>
    <row r="35" spans="1:18" x14ac:dyDescent="0.35">
      <c r="A35" s="20"/>
      <c r="B35" s="20"/>
      <c r="C35" s="16"/>
      <c r="D35" s="16"/>
      <c r="E35" s="16"/>
      <c r="F35" s="16"/>
      <c r="G35" s="16"/>
      <c r="H35" s="16"/>
      <c r="I35" s="16"/>
      <c r="J35" s="15"/>
      <c r="K35" s="16"/>
      <c r="L35" s="16"/>
      <c r="M35" s="15"/>
      <c r="N35" s="20"/>
      <c r="O35" s="15"/>
      <c r="P35" s="16"/>
      <c r="Q35" s="16"/>
      <c r="R35" s="15"/>
    </row>
    <row r="36" spans="1:18" x14ac:dyDescent="0.35">
      <c r="A36" s="20"/>
      <c r="B36" s="20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20"/>
      <c r="O36" s="15"/>
      <c r="P36" s="15"/>
      <c r="Q36" s="15"/>
      <c r="R36" s="15"/>
    </row>
    <row r="37" spans="1:18" x14ac:dyDescent="0.35">
      <c r="A37" s="20"/>
      <c r="B37" s="20"/>
      <c r="C37" s="16"/>
      <c r="D37" s="16"/>
      <c r="E37" s="16"/>
      <c r="F37" s="16"/>
      <c r="G37" s="16"/>
      <c r="H37" s="16"/>
      <c r="I37" s="16"/>
      <c r="J37" s="15"/>
      <c r="K37" s="16"/>
      <c r="L37" s="16"/>
      <c r="M37" s="15"/>
      <c r="N37" s="20"/>
      <c r="O37" s="15"/>
      <c r="P37" s="16"/>
      <c r="Q37" s="16"/>
      <c r="R37" s="15"/>
    </row>
    <row r="38" spans="1:18" x14ac:dyDescent="0.35">
      <c r="A38" s="20"/>
      <c r="B38" s="20"/>
      <c r="C38" s="16"/>
      <c r="D38" s="16"/>
      <c r="E38" s="16"/>
      <c r="F38" s="16"/>
      <c r="G38" s="16"/>
      <c r="H38" s="16"/>
      <c r="I38" s="16"/>
      <c r="J38" s="15"/>
      <c r="K38" s="16"/>
      <c r="L38" s="16"/>
      <c r="M38" s="15"/>
      <c r="N38" s="20"/>
      <c r="O38" s="15"/>
      <c r="P38" s="16"/>
      <c r="Q38" s="16"/>
      <c r="R38" s="15"/>
    </row>
    <row r="39" spans="1:18" x14ac:dyDescent="0.35">
      <c r="A39" s="20"/>
      <c r="B39" s="20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/>
      <c r="O39" s="15"/>
      <c r="P39" s="15"/>
      <c r="Q39" s="15"/>
      <c r="R39" s="15"/>
    </row>
    <row r="40" spans="1:18" x14ac:dyDescent="0.35">
      <c r="A40" s="20"/>
      <c r="B40" s="20"/>
      <c r="C40" s="16"/>
      <c r="D40" s="16"/>
      <c r="E40" s="16"/>
      <c r="F40" s="16"/>
      <c r="G40" s="16"/>
      <c r="H40" s="16"/>
      <c r="I40" s="16"/>
      <c r="J40" s="15"/>
      <c r="K40" s="16"/>
      <c r="L40" s="16"/>
      <c r="M40" s="15"/>
      <c r="N40" s="20"/>
      <c r="O40" s="15"/>
      <c r="P40" s="16"/>
      <c r="Q40" s="16"/>
      <c r="R40" s="15"/>
    </row>
    <row r="41" spans="1:18" x14ac:dyDescent="0.35">
      <c r="A41" s="20"/>
      <c r="B41" s="20"/>
      <c r="C41" s="16"/>
      <c r="D41" s="16"/>
      <c r="E41" s="16"/>
      <c r="F41" s="16"/>
      <c r="G41" s="16"/>
      <c r="H41" s="17"/>
      <c r="I41" s="16"/>
      <c r="J41" s="15"/>
      <c r="K41" s="16"/>
      <c r="L41" s="16"/>
      <c r="M41" s="15"/>
      <c r="N41" s="20"/>
      <c r="O41" s="15"/>
      <c r="P41" s="16"/>
      <c r="Q41" s="16"/>
      <c r="R41" s="15"/>
    </row>
    <row r="42" spans="1:18" x14ac:dyDescent="0.35">
      <c r="A42" s="20"/>
      <c r="B42" s="20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20"/>
      <c r="O42" s="15"/>
      <c r="P42" s="15"/>
      <c r="Q42" s="15"/>
      <c r="R42" s="15"/>
    </row>
    <row r="43" spans="1:18" x14ac:dyDescent="0.35">
      <c r="A43" s="20"/>
      <c r="B43" s="20"/>
      <c r="C43" s="16"/>
      <c r="D43" s="16"/>
      <c r="E43" s="16"/>
      <c r="F43" s="16"/>
      <c r="G43" s="16"/>
      <c r="H43" s="16"/>
      <c r="I43" s="16"/>
      <c r="J43" s="15"/>
      <c r="K43" s="16"/>
      <c r="L43" s="16"/>
      <c r="M43" s="15"/>
      <c r="N43" s="20"/>
      <c r="O43" s="15"/>
      <c r="P43" s="16"/>
      <c r="Q43" s="16"/>
      <c r="R43" s="15"/>
    </row>
    <row r="44" spans="1:18" x14ac:dyDescent="0.35">
      <c r="A44" s="20"/>
      <c r="B44" s="20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20"/>
      <c r="O44" s="15"/>
      <c r="P44" s="15"/>
      <c r="Q44" s="15"/>
      <c r="R44" s="15"/>
    </row>
    <row r="45" spans="1:18" x14ac:dyDescent="0.3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</row>
    <row r="46" spans="1:18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</row>
    <row r="47" spans="1:18" s="19" customFormat="1" x14ac:dyDescent="0.35">
      <c r="A47" s="20"/>
      <c r="B47" s="20"/>
      <c r="C47" s="21"/>
      <c r="D47" s="20"/>
      <c r="E47" s="20"/>
      <c r="F47" s="21"/>
      <c r="G47" s="20"/>
      <c r="H47" s="20"/>
      <c r="I47" s="21"/>
      <c r="J47" s="20"/>
      <c r="K47" s="20"/>
      <c r="L47" s="21"/>
      <c r="M47" s="20"/>
      <c r="N47" s="20"/>
      <c r="O47" s="21"/>
      <c r="P47" s="20"/>
      <c r="Q47" s="20"/>
      <c r="R47" s="20"/>
    </row>
    <row r="48" spans="1:18" x14ac:dyDescent="0.35">
      <c r="A48" s="15"/>
      <c r="B48" s="16"/>
      <c r="C48" s="15"/>
      <c r="D48" s="16"/>
      <c r="E48" s="16"/>
      <c r="F48" s="15"/>
      <c r="G48" s="16"/>
      <c r="H48" s="16"/>
      <c r="I48" s="15"/>
      <c r="J48" s="16"/>
      <c r="K48" s="16"/>
      <c r="L48" s="15"/>
      <c r="M48" s="16"/>
      <c r="N48" s="16"/>
      <c r="O48" s="15"/>
      <c r="P48" s="16"/>
      <c r="Q48" s="15"/>
      <c r="R48" s="15"/>
    </row>
    <row r="49" spans="1:18" x14ac:dyDescent="0.35">
      <c r="A49" s="15"/>
      <c r="B49" s="16"/>
      <c r="C49" s="15"/>
      <c r="D49" s="16"/>
      <c r="E49" s="16"/>
      <c r="F49" s="15"/>
      <c r="G49" s="16"/>
      <c r="H49" s="16"/>
      <c r="I49" s="15"/>
      <c r="J49" s="16"/>
      <c r="K49" s="16"/>
      <c r="L49" s="15"/>
      <c r="M49" s="16"/>
      <c r="N49" s="16"/>
      <c r="O49" s="15"/>
      <c r="P49" s="16"/>
      <c r="Q49" s="15"/>
      <c r="R49" s="15"/>
    </row>
    <row r="50" spans="1:18" x14ac:dyDescent="0.35">
      <c r="A50" s="15"/>
      <c r="B50" s="16"/>
      <c r="C50" s="15"/>
      <c r="D50" s="16"/>
      <c r="E50" s="16"/>
      <c r="F50" s="15"/>
      <c r="G50" s="16"/>
      <c r="H50" s="16"/>
      <c r="I50" s="15"/>
      <c r="J50" s="16"/>
      <c r="K50" s="16"/>
      <c r="L50" s="15"/>
      <c r="M50" s="16"/>
      <c r="N50" s="16"/>
      <c r="O50" s="15"/>
      <c r="P50" s="16"/>
      <c r="Q50" s="15"/>
      <c r="R50" s="15"/>
    </row>
    <row r="51" spans="1:18" x14ac:dyDescent="0.35">
      <c r="A51" s="15"/>
      <c r="B51" s="16"/>
      <c r="C51" s="15"/>
      <c r="D51" s="16"/>
      <c r="E51" s="16"/>
      <c r="F51" s="15"/>
      <c r="G51" s="16"/>
      <c r="H51" s="16"/>
      <c r="I51" s="15"/>
      <c r="J51" s="16"/>
      <c r="K51" s="16"/>
      <c r="L51" s="15"/>
      <c r="M51" s="16"/>
      <c r="N51" s="16"/>
      <c r="O51" s="15"/>
      <c r="P51" s="16"/>
      <c r="Q51" s="15"/>
      <c r="R51" s="15"/>
    </row>
    <row r="52" spans="1:18" x14ac:dyDescent="0.35">
      <c r="A52" s="15"/>
      <c r="B52" s="16"/>
      <c r="C52" s="15"/>
      <c r="D52" s="16"/>
      <c r="E52" s="16"/>
      <c r="F52" s="15"/>
      <c r="G52" s="16"/>
      <c r="H52" s="16"/>
      <c r="I52" s="15"/>
      <c r="J52" s="16"/>
      <c r="K52" s="16"/>
      <c r="L52" s="15"/>
      <c r="M52" s="16"/>
      <c r="N52" s="16"/>
      <c r="O52" s="15"/>
      <c r="P52" s="16"/>
      <c r="Q52" s="15"/>
      <c r="R52" s="15"/>
    </row>
    <row r="53" spans="1:18" x14ac:dyDescent="0.35">
      <c r="A53" s="15"/>
      <c r="B53" s="16"/>
      <c r="C53" s="15"/>
      <c r="D53" s="16"/>
      <c r="E53" s="16"/>
      <c r="F53" s="15"/>
      <c r="G53" s="16"/>
      <c r="H53" s="16"/>
      <c r="I53" s="15"/>
      <c r="J53" s="16"/>
      <c r="K53" s="16"/>
      <c r="L53" s="15"/>
      <c r="M53" s="16"/>
      <c r="N53" s="17"/>
      <c r="O53" s="15"/>
      <c r="P53" s="16"/>
      <c r="Q53" s="15"/>
      <c r="R53" s="15"/>
    </row>
    <row r="54" spans="1:18" x14ac:dyDescent="0.35">
      <c r="A54" s="15"/>
      <c r="B54" s="16"/>
      <c r="C54" s="15"/>
      <c r="D54" s="16"/>
      <c r="E54" s="16"/>
      <c r="F54" s="15"/>
      <c r="G54" s="16"/>
      <c r="H54" s="16"/>
      <c r="I54" s="15"/>
      <c r="J54" s="16"/>
      <c r="K54" s="16"/>
      <c r="L54" s="15"/>
      <c r="M54" s="16"/>
      <c r="N54" s="16"/>
      <c r="O54" s="15"/>
      <c r="P54" s="16"/>
      <c r="Q54" s="15"/>
      <c r="R54" s="15"/>
    </row>
    <row r="55" spans="1:18" x14ac:dyDescent="0.35">
      <c r="A55" s="20"/>
      <c r="B55" s="16"/>
      <c r="C55" s="15"/>
      <c r="D55" s="16"/>
      <c r="E55" s="16"/>
      <c r="F55" s="15"/>
      <c r="G55" s="16"/>
      <c r="H55" s="16"/>
      <c r="I55" s="15"/>
      <c r="J55" s="16"/>
      <c r="K55" s="16"/>
      <c r="L55" s="15"/>
      <c r="M55" s="16"/>
      <c r="N55" s="16"/>
      <c r="O55" s="15"/>
      <c r="P55" s="16"/>
      <c r="Q55" s="15"/>
      <c r="R55" s="15"/>
    </row>
    <row r="56" spans="1:18" x14ac:dyDescent="0.35">
      <c r="A56" s="20"/>
      <c r="B56" s="16"/>
      <c r="C56" s="15"/>
      <c r="D56" s="16"/>
      <c r="E56" s="16"/>
      <c r="F56" s="15"/>
      <c r="G56" s="16"/>
      <c r="H56" s="16"/>
      <c r="I56" s="15"/>
      <c r="J56" s="16"/>
      <c r="K56" s="16"/>
      <c r="L56" s="15"/>
      <c r="M56" s="16"/>
      <c r="N56" s="16"/>
      <c r="O56" s="15"/>
      <c r="P56" s="16"/>
      <c r="Q56" s="15"/>
      <c r="R56" s="15"/>
    </row>
    <row r="57" spans="1:18" x14ac:dyDescent="0.35">
      <c r="F57" s="18"/>
      <c r="I57" s="18"/>
    </row>
  </sheetData>
  <mergeCells count="5">
    <mergeCell ref="B1:D1"/>
    <mergeCell ref="E1:G1"/>
    <mergeCell ref="H1:J1"/>
    <mergeCell ref="K1:M1"/>
    <mergeCell ref="N1:P1"/>
  </mergeCells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8"/>
  <sheetViews>
    <sheetView workbookViewId="0">
      <selection activeCell="C27" sqref="C27"/>
    </sheetView>
  </sheetViews>
  <sheetFormatPr defaultRowHeight="14.5" x14ac:dyDescent="0.35"/>
  <sheetData>
    <row r="1" spans="1:6" x14ac:dyDescent="0.35">
      <c r="A1" t="s">
        <v>68</v>
      </c>
      <c r="B1" t="s">
        <v>69</v>
      </c>
      <c r="C1" t="s">
        <v>37</v>
      </c>
      <c r="D1" t="s">
        <v>73</v>
      </c>
      <c r="E1" t="s">
        <v>70</v>
      </c>
      <c r="F1" t="s">
        <v>71</v>
      </c>
    </row>
    <row r="2" spans="1:6" x14ac:dyDescent="0.35">
      <c r="D2" t="s">
        <v>74</v>
      </c>
      <c r="E2" t="s">
        <v>74</v>
      </c>
      <c r="F2" t="s">
        <v>72</v>
      </c>
    </row>
    <row r="3" spans="1:6" x14ac:dyDescent="0.35">
      <c r="A3" t="s">
        <v>80</v>
      </c>
      <c r="B3">
        <v>29</v>
      </c>
      <c r="C3" t="s">
        <v>66</v>
      </c>
      <c r="D3">
        <v>0</v>
      </c>
      <c r="E3">
        <v>0</v>
      </c>
      <c r="F3" t="s">
        <v>9</v>
      </c>
    </row>
    <row r="4" spans="1:6" x14ac:dyDescent="0.35">
      <c r="A4" t="s">
        <v>79</v>
      </c>
      <c r="B4">
        <v>34</v>
      </c>
      <c r="C4" t="s">
        <v>67</v>
      </c>
      <c r="D4">
        <v>0</v>
      </c>
      <c r="E4">
        <v>0</v>
      </c>
      <c r="F4" t="s">
        <v>9</v>
      </c>
    </row>
    <row r="5" spans="1:6" x14ac:dyDescent="0.35">
      <c r="A5" t="s">
        <v>75</v>
      </c>
      <c r="B5">
        <v>37</v>
      </c>
      <c r="C5" t="s">
        <v>67</v>
      </c>
      <c r="D5">
        <v>0</v>
      </c>
      <c r="E5">
        <v>0</v>
      </c>
      <c r="F5" t="s">
        <v>9</v>
      </c>
    </row>
    <row r="6" spans="1:6" x14ac:dyDescent="0.35">
      <c r="A6" t="s">
        <v>77</v>
      </c>
      <c r="B6">
        <v>40</v>
      </c>
      <c r="C6" t="s">
        <v>67</v>
      </c>
      <c r="D6">
        <v>0</v>
      </c>
      <c r="E6">
        <v>0</v>
      </c>
      <c r="F6" t="s">
        <v>9</v>
      </c>
    </row>
    <row r="7" spans="1:6" x14ac:dyDescent="0.35">
      <c r="A7" t="s">
        <v>78</v>
      </c>
      <c r="B7">
        <v>42</v>
      </c>
      <c r="C7" t="s">
        <v>66</v>
      </c>
      <c r="D7">
        <v>0.02</v>
      </c>
      <c r="E7">
        <v>5.19</v>
      </c>
      <c r="F7" t="s">
        <v>39</v>
      </c>
    </row>
    <row r="8" spans="1:6" x14ac:dyDescent="0.35">
      <c r="A8" t="s">
        <v>76</v>
      </c>
      <c r="B8">
        <v>43</v>
      </c>
      <c r="C8" t="s">
        <v>67</v>
      </c>
      <c r="D8">
        <v>0</v>
      </c>
      <c r="E8">
        <v>0</v>
      </c>
      <c r="F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zoomScaleNormal="100" workbookViewId="0">
      <selection activeCell="A13" sqref="A13:A18"/>
    </sheetView>
  </sheetViews>
  <sheetFormatPr defaultRowHeight="14.5" x14ac:dyDescent="0.35"/>
  <cols>
    <col min="1" max="1" width="27.36328125" customWidth="1"/>
    <col min="2" max="2" width="10.90625" customWidth="1"/>
    <col min="3" max="3" width="10.36328125" customWidth="1"/>
    <col min="4" max="4" width="11.6328125" customWidth="1"/>
    <col min="5" max="5" width="11.453125" customWidth="1"/>
    <col min="6" max="6" width="11.1796875" customWidth="1"/>
    <col min="7" max="256" width="10.90625" customWidth="1"/>
  </cols>
  <sheetData>
    <row r="1" spans="1:7" ht="23" customHeight="1" x14ac:dyDescent="0.35">
      <c r="B1" s="23" t="s">
        <v>0</v>
      </c>
      <c r="C1" s="23"/>
      <c r="D1" s="23"/>
      <c r="E1" s="23"/>
      <c r="F1" s="23"/>
    </row>
    <row r="2" spans="1:7" s="3" customFormat="1" x14ac:dyDescent="0.35">
      <c r="A2" s="1" t="s">
        <v>43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7" x14ac:dyDescent="0.35">
      <c r="A3" s="4" t="s">
        <v>75</v>
      </c>
      <c r="B3" s="9">
        <v>6.2516000000000002E-2</v>
      </c>
      <c r="C3" s="9">
        <v>6.3447000000000003E-2</v>
      </c>
      <c r="D3" s="9">
        <v>7.1982000000000004E-2</v>
      </c>
      <c r="E3" s="9">
        <v>5.1894999999999997E-2</v>
      </c>
      <c r="F3" s="9">
        <v>6.6274E-2</v>
      </c>
    </row>
    <row r="4" spans="1:7" x14ac:dyDescent="0.35">
      <c r="A4" s="4" t="s">
        <v>76</v>
      </c>
      <c r="B4" s="9">
        <v>6.6461000000000006E-2</v>
      </c>
      <c r="C4" s="9">
        <v>8.2647999999999999E-2</v>
      </c>
      <c r="D4" s="9">
        <v>7.3040999999999995E-2</v>
      </c>
      <c r="E4" s="9">
        <v>5.5211000000000003E-2</v>
      </c>
      <c r="F4" s="9">
        <v>7.6633999999999994E-2</v>
      </c>
    </row>
    <row r="5" spans="1:7" x14ac:dyDescent="0.35">
      <c r="A5" s="4" t="s">
        <v>77</v>
      </c>
      <c r="B5" s="9">
        <v>6.4841999999999997E-2</v>
      </c>
      <c r="C5" s="9">
        <v>6.3410999999999995E-2</v>
      </c>
      <c r="D5" s="9">
        <v>7.0761000000000004E-2</v>
      </c>
      <c r="E5" s="9">
        <v>5.7067E-2</v>
      </c>
      <c r="F5" s="9">
        <v>7.2458999999999996E-2</v>
      </c>
    </row>
    <row r="6" spans="1:7" x14ac:dyDescent="0.35">
      <c r="A6" s="4" t="s">
        <v>78</v>
      </c>
      <c r="B6" s="9">
        <v>6.5462000000000006E-2</v>
      </c>
      <c r="C6" s="9">
        <v>7.0670999999999998E-2</v>
      </c>
      <c r="D6" s="9">
        <v>7.7154E-2</v>
      </c>
      <c r="E6" s="9">
        <v>8.8538000000000006E-2</v>
      </c>
      <c r="F6" s="9">
        <v>7.8574000000000005E-2</v>
      </c>
    </row>
    <row r="7" spans="1:7" x14ac:dyDescent="0.35">
      <c r="A7" s="4" t="s">
        <v>79</v>
      </c>
      <c r="B7" s="9">
        <v>6.4841999999999997E-2</v>
      </c>
      <c r="C7" s="9">
        <v>7.3773000000000005E-2</v>
      </c>
      <c r="D7" s="9">
        <v>8.7719000000000005E-2</v>
      </c>
      <c r="E7" s="9">
        <v>6.9235000000000005E-2</v>
      </c>
      <c r="F7" s="9">
        <v>9.0688000000000005E-2</v>
      </c>
    </row>
    <row r="8" spans="1:7" x14ac:dyDescent="0.35">
      <c r="A8" s="4" t="s">
        <v>80</v>
      </c>
      <c r="B8" s="9">
        <v>6.7228999999999997E-2</v>
      </c>
      <c r="C8" s="9">
        <v>6.6499000000000003E-2</v>
      </c>
      <c r="D8" s="9">
        <v>7.1651000000000006E-2</v>
      </c>
      <c r="E8" s="9">
        <v>7.9031000000000004E-2</v>
      </c>
      <c r="F8" s="9">
        <v>7.0302000000000003E-2</v>
      </c>
    </row>
    <row r="9" spans="1:7" x14ac:dyDescent="0.35">
      <c r="G9" s="8"/>
    </row>
    <row r="10" spans="1:7" x14ac:dyDescent="0.35">
      <c r="C10" s="8"/>
    </row>
    <row r="11" spans="1:7" ht="29" x14ac:dyDescent="0.35">
      <c r="A11" s="10" t="s">
        <v>34</v>
      </c>
      <c r="C11" s="10"/>
      <c r="D11" s="10"/>
      <c r="E11" s="10"/>
      <c r="F11" s="10"/>
    </row>
    <row r="12" spans="1:7" x14ac:dyDescent="0.35">
      <c r="A12" s="1" t="s">
        <v>43</v>
      </c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</row>
    <row r="13" spans="1:7" x14ac:dyDescent="0.35">
      <c r="A13" s="4" t="s">
        <v>75</v>
      </c>
      <c r="B13" s="9">
        <v>4.3112999999999999E-2</v>
      </c>
      <c r="C13" s="9">
        <v>3.9435999999999999E-2</v>
      </c>
      <c r="D13" s="9">
        <v>4.9446999999999998E-2</v>
      </c>
      <c r="E13" s="9">
        <v>5.5132E-2</v>
      </c>
      <c r="F13" s="9">
        <v>5.1777999999999998E-2</v>
      </c>
    </row>
    <row r="14" spans="1:7" x14ac:dyDescent="0.35">
      <c r="A14" s="4" t="s">
        <v>76</v>
      </c>
      <c r="B14" s="9">
        <v>5.5728E-2</v>
      </c>
      <c r="C14" s="9">
        <v>5.2058E-2</v>
      </c>
      <c r="D14" s="9">
        <v>5.0379E-2</v>
      </c>
      <c r="E14" s="9">
        <v>4.6176000000000002E-2</v>
      </c>
      <c r="F14" s="9">
        <v>4.5175E-2</v>
      </c>
    </row>
    <row r="15" spans="1:7" x14ac:dyDescent="0.35">
      <c r="A15" s="4" t="s">
        <v>77</v>
      </c>
      <c r="B15" s="9">
        <v>5.4965E-2</v>
      </c>
      <c r="C15" s="9">
        <v>4.7087999999999998E-2</v>
      </c>
      <c r="D15" s="9">
        <v>5.2342E-2</v>
      </c>
      <c r="E15" s="9">
        <v>5.4635999999999997E-2</v>
      </c>
      <c r="F15" s="9">
        <v>6.4549999999999996E-2</v>
      </c>
    </row>
    <row r="16" spans="1:7" x14ac:dyDescent="0.35">
      <c r="A16" s="4" t="s">
        <v>78</v>
      </c>
      <c r="B16" s="9">
        <v>5.9339000000000003E-2</v>
      </c>
      <c r="C16" s="9">
        <v>4.8168000000000002E-2</v>
      </c>
      <c r="D16" s="9">
        <v>5.5988999999999997E-2</v>
      </c>
      <c r="E16" s="9">
        <v>7.5378000000000001E-2</v>
      </c>
      <c r="F16" s="9">
        <v>6.5937999999999997E-2</v>
      </c>
    </row>
    <row r="17" spans="1:6" x14ac:dyDescent="0.35">
      <c r="A17" s="4" t="s">
        <v>79</v>
      </c>
      <c r="B17" s="9">
        <v>4.8280000000000003E-2</v>
      </c>
      <c r="C17" s="9">
        <v>4.6274000000000003E-2</v>
      </c>
      <c r="D17" s="9">
        <v>6.2378000000000003E-2</v>
      </c>
      <c r="E17" s="9">
        <v>6.6372E-2</v>
      </c>
      <c r="F17" s="9">
        <v>6.7573999999999995E-2</v>
      </c>
    </row>
    <row r="18" spans="1:6" x14ac:dyDescent="0.35">
      <c r="A18" s="4" t="s">
        <v>80</v>
      </c>
      <c r="B18" s="9">
        <v>5.2129000000000002E-2</v>
      </c>
      <c r="C18" s="9">
        <v>4.6274000000000003E-2</v>
      </c>
      <c r="D18" s="9">
        <v>5.6166000000000001E-2</v>
      </c>
      <c r="E18" s="9">
        <v>8.3044999999999994E-2</v>
      </c>
      <c r="F18" s="9">
        <v>5.4473000000000001E-2</v>
      </c>
    </row>
  </sheetData>
  <mergeCells count="1">
    <mergeCell ref="B1:F1"/>
  </mergeCells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1"/>
  <sheetViews>
    <sheetView workbookViewId="0">
      <selection activeCell="A3" sqref="A3:A8"/>
    </sheetView>
  </sheetViews>
  <sheetFormatPr defaultColWidth="8.81640625" defaultRowHeight="14.5" x14ac:dyDescent="0.35"/>
  <cols>
    <col min="1" max="1" width="18.36328125" customWidth="1"/>
    <col min="2" max="7" width="18.6328125" customWidth="1"/>
    <col min="8" max="8" width="20.1796875" customWidth="1"/>
  </cols>
  <sheetData>
    <row r="2" spans="1:8" s="1" customFormat="1" ht="43.5" x14ac:dyDescent="0.35">
      <c r="A2" s="1" t="s">
        <v>43</v>
      </c>
      <c r="B2" s="1" t="s">
        <v>64</v>
      </c>
      <c r="C2" s="1" t="s">
        <v>31</v>
      </c>
      <c r="D2" s="6" t="s">
        <v>32</v>
      </c>
      <c r="E2" s="1" t="s">
        <v>33</v>
      </c>
      <c r="F2" s="1" t="s">
        <v>34</v>
      </c>
      <c r="G2" s="1" t="s">
        <v>22</v>
      </c>
      <c r="H2" s="1" t="s">
        <v>53</v>
      </c>
    </row>
    <row r="3" spans="1:8" x14ac:dyDescent="0.35">
      <c r="A3" s="4" t="s">
        <v>75</v>
      </c>
      <c r="B3">
        <v>11873588</v>
      </c>
      <c r="C3">
        <v>3254639.25</v>
      </c>
      <c r="D3">
        <v>3251633.25</v>
      </c>
      <c r="E3">
        <v>6.2516000000000002E-2</v>
      </c>
      <c r="F3">
        <v>4.3112999999999999E-2</v>
      </c>
      <c r="G3">
        <v>139.76900000000001</v>
      </c>
      <c r="H3">
        <f t="shared" ref="H3:H8" si="0">D3/G3</f>
        <v>23264.337943320763</v>
      </c>
    </row>
    <row r="4" spans="1:8" x14ac:dyDescent="0.35">
      <c r="A4" s="4" t="s">
        <v>76</v>
      </c>
      <c r="B4">
        <v>21271098</v>
      </c>
      <c r="C4">
        <v>5209278.5</v>
      </c>
      <c r="D4">
        <v>5232308</v>
      </c>
      <c r="E4">
        <v>6.6461000000000006E-2</v>
      </c>
      <c r="F4">
        <v>5.5728E-2</v>
      </c>
      <c r="G4">
        <v>321.12299999999999</v>
      </c>
      <c r="H4">
        <f t="shared" si="0"/>
        <v>16293.78151051155</v>
      </c>
    </row>
    <row r="5" spans="1:8" x14ac:dyDescent="0.35">
      <c r="A5" s="4" t="s">
        <v>77</v>
      </c>
      <c r="B5">
        <v>14493787</v>
      </c>
      <c r="C5">
        <v>3423256</v>
      </c>
      <c r="D5">
        <v>3318503.25</v>
      </c>
      <c r="E5">
        <v>6.4841999999999997E-2</v>
      </c>
      <c r="F5">
        <v>5.4965E-2</v>
      </c>
      <c r="G5">
        <v>259.05099999999999</v>
      </c>
      <c r="H5">
        <f t="shared" si="0"/>
        <v>12810.231383009525</v>
      </c>
    </row>
    <row r="6" spans="1:8" x14ac:dyDescent="0.35">
      <c r="A6" s="4" t="s">
        <v>78</v>
      </c>
      <c r="B6">
        <v>13144103</v>
      </c>
      <c r="C6">
        <v>3228382.5</v>
      </c>
      <c r="D6">
        <v>3273757</v>
      </c>
      <c r="E6">
        <v>6.5462000000000006E-2</v>
      </c>
      <c r="F6">
        <v>5.9339000000000003E-2</v>
      </c>
      <c r="G6">
        <v>209.23400000000001</v>
      </c>
      <c r="H6">
        <f t="shared" si="0"/>
        <v>15646.391121901794</v>
      </c>
    </row>
    <row r="7" spans="1:8" x14ac:dyDescent="0.35">
      <c r="A7" s="4" t="s">
        <v>79</v>
      </c>
      <c r="B7">
        <v>15110421</v>
      </c>
      <c r="C7">
        <v>4008265</v>
      </c>
      <c r="D7">
        <v>4113104.5</v>
      </c>
      <c r="E7">
        <v>6.4841999999999997E-2</v>
      </c>
      <c r="F7">
        <v>4.8280000000000003E-2</v>
      </c>
      <c r="G7">
        <v>273.32</v>
      </c>
      <c r="H7">
        <f t="shared" si="0"/>
        <v>15048.677374506075</v>
      </c>
    </row>
    <row r="8" spans="1:8" x14ac:dyDescent="0.35">
      <c r="A8" s="4" t="s">
        <v>80</v>
      </c>
      <c r="B8">
        <v>13084444</v>
      </c>
      <c r="C8">
        <v>3139153.5</v>
      </c>
      <c r="D8">
        <v>3200724.5</v>
      </c>
      <c r="E8">
        <v>6.7228999999999997E-2</v>
      </c>
      <c r="F8">
        <v>5.2129000000000002E-2</v>
      </c>
      <c r="G8">
        <v>165.79300000000001</v>
      </c>
      <c r="H8">
        <f t="shared" si="0"/>
        <v>19305.546675673882</v>
      </c>
    </row>
    <row r="10" spans="1:8" x14ac:dyDescent="0.35">
      <c r="A10" t="s">
        <v>55</v>
      </c>
      <c r="H10">
        <f>AVERAGE(H3:H8)</f>
        <v>17061.4943348206</v>
      </c>
    </row>
    <row r="11" spans="1:8" x14ac:dyDescent="0.35">
      <c r="A11" t="s">
        <v>21</v>
      </c>
      <c r="H11">
        <f>STDEV(H3:H8)</f>
        <v>3693.9845323171858</v>
      </c>
    </row>
  </sheetData>
  <phoneticPr fontId="4" type="noConversion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1"/>
  <sheetViews>
    <sheetView workbookViewId="0">
      <selection activeCell="A3" sqref="A3:A8"/>
    </sheetView>
  </sheetViews>
  <sheetFormatPr defaultColWidth="8.81640625" defaultRowHeight="14.5" x14ac:dyDescent="0.35"/>
  <cols>
    <col min="1" max="1" width="18.36328125" customWidth="1"/>
    <col min="2" max="7" width="18.6328125" customWidth="1"/>
    <col min="8" max="8" width="20" customWidth="1"/>
  </cols>
  <sheetData>
    <row r="2" spans="1:8" s="1" customFormat="1" ht="43.5" x14ac:dyDescent="0.35">
      <c r="A2" s="1" t="s">
        <v>43</v>
      </c>
      <c r="B2" s="1" t="s">
        <v>64</v>
      </c>
      <c r="C2" s="1" t="s">
        <v>31</v>
      </c>
      <c r="D2" s="6" t="s">
        <v>32</v>
      </c>
      <c r="E2" s="1" t="s">
        <v>33</v>
      </c>
      <c r="F2" s="1" t="s">
        <v>34</v>
      </c>
      <c r="G2" s="1" t="s">
        <v>35</v>
      </c>
      <c r="H2" s="1" t="s">
        <v>53</v>
      </c>
    </row>
    <row r="3" spans="1:8" x14ac:dyDescent="0.35">
      <c r="A3" s="4" t="s">
        <v>75</v>
      </c>
      <c r="B3">
        <v>3547731</v>
      </c>
      <c r="C3">
        <v>954077.38</v>
      </c>
      <c r="D3">
        <v>966528.63</v>
      </c>
      <c r="E3">
        <v>6.3447000000000003E-2</v>
      </c>
      <c r="F3">
        <v>3.9435999999999999E-2</v>
      </c>
      <c r="G3">
        <v>35.825899999999997</v>
      </c>
      <c r="H3">
        <f t="shared" ref="H3:H8" si="0">D3/G3</f>
        <v>26978.488467840307</v>
      </c>
    </row>
    <row r="4" spans="1:8" x14ac:dyDescent="0.35">
      <c r="A4" s="4" t="s">
        <v>76</v>
      </c>
      <c r="B4">
        <v>3809968</v>
      </c>
      <c r="C4">
        <v>959307.88</v>
      </c>
      <c r="D4">
        <v>951871.38</v>
      </c>
      <c r="E4">
        <v>8.2647999999999999E-2</v>
      </c>
      <c r="F4">
        <v>5.2058E-2</v>
      </c>
      <c r="G4">
        <v>44.954799999999999</v>
      </c>
      <c r="H4">
        <f t="shared" si="0"/>
        <v>21173.965405251496</v>
      </c>
    </row>
    <row r="5" spans="1:8" x14ac:dyDescent="0.35">
      <c r="A5" s="4" t="s">
        <v>77</v>
      </c>
      <c r="B5">
        <v>4373333</v>
      </c>
      <c r="C5">
        <v>961286.25</v>
      </c>
      <c r="D5">
        <v>955445.25</v>
      </c>
      <c r="E5">
        <v>6.3410999999999995E-2</v>
      </c>
      <c r="F5">
        <v>4.7087999999999998E-2</v>
      </c>
      <c r="G5">
        <v>50.479799999999997</v>
      </c>
      <c r="H5">
        <f t="shared" si="0"/>
        <v>18927.27883232501</v>
      </c>
    </row>
    <row r="6" spans="1:8" x14ac:dyDescent="0.35">
      <c r="A6" s="4" t="s">
        <v>78</v>
      </c>
      <c r="B6">
        <v>4475769.5</v>
      </c>
      <c r="C6">
        <v>1099125.3799999999</v>
      </c>
      <c r="D6">
        <v>1131176.75</v>
      </c>
      <c r="E6">
        <v>7.0670999999999998E-2</v>
      </c>
      <c r="F6">
        <v>4.8168000000000002E-2</v>
      </c>
      <c r="G6">
        <v>49.124899999999997</v>
      </c>
      <c r="H6">
        <f t="shared" si="0"/>
        <v>23026.54560111064</v>
      </c>
    </row>
    <row r="7" spans="1:8" x14ac:dyDescent="0.35">
      <c r="A7" s="4" t="s">
        <v>79</v>
      </c>
      <c r="B7">
        <v>3201554</v>
      </c>
      <c r="C7">
        <v>910309.63</v>
      </c>
      <c r="D7">
        <v>938757.69</v>
      </c>
      <c r="E7">
        <v>7.3773000000000005E-2</v>
      </c>
      <c r="F7">
        <v>4.6274000000000003E-2</v>
      </c>
      <c r="G7">
        <v>32.339500000000001</v>
      </c>
      <c r="H7">
        <f t="shared" si="0"/>
        <v>29028.206682230706</v>
      </c>
    </row>
    <row r="8" spans="1:8" x14ac:dyDescent="0.35">
      <c r="A8" s="4" t="s">
        <v>80</v>
      </c>
      <c r="B8">
        <v>4151110.75</v>
      </c>
      <c r="C8">
        <v>977260.13</v>
      </c>
      <c r="D8">
        <v>976676.94</v>
      </c>
      <c r="E8">
        <v>6.6499000000000003E-2</v>
      </c>
      <c r="F8">
        <v>4.6274000000000003E-2</v>
      </c>
      <c r="G8">
        <v>44.666800000000002</v>
      </c>
      <c r="H8">
        <f t="shared" si="0"/>
        <v>21865.836370637699</v>
      </c>
    </row>
    <row r="9" spans="1:8" x14ac:dyDescent="0.35">
      <c r="C9" s="8"/>
      <c r="E9" s="8"/>
      <c r="F9" s="8"/>
      <c r="G9" s="8"/>
    </row>
    <row r="10" spans="1:8" x14ac:dyDescent="0.35">
      <c r="A10" t="s">
        <v>55</v>
      </c>
      <c r="H10">
        <f>AVERAGE(H3:H8)</f>
        <v>23500.053559899312</v>
      </c>
    </row>
    <row r="11" spans="1:8" x14ac:dyDescent="0.35">
      <c r="A11" t="s">
        <v>21</v>
      </c>
      <c r="H11">
        <f>STDEV(H3:H8)</f>
        <v>3791.4592645516882</v>
      </c>
    </row>
  </sheetData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11"/>
  <sheetViews>
    <sheetView workbookViewId="0">
      <selection activeCell="B27" sqref="B27"/>
    </sheetView>
  </sheetViews>
  <sheetFormatPr defaultColWidth="8.81640625" defaultRowHeight="14.5" x14ac:dyDescent="0.35"/>
  <cols>
    <col min="1" max="1" width="18.36328125" customWidth="1"/>
    <col min="2" max="7" width="18.6328125" customWidth="1"/>
    <col min="8" max="8" width="20" customWidth="1"/>
  </cols>
  <sheetData>
    <row r="2" spans="1:8" s="1" customFormat="1" ht="43.5" x14ac:dyDescent="0.35">
      <c r="A2" s="1" t="s">
        <v>43</v>
      </c>
      <c r="B2" s="1" t="s">
        <v>64</v>
      </c>
      <c r="C2" s="1" t="s">
        <v>31</v>
      </c>
      <c r="D2" s="6" t="s">
        <v>32</v>
      </c>
      <c r="E2" s="1" t="s">
        <v>33</v>
      </c>
      <c r="F2" s="1" t="s">
        <v>34</v>
      </c>
      <c r="G2" s="1" t="s">
        <v>35</v>
      </c>
      <c r="H2" s="1" t="s">
        <v>53</v>
      </c>
    </row>
    <row r="3" spans="1:8" x14ac:dyDescent="0.35">
      <c r="A3" s="4" t="s">
        <v>75</v>
      </c>
      <c r="B3">
        <v>3858994.5</v>
      </c>
      <c r="C3">
        <v>1011354.88</v>
      </c>
      <c r="D3">
        <v>1021272.5</v>
      </c>
      <c r="E3">
        <v>7.1982000000000004E-2</v>
      </c>
      <c r="F3">
        <v>4.9446999999999998E-2</v>
      </c>
      <c r="G3">
        <v>61.776000000000003</v>
      </c>
      <c r="H3">
        <f t="shared" ref="H3:H8" si="0">D3/G3</f>
        <v>16531.865125615124</v>
      </c>
    </row>
    <row r="4" spans="1:8" x14ac:dyDescent="0.35">
      <c r="A4" s="4" t="s">
        <v>76</v>
      </c>
      <c r="B4">
        <v>5630582.5</v>
      </c>
      <c r="C4">
        <v>1375642.63</v>
      </c>
      <c r="D4">
        <v>1419301.88</v>
      </c>
      <c r="E4">
        <v>7.3040999999999995E-2</v>
      </c>
      <c r="F4">
        <v>5.0379E-2</v>
      </c>
      <c r="G4">
        <v>76.224699999999999</v>
      </c>
      <c r="H4">
        <f t="shared" si="0"/>
        <v>18619.973315736235</v>
      </c>
    </row>
    <row r="5" spans="1:8" x14ac:dyDescent="0.35">
      <c r="A5" s="4" t="s">
        <v>77</v>
      </c>
      <c r="B5">
        <v>7313825.5</v>
      </c>
      <c r="C5">
        <v>2146391</v>
      </c>
      <c r="D5">
        <v>2617966.5</v>
      </c>
      <c r="E5">
        <v>7.0761000000000004E-2</v>
      </c>
      <c r="F5">
        <v>5.2342E-2</v>
      </c>
      <c r="G5">
        <v>121.99</v>
      </c>
      <c r="H5">
        <f t="shared" si="0"/>
        <v>21460.50086072629</v>
      </c>
    </row>
    <row r="6" spans="1:8" x14ac:dyDescent="0.35">
      <c r="A6" s="4" t="s">
        <v>78</v>
      </c>
      <c r="B6">
        <v>4089743.75</v>
      </c>
      <c r="C6">
        <v>1017488.06</v>
      </c>
      <c r="D6">
        <v>1015832.81</v>
      </c>
      <c r="E6">
        <v>7.7154E-2</v>
      </c>
      <c r="F6">
        <v>5.5988999999999997E-2</v>
      </c>
      <c r="G6">
        <v>70.908600000000007</v>
      </c>
      <c r="H6">
        <f t="shared" si="0"/>
        <v>14325.946500142436</v>
      </c>
    </row>
    <row r="7" spans="1:8" x14ac:dyDescent="0.35">
      <c r="A7" s="4" t="s">
        <v>79</v>
      </c>
      <c r="B7">
        <v>3132236.5</v>
      </c>
      <c r="C7">
        <v>876691.44</v>
      </c>
      <c r="D7">
        <v>922850.13</v>
      </c>
      <c r="E7">
        <v>8.7719000000000005E-2</v>
      </c>
      <c r="F7">
        <v>6.2378000000000003E-2</v>
      </c>
      <c r="G7">
        <v>57.831299999999999</v>
      </c>
      <c r="H7">
        <f t="shared" si="0"/>
        <v>15957.623812710419</v>
      </c>
    </row>
    <row r="8" spans="1:8" x14ac:dyDescent="0.35">
      <c r="A8" s="4" t="s">
        <v>80</v>
      </c>
      <c r="B8">
        <v>4854062</v>
      </c>
      <c r="C8">
        <v>1128114.1299999999</v>
      </c>
      <c r="D8">
        <v>1169608.75</v>
      </c>
      <c r="E8">
        <v>7.1651000000000006E-2</v>
      </c>
      <c r="F8">
        <v>5.6166000000000001E-2</v>
      </c>
      <c r="G8">
        <v>81.454499999999996</v>
      </c>
      <c r="H8">
        <f t="shared" si="0"/>
        <v>14359.044006162951</v>
      </c>
    </row>
    <row r="10" spans="1:8" x14ac:dyDescent="0.35">
      <c r="A10" t="s">
        <v>55</v>
      </c>
      <c r="H10">
        <f>AVERAGE(H3:H8)</f>
        <v>16875.825603515575</v>
      </c>
    </row>
    <row r="11" spans="1:8" x14ac:dyDescent="0.35">
      <c r="A11" t="s">
        <v>21</v>
      </c>
      <c r="H11">
        <f>STDEV(H3:H8)</f>
        <v>2751.682207149363</v>
      </c>
    </row>
  </sheetData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11"/>
  <sheetViews>
    <sheetView workbookViewId="0">
      <selection activeCell="A3" sqref="A3:A8"/>
    </sheetView>
  </sheetViews>
  <sheetFormatPr defaultColWidth="8.81640625" defaultRowHeight="14.5" x14ac:dyDescent="0.35"/>
  <cols>
    <col min="1" max="1" width="18.36328125" customWidth="1"/>
    <col min="2" max="7" width="18.6328125" customWidth="1"/>
    <col min="8" max="8" width="18.453125" customWidth="1"/>
  </cols>
  <sheetData>
    <row r="2" spans="1:8" s="1" customFormat="1" ht="43.5" x14ac:dyDescent="0.35">
      <c r="A2" s="1" t="s">
        <v>43</v>
      </c>
      <c r="B2" s="1" t="s">
        <v>64</v>
      </c>
      <c r="C2" s="1" t="s">
        <v>31</v>
      </c>
      <c r="D2" s="6" t="s">
        <v>32</v>
      </c>
      <c r="E2" s="1" t="s">
        <v>33</v>
      </c>
      <c r="F2" s="1" t="s">
        <v>34</v>
      </c>
      <c r="G2" s="1" t="s">
        <v>35</v>
      </c>
      <c r="H2" s="1" t="s">
        <v>53</v>
      </c>
    </row>
    <row r="3" spans="1:8" x14ac:dyDescent="0.35">
      <c r="A3" s="4" t="s">
        <v>75</v>
      </c>
      <c r="B3">
        <v>52631408</v>
      </c>
      <c r="C3">
        <v>13327583</v>
      </c>
      <c r="D3">
        <v>13327527</v>
      </c>
      <c r="E3">
        <v>5.1894999999999997E-2</v>
      </c>
      <c r="F3">
        <v>5.5132E-2</v>
      </c>
      <c r="G3">
        <v>22.367599999999999</v>
      </c>
      <c r="H3">
        <f t="shared" ref="H3:H8" si="0">D3/G3</f>
        <v>595840.72497719922</v>
      </c>
    </row>
    <row r="4" spans="1:8" x14ac:dyDescent="0.35">
      <c r="A4" s="4" t="s">
        <v>76</v>
      </c>
      <c r="B4">
        <v>70794032</v>
      </c>
      <c r="C4">
        <v>15919362</v>
      </c>
      <c r="D4">
        <v>16021473</v>
      </c>
      <c r="E4">
        <v>5.5211000000000003E-2</v>
      </c>
      <c r="F4">
        <v>4.6176000000000002E-2</v>
      </c>
      <c r="G4">
        <v>27.3552</v>
      </c>
      <c r="H4">
        <f t="shared" si="0"/>
        <v>585682.90489559574</v>
      </c>
    </row>
    <row r="5" spans="1:8" x14ac:dyDescent="0.35">
      <c r="A5" s="4" t="s">
        <v>77</v>
      </c>
      <c r="B5">
        <v>38385416</v>
      </c>
      <c r="C5">
        <v>9491341</v>
      </c>
      <c r="D5">
        <v>9879514</v>
      </c>
      <c r="E5">
        <v>5.7067E-2</v>
      </c>
      <c r="F5">
        <v>5.4635999999999997E-2</v>
      </c>
      <c r="G5">
        <v>19.9938</v>
      </c>
      <c r="H5">
        <f t="shared" si="0"/>
        <v>494128.87995278538</v>
      </c>
    </row>
    <row r="6" spans="1:8" x14ac:dyDescent="0.35">
      <c r="A6" s="4" t="s">
        <v>78</v>
      </c>
      <c r="B6">
        <v>31730770</v>
      </c>
      <c r="C6">
        <v>7612184.5</v>
      </c>
      <c r="D6">
        <v>7645534</v>
      </c>
      <c r="E6">
        <v>8.8538000000000006E-2</v>
      </c>
      <c r="F6">
        <v>7.5378000000000001E-2</v>
      </c>
      <c r="G6">
        <v>19.347100000000001</v>
      </c>
      <c r="H6">
        <f t="shared" si="0"/>
        <v>395177.26170847309</v>
      </c>
    </row>
    <row r="7" spans="1:8" x14ac:dyDescent="0.35">
      <c r="A7" s="4" t="s">
        <v>79</v>
      </c>
      <c r="B7">
        <v>44265692</v>
      </c>
      <c r="C7">
        <v>12566363</v>
      </c>
      <c r="D7">
        <v>12079529</v>
      </c>
      <c r="E7">
        <v>6.9235000000000005E-2</v>
      </c>
      <c r="F7">
        <v>6.6372E-2</v>
      </c>
      <c r="G7">
        <v>20.6751</v>
      </c>
      <c r="H7">
        <f t="shared" si="0"/>
        <v>584254.92500640871</v>
      </c>
    </row>
    <row r="8" spans="1:8" x14ac:dyDescent="0.35">
      <c r="A8" s="4" t="s">
        <v>80</v>
      </c>
      <c r="B8">
        <v>32222220</v>
      </c>
      <c r="C8">
        <v>8051543</v>
      </c>
      <c r="D8">
        <v>8265991</v>
      </c>
      <c r="E8">
        <v>7.9031000000000004E-2</v>
      </c>
      <c r="F8">
        <v>8.3044999999999994E-2</v>
      </c>
      <c r="G8">
        <v>23.343699999999998</v>
      </c>
      <c r="H8">
        <f t="shared" si="0"/>
        <v>354099.43582208478</v>
      </c>
    </row>
    <row r="10" spans="1:8" x14ac:dyDescent="0.35">
      <c r="A10" t="s">
        <v>55</v>
      </c>
      <c r="H10">
        <f>AVERAGE(H3:H8)</f>
        <v>501530.68872709107</v>
      </c>
    </row>
    <row r="11" spans="1:8" x14ac:dyDescent="0.35">
      <c r="A11" t="s">
        <v>21</v>
      </c>
      <c r="H11">
        <f>STDEV(H3:H8)</f>
        <v>105755.46343942726</v>
      </c>
    </row>
  </sheetData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1"/>
  <sheetViews>
    <sheetView workbookViewId="0">
      <selection activeCell="B22" sqref="B22"/>
    </sheetView>
  </sheetViews>
  <sheetFormatPr defaultColWidth="8.81640625" defaultRowHeight="14.5" x14ac:dyDescent="0.35"/>
  <cols>
    <col min="1" max="1" width="18.36328125" customWidth="1"/>
    <col min="2" max="7" width="18.6328125" customWidth="1"/>
    <col min="8" max="8" width="16.81640625" customWidth="1"/>
  </cols>
  <sheetData>
    <row r="2" spans="1:8" s="1" customFormat="1" ht="43.5" x14ac:dyDescent="0.35">
      <c r="A2" s="1" t="s">
        <v>43</v>
      </c>
      <c r="B2" s="1" t="s">
        <v>64</v>
      </c>
      <c r="C2" s="1" t="s">
        <v>31</v>
      </c>
      <c r="D2" s="6" t="s">
        <v>32</v>
      </c>
      <c r="E2" s="1" t="s">
        <v>33</v>
      </c>
      <c r="F2" s="1" t="s">
        <v>34</v>
      </c>
      <c r="G2" s="1" t="s">
        <v>35</v>
      </c>
      <c r="H2" s="1" t="s">
        <v>53</v>
      </c>
    </row>
    <row r="3" spans="1:8" x14ac:dyDescent="0.35">
      <c r="A3" s="4" t="s">
        <v>75</v>
      </c>
      <c r="B3">
        <v>8232060</v>
      </c>
      <c r="C3">
        <v>2115587.75</v>
      </c>
      <c r="D3">
        <v>2173758.75</v>
      </c>
      <c r="E3">
        <v>6.6274E-2</v>
      </c>
      <c r="F3">
        <v>5.1777999999999998E-2</v>
      </c>
      <c r="G3">
        <v>123.789</v>
      </c>
      <c r="H3">
        <f t="shared" ref="H3:H8" si="0">D3/G3</f>
        <v>17560.193151249303</v>
      </c>
    </row>
    <row r="4" spans="1:8" x14ac:dyDescent="0.35">
      <c r="A4" s="4" t="s">
        <v>76</v>
      </c>
      <c r="B4">
        <v>8783937</v>
      </c>
      <c r="C4">
        <v>2282932.5</v>
      </c>
      <c r="D4">
        <v>2326821.5</v>
      </c>
      <c r="E4">
        <v>7.6633999999999994E-2</v>
      </c>
      <c r="F4">
        <v>4.5175E-2</v>
      </c>
      <c r="G4">
        <v>121.553</v>
      </c>
      <c r="H4">
        <f t="shared" si="0"/>
        <v>19142.444036757628</v>
      </c>
    </row>
    <row r="5" spans="1:8" x14ac:dyDescent="0.35">
      <c r="A5" s="4" t="s">
        <v>77</v>
      </c>
      <c r="B5">
        <v>7645454.5</v>
      </c>
      <c r="C5">
        <v>2025421.5</v>
      </c>
      <c r="D5">
        <v>2037967.88</v>
      </c>
      <c r="E5">
        <v>7.2458999999999996E-2</v>
      </c>
      <c r="F5">
        <v>6.4549999999999996E-2</v>
      </c>
      <c r="G5">
        <v>160.36099999999999</v>
      </c>
      <c r="H5">
        <f t="shared" si="0"/>
        <v>12708.625413909866</v>
      </c>
    </row>
    <row r="6" spans="1:8" x14ac:dyDescent="0.35">
      <c r="A6" s="4" t="s">
        <v>78</v>
      </c>
      <c r="B6">
        <v>4246154</v>
      </c>
      <c r="C6">
        <v>1060892.1299999999</v>
      </c>
      <c r="D6">
        <v>1041464.25</v>
      </c>
      <c r="E6">
        <v>7.8574000000000005E-2</v>
      </c>
      <c r="F6">
        <v>6.5937999999999997E-2</v>
      </c>
      <c r="G6">
        <v>103.471</v>
      </c>
      <c r="H6">
        <f t="shared" si="0"/>
        <v>10065.276744208522</v>
      </c>
    </row>
    <row r="7" spans="1:8" x14ac:dyDescent="0.35">
      <c r="A7" s="4" t="s">
        <v>79</v>
      </c>
      <c r="B7">
        <v>3843510.25</v>
      </c>
      <c r="C7">
        <v>1046948.81</v>
      </c>
      <c r="D7">
        <v>1046223.25</v>
      </c>
      <c r="E7">
        <v>9.0688000000000005E-2</v>
      </c>
      <c r="F7">
        <v>6.7573999999999995E-2</v>
      </c>
      <c r="G7">
        <v>104.57299999999999</v>
      </c>
      <c r="H7">
        <f t="shared" si="0"/>
        <v>10004.716800703814</v>
      </c>
    </row>
    <row r="8" spans="1:8" x14ac:dyDescent="0.35">
      <c r="A8" s="4" t="s">
        <v>80</v>
      </c>
      <c r="B8" s="2">
        <v>6739999.5</v>
      </c>
      <c r="C8" s="2">
        <v>1650636.63</v>
      </c>
      <c r="D8" s="2">
        <v>1681979.5</v>
      </c>
      <c r="E8">
        <v>7.0302000000000003E-2</v>
      </c>
      <c r="F8">
        <v>5.4473000000000001E-2</v>
      </c>
      <c r="G8">
        <v>108.84</v>
      </c>
      <c r="H8">
        <f t="shared" si="0"/>
        <v>15453.688901139287</v>
      </c>
    </row>
    <row r="10" spans="1:8" x14ac:dyDescent="0.35">
      <c r="A10" t="s">
        <v>55</v>
      </c>
      <c r="H10">
        <f>AVERAGE(H3:H8)</f>
        <v>14155.824174661406</v>
      </c>
    </row>
    <row r="11" spans="1:8" x14ac:dyDescent="0.35">
      <c r="A11" t="s">
        <v>21</v>
      </c>
      <c r="H11">
        <f>STDEV(H3:H8)</f>
        <v>3852.251642612996</v>
      </c>
    </row>
  </sheetData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F36"/>
  <sheetViews>
    <sheetView zoomScaleNormal="100" workbookViewId="0">
      <selection activeCell="F12" sqref="F12"/>
    </sheetView>
  </sheetViews>
  <sheetFormatPr defaultRowHeight="14.5" x14ac:dyDescent="0.35"/>
  <cols>
    <col min="1" max="1" width="16" customWidth="1"/>
    <col min="2" max="256" width="10.90625" customWidth="1"/>
  </cols>
  <sheetData>
    <row r="2" spans="1:6" x14ac:dyDescent="0.35">
      <c r="A2" s="3" t="s">
        <v>40</v>
      </c>
    </row>
    <row r="3" spans="1:6" x14ac:dyDescent="0.35">
      <c r="A3" t="s">
        <v>23</v>
      </c>
    </row>
    <row r="5" spans="1:6" x14ac:dyDescent="0.35">
      <c r="B5" s="3" t="s">
        <v>29</v>
      </c>
      <c r="C5" s="3" t="s">
        <v>42</v>
      </c>
      <c r="D5" s="3" t="s">
        <v>47</v>
      </c>
      <c r="E5" s="3" t="s">
        <v>49</v>
      </c>
      <c r="F5" s="3" t="s">
        <v>50</v>
      </c>
    </row>
    <row r="6" spans="1:6" x14ac:dyDescent="0.35">
      <c r="A6" t="s">
        <v>51</v>
      </c>
      <c r="B6">
        <v>6</v>
      </c>
      <c r="C6">
        <v>6</v>
      </c>
      <c r="D6">
        <v>6</v>
      </c>
      <c r="E6">
        <v>6</v>
      </c>
      <c r="F6">
        <v>6</v>
      </c>
    </row>
    <row r="7" spans="1:6" x14ac:dyDescent="0.35">
      <c r="A7" s="5" t="s">
        <v>52</v>
      </c>
      <c r="B7" s="3">
        <v>0.43240000000000001</v>
      </c>
      <c r="C7" s="3">
        <v>0.27810000000000001</v>
      </c>
      <c r="D7" s="3">
        <v>0.34589999999999999</v>
      </c>
      <c r="E7" s="3">
        <v>0.37080000000000002</v>
      </c>
      <c r="F7" s="3">
        <v>0.3019</v>
      </c>
    </row>
    <row r="8" spans="1:6" x14ac:dyDescent="0.35">
      <c r="A8" t="s">
        <v>56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</row>
    <row r="9" spans="1:6" x14ac:dyDescent="0.35">
      <c r="A9" t="s">
        <v>57</v>
      </c>
      <c r="B9">
        <v>0.39179999999999998</v>
      </c>
      <c r="C9">
        <v>0.59360000000000002</v>
      </c>
      <c r="D9">
        <v>0.50190000000000001</v>
      </c>
      <c r="E9">
        <v>0.46920000000000001</v>
      </c>
      <c r="F9">
        <v>0.56089999999999995</v>
      </c>
    </row>
    <row r="10" spans="1:6" x14ac:dyDescent="0.35">
      <c r="A10" t="s">
        <v>58</v>
      </c>
      <c r="B10" t="s">
        <v>59</v>
      </c>
      <c r="C10" t="s">
        <v>59</v>
      </c>
      <c r="D10" t="s">
        <v>59</v>
      </c>
      <c r="E10" t="s">
        <v>59</v>
      </c>
      <c r="F10" t="s">
        <v>59</v>
      </c>
    </row>
    <row r="11" spans="1:6" x14ac:dyDescent="0.35">
      <c r="A11" t="s">
        <v>60</v>
      </c>
      <c r="B11" t="s">
        <v>61</v>
      </c>
      <c r="C11" t="s">
        <v>61</v>
      </c>
      <c r="D11" t="s">
        <v>61</v>
      </c>
      <c r="E11" t="s">
        <v>61</v>
      </c>
      <c r="F11" t="s">
        <v>61</v>
      </c>
    </row>
    <row r="12" spans="1:6" x14ac:dyDescent="0.35">
      <c r="A12" t="s">
        <v>62</v>
      </c>
      <c r="B12">
        <v>0.187</v>
      </c>
      <c r="C12">
        <v>7.7329999999999996E-2</v>
      </c>
      <c r="D12">
        <v>0.1196</v>
      </c>
      <c r="E12">
        <v>0.13750000000000001</v>
      </c>
      <c r="F12">
        <v>9.1160000000000005E-2</v>
      </c>
    </row>
    <row r="14" spans="1:6" x14ac:dyDescent="0.35">
      <c r="A14" s="3" t="s">
        <v>41</v>
      </c>
    </row>
    <row r="15" spans="1:6" x14ac:dyDescent="0.35">
      <c r="A15" t="s">
        <v>23</v>
      </c>
    </row>
    <row r="17" spans="1:6" x14ac:dyDescent="0.35">
      <c r="B17" s="3" t="s">
        <v>29</v>
      </c>
      <c r="C17" s="3" t="s">
        <v>42</v>
      </c>
      <c r="D17" s="3" t="s">
        <v>47</v>
      </c>
      <c r="E17" s="3" t="s">
        <v>49</v>
      </c>
      <c r="F17" s="3" t="s">
        <v>50</v>
      </c>
    </row>
    <row r="18" spans="1:6" x14ac:dyDescent="0.35">
      <c r="A18" t="s">
        <v>51</v>
      </c>
      <c r="B18">
        <v>6</v>
      </c>
      <c r="C18">
        <v>6</v>
      </c>
      <c r="D18">
        <v>6</v>
      </c>
      <c r="E18">
        <v>6</v>
      </c>
      <c r="F18">
        <v>6</v>
      </c>
    </row>
    <row r="19" spans="1:6" x14ac:dyDescent="0.35">
      <c r="A19" s="5" t="s">
        <v>52</v>
      </c>
      <c r="B19" s="3">
        <v>0.52580000000000005</v>
      </c>
      <c r="C19" s="3">
        <v>0.44159999999999999</v>
      </c>
      <c r="D19" s="3">
        <v>0.22489999999999999</v>
      </c>
      <c r="E19" s="3">
        <v>0.1288</v>
      </c>
      <c r="F19" s="3">
        <v>0.3619</v>
      </c>
    </row>
    <row r="20" spans="1:6" x14ac:dyDescent="0.35">
      <c r="A20" t="s">
        <v>56</v>
      </c>
      <c r="B20" t="s">
        <v>24</v>
      </c>
      <c r="C20" t="s">
        <v>25</v>
      </c>
      <c r="D20" t="s">
        <v>26</v>
      </c>
      <c r="E20" t="s">
        <v>27</v>
      </c>
      <c r="F20" t="s">
        <v>28</v>
      </c>
    </row>
    <row r="21" spans="1:6" x14ac:dyDescent="0.35">
      <c r="A21" t="s">
        <v>57</v>
      </c>
      <c r="B21">
        <v>0.28399999999999997</v>
      </c>
      <c r="C21">
        <v>0.38069999999999998</v>
      </c>
      <c r="D21">
        <v>0.66839999999999999</v>
      </c>
      <c r="E21">
        <v>0.80789999999999995</v>
      </c>
      <c r="F21">
        <v>0.48089999999999999</v>
      </c>
    </row>
    <row r="22" spans="1:6" x14ac:dyDescent="0.35">
      <c r="A22" t="s">
        <v>58</v>
      </c>
      <c r="B22" t="s">
        <v>59</v>
      </c>
      <c r="C22" t="s">
        <v>59</v>
      </c>
      <c r="D22" t="s">
        <v>59</v>
      </c>
      <c r="E22" t="s">
        <v>59</v>
      </c>
      <c r="F22" t="s">
        <v>59</v>
      </c>
    </row>
    <row r="23" spans="1:6" x14ac:dyDescent="0.35">
      <c r="A23" t="s">
        <v>60</v>
      </c>
      <c r="B23" t="s">
        <v>61</v>
      </c>
      <c r="C23" t="s">
        <v>61</v>
      </c>
      <c r="D23" t="s">
        <v>61</v>
      </c>
      <c r="E23" t="s">
        <v>61</v>
      </c>
      <c r="F23" t="s">
        <v>61</v>
      </c>
    </row>
    <row r="24" spans="1:6" x14ac:dyDescent="0.35">
      <c r="A24" t="s">
        <v>62</v>
      </c>
      <c r="B24">
        <v>0.27650000000000002</v>
      </c>
      <c r="C24">
        <v>0.19500000000000001</v>
      </c>
      <c r="D24">
        <v>5.0569999999999997E-2</v>
      </c>
      <c r="E24">
        <v>1.6580000000000001E-2</v>
      </c>
      <c r="F24">
        <v>0.13089999999999999</v>
      </c>
    </row>
    <row r="26" spans="1:6" x14ac:dyDescent="0.35">
      <c r="A26" s="3" t="s">
        <v>19</v>
      </c>
    </row>
    <row r="27" spans="1:6" x14ac:dyDescent="0.35">
      <c r="A27" t="s">
        <v>23</v>
      </c>
    </row>
    <row r="29" spans="1:6" x14ac:dyDescent="0.35">
      <c r="B29" s="3" t="s">
        <v>29</v>
      </c>
      <c r="C29" s="3" t="s">
        <v>42</v>
      </c>
      <c r="D29" s="3" t="s">
        <v>47</v>
      </c>
      <c r="E29" s="3" t="s">
        <v>49</v>
      </c>
      <c r="F29" s="3" t="s">
        <v>50</v>
      </c>
    </row>
    <row r="30" spans="1:6" x14ac:dyDescent="0.35">
      <c r="A30" t="s">
        <v>51</v>
      </c>
      <c r="B30">
        <v>6</v>
      </c>
      <c r="C30">
        <v>6</v>
      </c>
      <c r="D30">
        <v>6</v>
      </c>
      <c r="E30">
        <v>6</v>
      </c>
      <c r="F30">
        <v>6</v>
      </c>
    </row>
    <row r="31" spans="1:6" x14ac:dyDescent="0.35">
      <c r="A31" s="5" t="s">
        <v>52</v>
      </c>
      <c r="B31" s="3">
        <v>-0.3654</v>
      </c>
      <c r="C31" s="3">
        <v>-0.36940000000000001</v>
      </c>
      <c r="D31" s="3">
        <v>0.51659999999999995</v>
      </c>
      <c r="E31" s="3">
        <v>0.33529999999999999</v>
      </c>
      <c r="F31" s="3">
        <v>0.1303</v>
      </c>
    </row>
    <row r="32" spans="1:6" x14ac:dyDescent="0.35">
      <c r="A32" t="s">
        <v>56</v>
      </c>
      <c r="B32" t="s">
        <v>15</v>
      </c>
      <c r="C32" t="s">
        <v>16</v>
      </c>
      <c r="D32" t="s">
        <v>17</v>
      </c>
      <c r="E32" t="s">
        <v>18</v>
      </c>
      <c r="F32" t="s">
        <v>38</v>
      </c>
    </row>
    <row r="33" spans="1:6" x14ac:dyDescent="0.35">
      <c r="A33" t="s">
        <v>57</v>
      </c>
      <c r="B33">
        <v>0.4763</v>
      </c>
      <c r="C33">
        <v>0.47099999999999997</v>
      </c>
      <c r="D33">
        <v>0.29409999999999997</v>
      </c>
      <c r="E33">
        <v>0.51580000000000004</v>
      </c>
      <c r="F33">
        <v>0.80559999999999998</v>
      </c>
    </row>
    <row r="34" spans="1:6" x14ac:dyDescent="0.35">
      <c r="A34" t="s">
        <v>58</v>
      </c>
      <c r="B34" t="s">
        <v>59</v>
      </c>
      <c r="C34" t="s">
        <v>59</v>
      </c>
      <c r="D34" t="s">
        <v>59</v>
      </c>
      <c r="E34" t="s">
        <v>59</v>
      </c>
      <c r="F34" t="s">
        <v>59</v>
      </c>
    </row>
    <row r="35" spans="1:6" x14ac:dyDescent="0.35">
      <c r="A35" t="s">
        <v>60</v>
      </c>
      <c r="B35" t="s">
        <v>61</v>
      </c>
      <c r="C35" t="s">
        <v>61</v>
      </c>
      <c r="D35" t="s">
        <v>61</v>
      </c>
      <c r="E35" t="s">
        <v>61</v>
      </c>
      <c r="F35" t="s">
        <v>61</v>
      </c>
    </row>
    <row r="36" spans="1:6" x14ac:dyDescent="0.35">
      <c r="A36" t="s">
        <v>62</v>
      </c>
      <c r="B36">
        <v>0.13350000000000001</v>
      </c>
      <c r="C36">
        <v>0.13650000000000001</v>
      </c>
      <c r="D36">
        <v>0.26679999999999998</v>
      </c>
      <c r="E36">
        <v>0.1125</v>
      </c>
      <c r="F36">
        <v>1.6979999999999999E-2</v>
      </c>
    </row>
  </sheetData>
  <phoneticPr fontId="4" type="noConversion"/>
  <pageMargins left="0.75" right="0.75" top="1" bottom="1" header="0.5" footer="0.5"/>
  <pageSetup paperSize="0" scale="63" fitToHeight="2" orientation="landscape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D17" sqref="D17"/>
    </sheetView>
  </sheetViews>
  <sheetFormatPr defaultRowHeight="14.5" x14ac:dyDescent="0.35"/>
  <sheetData>
    <row r="1" spans="1:3" x14ac:dyDescent="0.35">
      <c r="A1" s="11" t="s">
        <v>65</v>
      </c>
      <c r="B1" t="s">
        <v>36</v>
      </c>
      <c r="C1" t="s">
        <v>37</v>
      </c>
    </row>
    <row r="2" spans="1:3" x14ac:dyDescent="0.35">
      <c r="A2" s="4" t="s">
        <v>75</v>
      </c>
      <c r="B2">
        <v>37</v>
      </c>
      <c r="C2" t="s">
        <v>67</v>
      </c>
    </row>
    <row r="3" spans="1:3" x14ac:dyDescent="0.35">
      <c r="A3" s="4" t="s">
        <v>76</v>
      </c>
      <c r="B3">
        <v>43</v>
      </c>
      <c r="C3" t="s">
        <v>67</v>
      </c>
    </row>
    <row r="4" spans="1:3" x14ac:dyDescent="0.35">
      <c r="A4" s="4" t="s">
        <v>77</v>
      </c>
      <c r="B4">
        <v>40</v>
      </c>
      <c r="C4" t="s">
        <v>67</v>
      </c>
    </row>
    <row r="5" spans="1:3" x14ac:dyDescent="0.35">
      <c r="A5" s="4" t="s">
        <v>78</v>
      </c>
      <c r="B5">
        <v>42</v>
      </c>
      <c r="C5" t="s">
        <v>66</v>
      </c>
    </row>
    <row r="6" spans="1:3" x14ac:dyDescent="0.35">
      <c r="A6" s="4" t="s">
        <v>79</v>
      </c>
      <c r="B6">
        <v>34</v>
      </c>
      <c r="C6" t="s">
        <v>67</v>
      </c>
    </row>
    <row r="7" spans="1:3" x14ac:dyDescent="0.35">
      <c r="A7" s="4" t="s">
        <v>80</v>
      </c>
      <c r="B7">
        <v>29</v>
      </c>
      <c r="C7" t="s">
        <v>66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N, V, NV All Cases</vt:lpstr>
      <vt:lpstr>CE (NN)</vt:lpstr>
      <vt:lpstr>CA1</vt:lpstr>
      <vt:lpstr>CA2-3</vt:lpstr>
      <vt:lpstr>CA4</vt:lpstr>
      <vt:lpstr>DG</vt:lpstr>
      <vt:lpstr>SUB</vt:lpstr>
      <vt:lpstr>Pearson</vt:lpstr>
      <vt:lpstr>Case Info</vt:lpstr>
      <vt:lpstr>Lesions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</dc:creator>
  <cp:lastModifiedBy>Christina Rogers</cp:lastModifiedBy>
  <cp:lastPrinted>2008-12-22T20:34:27Z</cp:lastPrinted>
  <dcterms:created xsi:type="dcterms:W3CDTF">2008-08-06T18:44:27Z</dcterms:created>
  <dcterms:modified xsi:type="dcterms:W3CDTF">2020-06-30T13:34:37Z</dcterms:modified>
</cp:coreProperties>
</file>