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dye\Documents\CMU_2018\Summer2019\Capstone\"/>
    </mc:Choice>
  </mc:AlternateContent>
  <xr:revisionPtr revIDLastSave="0" documentId="13_ncr:1_{62B359E0-1891-4873-BC3B-7B1E96DAB508}" xr6:coauthVersionLast="43" xr6:coauthVersionMax="43" xr10:uidLastSave="{00000000-0000-0000-0000-000000000000}"/>
  <bookViews>
    <workbookView xWindow="-2085" yWindow="-16320" windowWidth="29040" windowHeight="16440" tabRatio="682" activeTab="6" xr2:uid="{DC2C1296-2AA9-4B82-BF40-E8D6B33866F2}"/>
  </bookViews>
  <sheets>
    <sheet name="Legacy" sheetId="1" r:id="rId1"/>
    <sheet name="AllLabels" sheetId="2" r:id="rId2"/>
    <sheet name="Twitter" sheetId="3" r:id="rId3"/>
    <sheet name="Facebook" sheetId="5" r:id="rId4"/>
    <sheet name="Instagram" sheetId="6" r:id="rId5"/>
    <sheet name="Youtube" sheetId="7" r:id="rId6"/>
    <sheet name="All_Splits" sheetId="8" r:id="rId7"/>
    <sheet name="All_Splits (genre)" sheetId="11" r:id="rId8"/>
    <sheet name="TopArtistGenres" sheetId="9" r:id="rId9"/>
    <sheet name="PivotGenre" sheetId="10" r:id="rId10"/>
    <sheet name="Descriptives" sheetId="4" r:id="rId11"/>
  </sheets>
  <definedNames>
    <definedName name="_xlnm._FilterDatabase" localSheetId="1" hidden="1">AllLabels!$A$1:$V$726</definedName>
    <definedName name="_xlchart.v1.0" hidden="1">Twitter!$D$10:$D$438</definedName>
    <definedName name="_xlchart.v1.1" hidden="1">Twitter!$D$9</definedName>
    <definedName name="_xlchart.v1.10" hidden="1">Instagram!$D$10:$D$388</definedName>
    <definedName name="_xlchart.v1.11" hidden="1">Instagram!$D$10:$D$507</definedName>
    <definedName name="_xlchart.v1.12" hidden="1">Instagram!$D$9</definedName>
    <definedName name="_xlchart.v1.13" hidden="1">Instagram!$E$10:$E$388</definedName>
    <definedName name="_xlchart.v1.14" hidden="1">Instagram!$E$10:$E$507</definedName>
    <definedName name="_xlchart.v1.15" hidden="1">Instagram!$E$9</definedName>
    <definedName name="_xlchart.v1.16" hidden="1">Youtube!$D$10:$D$388</definedName>
    <definedName name="_xlchart.v1.17" hidden="1">Youtube!$D$10:$D$500</definedName>
    <definedName name="_xlchart.v1.18" hidden="1">Youtube!$D$9</definedName>
    <definedName name="_xlchart.v1.19" hidden="1">Youtube!$E$10:$E$388</definedName>
    <definedName name="_xlchart.v1.2" hidden="1">Twitter!$E$10:$E$438</definedName>
    <definedName name="_xlchart.v1.20" hidden="1">Youtube!$E$10:$E$500</definedName>
    <definedName name="_xlchart.v1.21" hidden="1">Youtube!$E$9</definedName>
    <definedName name="_xlchart.v1.22" hidden="1">All_Splits!$J$13</definedName>
    <definedName name="_xlchart.v1.23" hidden="1">All_Splits!$J$14:$J$159</definedName>
    <definedName name="_xlchart.v1.24" hidden="1">All_Splits!$K$13</definedName>
    <definedName name="_xlchart.v1.25" hidden="1">All_Splits!$K$14:$K$159</definedName>
    <definedName name="_xlchart.v1.26" hidden="1">All_Splits!$L$13</definedName>
    <definedName name="_xlchart.v1.27" hidden="1">All_Splits!$L$14:$L$159</definedName>
    <definedName name="_xlchart.v1.28" hidden="1">All_Splits!$M$13</definedName>
    <definedName name="_xlchart.v1.29" hidden="1">All_Splits!$M$14:$M$159</definedName>
    <definedName name="_xlchart.v1.3" hidden="1">Twitter!$E$9</definedName>
    <definedName name="_xlchart.v1.4" hidden="1">Facebook!$D$10:$D$438</definedName>
    <definedName name="_xlchart.v1.5" hidden="1">Facebook!$D$10:$D$507</definedName>
    <definedName name="_xlchart.v1.6" hidden="1">Facebook!$D$9</definedName>
    <definedName name="_xlchart.v1.7" hidden="1">Facebook!$E$10:$E$438</definedName>
    <definedName name="_xlchart.v1.8" hidden="1">Facebook!$E$10:$E$507</definedName>
    <definedName name="_xlchart.v1.9" hidden="1">Facebook!$E$9</definedName>
  </definedNames>
  <calcPr calcId="191029"/>
  <pivotCaches>
    <pivotCache cacheId="91" r:id="rId12"/>
    <pivotCache cacheId="105" r:id="rId13"/>
    <pivotCache cacheId="11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5" i="8" l="1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K61" i="8"/>
  <c r="AK62" i="8"/>
  <c r="AK63" i="8"/>
  <c r="AK64" i="8"/>
  <c r="AK65" i="8"/>
  <c r="AK66" i="8"/>
  <c r="AK67" i="8"/>
  <c r="AK68" i="8"/>
  <c r="AK69" i="8"/>
  <c r="AK70" i="8"/>
  <c r="AK71" i="8"/>
  <c r="AK72" i="8"/>
  <c r="AK73" i="8"/>
  <c r="AK74" i="8"/>
  <c r="AK75" i="8"/>
  <c r="AK76" i="8"/>
  <c r="AK77" i="8"/>
  <c r="AK78" i="8"/>
  <c r="AK79" i="8"/>
  <c r="AK80" i="8"/>
  <c r="AK81" i="8"/>
  <c r="AK82" i="8"/>
  <c r="AK83" i="8"/>
  <c r="AK84" i="8"/>
  <c r="AK85" i="8"/>
  <c r="AK86" i="8"/>
  <c r="AK87" i="8"/>
  <c r="AK88" i="8"/>
  <c r="AK89" i="8"/>
  <c r="AK90" i="8"/>
  <c r="AK91" i="8"/>
  <c r="AK92" i="8"/>
  <c r="AK93" i="8"/>
  <c r="AK94" i="8"/>
  <c r="AK95" i="8"/>
  <c r="AK96" i="8"/>
  <c r="AK97" i="8"/>
  <c r="AK98" i="8"/>
  <c r="AK99" i="8"/>
  <c r="AK100" i="8"/>
  <c r="AK101" i="8"/>
  <c r="AK102" i="8"/>
  <c r="AK103" i="8"/>
  <c r="AK104" i="8"/>
  <c r="AK105" i="8"/>
  <c r="AK106" i="8"/>
  <c r="AK107" i="8"/>
  <c r="AK108" i="8"/>
  <c r="AK109" i="8"/>
  <c r="AK110" i="8"/>
  <c r="AK111" i="8"/>
  <c r="AK112" i="8"/>
  <c r="AK113" i="8"/>
  <c r="AK114" i="8"/>
  <c r="AK115" i="8"/>
  <c r="AK116" i="8"/>
  <c r="AK117" i="8"/>
  <c r="AK118" i="8"/>
  <c r="AK119" i="8"/>
  <c r="AK120" i="8"/>
  <c r="AK121" i="8"/>
  <c r="AK122" i="8"/>
  <c r="AK123" i="8"/>
  <c r="AK124" i="8"/>
  <c r="AK125" i="8"/>
  <c r="AK126" i="8"/>
  <c r="AK127" i="8"/>
  <c r="AK128" i="8"/>
  <c r="AK129" i="8"/>
  <c r="AK130" i="8"/>
  <c r="AK131" i="8"/>
  <c r="AK132" i="8"/>
  <c r="AK133" i="8"/>
  <c r="AK134" i="8"/>
  <c r="AK135" i="8"/>
  <c r="AK136" i="8"/>
  <c r="AK137" i="8"/>
  <c r="AK138" i="8"/>
  <c r="AK139" i="8"/>
  <c r="AK140" i="8"/>
  <c r="AK141" i="8"/>
  <c r="AK142" i="8"/>
  <c r="AK143" i="8"/>
  <c r="AK144" i="8"/>
  <c r="AK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J83" i="8"/>
  <c r="AJ84" i="8"/>
  <c r="AJ85" i="8"/>
  <c r="AJ86" i="8"/>
  <c r="AJ87" i="8"/>
  <c r="AJ88" i="8"/>
  <c r="AJ89" i="8"/>
  <c r="AJ90" i="8"/>
  <c r="AJ91" i="8"/>
  <c r="AJ92" i="8"/>
  <c r="AJ93" i="8"/>
  <c r="AJ94" i="8"/>
  <c r="AJ95" i="8"/>
  <c r="AJ96" i="8"/>
  <c r="AJ97" i="8"/>
  <c r="AJ98" i="8"/>
  <c r="AJ99" i="8"/>
  <c r="AJ100" i="8"/>
  <c r="AJ101" i="8"/>
  <c r="AJ102" i="8"/>
  <c r="AJ103" i="8"/>
  <c r="AJ104" i="8"/>
  <c r="AJ105" i="8"/>
  <c r="AJ106" i="8"/>
  <c r="AJ107" i="8"/>
  <c r="AJ108" i="8"/>
  <c r="AJ109" i="8"/>
  <c r="AJ110" i="8"/>
  <c r="AJ111" i="8"/>
  <c r="AJ112" i="8"/>
  <c r="AJ113" i="8"/>
  <c r="AJ114" i="8"/>
  <c r="AJ115" i="8"/>
  <c r="AJ116" i="8"/>
  <c r="AJ117" i="8"/>
  <c r="AJ118" i="8"/>
  <c r="AJ119" i="8"/>
  <c r="AJ120" i="8"/>
  <c r="AJ121" i="8"/>
  <c r="AJ122" i="8"/>
  <c r="AJ123" i="8"/>
  <c r="AJ124" i="8"/>
  <c r="AJ125" i="8"/>
  <c r="AJ126" i="8"/>
  <c r="AJ127" i="8"/>
  <c r="AJ128" i="8"/>
  <c r="AJ129" i="8"/>
  <c r="AJ130" i="8"/>
  <c r="AJ131" i="8"/>
  <c r="AJ132" i="8"/>
  <c r="AJ133" i="8"/>
  <c r="AJ134" i="8"/>
  <c r="AJ135" i="8"/>
  <c r="AJ136" i="8"/>
  <c r="AJ137" i="8"/>
  <c r="AJ138" i="8"/>
  <c r="AJ139" i="8"/>
  <c r="AJ140" i="8"/>
  <c r="AJ141" i="8"/>
  <c r="AJ142" i="8"/>
  <c r="AJ143" i="8"/>
  <c r="AJ144" i="8"/>
  <c r="AJ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0" i="8"/>
  <c r="AI111" i="8"/>
  <c r="AI112" i="8"/>
  <c r="AI113" i="8"/>
  <c r="AI114" i="8"/>
  <c r="AI115" i="8"/>
  <c r="AI116" i="8"/>
  <c r="AI117" i="8"/>
  <c r="AI118" i="8"/>
  <c r="AI119" i="8"/>
  <c r="AI120" i="8"/>
  <c r="AI121" i="8"/>
  <c r="AI122" i="8"/>
  <c r="AI123" i="8"/>
  <c r="AI124" i="8"/>
  <c r="AI125" i="8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" i="8"/>
  <c r="AH14" i="8"/>
  <c r="AG12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112" i="8"/>
  <c r="AG113" i="8"/>
  <c r="AG114" i="8"/>
  <c r="AG115" i="8"/>
  <c r="AG116" i="8"/>
  <c r="AG117" i="8"/>
  <c r="AG118" i="8"/>
  <c r="AG119" i="8"/>
  <c r="AG120" i="8"/>
  <c r="AG121" i="8"/>
  <c r="AG122" i="8"/>
  <c r="AG123" i="8"/>
  <c r="AG124" i="8"/>
  <c r="AG125" i="8"/>
  <c r="AG126" i="8"/>
  <c r="AG127" i="8"/>
  <c r="AG128" i="8"/>
  <c r="AG129" i="8"/>
  <c r="AG130" i="8"/>
  <c r="AG131" i="8"/>
  <c r="AG132" i="8"/>
  <c r="AG133" i="8"/>
  <c r="AG134" i="8"/>
  <c r="AG135" i="8"/>
  <c r="AG136" i="8"/>
  <c r="AG137" i="8"/>
  <c r="AG138" i="8"/>
  <c r="AG139" i="8"/>
  <c r="AG140" i="8"/>
  <c r="AG141" i="8"/>
  <c r="AG142" i="8"/>
  <c r="AG143" i="8"/>
  <c r="AG144" i="8"/>
  <c r="AG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8" i="8"/>
  <c r="AF129" i="8"/>
  <c r="AF130" i="8"/>
  <c r="AF131" i="8"/>
  <c r="AF132" i="8"/>
  <c r="AF133" i="8"/>
  <c r="AF134" i="8"/>
  <c r="AF135" i="8"/>
  <c r="AF136" i="8"/>
  <c r="AF137" i="8"/>
  <c r="AF138" i="8"/>
  <c r="AF139" i="8"/>
  <c r="AF140" i="8"/>
  <c r="AF141" i="8"/>
  <c r="AF142" i="8"/>
  <c r="AF143" i="8"/>
  <c r="AF144" i="8"/>
  <c r="AF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" i="8"/>
  <c r="W15" i="8"/>
  <c r="X15" i="8"/>
  <c r="Y15" i="8"/>
  <c r="Z15" i="8"/>
  <c r="AA15" i="8"/>
  <c r="AB15" i="8"/>
  <c r="W16" i="8"/>
  <c r="X16" i="8"/>
  <c r="Y16" i="8"/>
  <c r="Z16" i="8"/>
  <c r="AA16" i="8"/>
  <c r="AB16" i="8"/>
  <c r="W17" i="8"/>
  <c r="X17" i="8"/>
  <c r="Y17" i="8"/>
  <c r="Z17" i="8"/>
  <c r="AA17" i="8"/>
  <c r="AB17" i="8"/>
  <c r="W18" i="8"/>
  <c r="X18" i="8"/>
  <c r="Y18" i="8"/>
  <c r="Z18" i="8"/>
  <c r="AA18" i="8"/>
  <c r="AB18" i="8"/>
  <c r="W19" i="8"/>
  <c r="X19" i="8"/>
  <c r="Y19" i="8"/>
  <c r="Z19" i="8"/>
  <c r="AA19" i="8"/>
  <c r="AB19" i="8"/>
  <c r="W20" i="8"/>
  <c r="X20" i="8"/>
  <c r="Y20" i="8"/>
  <c r="Z20" i="8"/>
  <c r="AA20" i="8"/>
  <c r="AB20" i="8"/>
  <c r="W21" i="8"/>
  <c r="X21" i="8"/>
  <c r="Y21" i="8"/>
  <c r="Z21" i="8"/>
  <c r="AA21" i="8"/>
  <c r="AB21" i="8"/>
  <c r="W22" i="8"/>
  <c r="X22" i="8"/>
  <c r="Y22" i="8"/>
  <c r="Z22" i="8"/>
  <c r="AA22" i="8"/>
  <c r="AB22" i="8"/>
  <c r="W23" i="8"/>
  <c r="X23" i="8"/>
  <c r="Y23" i="8"/>
  <c r="Z23" i="8"/>
  <c r="AA23" i="8"/>
  <c r="AB23" i="8"/>
  <c r="W24" i="8"/>
  <c r="X24" i="8"/>
  <c r="Y24" i="8"/>
  <c r="Z24" i="8"/>
  <c r="AA24" i="8"/>
  <c r="AB24" i="8"/>
  <c r="W25" i="8"/>
  <c r="X25" i="8"/>
  <c r="Y25" i="8"/>
  <c r="Z25" i="8"/>
  <c r="AA25" i="8"/>
  <c r="AB25" i="8"/>
  <c r="W26" i="8"/>
  <c r="X26" i="8"/>
  <c r="Y26" i="8"/>
  <c r="Z26" i="8"/>
  <c r="AA26" i="8"/>
  <c r="AB26" i="8"/>
  <c r="W27" i="8"/>
  <c r="X27" i="8"/>
  <c r="Y27" i="8"/>
  <c r="Z27" i="8"/>
  <c r="AA27" i="8"/>
  <c r="AB27" i="8"/>
  <c r="W28" i="8"/>
  <c r="X28" i="8"/>
  <c r="Y28" i="8"/>
  <c r="Z28" i="8"/>
  <c r="AA28" i="8"/>
  <c r="AB28" i="8"/>
  <c r="W29" i="8"/>
  <c r="X29" i="8"/>
  <c r="Y29" i="8"/>
  <c r="Z29" i="8"/>
  <c r="AA29" i="8"/>
  <c r="AB29" i="8"/>
  <c r="W30" i="8"/>
  <c r="X30" i="8"/>
  <c r="Y30" i="8"/>
  <c r="Z30" i="8"/>
  <c r="AA30" i="8"/>
  <c r="AB30" i="8"/>
  <c r="W31" i="8"/>
  <c r="X31" i="8"/>
  <c r="Y31" i="8"/>
  <c r="Z31" i="8"/>
  <c r="AA31" i="8"/>
  <c r="AB31" i="8"/>
  <c r="W32" i="8"/>
  <c r="X32" i="8"/>
  <c r="Y32" i="8"/>
  <c r="Z32" i="8"/>
  <c r="AA32" i="8"/>
  <c r="AB32" i="8"/>
  <c r="W33" i="8"/>
  <c r="X33" i="8"/>
  <c r="Y33" i="8"/>
  <c r="Z33" i="8"/>
  <c r="AA33" i="8"/>
  <c r="AB33" i="8"/>
  <c r="W34" i="8"/>
  <c r="X34" i="8"/>
  <c r="Y34" i="8"/>
  <c r="Z34" i="8"/>
  <c r="AA34" i="8"/>
  <c r="AB34" i="8"/>
  <c r="W35" i="8"/>
  <c r="X35" i="8"/>
  <c r="Y35" i="8"/>
  <c r="Z35" i="8"/>
  <c r="AA35" i="8"/>
  <c r="AB35" i="8"/>
  <c r="W36" i="8"/>
  <c r="X36" i="8"/>
  <c r="Y36" i="8"/>
  <c r="Z36" i="8"/>
  <c r="AA36" i="8"/>
  <c r="AB36" i="8"/>
  <c r="W37" i="8"/>
  <c r="X37" i="8"/>
  <c r="Y37" i="8"/>
  <c r="Z37" i="8"/>
  <c r="AA37" i="8"/>
  <c r="AB37" i="8"/>
  <c r="W38" i="8"/>
  <c r="X38" i="8"/>
  <c r="Y38" i="8"/>
  <c r="Z38" i="8"/>
  <c r="AA38" i="8"/>
  <c r="AB38" i="8"/>
  <c r="W39" i="8"/>
  <c r="X39" i="8"/>
  <c r="Y39" i="8"/>
  <c r="Z39" i="8"/>
  <c r="AA39" i="8"/>
  <c r="AB39" i="8"/>
  <c r="W40" i="8"/>
  <c r="X40" i="8"/>
  <c r="Y40" i="8"/>
  <c r="Z40" i="8"/>
  <c r="AA40" i="8"/>
  <c r="AB40" i="8"/>
  <c r="W41" i="8"/>
  <c r="X41" i="8"/>
  <c r="Y41" i="8"/>
  <c r="Z41" i="8"/>
  <c r="AA41" i="8"/>
  <c r="AB41" i="8"/>
  <c r="W42" i="8"/>
  <c r="X42" i="8"/>
  <c r="Y42" i="8"/>
  <c r="Z42" i="8"/>
  <c r="AA42" i="8"/>
  <c r="AB42" i="8"/>
  <c r="W43" i="8"/>
  <c r="X43" i="8"/>
  <c r="Y43" i="8"/>
  <c r="Z43" i="8"/>
  <c r="AA43" i="8"/>
  <c r="AB43" i="8"/>
  <c r="W44" i="8"/>
  <c r="X44" i="8"/>
  <c r="Y44" i="8"/>
  <c r="Z44" i="8"/>
  <c r="AA44" i="8"/>
  <c r="AB44" i="8"/>
  <c r="W45" i="8"/>
  <c r="X45" i="8"/>
  <c r="Y45" i="8"/>
  <c r="Z45" i="8"/>
  <c r="AA45" i="8"/>
  <c r="AB45" i="8"/>
  <c r="W46" i="8"/>
  <c r="X46" i="8"/>
  <c r="Y46" i="8"/>
  <c r="Z46" i="8"/>
  <c r="AA46" i="8"/>
  <c r="AB46" i="8"/>
  <c r="W47" i="8"/>
  <c r="X47" i="8"/>
  <c r="Y47" i="8"/>
  <c r="Z47" i="8"/>
  <c r="AA47" i="8"/>
  <c r="AB47" i="8"/>
  <c r="W48" i="8"/>
  <c r="X48" i="8"/>
  <c r="Y48" i="8"/>
  <c r="Z48" i="8"/>
  <c r="AA48" i="8"/>
  <c r="AB48" i="8"/>
  <c r="W49" i="8"/>
  <c r="X49" i="8"/>
  <c r="Y49" i="8"/>
  <c r="Z49" i="8"/>
  <c r="AA49" i="8"/>
  <c r="AB49" i="8"/>
  <c r="W50" i="8"/>
  <c r="X50" i="8"/>
  <c r="Y50" i="8"/>
  <c r="Z50" i="8"/>
  <c r="AA50" i="8"/>
  <c r="AB50" i="8"/>
  <c r="W51" i="8"/>
  <c r="X51" i="8"/>
  <c r="Y51" i="8"/>
  <c r="Z51" i="8"/>
  <c r="AA51" i="8"/>
  <c r="AB51" i="8"/>
  <c r="W52" i="8"/>
  <c r="X52" i="8"/>
  <c r="Y52" i="8"/>
  <c r="Z52" i="8"/>
  <c r="AA52" i="8"/>
  <c r="AB52" i="8"/>
  <c r="W53" i="8"/>
  <c r="X53" i="8"/>
  <c r="Y53" i="8"/>
  <c r="Z53" i="8"/>
  <c r="AA53" i="8"/>
  <c r="AB53" i="8"/>
  <c r="W54" i="8"/>
  <c r="X54" i="8"/>
  <c r="Y54" i="8"/>
  <c r="Z54" i="8"/>
  <c r="AA54" i="8"/>
  <c r="AB54" i="8"/>
  <c r="W55" i="8"/>
  <c r="X55" i="8"/>
  <c r="Y55" i="8"/>
  <c r="Z55" i="8"/>
  <c r="AA55" i="8"/>
  <c r="AB55" i="8"/>
  <c r="W56" i="8"/>
  <c r="X56" i="8"/>
  <c r="Y56" i="8"/>
  <c r="Z56" i="8"/>
  <c r="AA56" i="8"/>
  <c r="AB56" i="8"/>
  <c r="W57" i="8"/>
  <c r="X57" i="8"/>
  <c r="Y57" i="8"/>
  <c r="Z57" i="8"/>
  <c r="AA57" i="8"/>
  <c r="AB57" i="8"/>
  <c r="W58" i="8"/>
  <c r="X58" i="8"/>
  <c r="Y58" i="8"/>
  <c r="Z58" i="8"/>
  <c r="AA58" i="8"/>
  <c r="AB58" i="8"/>
  <c r="W59" i="8"/>
  <c r="X59" i="8"/>
  <c r="Y59" i="8"/>
  <c r="Z59" i="8"/>
  <c r="AA59" i="8"/>
  <c r="AB59" i="8"/>
  <c r="W60" i="8"/>
  <c r="X60" i="8"/>
  <c r="Y60" i="8"/>
  <c r="Z60" i="8"/>
  <c r="AA60" i="8"/>
  <c r="AB60" i="8"/>
  <c r="W61" i="8"/>
  <c r="X61" i="8"/>
  <c r="Y61" i="8"/>
  <c r="Z61" i="8"/>
  <c r="AA61" i="8"/>
  <c r="AB61" i="8"/>
  <c r="W62" i="8"/>
  <c r="X62" i="8"/>
  <c r="Y62" i="8"/>
  <c r="Z62" i="8"/>
  <c r="AA62" i="8"/>
  <c r="AB62" i="8"/>
  <c r="W63" i="8"/>
  <c r="X63" i="8"/>
  <c r="Y63" i="8"/>
  <c r="Z63" i="8"/>
  <c r="AA63" i="8"/>
  <c r="AB63" i="8"/>
  <c r="W64" i="8"/>
  <c r="X64" i="8"/>
  <c r="Y64" i="8"/>
  <c r="Z64" i="8"/>
  <c r="AA64" i="8"/>
  <c r="AB64" i="8"/>
  <c r="W65" i="8"/>
  <c r="X65" i="8"/>
  <c r="Y65" i="8"/>
  <c r="Z65" i="8"/>
  <c r="AA65" i="8"/>
  <c r="AB65" i="8"/>
  <c r="W66" i="8"/>
  <c r="X66" i="8"/>
  <c r="Y66" i="8"/>
  <c r="Z66" i="8"/>
  <c r="AA66" i="8"/>
  <c r="AB66" i="8"/>
  <c r="W67" i="8"/>
  <c r="X67" i="8"/>
  <c r="Y67" i="8"/>
  <c r="Z67" i="8"/>
  <c r="AA67" i="8"/>
  <c r="AB67" i="8"/>
  <c r="W68" i="8"/>
  <c r="X68" i="8"/>
  <c r="Y68" i="8"/>
  <c r="Z68" i="8"/>
  <c r="AA68" i="8"/>
  <c r="AB68" i="8"/>
  <c r="W69" i="8"/>
  <c r="X69" i="8"/>
  <c r="Y69" i="8"/>
  <c r="Z69" i="8"/>
  <c r="AA69" i="8"/>
  <c r="AB69" i="8"/>
  <c r="W70" i="8"/>
  <c r="X70" i="8"/>
  <c r="Y70" i="8"/>
  <c r="Z70" i="8"/>
  <c r="AA70" i="8"/>
  <c r="AB70" i="8"/>
  <c r="W71" i="8"/>
  <c r="X71" i="8"/>
  <c r="Y71" i="8"/>
  <c r="Z71" i="8"/>
  <c r="AA71" i="8"/>
  <c r="AB71" i="8"/>
  <c r="W72" i="8"/>
  <c r="X72" i="8"/>
  <c r="Y72" i="8"/>
  <c r="Z72" i="8"/>
  <c r="AA72" i="8"/>
  <c r="AB72" i="8"/>
  <c r="W73" i="8"/>
  <c r="X73" i="8"/>
  <c r="Y73" i="8"/>
  <c r="Z73" i="8"/>
  <c r="AA73" i="8"/>
  <c r="AB73" i="8"/>
  <c r="W74" i="8"/>
  <c r="X74" i="8"/>
  <c r="Y74" i="8"/>
  <c r="Z74" i="8"/>
  <c r="AA74" i="8"/>
  <c r="AB74" i="8"/>
  <c r="W75" i="8"/>
  <c r="X75" i="8"/>
  <c r="Y75" i="8"/>
  <c r="Z75" i="8"/>
  <c r="AA75" i="8"/>
  <c r="AB75" i="8"/>
  <c r="W76" i="8"/>
  <c r="X76" i="8"/>
  <c r="Y76" i="8"/>
  <c r="Z76" i="8"/>
  <c r="AA76" i="8"/>
  <c r="AB76" i="8"/>
  <c r="W77" i="8"/>
  <c r="X77" i="8"/>
  <c r="Y77" i="8"/>
  <c r="Z77" i="8"/>
  <c r="AA77" i="8"/>
  <c r="AB77" i="8"/>
  <c r="W78" i="8"/>
  <c r="X78" i="8"/>
  <c r="Y78" i="8"/>
  <c r="Z78" i="8"/>
  <c r="AA78" i="8"/>
  <c r="AB78" i="8"/>
  <c r="W79" i="8"/>
  <c r="X79" i="8"/>
  <c r="Y79" i="8"/>
  <c r="Z79" i="8"/>
  <c r="AA79" i="8"/>
  <c r="AB79" i="8"/>
  <c r="W80" i="8"/>
  <c r="X80" i="8"/>
  <c r="Y80" i="8"/>
  <c r="Z80" i="8"/>
  <c r="AA80" i="8"/>
  <c r="AB80" i="8"/>
  <c r="W81" i="8"/>
  <c r="X81" i="8"/>
  <c r="Y81" i="8"/>
  <c r="Z81" i="8"/>
  <c r="AA81" i="8"/>
  <c r="AB81" i="8"/>
  <c r="W82" i="8"/>
  <c r="X82" i="8"/>
  <c r="Y82" i="8"/>
  <c r="Z82" i="8"/>
  <c r="AA82" i="8"/>
  <c r="AB82" i="8"/>
  <c r="W83" i="8"/>
  <c r="X83" i="8"/>
  <c r="Y83" i="8"/>
  <c r="Z83" i="8"/>
  <c r="AA83" i="8"/>
  <c r="AB83" i="8"/>
  <c r="W84" i="8"/>
  <c r="X84" i="8"/>
  <c r="Y84" i="8"/>
  <c r="Z84" i="8"/>
  <c r="AA84" i="8"/>
  <c r="AB84" i="8"/>
  <c r="W85" i="8"/>
  <c r="X85" i="8"/>
  <c r="Y85" i="8"/>
  <c r="Z85" i="8"/>
  <c r="AA85" i="8"/>
  <c r="AB85" i="8"/>
  <c r="W86" i="8"/>
  <c r="X86" i="8"/>
  <c r="Y86" i="8"/>
  <c r="Z86" i="8"/>
  <c r="AA86" i="8"/>
  <c r="AB86" i="8"/>
  <c r="W87" i="8"/>
  <c r="X87" i="8"/>
  <c r="Y87" i="8"/>
  <c r="Z87" i="8"/>
  <c r="AA87" i="8"/>
  <c r="AB87" i="8"/>
  <c r="W88" i="8"/>
  <c r="X88" i="8"/>
  <c r="Y88" i="8"/>
  <c r="Z88" i="8"/>
  <c r="AA88" i="8"/>
  <c r="AB88" i="8"/>
  <c r="W89" i="8"/>
  <c r="X89" i="8"/>
  <c r="Y89" i="8"/>
  <c r="Z89" i="8"/>
  <c r="AA89" i="8"/>
  <c r="AB89" i="8"/>
  <c r="W90" i="8"/>
  <c r="X90" i="8"/>
  <c r="Y90" i="8"/>
  <c r="Z90" i="8"/>
  <c r="AA90" i="8"/>
  <c r="AB90" i="8"/>
  <c r="W91" i="8"/>
  <c r="X91" i="8"/>
  <c r="Y91" i="8"/>
  <c r="Z91" i="8"/>
  <c r="AA91" i="8"/>
  <c r="AB91" i="8"/>
  <c r="W92" i="8"/>
  <c r="X92" i="8"/>
  <c r="Y92" i="8"/>
  <c r="Z92" i="8"/>
  <c r="AA92" i="8"/>
  <c r="AB92" i="8"/>
  <c r="W93" i="8"/>
  <c r="X93" i="8"/>
  <c r="Y93" i="8"/>
  <c r="Z93" i="8"/>
  <c r="AA93" i="8"/>
  <c r="AB93" i="8"/>
  <c r="W94" i="8"/>
  <c r="X94" i="8"/>
  <c r="Y94" i="8"/>
  <c r="Z94" i="8"/>
  <c r="AA94" i="8"/>
  <c r="AB94" i="8"/>
  <c r="W95" i="8"/>
  <c r="X95" i="8"/>
  <c r="Y95" i="8"/>
  <c r="Z95" i="8"/>
  <c r="AA95" i="8"/>
  <c r="AB95" i="8"/>
  <c r="W96" i="8"/>
  <c r="X96" i="8"/>
  <c r="Y96" i="8"/>
  <c r="Z96" i="8"/>
  <c r="AA96" i="8"/>
  <c r="AB96" i="8"/>
  <c r="W97" i="8"/>
  <c r="X97" i="8"/>
  <c r="Y97" i="8"/>
  <c r="Z97" i="8"/>
  <c r="AA97" i="8"/>
  <c r="AB97" i="8"/>
  <c r="W98" i="8"/>
  <c r="X98" i="8"/>
  <c r="Y98" i="8"/>
  <c r="Z98" i="8"/>
  <c r="AA98" i="8"/>
  <c r="AB98" i="8"/>
  <c r="W99" i="8"/>
  <c r="X99" i="8"/>
  <c r="Y99" i="8"/>
  <c r="Z99" i="8"/>
  <c r="AA99" i="8"/>
  <c r="AB99" i="8"/>
  <c r="W100" i="8"/>
  <c r="X100" i="8"/>
  <c r="Y100" i="8"/>
  <c r="Z100" i="8"/>
  <c r="AA100" i="8"/>
  <c r="AB100" i="8"/>
  <c r="W101" i="8"/>
  <c r="X101" i="8"/>
  <c r="Y101" i="8"/>
  <c r="Z101" i="8"/>
  <c r="AA101" i="8"/>
  <c r="AB101" i="8"/>
  <c r="W102" i="8"/>
  <c r="X102" i="8"/>
  <c r="Y102" i="8"/>
  <c r="Z102" i="8"/>
  <c r="AA102" i="8"/>
  <c r="AB102" i="8"/>
  <c r="W103" i="8"/>
  <c r="X103" i="8"/>
  <c r="Y103" i="8"/>
  <c r="Z103" i="8"/>
  <c r="AA103" i="8"/>
  <c r="AB103" i="8"/>
  <c r="W104" i="8"/>
  <c r="X104" i="8"/>
  <c r="Y104" i="8"/>
  <c r="Z104" i="8"/>
  <c r="AA104" i="8"/>
  <c r="AB104" i="8"/>
  <c r="W105" i="8"/>
  <c r="X105" i="8"/>
  <c r="Y105" i="8"/>
  <c r="Z105" i="8"/>
  <c r="AA105" i="8"/>
  <c r="AB105" i="8"/>
  <c r="W106" i="8"/>
  <c r="X106" i="8"/>
  <c r="Y106" i="8"/>
  <c r="Z106" i="8"/>
  <c r="AA106" i="8"/>
  <c r="AB106" i="8"/>
  <c r="W107" i="8"/>
  <c r="X107" i="8"/>
  <c r="Y107" i="8"/>
  <c r="Z107" i="8"/>
  <c r="AA107" i="8"/>
  <c r="AB107" i="8"/>
  <c r="W108" i="8"/>
  <c r="X108" i="8"/>
  <c r="Y108" i="8"/>
  <c r="Z108" i="8"/>
  <c r="AA108" i="8"/>
  <c r="AB108" i="8"/>
  <c r="W109" i="8"/>
  <c r="X109" i="8"/>
  <c r="Y109" i="8"/>
  <c r="Z109" i="8"/>
  <c r="AA109" i="8"/>
  <c r="AB109" i="8"/>
  <c r="W110" i="8"/>
  <c r="X110" i="8"/>
  <c r="Y110" i="8"/>
  <c r="Z110" i="8"/>
  <c r="AA110" i="8"/>
  <c r="AB110" i="8"/>
  <c r="W111" i="8"/>
  <c r="X111" i="8"/>
  <c r="Y111" i="8"/>
  <c r="Z111" i="8"/>
  <c r="AA111" i="8"/>
  <c r="AB111" i="8"/>
  <c r="W112" i="8"/>
  <c r="X112" i="8"/>
  <c r="Y112" i="8"/>
  <c r="Z112" i="8"/>
  <c r="AA112" i="8"/>
  <c r="AB112" i="8"/>
  <c r="W113" i="8"/>
  <c r="X113" i="8"/>
  <c r="Y113" i="8"/>
  <c r="Z113" i="8"/>
  <c r="AA113" i="8"/>
  <c r="AB113" i="8"/>
  <c r="W114" i="8"/>
  <c r="X114" i="8"/>
  <c r="Y114" i="8"/>
  <c r="Z114" i="8"/>
  <c r="AA114" i="8"/>
  <c r="AB114" i="8"/>
  <c r="W115" i="8"/>
  <c r="X115" i="8"/>
  <c r="Y115" i="8"/>
  <c r="Z115" i="8"/>
  <c r="AA115" i="8"/>
  <c r="AB115" i="8"/>
  <c r="W116" i="8"/>
  <c r="X116" i="8"/>
  <c r="Y116" i="8"/>
  <c r="Z116" i="8"/>
  <c r="AA116" i="8"/>
  <c r="AB116" i="8"/>
  <c r="W117" i="8"/>
  <c r="X117" i="8"/>
  <c r="Y117" i="8"/>
  <c r="Z117" i="8"/>
  <c r="AA117" i="8"/>
  <c r="AB117" i="8"/>
  <c r="W118" i="8"/>
  <c r="X118" i="8"/>
  <c r="Y118" i="8"/>
  <c r="Z118" i="8"/>
  <c r="AA118" i="8"/>
  <c r="AB118" i="8"/>
  <c r="W119" i="8"/>
  <c r="X119" i="8"/>
  <c r="Y119" i="8"/>
  <c r="Z119" i="8"/>
  <c r="AA119" i="8"/>
  <c r="AB119" i="8"/>
  <c r="W120" i="8"/>
  <c r="X120" i="8"/>
  <c r="Y120" i="8"/>
  <c r="Z120" i="8"/>
  <c r="AA120" i="8"/>
  <c r="AB120" i="8"/>
  <c r="W121" i="8"/>
  <c r="X121" i="8"/>
  <c r="Y121" i="8"/>
  <c r="Z121" i="8"/>
  <c r="AA121" i="8"/>
  <c r="AB121" i="8"/>
  <c r="W122" i="8"/>
  <c r="X122" i="8"/>
  <c r="Y122" i="8"/>
  <c r="Z122" i="8"/>
  <c r="AA122" i="8"/>
  <c r="AB122" i="8"/>
  <c r="W123" i="8"/>
  <c r="X123" i="8"/>
  <c r="Y123" i="8"/>
  <c r="Z123" i="8"/>
  <c r="AA123" i="8"/>
  <c r="AB123" i="8"/>
  <c r="W124" i="8"/>
  <c r="X124" i="8"/>
  <c r="Y124" i="8"/>
  <c r="Z124" i="8"/>
  <c r="AA124" i="8"/>
  <c r="AB124" i="8"/>
  <c r="W125" i="8"/>
  <c r="X125" i="8"/>
  <c r="Y125" i="8"/>
  <c r="Z125" i="8"/>
  <c r="AA125" i="8"/>
  <c r="AB125" i="8"/>
  <c r="W126" i="8"/>
  <c r="X126" i="8"/>
  <c r="Y126" i="8"/>
  <c r="Z126" i="8"/>
  <c r="AA126" i="8"/>
  <c r="AB126" i="8"/>
  <c r="W127" i="8"/>
  <c r="X127" i="8"/>
  <c r="Y127" i="8"/>
  <c r="Z127" i="8"/>
  <c r="AA127" i="8"/>
  <c r="AB127" i="8"/>
  <c r="W128" i="8"/>
  <c r="X128" i="8"/>
  <c r="Y128" i="8"/>
  <c r="Z128" i="8"/>
  <c r="AA128" i="8"/>
  <c r="AB128" i="8"/>
  <c r="W129" i="8"/>
  <c r="X129" i="8"/>
  <c r="Y129" i="8"/>
  <c r="Z129" i="8"/>
  <c r="AA129" i="8"/>
  <c r="AB129" i="8"/>
  <c r="W130" i="8"/>
  <c r="X130" i="8"/>
  <c r="Y130" i="8"/>
  <c r="Z130" i="8"/>
  <c r="AA130" i="8"/>
  <c r="AB130" i="8"/>
  <c r="W131" i="8"/>
  <c r="X131" i="8"/>
  <c r="Y131" i="8"/>
  <c r="Z131" i="8"/>
  <c r="AA131" i="8"/>
  <c r="AB131" i="8"/>
  <c r="W132" i="8"/>
  <c r="X132" i="8"/>
  <c r="Y132" i="8"/>
  <c r="Z132" i="8"/>
  <c r="AA132" i="8"/>
  <c r="AB132" i="8"/>
  <c r="W133" i="8"/>
  <c r="X133" i="8"/>
  <c r="Y133" i="8"/>
  <c r="Z133" i="8"/>
  <c r="AA133" i="8"/>
  <c r="AB133" i="8"/>
  <c r="W134" i="8"/>
  <c r="X134" i="8"/>
  <c r="Y134" i="8"/>
  <c r="Z134" i="8"/>
  <c r="AA134" i="8"/>
  <c r="AB134" i="8"/>
  <c r="W135" i="8"/>
  <c r="X135" i="8"/>
  <c r="Y135" i="8"/>
  <c r="Z135" i="8"/>
  <c r="AA135" i="8"/>
  <c r="AB135" i="8"/>
  <c r="W136" i="8"/>
  <c r="X136" i="8"/>
  <c r="Y136" i="8"/>
  <c r="Z136" i="8"/>
  <c r="AA136" i="8"/>
  <c r="AB136" i="8"/>
  <c r="W137" i="8"/>
  <c r="X137" i="8"/>
  <c r="Y137" i="8"/>
  <c r="Z137" i="8"/>
  <c r="AA137" i="8"/>
  <c r="AB137" i="8"/>
  <c r="W138" i="8"/>
  <c r="X138" i="8"/>
  <c r="Y138" i="8"/>
  <c r="Z138" i="8"/>
  <c r="AA138" i="8"/>
  <c r="AB138" i="8"/>
  <c r="W139" i="8"/>
  <c r="X139" i="8"/>
  <c r="Y139" i="8"/>
  <c r="Z139" i="8"/>
  <c r="AA139" i="8"/>
  <c r="AB139" i="8"/>
  <c r="W140" i="8"/>
  <c r="X140" i="8"/>
  <c r="Y140" i="8"/>
  <c r="Z140" i="8"/>
  <c r="AA140" i="8"/>
  <c r="AB140" i="8"/>
  <c r="W141" i="8"/>
  <c r="X141" i="8"/>
  <c r="Y141" i="8"/>
  <c r="Z141" i="8"/>
  <c r="AA141" i="8"/>
  <c r="AB141" i="8"/>
  <c r="W142" i="8"/>
  <c r="X142" i="8"/>
  <c r="Y142" i="8"/>
  <c r="Z142" i="8"/>
  <c r="AA142" i="8"/>
  <c r="AB142" i="8"/>
  <c r="W143" i="8"/>
  <c r="X143" i="8"/>
  <c r="Y143" i="8"/>
  <c r="Z143" i="8"/>
  <c r="AA143" i="8"/>
  <c r="AB143" i="8"/>
  <c r="W144" i="8"/>
  <c r="X144" i="8"/>
  <c r="Y144" i="8"/>
  <c r="Z144" i="8"/>
  <c r="AA144" i="8"/>
  <c r="AB144" i="8"/>
  <c r="AB14" i="8"/>
  <c r="AB12" i="8" s="1"/>
  <c r="AA14" i="8"/>
  <c r="AA12" i="8" s="1"/>
  <c r="Z14" i="8"/>
  <c r="Z12" i="8" s="1"/>
  <c r="Y14" i="8"/>
  <c r="Y12" i="8" s="1"/>
  <c r="X14" i="8"/>
  <c r="X12" i="8" s="1"/>
  <c r="W14" i="8"/>
  <c r="W12" i="8" s="1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" i="8"/>
  <c r="R11" i="8" s="1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" i="8"/>
  <c r="M144" i="8"/>
  <c r="L144" i="8"/>
  <c r="K144" i="8"/>
  <c r="M143" i="8"/>
  <c r="L143" i="8"/>
  <c r="K143" i="8"/>
  <c r="M142" i="8"/>
  <c r="L142" i="8"/>
  <c r="K142" i="8"/>
  <c r="M141" i="8"/>
  <c r="L141" i="8"/>
  <c r="K141" i="8"/>
  <c r="M140" i="8"/>
  <c r="L140" i="8"/>
  <c r="K140" i="8"/>
  <c r="M139" i="8"/>
  <c r="L139" i="8"/>
  <c r="K139" i="8"/>
  <c r="M138" i="8"/>
  <c r="L138" i="8"/>
  <c r="K138" i="8"/>
  <c r="M137" i="8"/>
  <c r="L137" i="8"/>
  <c r="K137" i="8"/>
  <c r="M136" i="8"/>
  <c r="L136" i="8"/>
  <c r="K136" i="8"/>
  <c r="M135" i="8"/>
  <c r="L135" i="8"/>
  <c r="K135" i="8"/>
  <c r="M134" i="8"/>
  <c r="L134" i="8"/>
  <c r="K134" i="8"/>
  <c r="M133" i="8"/>
  <c r="L133" i="8"/>
  <c r="K133" i="8"/>
  <c r="M132" i="8"/>
  <c r="L132" i="8"/>
  <c r="K132" i="8"/>
  <c r="M131" i="8"/>
  <c r="L131" i="8"/>
  <c r="K131" i="8"/>
  <c r="M130" i="8"/>
  <c r="L130" i="8"/>
  <c r="K130" i="8"/>
  <c r="M129" i="8"/>
  <c r="L129" i="8"/>
  <c r="K129" i="8"/>
  <c r="M128" i="8"/>
  <c r="L128" i="8"/>
  <c r="K128" i="8"/>
  <c r="M127" i="8"/>
  <c r="L127" i="8"/>
  <c r="K127" i="8"/>
  <c r="M126" i="8"/>
  <c r="L126" i="8"/>
  <c r="K126" i="8"/>
  <c r="M125" i="8"/>
  <c r="L125" i="8"/>
  <c r="K125" i="8"/>
  <c r="M124" i="8"/>
  <c r="L124" i="8"/>
  <c r="K124" i="8"/>
  <c r="M123" i="8"/>
  <c r="L123" i="8"/>
  <c r="K123" i="8"/>
  <c r="M122" i="8"/>
  <c r="L122" i="8"/>
  <c r="K122" i="8"/>
  <c r="M121" i="8"/>
  <c r="L121" i="8"/>
  <c r="K121" i="8"/>
  <c r="M120" i="8"/>
  <c r="L120" i="8"/>
  <c r="K120" i="8"/>
  <c r="M119" i="8"/>
  <c r="L119" i="8"/>
  <c r="K119" i="8"/>
  <c r="M118" i="8"/>
  <c r="L118" i="8"/>
  <c r="K118" i="8"/>
  <c r="M117" i="8"/>
  <c r="L117" i="8"/>
  <c r="K117" i="8"/>
  <c r="M116" i="8"/>
  <c r="L116" i="8"/>
  <c r="K116" i="8"/>
  <c r="M115" i="8"/>
  <c r="L115" i="8"/>
  <c r="K115" i="8"/>
  <c r="M114" i="8"/>
  <c r="L114" i="8"/>
  <c r="K114" i="8"/>
  <c r="M113" i="8"/>
  <c r="L113" i="8"/>
  <c r="K113" i="8"/>
  <c r="M112" i="8"/>
  <c r="L112" i="8"/>
  <c r="K112" i="8"/>
  <c r="M111" i="8"/>
  <c r="L111" i="8"/>
  <c r="K111" i="8"/>
  <c r="M110" i="8"/>
  <c r="L110" i="8"/>
  <c r="K110" i="8"/>
  <c r="M109" i="8"/>
  <c r="L109" i="8"/>
  <c r="K109" i="8"/>
  <c r="M108" i="8"/>
  <c r="L108" i="8"/>
  <c r="K108" i="8"/>
  <c r="M107" i="8"/>
  <c r="L107" i="8"/>
  <c r="K107" i="8"/>
  <c r="M106" i="8"/>
  <c r="L106" i="8"/>
  <c r="K106" i="8"/>
  <c r="M105" i="8"/>
  <c r="L105" i="8"/>
  <c r="K105" i="8"/>
  <c r="M104" i="8"/>
  <c r="L104" i="8"/>
  <c r="K104" i="8"/>
  <c r="M103" i="8"/>
  <c r="L103" i="8"/>
  <c r="K103" i="8"/>
  <c r="M102" i="8"/>
  <c r="L102" i="8"/>
  <c r="K102" i="8"/>
  <c r="M101" i="8"/>
  <c r="L101" i="8"/>
  <c r="K101" i="8"/>
  <c r="M100" i="8"/>
  <c r="L100" i="8"/>
  <c r="K100" i="8"/>
  <c r="M99" i="8"/>
  <c r="L99" i="8"/>
  <c r="K99" i="8"/>
  <c r="M98" i="8"/>
  <c r="L98" i="8"/>
  <c r="K98" i="8"/>
  <c r="M97" i="8"/>
  <c r="L97" i="8"/>
  <c r="K97" i="8"/>
  <c r="M96" i="8"/>
  <c r="L96" i="8"/>
  <c r="K96" i="8"/>
  <c r="M95" i="8"/>
  <c r="L95" i="8"/>
  <c r="K95" i="8"/>
  <c r="M94" i="8"/>
  <c r="L94" i="8"/>
  <c r="K94" i="8"/>
  <c r="M93" i="8"/>
  <c r="L93" i="8"/>
  <c r="K93" i="8"/>
  <c r="M92" i="8"/>
  <c r="L92" i="8"/>
  <c r="K92" i="8"/>
  <c r="M91" i="8"/>
  <c r="L91" i="8"/>
  <c r="K91" i="8"/>
  <c r="M90" i="8"/>
  <c r="L90" i="8"/>
  <c r="K90" i="8"/>
  <c r="M89" i="8"/>
  <c r="L89" i="8"/>
  <c r="K89" i="8"/>
  <c r="M88" i="8"/>
  <c r="L88" i="8"/>
  <c r="K88" i="8"/>
  <c r="M87" i="8"/>
  <c r="L87" i="8"/>
  <c r="K87" i="8"/>
  <c r="M86" i="8"/>
  <c r="L86" i="8"/>
  <c r="K86" i="8"/>
  <c r="M85" i="8"/>
  <c r="L85" i="8"/>
  <c r="K85" i="8"/>
  <c r="M84" i="8"/>
  <c r="L84" i="8"/>
  <c r="K84" i="8"/>
  <c r="M83" i="8"/>
  <c r="L83" i="8"/>
  <c r="K83" i="8"/>
  <c r="M82" i="8"/>
  <c r="L82" i="8"/>
  <c r="K82" i="8"/>
  <c r="M81" i="8"/>
  <c r="L81" i="8"/>
  <c r="K81" i="8"/>
  <c r="M80" i="8"/>
  <c r="L80" i="8"/>
  <c r="K80" i="8"/>
  <c r="M79" i="8"/>
  <c r="L79" i="8"/>
  <c r="K79" i="8"/>
  <c r="M78" i="8"/>
  <c r="L78" i="8"/>
  <c r="K78" i="8"/>
  <c r="M77" i="8"/>
  <c r="L77" i="8"/>
  <c r="K77" i="8"/>
  <c r="M76" i="8"/>
  <c r="L76" i="8"/>
  <c r="K76" i="8"/>
  <c r="M75" i="8"/>
  <c r="L75" i="8"/>
  <c r="K75" i="8"/>
  <c r="M74" i="8"/>
  <c r="L74" i="8"/>
  <c r="K74" i="8"/>
  <c r="M73" i="8"/>
  <c r="L73" i="8"/>
  <c r="K73" i="8"/>
  <c r="M72" i="8"/>
  <c r="L72" i="8"/>
  <c r="K72" i="8"/>
  <c r="M71" i="8"/>
  <c r="L71" i="8"/>
  <c r="K71" i="8"/>
  <c r="M70" i="8"/>
  <c r="L70" i="8"/>
  <c r="K70" i="8"/>
  <c r="M69" i="8"/>
  <c r="L69" i="8"/>
  <c r="K69" i="8"/>
  <c r="M68" i="8"/>
  <c r="L68" i="8"/>
  <c r="K68" i="8"/>
  <c r="M67" i="8"/>
  <c r="L67" i="8"/>
  <c r="K67" i="8"/>
  <c r="M66" i="8"/>
  <c r="L66" i="8"/>
  <c r="K66" i="8"/>
  <c r="M65" i="8"/>
  <c r="L65" i="8"/>
  <c r="K65" i="8"/>
  <c r="M64" i="8"/>
  <c r="L64" i="8"/>
  <c r="K64" i="8"/>
  <c r="M63" i="8"/>
  <c r="L63" i="8"/>
  <c r="K63" i="8"/>
  <c r="M62" i="8"/>
  <c r="L62" i="8"/>
  <c r="K62" i="8"/>
  <c r="M61" i="8"/>
  <c r="L61" i="8"/>
  <c r="K61" i="8"/>
  <c r="M60" i="8"/>
  <c r="L60" i="8"/>
  <c r="K60" i="8"/>
  <c r="M59" i="8"/>
  <c r="L59" i="8"/>
  <c r="K59" i="8"/>
  <c r="M58" i="8"/>
  <c r="L58" i="8"/>
  <c r="K58" i="8"/>
  <c r="M57" i="8"/>
  <c r="L57" i="8"/>
  <c r="K57" i="8"/>
  <c r="M56" i="8"/>
  <c r="L56" i="8"/>
  <c r="K56" i="8"/>
  <c r="M55" i="8"/>
  <c r="L55" i="8"/>
  <c r="K55" i="8"/>
  <c r="M54" i="8"/>
  <c r="L54" i="8"/>
  <c r="K54" i="8"/>
  <c r="M53" i="8"/>
  <c r="L53" i="8"/>
  <c r="K53" i="8"/>
  <c r="M52" i="8"/>
  <c r="L52" i="8"/>
  <c r="K52" i="8"/>
  <c r="M51" i="8"/>
  <c r="L51" i="8"/>
  <c r="K51" i="8"/>
  <c r="M50" i="8"/>
  <c r="L50" i="8"/>
  <c r="K50" i="8"/>
  <c r="M49" i="8"/>
  <c r="L49" i="8"/>
  <c r="K49" i="8"/>
  <c r="M48" i="8"/>
  <c r="L48" i="8"/>
  <c r="K48" i="8"/>
  <c r="M47" i="8"/>
  <c r="L47" i="8"/>
  <c r="K47" i="8"/>
  <c r="M46" i="8"/>
  <c r="L46" i="8"/>
  <c r="K46" i="8"/>
  <c r="M45" i="8"/>
  <c r="L45" i="8"/>
  <c r="K45" i="8"/>
  <c r="M44" i="8"/>
  <c r="L44" i="8"/>
  <c r="K44" i="8"/>
  <c r="M43" i="8"/>
  <c r="L43" i="8"/>
  <c r="K43" i="8"/>
  <c r="M42" i="8"/>
  <c r="L42" i="8"/>
  <c r="K42" i="8"/>
  <c r="M41" i="8"/>
  <c r="L41" i="8"/>
  <c r="K41" i="8"/>
  <c r="M40" i="8"/>
  <c r="L40" i="8"/>
  <c r="K40" i="8"/>
  <c r="M39" i="8"/>
  <c r="L39" i="8"/>
  <c r="K39" i="8"/>
  <c r="M38" i="8"/>
  <c r="L38" i="8"/>
  <c r="K38" i="8"/>
  <c r="M37" i="8"/>
  <c r="L37" i="8"/>
  <c r="K37" i="8"/>
  <c r="M36" i="8"/>
  <c r="L36" i="8"/>
  <c r="K36" i="8"/>
  <c r="M35" i="8"/>
  <c r="L35" i="8"/>
  <c r="K35" i="8"/>
  <c r="M34" i="8"/>
  <c r="L34" i="8"/>
  <c r="K34" i="8"/>
  <c r="M33" i="8"/>
  <c r="L33" i="8"/>
  <c r="K33" i="8"/>
  <c r="M32" i="8"/>
  <c r="L32" i="8"/>
  <c r="K32" i="8"/>
  <c r="M31" i="8"/>
  <c r="L31" i="8"/>
  <c r="K31" i="8"/>
  <c r="M30" i="8"/>
  <c r="L30" i="8"/>
  <c r="K30" i="8"/>
  <c r="M29" i="8"/>
  <c r="L29" i="8"/>
  <c r="K29" i="8"/>
  <c r="M28" i="8"/>
  <c r="L28" i="8"/>
  <c r="K28" i="8"/>
  <c r="M27" i="8"/>
  <c r="L27" i="8"/>
  <c r="K27" i="8"/>
  <c r="M26" i="8"/>
  <c r="L26" i="8"/>
  <c r="K26" i="8"/>
  <c r="M25" i="8"/>
  <c r="L25" i="8"/>
  <c r="K25" i="8"/>
  <c r="M24" i="8"/>
  <c r="L24" i="8"/>
  <c r="K24" i="8"/>
  <c r="M23" i="8"/>
  <c r="L23" i="8"/>
  <c r="K23" i="8"/>
  <c r="M22" i="8"/>
  <c r="L22" i="8"/>
  <c r="K22" i="8"/>
  <c r="M21" i="8"/>
  <c r="L21" i="8"/>
  <c r="K21" i="8"/>
  <c r="M20" i="8"/>
  <c r="L20" i="8"/>
  <c r="K20" i="8"/>
  <c r="M19" i="8"/>
  <c r="L19" i="8"/>
  <c r="K19" i="8"/>
  <c r="M18" i="8"/>
  <c r="L18" i="8"/>
  <c r="K18" i="8"/>
  <c r="M17" i="8"/>
  <c r="L17" i="8"/>
  <c r="K17" i="8"/>
  <c r="M16" i="8"/>
  <c r="L16" i="8"/>
  <c r="K16" i="8"/>
  <c r="M15" i="8"/>
  <c r="L15" i="8"/>
  <c r="K15" i="8"/>
  <c r="M14" i="8"/>
  <c r="L14" i="8"/>
  <c r="K14" i="8"/>
  <c r="M13" i="8"/>
  <c r="L13" i="8"/>
  <c r="K13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M9" i="8"/>
  <c r="L9" i="8"/>
  <c r="K9" i="8"/>
  <c r="M8" i="8"/>
  <c r="L8" i="8"/>
  <c r="K8" i="8"/>
  <c r="J9" i="8"/>
  <c r="J8" i="8"/>
  <c r="X3" i="2"/>
  <c r="Y3" i="2"/>
  <c r="Z3" i="2"/>
  <c r="AA3" i="2"/>
  <c r="X4" i="2"/>
  <c r="Y4" i="2"/>
  <c r="Z4" i="2"/>
  <c r="AA4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AA10" i="2"/>
  <c r="X11" i="2"/>
  <c r="Y11" i="2"/>
  <c r="Z11" i="2"/>
  <c r="AA11" i="2"/>
  <c r="X12" i="2"/>
  <c r="Y12" i="2"/>
  <c r="Z12" i="2"/>
  <c r="AA12" i="2"/>
  <c r="X13" i="2"/>
  <c r="Y13" i="2"/>
  <c r="Z13" i="2"/>
  <c r="AA13" i="2"/>
  <c r="X14" i="2"/>
  <c r="Y14" i="2"/>
  <c r="Z14" i="2"/>
  <c r="AA14" i="2"/>
  <c r="X15" i="2"/>
  <c r="Y15" i="2"/>
  <c r="Z15" i="2"/>
  <c r="AA15" i="2"/>
  <c r="X16" i="2"/>
  <c r="Y16" i="2"/>
  <c r="Z16" i="2"/>
  <c r="AA16" i="2"/>
  <c r="X17" i="2"/>
  <c r="Y17" i="2"/>
  <c r="Z17" i="2"/>
  <c r="AA17" i="2"/>
  <c r="X18" i="2"/>
  <c r="Y18" i="2"/>
  <c r="Z18" i="2"/>
  <c r="AA18" i="2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X24" i="2"/>
  <c r="Y24" i="2"/>
  <c r="Z24" i="2"/>
  <c r="AA24" i="2"/>
  <c r="X25" i="2"/>
  <c r="Y25" i="2"/>
  <c r="Z25" i="2"/>
  <c r="AA25" i="2"/>
  <c r="X26" i="2"/>
  <c r="Y26" i="2"/>
  <c r="Z26" i="2"/>
  <c r="AA26" i="2"/>
  <c r="X27" i="2"/>
  <c r="Y27" i="2"/>
  <c r="Z27" i="2"/>
  <c r="AA27" i="2"/>
  <c r="X28" i="2"/>
  <c r="Y28" i="2"/>
  <c r="Z28" i="2"/>
  <c r="AA28" i="2"/>
  <c r="X29" i="2"/>
  <c r="Y29" i="2"/>
  <c r="Z29" i="2"/>
  <c r="AA29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X56" i="2"/>
  <c r="Y56" i="2"/>
  <c r="Z56" i="2"/>
  <c r="AA56" i="2"/>
  <c r="X57" i="2"/>
  <c r="Y57" i="2"/>
  <c r="Z57" i="2"/>
  <c r="AA57" i="2"/>
  <c r="X58" i="2"/>
  <c r="Y58" i="2"/>
  <c r="Z58" i="2"/>
  <c r="AA58" i="2"/>
  <c r="X59" i="2"/>
  <c r="Y59" i="2"/>
  <c r="Z59" i="2"/>
  <c r="AA59" i="2"/>
  <c r="X60" i="2"/>
  <c r="Y60" i="2"/>
  <c r="Z60" i="2"/>
  <c r="AA60" i="2"/>
  <c r="X61" i="2"/>
  <c r="Y61" i="2"/>
  <c r="Z61" i="2"/>
  <c r="AA61" i="2"/>
  <c r="X62" i="2"/>
  <c r="Y62" i="2"/>
  <c r="Z62" i="2"/>
  <c r="AA62" i="2"/>
  <c r="X63" i="2"/>
  <c r="Y63" i="2"/>
  <c r="Z63" i="2"/>
  <c r="AA63" i="2"/>
  <c r="X64" i="2"/>
  <c r="Y64" i="2"/>
  <c r="Z64" i="2"/>
  <c r="AA64" i="2"/>
  <c r="X65" i="2"/>
  <c r="Y65" i="2"/>
  <c r="Z65" i="2"/>
  <c r="AA65" i="2"/>
  <c r="X66" i="2"/>
  <c r="Y66" i="2"/>
  <c r="Z66" i="2"/>
  <c r="AA66" i="2"/>
  <c r="X67" i="2"/>
  <c r="Y67" i="2"/>
  <c r="Z67" i="2"/>
  <c r="AA67" i="2"/>
  <c r="X68" i="2"/>
  <c r="Y68" i="2"/>
  <c r="Z68" i="2"/>
  <c r="AA68" i="2"/>
  <c r="X69" i="2"/>
  <c r="Y69" i="2"/>
  <c r="Z69" i="2"/>
  <c r="AA69" i="2"/>
  <c r="X70" i="2"/>
  <c r="Y70" i="2"/>
  <c r="Z70" i="2"/>
  <c r="AA70" i="2"/>
  <c r="X71" i="2"/>
  <c r="Y71" i="2"/>
  <c r="Z71" i="2"/>
  <c r="AA71" i="2"/>
  <c r="X72" i="2"/>
  <c r="Y72" i="2"/>
  <c r="Z72" i="2"/>
  <c r="AA72" i="2"/>
  <c r="X73" i="2"/>
  <c r="Y73" i="2"/>
  <c r="Z73" i="2"/>
  <c r="AA73" i="2"/>
  <c r="X74" i="2"/>
  <c r="Y74" i="2"/>
  <c r="Z74" i="2"/>
  <c r="AA74" i="2"/>
  <c r="X75" i="2"/>
  <c r="Y75" i="2"/>
  <c r="Z75" i="2"/>
  <c r="AA75" i="2"/>
  <c r="X76" i="2"/>
  <c r="Y76" i="2"/>
  <c r="Z76" i="2"/>
  <c r="AA76" i="2"/>
  <c r="X77" i="2"/>
  <c r="Y77" i="2"/>
  <c r="Z77" i="2"/>
  <c r="AA77" i="2"/>
  <c r="X78" i="2"/>
  <c r="Y78" i="2"/>
  <c r="Z78" i="2"/>
  <c r="AA78" i="2"/>
  <c r="X79" i="2"/>
  <c r="Y79" i="2"/>
  <c r="Z79" i="2"/>
  <c r="AA79" i="2"/>
  <c r="X80" i="2"/>
  <c r="Y80" i="2"/>
  <c r="Z80" i="2"/>
  <c r="AA80" i="2"/>
  <c r="X81" i="2"/>
  <c r="Y81" i="2"/>
  <c r="Z81" i="2"/>
  <c r="AA81" i="2"/>
  <c r="X82" i="2"/>
  <c r="Y82" i="2"/>
  <c r="Z82" i="2"/>
  <c r="AA82" i="2"/>
  <c r="X83" i="2"/>
  <c r="Y83" i="2"/>
  <c r="Z83" i="2"/>
  <c r="AA83" i="2"/>
  <c r="X84" i="2"/>
  <c r="Y84" i="2"/>
  <c r="Z84" i="2"/>
  <c r="AA84" i="2"/>
  <c r="X85" i="2"/>
  <c r="Y85" i="2"/>
  <c r="Z85" i="2"/>
  <c r="AA85" i="2"/>
  <c r="X86" i="2"/>
  <c r="Y86" i="2"/>
  <c r="Z86" i="2"/>
  <c r="AA86" i="2"/>
  <c r="X87" i="2"/>
  <c r="Y87" i="2"/>
  <c r="Z87" i="2"/>
  <c r="AA87" i="2"/>
  <c r="X88" i="2"/>
  <c r="Y88" i="2"/>
  <c r="Z88" i="2"/>
  <c r="AA88" i="2"/>
  <c r="X89" i="2"/>
  <c r="Y89" i="2"/>
  <c r="Z89" i="2"/>
  <c r="AA89" i="2"/>
  <c r="X90" i="2"/>
  <c r="Y90" i="2"/>
  <c r="Z90" i="2"/>
  <c r="AA90" i="2"/>
  <c r="X91" i="2"/>
  <c r="Y91" i="2"/>
  <c r="Z91" i="2"/>
  <c r="AA91" i="2"/>
  <c r="X92" i="2"/>
  <c r="Y92" i="2"/>
  <c r="Z92" i="2"/>
  <c r="AA92" i="2"/>
  <c r="X93" i="2"/>
  <c r="Y93" i="2"/>
  <c r="Z93" i="2"/>
  <c r="AA93" i="2"/>
  <c r="X94" i="2"/>
  <c r="Y94" i="2"/>
  <c r="Z94" i="2"/>
  <c r="AA94" i="2"/>
  <c r="X95" i="2"/>
  <c r="Y95" i="2"/>
  <c r="Z95" i="2"/>
  <c r="AA95" i="2"/>
  <c r="X96" i="2"/>
  <c r="Y96" i="2"/>
  <c r="Z96" i="2"/>
  <c r="AA96" i="2"/>
  <c r="X97" i="2"/>
  <c r="Y97" i="2"/>
  <c r="Z97" i="2"/>
  <c r="AA97" i="2"/>
  <c r="X98" i="2"/>
  <c r="Y98" i="2"/>
  <c r="Z98" i="2"/>
  <c r="AA98" i="2"/>
  <c r="X99" i="2"/>
  <c r="Y99" i="2"/>
  <c r="Z99" i="2"/>
  <c r="AA99" i="2"/>
  <c r="X100" i="2"/>
  <c r="Y100" i="2"/>
  <c r="Z100" i="2"/>
  <c r="AA100" i="2"/>
  <c r="X101" i="2"/>
  <c r="Y101" i="2"/>
  <c r="Z101" i="2"/>
  <c r="AA101" i="2"/>
  <c r="X102" i="2"/>
  <c r="Y102" i="2"/>
  <c r="Z102" i="2"/>
  <c r="AA102" i="2"/>
  <c r="X103" i="2"/>
  <c r="Y103" i="2"/>
  <c r="Z103" i="2"/>
  <c r="AA103" i="2"/>
  <c r="X104" i="2"/>
  <c r="Y104" i="2"/>
  <c r="Z104" i="2"/>
  <c r="AA104" i="2"/>
  <c r="X105" i="2"/>
  <c r="Y105" i="2"/>
  <c r="Z105" i="2"/>
  <c r="AA105" i="2"/>
  <c r="X106" i="2"/>
  <c r="Y106" i="2"/>
  <c r="Z106" i="2"/>
  <c r="AA106" i="2"/>
  <c r="X107" i="2"/>
  <c r="Y107" i="2"/>
  <c r="Z107" i="2"/>
  <c r="AA107" i="2"/>
  <c r="X108" i="2"/>
  <c r="Y108" i="2"/>
  <c r="Z108" i="2"/>
  <c r="AA108" i="2"/>
  <c r="X109" i="2"/>
  <c r="Y109" i="2"/>
  <c r="Z109" i="2"/>
  <c r="AA109" i="2"/>
  <c r="X110" i="2"/>
  <c r="Y110" i="2"/>
  <c r="Z110" i="2"/>
  <c r="AA110" i="2"/>
  <c r="X111" i="2"/>
  <c r="Y111" i="2"/>
  <c r="Z111" i="2"/>
  <c r="AA111" i="2"/>
  <c r="X112" i="2"/>
  <c r="Y112" i="2"/>
  <c r="Z112" i="2"/>
  <c r="AA112" i="2"/>
  <c r="X113" i="2"/>
  <c r="Y113" i="2"/>
  <c r="Z113" i="2"/>
  <c r="AA113" i="2"/>
  <c r="X114" i="2"/>
  <c r="Y114" i="2"/>
  <c r="Z114" i="2"/>
  <c r="AA114" i="2"/>
  <c r="X115" i="2"/>
  <c r="Y115" i="2"/>
  <c r="Z115" i="2"/>
  <c r="AA115" i="2"/>
  <c r="X116" i="2"/>
  <c r="Y116" i="2"/>
  <c r="Z116" i="2"/>
  <c r="AA116" i="2"/>
  <c r="X117" i="2"/>
  <c r="Y117" i="2"/>
  <c r="Z117" i="2"/>
  <c r="AA117" i="2"/>
  <c r="X118" i="2"/>
  <c r="Y118" i="2"/>
  <c r="Z118" i="2"/>
  <c r="AA118" i="2"/>
  <c r="X119" i="2"/>
  <c r="Y119" i="2"/>
  <c r="Z119" i="2"/>
  <c r="AA119" i="2"/>
  <c r="X120" i="2"/>
  <c r="Y120" i="2"/>
  <c r="Z120" i="2"/>
  <c r="AA120" i="2"/>
  <c r="X121" i="2"/>
  <c r="Y121" i="2"/>
  <c r="Z121" i="2"/>
  <c r="AA121" i="2"/>
  <c r="X122" i="2"/>
  <c r="Y122" i="2"/>
  <c r="Z122" i="2"/>
  <c r="AA122" i="2"/>
  <c r="X123" i="2"/>
  <c r="Y123" i="2"/>
  <c r="Z123" i="2"/>
  <c r="AA123" i="2"/>
  <c r="X124" i="2"/>
  <c r="Y124" i="2"/>
  <c r="Z124" i="2"/>
  <c r="AA124" i="2"/>
  <c r="X125" i="2"/>
  <c r="Y125" i="2"/>
  <c r="Z125" i="2"/>
  <c r="AA125" i="2"/>
  <c r="X126" i="2"/>
  <c r="Y126" i="2"/>
  <c r="Z126" i="2"/>
  <c r="AA126" i="2"/>
  <c r="X127" i="2"/>
  <c r="Y127" i="2"/>
  <c r="Z127" i="2"/>
  <c r="AA127" i="2"/>
  <c r="X128" i="2"/>
  <c r="Y128" i="2"/>
  <c r="Z128" i="2"/>
  <c r="AA128" i="2"/>
  <c r="X129" i="2"/>
  <c r="Y129" i="2"/>
  <c r="Z129" i="2"/>
  <c r="AA129" i="2"/>
  <c r="X130" i="2"/>
  <c r="Y130" i="2"/>
  <c r="Z130" i="2"/>
  <c r="AA130" i="2"/>
  <c r="X131" i="2"/>
  <c r="Y131" i="2"/>
  <c r="Z131" i="2"/>
  <c r="AA131" i="2"/>
  <c r="X132" i="2"/>
  <c r="Y132" i="2"/>
  <c r="Z132" i="2"/>
  <c r="AA132" i="2"/>
  <c r="X133" i="2"/>
  <c r="Y133" i="2"/>
  <c r="Z133" i="2"/>
  <c r="AA133" i="2"/>
  <c r="X134" i="2"/>
  <c r="Y134" i="2"/>
  <c r="Z134" i="2"/>
  <c r="AA134" i="2"/>
  <c r="X135" i="2"/>
  <c r="Y135" i="2"/>
  <c r="Z135" i="2"/>
  <c r="AA135" i="2"/>
  <c r="X136" i="2"/>
  <c r="Y136" i="2"/>
  <c r="Z136" i="2"/>
  <c r="AA136" i="2"/>
  <c r="X137" i="2"/>
  <c r="Y137" i="2"/>
  <c r="Z137" i="2"/>
  <c r="AA137" i="2"/>
  <c r="X138" i="2"/>
  <c r="Y138" i="2"/>
  <c r="Z138" i="2"/>
  <c r="AA138" i="2"/>
  <c r="X139" i="2"/>
  <c r="Y139" i="2"/>
  <c r="Z139" i="2"/>
  <c r="AA139" i="2"/>
  <c r="X140" i="2"/>
  <c r="Y140" i="2"/>
  <c r="Z140" i="2"/>
  <c r="AA140" i="2"/>
  <c r="X141" i="2"/>
  <c r="Y141" i="2"/>
  <c r="Z141" i="2"/>
  <c r="AA141" i="2"/>
  <c r="X142" i="2"/>
  <c r="Y142" i="2"/>
  <c r="Z142" i="2"/>
  <c r="AA142" i="2"/>
  <c r="X143" i="2"/>
  <c r="Y143" i="2"/>
  <c r="Z143" i="2"/>
  <c r="AA143" i="2"/>
  <c r="X144" i="2"/>
  <c r="Y144" i="2"/>
  <c r="Z144" i="2"/>
  <c r="AA144" i="2"/>
  <c r="X145" i="2"/>
  <c r="Y145" i="2"/>
  <c r="Z145" i="2"/>
  <c r="AA145" i="2"/>
  <c r="X146" i="2"/>
  <c r="Y146" i="2"/>
  <c r="Z146" i="2"/>
  <c r="AA146" i="2"/>
  <c r="X147" i="2"/>
  <c r="Y147" i="2"/>
  <c r="Z147" i="2"/>
  <c r="AA147" i="2"/>
  <c r="X148" i="2"/>
  <c r="Y148" i="2"/>
  <c r="Z148" i="2"/>
  <c r="AA148" i="2"/>
  <c r="X149" i="2"/>
  <c r="Y149" i="2"/>
  <c r="Z149" i="2"/>
  <c r="AA149" i="2"/>
  <c r="X150" i="2"/>
  <c r="Y150" i="2"/>
  <c r="Z150" i="2"/>
  <c r="AA150" i="2"/>
  <c r="X151" i="2"/>
  <c r="Y151" i="2"/>
  <c r="Z151" i="2"/>
  <c r="AA151" i="2"/>
  <c r="X152" i="2"/>
  <c r="Y152" i="2"/>
  <c r="Z152" i="2"/>
  <c r="AA152" i="2"/>
  <c r="X153" i="2"/>
  <c r="Y153" i="2"/>
  <c r="Z153" i="2"/>
  <c r="AA153" i="2"/>
  <c r="X154" i="2"/>
  <c r="Y154" i="2"/>
  <c r="Z154" i="2"/>
  <c r="AA154" i="2"/>
  <c r="X155" i="2"/>
  <c r="Y155" i="2"/>
  <c r="Z155" i="2"/>
  <c r="AA155" i="2"/>
  <c r="X156" i="2"/>
  <c r="Y156" i="2"/>
  <c r="Z156" i="2"/>
  <c r="AA156" i="2"/>
  <c r="X157" i="2"/>
  <c r="Y157" i="2"/>
  <c r="Z157" i="2"/>
  <c r="AA157" i="2"/>
  <c r="X158" i="2"/>
  <c r="Y158" i="2"/>
  <c r="Z158" i="2"/>
  <c r="AA158" i="2"/>
  <c r="X159" i="2"/>
  <c r="Y159" i="2"/>
  <c r="Z159" i="2"/>
  <c r="AA159" i="2"/>
  <c r="X160" i="2"/>
  <c r="Y160" i="2"/>
  <c r="Z160" i="2"/>
  <c r="AA160" i="2"/>
  <c r="X161" i="2"/>
  <c r="Y161" i="2"/>
  <c r="Z161" i="2"/>
  <c r="AA161" i="2"/>
  <c r="X162" i="2"/>
  <c r="Y162" i="2"/>
  <c r="Z162" i="2"/>
  <c r="AA162" i="2"/>
  <c r="X163" i="2"/>
  <c r="Y163" i="2"/>
  <c r="Z163" i="2"/>
  <c r="AA163" i="2"/>
  <c r="X164" i="2"/>
  <c r="Y164" i="2"/>
  <c r="Z164" i="2"/>
  <c r="AA164" i="2"/>
  <c r="X165" i="2"/>
  <c r="Y165" i="2"/>
  <c r="Z165" i="2"/>
  <c r="AA165" i="2"/>
  <c r="X166" i="2"/>
  <c r="Y166" i="2"/>
  <c r="Z166" i="2"/>
  <c r="AA166" i="2"/>
  <c r="X167" i="2"/>
  <c r="Y167" i="2"/>
  <c r="Z167" i="2"/>
  <c r="AA167" i="2"/>
  <c r="X168" i="2"/>
  <c r="Y168" i="2"/>
  <c r="Z168" i="2"/>
  <c r="AA168" i="2"/>
  <c r="X169" i="2"/>
  <c r="Y169" i="2"/>
  <c r="Z169" i="2"/>
  <c r="AA169" i="2"/>
  <c r="X170" i="2"/>
  <c r="Y170" i="2"/>
  <c r="Z170" i="2"/>
  <c r="AA170" i="2"/>
  <c r="X171" i="2"/>
  <c r="Y171" i="2"/>
  <c r="Z171" i="2"/>
  <c r="AA171" i="2"/>
  <c r="X172" i="2"/>
  <c r="Y172" i="2"/>
  <c r="Z172" i="2"/>
  <c r="AA172" i="2"/>
  <c r="X173" i="2"/>
  <c r="Y173" i="2"/>
  <c r="Z173" i="2"/>
  <c r="AA173" i="2"/>
  <c r="X174" i="2"/>
  <c r="Y174" i="2"/>
  <c r="Z174" i="2"/>
  <c r="AA174" i="2"/>
  <c r="X175" i="2"/>
  <c r="Y175" i="2"/>
  <c r="Z175" i="2"/>
  <c r="AA175" i="2"/>
  <c r="X176" i="2"/>
  <c r="Y176" i="2"/>
  <c r="Z176" i="2"/>
  <c r="AA176" i="2"/>
  <c r="X177" i="2"/>
  <c r="Y177" i="2"/>
  <c r="Z177" i="2"/>
  <c r="AA177" i="2"/>
  <c r="X178" i="2"/>
  <c r="Y178" i="2"/>
  <c r="Z178" i="2"/>
  <c r="AA178" i="2"/>
  <c r="X179" i="2"/>
  <c r="Y179" i="2"/>
  <c r="Z179" i="2"/>
  <c r="AA179" i="2"/>
  <c r="X180" i="2"/>
  <c r="Y180" i="2"/>
  <c r="Z180" i="2"/>
  <c r="AA180" i="2"/>
  <c r="X181" i="2"/>
  <c r="Y181" i="2"/>
  <c r="Z181" i="2"/>
  <c r="AA181" i="2"/>
  <c r="X182" i="2"/>
  <c r="Y182" i="2"/>
  <c r="Z182" i="2"/>
  <c r="AA182" i="2"/>
  <c r="X183" i="2"/>
  <c r="Y183" i="2"/>
  <c r="Z183" i="2"/>
  <c r="AA183" i="2"/>
  <c r="X184" i="2"/>
  <c r="Y184" i="2"/>
  <c r="Z184" i="2"/>
  <c r="AA184" i="2"/>
  <c r="X185" i="2"/>
  <c r="Y185" i="2"/>
  <c r="Z185" i="2"/>
  <c r="AA185" i="2"/>
  <c r="X186" i="2"/>
  <c r="Y186" i="2"/>
  <c r="Z186" i="2"/>
  <c r="AA186" i="2"/>
  <c r="X187" i="2"/>
  <c r="Y187" i="2"/>
  <c r="Z187" i="2"/>
  <c r="AA187" i="2"/>
  <c r="X188" i="2"/>
  <c r="Y188" i="2"/>
  <c r="Z188" i="2"/>
  <c r="AA188" i="2"/>
  <c r="X189" i="2"/>
  <c r="Y189" i="2"/>
  <c r="Z189" i="2"/>
  <c r="AA189" i="2"/>
  <c r="X190" i="2"/>
  <c r="Y190" i="2"/>
  <c r="Z190" i="2"/>
  <c r="AA190" i="2"/>
  <c r="X191" i="2"/>
  <c r="Y191" i="2"/>
  <c r="Z191" i="2"/>
  <c r="AA191" i="2"/>
  <c r="X192" i="2"/>
  <c r="Y192" i="2"/>
  <c r="Z192" i="2"/>
  <c r="AA192" i="2"/>
  <c r="X193" i="2"/>
  <c r="Y193" i="2"/>
  <c r="Z193" i="2"/>
  <c r="AA193" i="2"/>
  <c r="X194" i="2"/>
  <c r="Y194" i="2"/>
  <c r="Z194" i="2"/>
  <c r="AA194" i="2"/>
  <c r="X195" i="2"/>
  <c r="Y195" i="2"/>
  <c r="Z195" i="2"/>
  <c r="AA195" i="2"/>
  <c r="X196" i="2"/>
  <c r="Y196" i="2"/>
  <c r="Z196" i="2"/>
  <c r="AA196" i="2"/>
  <c r="X197" i="2"/>
  <c r="Y197" i="2"/>
  <c r="Z197" i="2"/>
  <c r="AA197" i="2"/>
  <c r="X198" i="2"/>
  <c r="Y198" i="2"/>
  <c r="Z198" i="2"/>
  <c r="AA198" i="2"/>
  <c r="X199" i="2"/>
  <c r="Y199" i="2"/>
  <c r="Z199" i="2"/>
  <c r="AA199" i="2"/>
  <c r="X200" i="2"/>
  <c r="Y200" i="2"/>
  <c r="Z200" i="2"/>
  <c r="AA200" i="2"/>
  <c r="X201" i="2"/>
  <c r="Y201" i="2"/>
  <c r="Z201" i="2"/>
  <c r="AA201" i="2"/>
  <c r="X202" i="2"/>
  <c r="Y202" i="2"/>
  <c r="Z202" i="2"/>
  <c r="AA202" i="2"/>
  <c r="X203" i="2"/>
  <c r="Y203" i="2"/>
  <c r="Z203" i="2"/>
  <c r="AA203" i="2"/>
  <c r="X204" i="2"/>
  <c r="Y204" i="2"/>
  <c r="Z204" i="2"/>
  <c r="AA204" i="2"/>
  <c r="X205" i="2"/>
  <c r="Y205" i="2"/>
  <c r="Z205" i="2"/>
  <c r="AA205" i="2"/>
  <c r="X206" i="2"/>
  <c r="Y206" i="2"/>
  <c r="Z206" i="2"/>
  <c r="AA206" i="2"/>
  <c r="X207" i="2"/>
  <c r="Y207" i="2"/>
  <c r="Z207" i="2"/>
  <c r="AA207" i="2"/>
  <c r="X208" i="2"/>
  <c r="Y208" i="2"/>
  <c r="Z208" i="2"/>
  <c r="AA208" i="2"/>
  <c r="X209" i="2"/>
  <c r="Y209" i="2"/>
  <c r="Z209" i="2"/>
  <c r="AA209" i="2"/>
  <c r="X210" i="2"/>
  <c r="Y210" i="2"/>
  <c r="Z210" i="2"/>
  <c r="AA210" i="2"/>
  <c r="X211" i="2"/>
  <c r="Y211" i="2"/>
  <c r="Z211" i="2"/>
  <c r="AA211" i="2"/>
  <c r="X212" i="2"/>
  <c r="Y212" i="2"/>
  <c r="Z212" i="2"/>
  <c r="AA212" i="2"/>
  <c r="X213" i="2"/>
  <c r="Y213" i="2"/>
  <c r="Z213" i="2"/>
  <c r="AA213" i="2"/>
  <c r="X214" i="2"/>
  <c r="Y214" i="2"/>
  <c r="Z214" i="2"/>
  <c r="AA214" i="2"/>
  <c r="X215" i="2"/>
  <c r="Y215" i="2"/>
  <c r="Z215" i="2"/>
  <c r="AA215" i="2"/>
  <c r="X216" i="2"/>
  <c r="Y216" i="2"/>
  <c r="Z216" i="2"/>
  <c r="AA216" i="2"/>
  <c r="X217" i="2"/>
  <c r="Y217" i="2"/>
  <c r="Z217" i="2"/>
  <c r="AA217" i="2"/>
  <c r="X218" i="2"/>
  <c r="Y218" i="2"/>
  <c r="Z218" i="2"/>
  <c r="AA218" i="2"/>
  <c r="X219" i="2"/>
  <c r="Y219" i="2"/>
  <c r="Z219" i="2"/>
  <c r="AA219" i="2"/>
  <c r="X220" i="2"/>
  <c r="Y220" i="2"/>
  <c r="Z220" i="2"/>
  <c r="AA220" i="2"/>
  <c r="X221" i="2"/>
  <c r="Y221" i="2"/>
  <c r="Z221" i="2"/>
  <c r="AA221" i="2"/>
  <c r="X222" i="2"/>
  <c r="Y222" i="2"/>
  <c r="Z222" i="2"/>
  <c r="AA222" i="2"/>
  <c r="X223" i="2"/>
  <c r="Y223" i="2"/>
  <c r="Z223" i="2"/>
  <c r="AA223" i="2"/>
  <c r="X224" i="2"/>
  <c r="Y224" i="2"/>
  <c r="Z224" i="2"/>
  <c r="AA224" i="2"/>
  <c r="X225" i="2"/>
  <c r="Y225" i="2"/>
  <c r="Z225" i="2"/>
  <c r="AA225" i="2"/>
  <c r="X226" i="2"/>
  <c r="Y226" i="2"/>
  <c r="Z226" i="2"/>
  <c r="AA226" i="2"/>
  <c r="X227" i="2"/>
  <c r="Y227" i="2"/>
  <c r="Z227" i="2"/>
  <c r="AA227" i="2"/>
  <c r="X228" i="2"/>
  <c r="Y228" i="2"/>
  <c r="Z228" i="2"/>
  <c r="AA228" i="2"/>
  <c r="X229" i="2"/>
  <c r="Y229" i="2"/>
  <c r="Z229" i="2"/>
  <c r="AA229" i="2"/>
  <c r="X230" i="2"/>
  <c r="Y230" i="2"/>
  <c r="Z230" i="2"/>
  <c r="AA230" i="2"/>
  <c r="X231" i="2"/>
  <c r="Y231" i="2"/>
  <c r="Z231" i="2"/>
  <c r="AA231" i="2"/>
  <c r="X232" i="2"/>
  <c r="Y232" i="2"/>
  <c r="Z232" i="2"/>
  <c r="AA232" i="2"/>
  <c r="X233" i="2"/>
  <c r="Y233" i="2"/>
  <c r="Z233" i="2"/>
  <c r="AA233" i="2"/>
  <c r="X234" i="2"/>
  <c r="Y234" i="2"/>
  <c r="Z234" i="2"/>
  <c r="AA234" i="2"/>
  <c r="X235" i="2"/>
  <c r="Y235" i="2"/>
  <c r="Z235" i="2"/>
  <c r="AA235" i="2"/>
  <c r="X236" i="2"/>
  <c r="Y236" i="2"/>
  <c r="Z236" i="2"/>
  <c r="AA236" i="2"/>
  <c r="X237" i="2"/>
  <c r="Y237" i="2"/>
  <c r="Z237" i="2"/>
  <c r="AA237" i="2"/>
  <c r="X238" i="2"/>
  <c r="Y238" i="2"/>
  <c r="Z238" i="2"/>
  <c r="AA238" i="2"/>
  <c r="X239" i="2"/>
  <c r="Y239" i="2"/>
  <c r="Z239" i="2"/>
  <c r="AA239" i="2"/>
  <c r="X240" i="2"/>
  <c r="Y240" i="2"/>
  <c r="Z240" i="2"/>
  <c r="AA240" i="2"/>
  <c r="X241" i="2"/>
  <c r="Y241" i="2"/>
  <c r="Z241" i="2"/>
  <c r="AA241" i="2"/>
  <c r="X242" i="2"/>
  <c r="Y242" i="2"/>
  <c r="Z242" i="2"/>
  <c r="AA242" i="2"/>
  <c r="X243" i="2"/>
  <c r="Y243" i="2"/>
  <c r="Z243" i="2"/>
  <c r="AA243" i="2"/>
  <c r="X244" i="2"/>
  <c r="Y244" i="2"/>
  <c r="Z244" i="2"/>
  <c r="AA244" i="2"/>
  <c r="X245" i="2"/>
  <c r="Y245" i="2"/>
  <c r="Z245" i="2"/>
  <c r="AA245" i="2"/>
  <c r="X246" i="2"/>
  <c r="Y246" i="2"/>
  <c r="Z246" i="2"/>
  <c r="AA246" i="2"/>
  <c r="X247" i="2"/>
  <c r="Y247" i="2"/>
  <c r="Z247" i="2"/>
  <c r="AA247" i="2"/>
  <c r="X248" i="2"/>
  <c r="Y248" i="2"/>
  <c r="Z248" i="2"/>
  <c r="AA248" i="2"/>
  <c r="X249" i="2"/>
  <c r="Y249" i="2"/>
  <c r="Z249" i="2"/>
  <c r="AA249" i="2"/>
  <c r="X250" i="2"/>
  <c r="Y250" i="2"/>
  <c r="Z250" i="2"/>
  <c r="AA250" i="2"/>
  <c r="X251" i="2"/>
  <c r="Y251" i="2"/>
  <c r="Z251" i="2"/>
  <c r="AA251" i="2"/>
  <c r="X252" i="2"/>
  <c r="Y252" i="2"/>
  <c r="Z252" i="2"/>
  <c r="AA252" i="2"/>
  <c r="X253" i="2"/>
  <c r="Y253" i="2"/>
  <c r="Z253" i="2"/>
  <c r="AA253" i="2"/>
  <c r="X254" i="2"/>
  <c r="Y254" i="2"/>
  <c r="Z254" i="2"/>
  <c r="AA254" i="2"/>
  <c r="X255" i="2"/>
  <c r="Y255" i="2"/>
  <c r="Z255" i="2"/>
  <c r="AA255" i="2"/>
  <c r="X256" i="2"/>
  <c r="Y256" i="2"/>
  <c r="Z256" i="2"/>
  <c r="AA256" i="2"/>
  <c r="X257" i="2"/>
  <c r="Y257" i="2"/>
  <c r="Z257" i="2"/>
  <c r="AA257" i="2"/>
  <c r="X258" i="2"/>
  <c r="Y258" i="2"/>
  <c r="Z258" i="2"/>
  <c r="AA258" i="2"/>
  <c r="X259" i="2"/>
  <c r="Y259" i="2"/>
  <c r="Z259" i="2"/>
  <c r="AA259" i="2"/>
  <c r="X260" i="2"/>
  <c r="Y260" i="2"/>
  <c r="Z260" i="2"/>
  <c r="AA260" i="2"/>
  <c r="X261" i="2"/>
  <c r="Y261" i="2"/>
  <c r="Z261" i="2"/>
  <c r="AA261" i="2"/>
  <c r="X262" i="2"/>
  <c r="Y262" i="2"/>
  <c r="Z262" i="2"/>
  <c r="AA262" i="2"/>
  <c r="X263" i="2"/>
  <c r="Y263" i="2"/>
  <c r="Z263" i="2"/>
  <c r="AA263" i="2"/>
  <c r="X264" i="2"/>
  <c r="Y264" i="2"/>
  <c r="Z264" i="2"/>
  <c r="AA264" i="2"/>
  <c r="X265" i="2"/>
  <c r="Y265" i="2"/>
  <c r="Z265" i="2"/>
  <c r="AA265" i="2"/>
  <c r="X266" i="2"/>
  <c r="Y266" i="2"/>
  <c r="Z266" i="2"/>
  <c r="AA266" i="2"/>
  <c r="X267" i="2"/>
  <c r="Y267" i="2"/>
  <c r="Z267" i="2"/>
  <c r="AA267" i="2"/>
  <c r="X268" i="2"/>
  <c r="Y268" i="2"/>
  <c r="Z268" i="2"/>
  <c r="AA268" i="2"/>
  <c r="X269" i="2"/>
  <c r="Y269" i="2"/>
  <c r="Z269" i="2"/>
  <c r="AA269" i="2"/>
  <c r="X270" i="2"/>
  <c r="Y270" i="2"/>
  <c r="Z270" i="2"/>
  <c r="AA270" i="2"/>
  <c r="X271" i="2"/>
  <c r="Y271" i="2"/>
  <c r="Z271" i="2"/>
  <c r="AA271" i="2"/>
  <c r="X272" i="2"/>
  <c r="Y272" i="2"/>
  <c r="Z272" i="2"/>
  <c r="AA272" i="2"/>
  <c r="X273" i="2"/>
  <c r="Y273" i="2"/>
  <c r="Z273" i="2"/>
  <c r="AA273" i="2"/>
  <c r="X274" i="2"/>
  <c r="Y274" i="2"/>
  <c r="Z274" i="2"/>
  <c r="AA274" i="2"/>
  <c r="X275" i="2"/>
  <c r="Y275" i="2"/>
  <c r="Z275" i="2"/>
  <c r="AA275" i="2"/>
  <c r="X276" i="2"/>
  <c r="Y276" i="2"/>
  <c r="Z276" i="2"/>
  <c r="AA276" i="2"/>
  <c r="X277" i="2"/>
  <c r="Y277" i="2"/>
  <c r="Z277" i="2"/>
  <c r="AA277" i="2"/>
  <c r="X278" i="2"/>
  <c r="Y278" i="2"/>
  <c r="Z278" i="2"/>
  <c r="AA278" i="2"/>
  <c r="X279" i="2"/>
  <c r="Y279" i="2"/>
  <c r="Z279" i="2"/>
  <c r="AA279" i="2"/>
  <c r="X280" i="2"/>
  <c r="Y280" i="2"/>
  <c r="Z280" i="2"/>
  <c r="AA280" i="2"/>
  <c r="X281" i="2"/>
  <c r="Y281" i="2"/>
  <c r="Z281" i="2"/>
  <c r="AA281" i="2"/>
  <c r="X282" i="2"/>
  <c r="Y282" i="2"/>
  <c r="Z282" i="2"/>
  <c r="AA282" i="2"/>
  <c r="X283" i="2"/>
  <c r="Y283" i="2"/>
  <c r="Z283" i="2"/>
  <c r="AA283" i="2"/>
  <c r="X284" i="2"/>
  <c r="Y284" i="2"/>
  <c r="Z284" i="2"/>
  <c r="AA284" i="2"/>
  <c r="X285" i="2"/>
  <c r="Y285" i="2"/>
  <c r="Z285" i="2"/>
  <c r="AA285" i="2"/>
  <c r="X286" i="2"/>
  <c r="Y286" i="2"/>
  <c r="Z286" i="2"/>
  <c r="AA286" i="2"/>
  <c r="X287" i="2"/>
  <c r="Y287" i="2"/>
  <c r="Z287" i="2"/>
  <c r="AA287" i="2"/>
  <c r="X288" i="2"/>
  <c r="Y288" i="2"/>
  <c r="Z288" i="2"/>
  <c r="AA288" i="2"/>
  <c r="X289" i="2"/>
  <c r="Y289" i="2"/>
  <c r="Z289" i="2"/>
  <c r="AA289" i="2"/>
  <c r="X290" i="2"/>
  <c r="Y290" i="2"/>
  <c r="Z290" i="2"/>
  <c r="AA290" i="2"/>
  <c r="X291" i="2"/>
  <c r="Y291" i="2"/>
  <c r="Z291" i="2"/>
  <c r="AA291" i="2"/>
  <c r="X292" i="2"/>
  <c r="Y292" i="2"/>
  <c r="Z292" i="2"/>
  <c r="AA292" i="2"/>
  <c r="X293" i="2"/>
  <c r="Y293" i="2"/>
  <c r="Z293" i="2"/>
  <c r="AA293" i="2"/>
  <c r="X294" i="2"/>
  <c r="Y294" i="2"/>
  <c r="Z294" i="2"/>
  <c r="AA294" i="2"/>
  <c r="X295" i="2"/>
  <c r="Y295" i="2"/>
  <c r="Z295" i="2"/>
  <c r="AA295" i="2"/>
  <c r="X296" i="2"/>
  <c r="Y296" i="2"/>
  <c r="Z296" i="2"/>
  <c r="AA296" i="2"/>
  <c r="X297" i="2"/>
  <c r="Y297" i="2"/>
  <c r="Z297" i="2"/>
  <c r="AA297" i="2"/>
  <c r="X298" i="2"/>
  <c r="Y298" i="2"/>
  <c r="Z298" i="2"/>
  <c r="AA298" i="2"/>
  <c r="X299" i="2"/>
  <c r="Y299" i="2"/>
  <c r="Z299" i="2"/>
  <c r="AA299" i="2"/>
  <c r="X300" i="2"/>
  <c r="Y300" i="2"/>
  <c r="Z300" i="2"/>
  <c r="AA300" i="2"/>
  <c r="X301" i="2"/>
  <c r="Y301" i="2"/>
  <c r="Z301" i="2"/>
  <c r="AA301" i="2"/>
  <c r="X302" i="2"/>
  <c r="Y302" i="2"/>
  <c r="Z302" i="2"/>
  <c r="AA302" i="2"/>
  <c r="X303" i="2"/>
  <c r="Y303" i="2"/>
  <c r="Z303" i="2"/>
  <c r="AA303" i="2"/>
  <c r="X304" i="2"/>
  <c r="Y304" i="2"/>
  <c r="Z304" i="2"/>
  <c r="AA304" i="2"/>
  <c r="X305" i="2"/>
  <c r="Y305" i="2"/>
  <c r="Z305" i="2"/>
  <c r="AA305" i="2"/>
  <c r="X306" i="2"/>
  <c r="Y306" i="2"/>
  <c r="Z306" i="2"/>
  <c r="AA306" i="2"/>
  <c r="X307" i="2"/>
  <c r="Y307" i="2"/>
  <c r="Z307" i="2"/>
  <c r="AA307" i="2"/>
  <c r="X308" i="2"/>
  <c r="Y308" i="2"/>
  <c r="Z308" i="2"/>
  <c r="AA308" i="2"/>
  <c r="X309" i="2"/>
  <c r="Y309" i="2"/>
  <c r="Z309" i="2"/>
  <c r="AA309" i="2"/>
  <c r="X310" i="2"/>
  <c r="Y310" i="2"/>
  <c r="Z310" i="2"/>
  <c r="AA310" i="2"/>
  <c r="X311" i="2"/>
  <c r="Y311" i="2"/>
  <c r="Z311" i="2"/>
  <c r="AA311" i="2"/>
  <c r="X312" i="2"/>
  <c r="Y312" i="2"/>
  <c r="Z312" i="2"/>
  <c r="AA312" i="2"/>
  <c r="X313" i="2"/>
  <c r="Y313" i="2"/>
  <c r="Z313" i="2"/>
  <c r="AA313" i="2"/>
  <c r="X314" i="2"/>
  <c r="Y314" i="2"/>
  <c r="Z314" i="2"/>
  <c r="AA314" i="2"/>
  <c r="X315" i="2"/>
  <c r="Y315" i="2"/>
  <c r="Z315" i="2"/>
  <c r="AA315" i="2"/>
  <c r="X316" i="2"/>
  <c r="Y316" i="2"/>
  <c r="Z316" i="2"/>
  <c r="AA316" i="2"/>
  <c r="X317" i="2"/>
  <c r="Y317" i="2"/>
  <c r="Z317" i="2"/>
  <c r="AA317" i="2"/>
  <c r="X318" i="2"/>
  <c r="Y318" i="2"/>
  <c r="Z318" i="2"/>
  <c r="AA318" i="2"/>
  <c r="X319" i="2"/>
  <c r="Y319" i="2"/>
  <c r="Z319" i="2"/>
  <c r="AA319" i="2"/>
  <c r="X320" i="2"/>
  <c r="Y320" i="2"/>
  <c r="Z320" i="2"/>
  <c r="AA320" i="2"/>
  <c r="X321" i="2"/>
  <c r="Y321" i="2"/>
  <c r="Z321" i="2"/>
  <c r="AA321" i="2"/>
  <c r="X322" i="2"/>
  <c r="Y322" i="2"/>
  <c r="Z322" i="2"/>
  <c r="AA322" i="2"/>
  <c r="X323" i="2"/>
  <c r="Y323" i="2"/>
  <c r="Z323" i="2"/>
  <c r="AA323" i="2"/>
  <c r="X324" i="2"/>
  <c r="Y324" i="2"/>
  <c r="Z324" i="2"/>
  <c r="AA324" i="2"/>
  <c r="X325" i="2"/>
  <c r="Y325" i="2"/>
  <c r="Z325" i="2"/>
  <c r="AA325" i="2"/>
  <c r="X326" i="2"/>
  <c r="Y326" i="2"/>
  <c r="Z326" i="2"/>
  <c r="AA326" i="2"/>
  <c r="X327" i="2"/>
  <c r="Y327" i="2"/>
  <c r="Z327" i="2"/>
  <c r="AA327" i="2"/>
  <c r="X328" i="2"/>
  <c r="Y328" i="2"/>
  <c r="Z328" i="2"/>
  <c r="AA328" i="2"/>
  <c r="X329" i="2"/>
  <c r="Y329" i="2"/>
  <c r="Z329" i="2"/>
  <c r="AA329" i="2"/>
  <c r="X330" i="2"/>
  <c r="Y330" i="2"/>
  <c r="Z330" i="2"/>
  <c r="AA330" i="2"/>
  <c r="X331" i="2"/>
  <c r="Y331" i="2"/>
  <c r="Z331" i="2"/>
  <c r="AA331" i="2"/>
  <c r="X332" i="2"/>
  <c r="Y332" i="2"/>
  <c r="Z332" i="2"/>
  <c r="AA332" i="2"/>
  <c r="X333" i="2"/>
  <c r="Y333" i="2"/>
  <c r="Z333" i="2"/>
  <c r="AA333" i="2"/>
  <c r="X334" i="2"/>
  <c r="Y334" i="2"/>
  <c r="Z334" i="2"/>
  <c r="AA334" i="2"/>
  <c r="X335" i="2"/>
  <c r="Y335" i="2"/>
  <c r="Z335" i="2"/>
  <c r="AA335" i="2"/>
  <c r="X336" i="2"/>
  <c r="Y336" i="2"/>
  <c r="Z336" i="2"/>
  <c r="AA336" i="2"/>
  <c r="X337" i="2"/>
  <c r="Y337" i="2"/>
  <c r="Z337" i="2"/>
  <c r="AA337" i="2"/>
  <c r="X338" i="2"/>
  <c r="Y338" i="2"/>
  <c r="Z338" i="2"/>
  <c r="AA338" i="2"/>
  <c r="X339" i="2"/>
  <c r="Y339" i="2"/>
  <c r="Z339" i="2"/>
  <c r="AA339" i="2"/>
  <c r="X340" i="2"/>
  <c r="Y340" i="2"/>
  <c r="Z340" i="2"/>
  <c r="AA340" i="2"/>
  <c r="X341" i="2"/>
  <c r="Y341" i="2"/>
  <c r="Z341" i="2"/>
  <c r="AA341" i="2"/>
  <c r="X342" i="2"/>
  <c r="Y342" i="2"/>
  <c r="Z342" i="2"/>
  <c r="AA342" i="2"/>
  <c r="X343" i="2"/>
  <c r="Y343" i="2"/>
  <c r="Z343" i="2"/>
  <c r="AA343" i="2"/>
  <c r="X344" i="2"/>
  <c r="Y344" i="2"/>
  <c r="Z344" i="2"/>
  <c r="AA344" i="2"/>
  <c r="X345" i="2"/>
  <c r="Y345" i="2"/>
  <c r="Z345" i="2"/>
  <c r="AA345" i="2"/>
  <c r="X346" i="2"/>
  <c r="Y346" i="2"/>
  <c r="Z346" i="2"/>
  <c r="AA346" i="2"/>
  <c r="X347" i="2"/>
  <c r="Y347" i="2"/>
  <c r="Z347" i="2"/>
  <c r="AA347" i="2"/>
  <c r="X348" i="2"/>
  <c r="Y348" i="2"/>
  <c r="Z348" i="2"/>
  <c r="AA348" i="2"/>
  <c r="X349" i="2"/>
  <c r="Y349" i="2"/>
  <c r="Z349" i="2"/>
  <c r="AA349" i="2"/>
  <c r="X350" i="2"/>
  <c r="Y350" i="2"/>
  <c r="Z350" i="2"/>
  <c r="AA350" i="2"/>
  <c r="X351" i="2"/>
  <c r="Y351" i="2"/>
  <c r="Z351" i="2"/>
  <c r="AA351" i="2"/>
  <c r="X352" i="2"/>
  <c r="Y352" i="2"/>
  <c r="Z352" i="2"/>
  <c r="AA352" i="2"/>
  <c r="X353" i="2"/>
  <c r="Y353" i="2"/>
  <c r="Z353" i="2"/>
  <c r="AA353" i="2"/>
  <c r="X354" i="2"/>
  <c r="Y354" i="2"/>
  <c r="Z354" i="2"/>
  <c r="AA354" i="2"/>
  <c r="X355" i="2"/>
  <c r="Y355" i="2"/>
  <c r="Z355" i="2"/>
  <c r="AA355" i="2"/>
  <c r="X356" i="2"/>
  <c r="Y356" i="2"/>
  <c r="Z356" i="2"/>
  <c r="AA356" i="2"/>
  <c r="X357" i="2"/>
  <c r="Y357" i="2"/>
  <c r="Z357" i="2"/>
  <c r="AA357" i="2"/>
  <c r="X358" i="2"/>
  <c r="Y358" i="2"/>
  <c r="Z358" i="2"/>
  <c r="AA358" i="2"/>
  <c r="X359" i="2"/>
  <c r="Y359" i="2"/>
  <c r="Z359" i="2"/>
  <c r="AA359" i="2"/>
  <c r="X360" i="2"/>
  <c r="Y360" i="2"/>
  <c r="Z360" i="2"/>
  <c r="AA360" i="2"/>
  <c r="X361" i="2"/>
  <c r="Y361" i="2"/>
  <c r="Z361" i="2"/>
  <c r="AA361" i="2"/>
  <c r="X362" i="2"/>
  <c r="Y362" i="2"/>
  <c r="Z362" i="2"/>
  <c r="AA362" i="2"/>
  <c r="X363" i="2"/>
  <c r="Y363" i="2"/>
  <c r="Z363" i="2"/>
  <c r="AA363" i="2"/>
  <c r="X364" i="2"/>
  <c r="Y364" i="2"/>
  <c r="Z364" i="2"/>
  <c r="AA364" i="2"/>
  <c r="X365" i="2"/>
  <c r="Y365" i="2"/>
  <c r="Z365" i="2"/>
  <c r="AA365" i="2"/>
  <c r="X366" i="2"/>
  <c r="Y366" i="2"/>
  <c r="Z366" i="2"/>
  <c r="AA366" i="2"/>
  <c r="X367" i="2"/>
  <c r="Y367" i="2"/>
  <c r="Z367" i="2"/>
  <c r="AA367" i="2"/>
  <c r="X368" i="2"/>
  <c r="Y368" i="2"/>
  <c r="Z368" i="2"/>
  <c r="AA368" i="2"/>
  <c r="X369" i="2"/>
  <c r="Y369" i="2"/>
  <c r="Z369" i="2"/>
  <c r="AA369" i="2"/>
  <c r="X370" i="2"/>
  <c r="Y370" i="2"/>
  <c r="Z370" i="2"/>
  <c r="AA370" i="2"/>
  <c r="X371" i="2"/>
  <c r="Y371" i="2"/>
  <c r="Z371" i="2"/>
  <c r="AA371" i="2"/>
  <c r="X372" i="2"/>
  <c r="Y372" i="2"/>
  <c r="Z372" i="2"/>
  <c r="AA372" i="2"/>
  <c r="X373" i="2"/>
  <c r="Y373" i="2"/>
  <c r="Z373" i="2"/>
  <c r="AA373" i="2"/>
  <c r="X374" i="2"/>
  <c r="Y374" i="2"/>
  <c r="Z374" i="2"/>
  <c r="AA374" i="2"/>
  <c r="X375" i="2"/>
  <c r="Y375" i="2"/>
  <c r="Z375" i="2"/>
  <c r="AA375" i="2"/>
  <c r="X376" i="2"/>
  <c r="Y376" i="2"/>
  <c r="Z376" i="2"/>
  <c r="AA376" i="2"/>
  <c r="X377" i="2"/>
  <c r="Y377" i="2"/>
  <c r="Z377" i="2"/>
  <c r="AA377" i="2"/>
  <c r="X378" i="2"/>
  <c r="Y378" i="2"/>
  <c r="Z378" i="2"/>
  <c r="AA378" i="2"/>
  <c r="X379" i="2"/>
  <c r="Y379" i="2"/>
  <c r="Z379" i="2"/>
  <c r="AA379" i="2"/>
  <c r="X380" i="2"/>
  <c r="Y380" i="2"/>
  <c r="Z380" i="2"/>
  <c r="AA380" i="2"/>
  <c r="X381" i="2"/>
  <c r="Y381" i="2"/>
  <c r="Z381" i="2"/>
  <c r="AA381" i="2"/>
  <c r="X382" i="2"/>
  <c r="Y382" i="2"/>
  <c r="Z382" i="2"/>
  <c r="AA382" i="2"/>
  <c r="X383" i="2"/>
  <c r="Y383" i="2"/>
  <c r="Z383" i="2"/>
  <c r="AA383" i="2"/>
  <c r="X384" i="2"/>
  <c r="Y384" i="2"/>
  <c r="Z384" i="2"/>
  <c r="AA384" i="2"/>
  <c r="X385" i="2"/>
  <c r="Y385" i="2"/>
  <c r="Z385" i="2"/>
  <c r="AA385" i="2"/>
  <c r="X386" i="2"/>
  <c r="Y386" i="2"/>
  <c r="Z386" i="2"/>
  <c r="AA386" i="2"/>
  <c r="X387" i="2"/>
  <c r="Y387" i="2"/>
  <c r="Z387" i="2"/>
  <c r="AA387" i="2"/>
  <c r="X388" i="2"/>
  <c r="Y388" i="2"/>
  <c r="Z388" i="2"/>
  <c r="AA388" i="2"/>
  <c r="X389" i="2"/>
  <c r="Y389" i="2"/>
  <c r="Z389" i="2"/>
  <c r="AA389" i="2"/>
  <c r="X390" i="2"/>
  <c r="Y390" i="2"/>
  <c r="Z390" i="2"/>
  <c r="AA390" i="2"/>
  <c r="X391" i="2"/>
  <c r="Y391" i="2"/>
  <c r="Z391" i="2"/>
  <c r="AA391" i="2"/>
  <c r="X392" i="2"/>
  <c r="Y392" i="2"/>
  <c r="Z392" i="2"/>
  <c r="AA392" i="2"/>
  <c r="X393" i="2"/>
  <c r="Y393" i="2"/>
  <c r="Z393" i="2"/>
  <c r="AA393" i="2"/>
  <c r="X394" i="2"/>
  <c r="Y394" i="2"/>
  <c r="Z394" i="2"/>
  <c r="AA394" i="2"/>
  <c r="X395" i="2"/>
  <c r="Y395" i="2"/>
  <c r="Z395" i="2"/>
  <c r="AA395" i="2"/>
  <c r="X396" i="2"/>
  <c r="Y396" i="2"/>
  <c r="Z396" i="2"/>
  <c r="AA396" i="2"/>
  <c r="X397" i="2"/>
  <c r="Y397" i="2"/>
  <c r="Z397" i="2"/>
  <c r="AA397" i="2"/>
  <c r="X398" i="2"/>
  <c r="Y398" i="2"/>
  <c r="Z398" i="2"/>
  <c r="AA398" i="2"/>
  <c r="X399" i="2"/>
  <c r="Y399" i="2"/>
  <c r="Z399" i="2"/>
  <c r="AA399" i="2"/>
  <c r="X400" i="2"/>
  <c r="Y400" i="2"/>
  <c r="Z400" i="2"/>
  <c r="AA400" i="2"/>
  <c r="X401" i="2"/>
  <c r="Y401" i="2"/>
  <c r="Z401" i="2"/>
  <c r="AA401" i="2"/>
  <c r="X402" i="2"/>
  <c r="Y402" i="2"/>
  <c r="Z402" i="2"/>
  <c r="AA402" i="2"/>
  <c r="X403" i="2"/>
  <c r="Y403" i="2"/>
  <c r="Z403" i="2"/>
  <c r="AA403" i="2"/>
  <c r="X404" i="2"/>
  <c r="Y404" i="2"/>
  <c r="Z404" i="2"/>
  <c r="AA404" i="2"/>
  <c r="X405" i="2"/>
  <c r="Y405" i="2"/>
  <c r="Z405" i="2"/>
  <c r="AA405" i="2"/>
  <c r="X406" i="2"/>
  <c r="Y406" i="2"/>
  <c r="Z406" i="2"/>
  <c r="AA406" i="2"/>
  <c r="X407" i="2"/>
  <c r="Y407" i="2"/>
  <c r="Z407" i="2"/>
  <c r="AA407" i="2"/>
  <c r="X408" i="2"/>
  <c r="Y408" i="2"/>
  <c r="Z408" i="2"/>
  <c r="AA408" i="2"/>
  <c r="X409" i="2"/>
  <c r="Y409" i="2"/>
  <c r="Z409" i="2"/>
  <c r="AA409" i="2"/>
  <c r="X410" i="2"/>
  <c r="Y410" i="2"/>
  <c r="Z410" i="2"/>
  <c r="AA410" i="2"/>
  <c r="X411" i="2"/>
  <c r="Y411" i="2"/>
  <c r="Z411" i="2"/>
  <c r="AA411" i="2"/>
  <c r="X412" i="2"/>
  <c r="Y412" i="2"/>
  <c r="Z412" i="2"/>
  <c r="AA412" i="2"/>
  <c r="X413" i="2"/>
  <c r="Y413" i="2"/>
  <c r="Z413" i="2"/>
  <c r="AA413" i="2"/>
  <c r="X414" i="2"/>
  <c r="Y414" i="2"/>
  <c r="Z414" i="2"/>
  <c r="AA414" i="2"/>
  <c r="X415" i="2"/>
  <c r="Y415" i="2"/>
  <c r="Z415" i="2"/>
  <c r="AA415" i="2"/>
  <c r="X416" i="2"/>
  <c r="Y416" i="2"/>
  <c r="Z416" i="2"/>
  <c r="AA416" i="2"/>
  <c r="X417" i="2"/>
  <c r="Y417" i="2"/>
  <c r="Z417" i="2"/>
  <c r="AA417" i="2"/>
  <c r="X418" i="2"/>
  <c r="Y418" i="2"/>
  <c r="Z418" i="2"/>
  <c r="AA418" i="2"/>
  <c r="X419" i="2"/>
  <c r="Y419" i="2"/>
  <c r="Z419" i="2"/>
  <c r="AA419" i="2"/>
  <c r="X420" i="2"/>
  <c r="Y420" i="2"/>
  <c r="Z420" i="2"/>
  <c r="AA420" i="2"/>
  <c r="X421" i="2"/>
  <c r="Y421" i="2"/>
  <c r="Z421" i="2"/>
  <c r="AA421" i="2"/>
  <c r="X422" i="2"/>
  <c r="Y422" i="2"/>
  <c r="Z422" i="2"/>
  <c r="AA422" i="2"/>
  <c r="X423" i="2"/>
  <c r="Y423" i="2"/>
  <c r="Z423" i="2"/>
  <c r="AA423" i="2"/>
  <c r="X424" i="2"/>
  <c r="Y424" i="2"/>
  <c r="Z424" i="2"/>
  <c r="AA424" i="2"/>
  <c r="X425" i="2"/>
  <c r="Y425" i="2"/>
  <c r="Z425" i="2"/>
  <c r="AA425" i="2"/>
  <c r="X426" i="2"/>
  <c r="Y426" i="2"/>
  <c r="Z426" i="2"/>
  <c r="AA426" i="2"/>
  <c r="X427" i="2"/>
  <c r="Y427" i="2"/>
  <c r="Z427" i="2"/>
  <c r="AA427" i="2"/>
  <c r="X428" i="2"/>
  <c r="Y428" i="2"/>
  <c r="Z428" i="2"/>
  <c r="AA428" i="2"/>
  <c r="X429" i="2"/>
  <c r="Y429" i="2"/>
  <c r="Z429" i="2"/>
  <c r="AA429" i="2"/>
  <c r="X430" i="2"/>
  <c r="Y430" i="2"/>
  <c r="Z430" i="2"/>
  <c r="AA430" i="2"/>
  <c r="X431" i="2"/>
  <c r="Y431" i="2"/>
  <c r="Z431" i="2"/>
  <c r="AA431" i="2"/>
  <c r="X432" i="2"/>
  <c r="Y432" i="2"/>
  <c r="Z432" i="2"/>
  <c r="AA432" i="2"/>
  <c r="X433" i="2"/>
  <c r="Y433" i="2"/>
  <c r="Z433" i="2"/>
  <c r="AA433" i="2"/>
  <c r="X434" i="2"/>
  <c r="Y434" i="2"/>
  <c r="Z434" i="2"/>
  <c r="AA434" i="2"/>
  <c r="X435" i="2"/>
  <c r="Y435" i="2"/>
  <c r="Z435" i="2"/>
  <c r="AA435" i="2"/>
  <c r="X436" i="2"/>
  <c r="Y436" i="2"/>
  <c r="Z436" i="2"/>
  <c r="AA436" i="2"/>
  <c r="X437" i="2"/>
  <c r="Y437" i="2"/>
  <c r="Z437" i="2"/>
  <c r="AA437" i="2"/>
  <c r="X438" i="2"/>
  <c r="Y438" i="2"/>
  <c r="Z438" i="2"/>
  <c r="AA438" i="2"/>
  <c r="X439" i="2"/>
  <c r="Y439" i="2"/>
  <c r="Z439" i="2"/>
  <c r="AA439" i="2"/>
  <c r="X440" i="2"/>
  <c r="Y440" i="2"/>
  <c r="Z440" i="2"/>
  <c r="AA440" i="2"/>
  <c r="X441" i="2"/>
  <c r="Y441" i="2"/>
  <c r="Z441" i="2"/>
  <c r="AA441" i="2"/>
  <c r="X442" i="2"/>
  <c r="Y442" i="2"/>
  <c r="Z442" i="2"/>
  <c r="AA442" i="2"/>
  <c r="X443" i="2"/>
  <c r="Y443" i="2"/>
  <c r="Z443" i="2"/>
  <c r="AA443" i="2"/>
  <c r="X444" i="2"/>
  <c r="Y444" i="2"/>
  <c r="Z444" i="2"/>
  <c r="AA444" i="2"/>
  <c r="X445" i="2"/>
  <c r="Y445" i="2"/>
  <c r="Z445" i="2"/>
  <c r="AA445" i="2"/>
  <c r="X446" i="2"/>
  <c r="Y446" i="2"/>
  <c r="Z446" i="2"/>
  <c r="AA446" i="2"/>
  <c r="X447" i="2"/>
  <c r="Y447" i="2"/>
  <c r="Z447" i="2"/>
  <c r="AA447" i="2"/>
  <c r="X448" i="2"/>
  <c r="Y448" i="2"/>
  <c r="Z448" i="2"/>
  <c r="AA448" i="2"/>
  <c r="X449" i="2"/>
  <c r="Y449" i="2"/>
  <c r="Z449" i="2"/>
  <c r="AA449" i="2"/>
  <c r="X450" i="2"/>
  <c r="Y450" i="2"/>
  <c r="Z450" i="2"/>
  <c r="AA450" i="2"/>
  <c r="X451" i="2"/>
  <c r="Y451" i="2"/>
  <c r="Z451" i="2"/>
  <c r="AA451" i="2"/>
  <c r="X452" i="2"/>
  <c r="Y452" i="2"/>
  <c r="Z452" i="2"/>
  <c r="AA452" i="2"/>
  <c r="X453" i="2"/>
  <c r="Y453" i="2"/>
  <c r="Z453" i="2"/>
  <c r="AA453" i="2"/>
  <c r="X454" i="2"/>
  <c r="Y454" i="2"/>
  <c r="Z454" i="2"/>
  <c r="AA454" i="2"/>
  <c r="X455" i="2"/>
  <c r="Y455" i="2"/>
  <c r="Z455" i="2"/>
  <c r="AA455" i="2"/>
  <c r="X456" i="2"/>
  <c r="Y456" i="2"/>
  <c r="Z456" i="2"/>
  <c r="AA456" i="2"/>
  <c r="X457" i="2"/>
  <c r="Y457" i="2"/>
  <c r="Z457" i="2"/>
  <c r="AA457" i="2"/>
  <c r="X458" i="2"/>
  <c r="Y458" i="2"/>
  <c r="Z458" i="2"/>
  <c r="AA458" i="2"/>
  <c r="X459" i="2"/>
  <c r="Y459" i="2"/>
  <c r="Z459" i="2"/>
  <c r="AA459" i="2"/>
  <c r="X460" i="2"/>
  <c r="Y460" i="2"/>
  <c r="Z460" i="2"/>
  <c r="AA460" i="2"/>
  <c r="X461" i="2"/>
  <c r="Y461" i="2"/>
  <c r="Z461" i="2"/>
  <c r="AA461" i="2"/>
  <c r="X462" i="2"/>
  <c r="Y462" i="2"/>
  <c r="Z462" i="2"/>
  <c r="AA462" i="2"/>
  <c r="X463" i="2"/>
  <c r="Y463" i="2"/>
  <c r="Z463" i="2"/>
  <c r="AA463" i="2"/>
  <c r="X464" i="2"/>
  <c r="Y464" i="2"/>
  <c r="Z464" i="2"/>
  <c r="AA464" i="2"/>
  <c r="X465" i="2"/>
  <c r="Y465" i="2"/>
  <c r="Z465" i="2"/>
  <c r="AA465" i="2"/>
  <c r="X466" i="2"/>
  <c r="Y466" i="2"/>
  <c r="Z466" i="2"/>
  <c r="AA466" i="2"/>
  <c r="X467" i="2"/>
  <c r="Y467" i="2"/>
  <c r="Z467" i="2"/>
  <c r="AA467" i="2"/>
  <c r="X468" i="2"/>
  <c r="Y468" i="2"/>
  <c r="Z468" i="2"/>
  <c r="AA468" i="2"/>
  <c r="X469" i="2"/>
  <c r="Y469" i="2"/>
  <c r="Z469" i="2"/>
  <c r="AA469" i="2"/>
  <c r="X470" i="2"/>
  <c r="Y470" i="2"/>
  <c r="Z470" i="2"/>
  <c r="AA470" i="2"/>
  <c r="X471" i="2"/>
  <c r="Y471" i="2"/>
  <c r="Z471" i="2"/>
  <c r="AA471" i="2"/>
  <c r="X472" i="2"/>
  <c r="Y472" i="2"/>
  <c r="Z472" i="2"/>
  <c r="AA472" i="2"/>
  <c r="X473" i="2"/>
  <c r="Y473" i="2"/>
  <c r="Z473" i="2"/>
  <c r="AA473" i="2"/>
  <c r="X474" i="2"/>
  <c r="Y474" i="2"/>
  <c r="Z474" i="2"/>
  <c r="AA474" i="2"/>
  <c r="X475" i="2"/>
  <c r="Y475" i="2"/>
  <c r="Z475" i="2"/>
  <c r="AA475" i="2"/>
  <c r="X476" i="2"/>
  <c r="Y476" i="2"/>
  <c r="Z476" i="2"/>
  <c r="AA476" i="2"/>
  <c r="X477" i="2"/>
  <c r="Y477" i="2"/>
  <c r="Z477" i="2"/>
  <c r="AA477" i="2"/>
  <c r="X478" i="2"/>
  <c r="Y478" i="2"/>
  <c r="Z478" i="2"/>
  <c r="AA478" i="2"/>
  <c r="X479" i="2"/>
  <c r="Y479" i="2"/>
  <c r="Z479" i="2"/>
  <c r="AA479" i="2"/>
  <c r="X480" i="2"/>
  <c r="Y480" i="2"/>
  <c r="Z480" i="2"/>
  <c r="AA480" i="2"/>
  <c r="X481" i="2"/>
  <c r="Y481" i="2"/>
  <c r="Z481" i="2"/>
  <c r="AA481" i="2"/>
  <c r="X482" i="2"/>
  <c r="Y482" i="2"/>
  <c r="Z482" i="2"/>
  <c r="AA482" i="2"/>
  <c r="X483" i="2"/>
  <c r="Y483" i="2"/>
  <c r="Z483" i="2"/>
  <c r="AA483" i="2"/>
  <c r="X484" i="2"/>
  <c r="Y484" i="2"/>
  <c r="Z484" i="2"/>
  <c r="AA484" i="2"/>
  <c r="X485" i="2"/>
  <c r="Y485" i="2"/>
  <c r="Z485" i="2"/>
  <c r="AA485" i="2"/>
  <c r="X486" i="2"/>
  <c r="Y486" i="2"/>
  <c r="Z486" i="2"/>
  <c r="AA486" i="2"/>
  <c r="X487" i="2"/>
  <c r="Y487" i="2"/>
  <c r="Z487" i="2"/>
  <c r="AA487" i="2"/>
  <c r="X488" i="2"/>
  <c r="Y488" i="2"/>
  <c r="Z488" i="2"/>
  <c r="AA488" i="2"/>
  <c r="X489" i="2"/>
  <c r="Y489" i="2"/>
  <c r="Z489" i="2"/>
  <c r="AA489" i="2"/>
  <c r="X490" i="2"/>
  <c r="Y490" i="2"/>
  <c r="Z490" i="2"/>
  <c r="AA490" i="2"/>
  <c r="X491" i="2"/>
  <c r="Y491" i="2"/>
  <c r="Z491" i="2"/>
  <c r="AA491" i="2"/>
  <c r="X492" i="2"/>
  <c r="Y492" i="2"/>
  <c r="Z492" i="2"/>
  <c r="AA492" i="2"/>
  <c r="X493" i="2"/>
  <c r="Y493" i="2"/>
  <c r="Z493" i="2"/>
  <c r="AA493" i="2"/>
  <c r="X494" i="2"/>
  <c r="Y494" i="2"/>
  <c r="Z494" i="2"/>
  <c r="AA494" i="2"/>
  <c r="X495" i="2"/>
  <c r="Y495" i="2"/>
  <c r="Z495" i="2"/>
  <c r="AA495" i="2"/>
  <c r="X496" i="2"/>
  <c r="Y496" i="2"/>
  <c r="Z496" i="2"/>
  <c r="AA496" i="2"/>
  <c r="X497" i="2"/>
  <c r="Y497" i="2"/>
  <c r="Z497" i="2"/>
  <c r="AA497" i="2"/>
  <c r="X498" i="2"/>
  <c r="Y498" i="2"/>
  <c r="Z498" i="2"/>
  <c r="AA498" i="2"/>
  <c r="X499" i="2"/>
  <c r="Y499" i="2"/>
  <c r="Z499" i="2"/>
  <c r="AA499" i="2"/>
  <c r="X500" i="2"/>
  <c r="Y500" i="2"/>
  <c r="Z500" i="2"/>
  <c r="AA500" i="2"/>
  <c r="X501" i="2"/>
  <c r="Y501" i="2"/>
  <c r="Z501" i="2"/>
  <c r="AA501" i="2"/>
  <c r="X502" i="2"/>
  <c r="Y502" i="2"/>
  <c r="Z502" i="2"/>
  <c r="AA502" i="2"/>
  <c r="X503" i="2"/>
  <c r="Y503" i="2"/>
  <c r="Z503" i="2"/>
  <c r="AA503" i="2"/>
  <c r="X504" i="2"/>
  <c r="Y504" i="2"/>
  <c r="Z504" i="2"/>
  <c r="AA504" i="2"/>
  <c r="X505" i="2"/>
  <c r="Y505" i="2"/>
  <c r="Z505" i="2"/>
  <c r="AA505" i="2"/>
  <c r="X506" i="2"/>
  <c r="Y506" i="2"/>
  <c r="Z506" i="2"/>
  <c r="AA506" i="2"/>
  <c r="X507" i="2"/>
  <c r="Y507" i="2"/>
  <c r="Z507" i="2"/>
  <c r="AA507" i="2"/>
  <c r="X508" i="2"/>
  <c r="Y508" i="2"/>
  <c r="Z508" i="2"/>
  <c r="AA508" i="2"/>
  <c r="X509" i="2"/>
  <c r="Y509" i="2"/>
  <c r="Z509" i="2"/>
  <c r="AA509" i="2"/>
  <c r="X510" i="2"/>
  <c r="Y510" i="2"/>
  <c r="Z510" i="2"/>
  <c r="AA510" i="2"/>
  <c r="X511" i="2"/>
  <c r="Y511" i="2"/>
  <c r="Z511" i="2"/>
  <c r="AA511" i="2"/>
  <c r="X512" i="2"/>
  <c r="Y512" i="2"/>
  <c r="Z512" i="2"/>
  <c r="AA512" i="2"/>
  <c r="X513" i="2"/>
  <c r="Y513" i="2"/>
  <c r="Z513" i="2"/>
  <c r="AA513" i="2"/>
  <c r="X514" i="2"/>
  <c r="Y514" i="2"/>
  <c r="Z514" i="2"/>
  <c r="AA514" i="2"/>
  <c r="X515" i="2"/>
  <c r="Y515" i="2"/>
  <c r="Z515" i="2"/>
  <c r="AA515" i="2"/>
  <c r="X516" i="2"/>
  <c r="Y516" i="2"/>
  <c r="Z516" i="2"/>
  <c r="AA516" i="2"/>
  <c r="X517" i="2"/>
  <c r="Y517" i="2"/>
  <c r="Z517" i="2"/>
  <c r="AA517" i="2"/>
  <c r="X518" i="2"/>
  <c r="Y518" i="2"/>
  <c r="Z518" i="2"/>
  <c r="AA518" i="2"/>
  <c r="X519" i="2"/>
  <c r="Y519" i="2"/>
  <c r="Z519" i="2"/>
  <c r="AA519" i="2"/>
  <c r="X520" i="2"/>
  <c r="Y520" i="2"/>
  <c r="Z520" i="2"/>
  <c r="AA520" i="2"/>
  <c r="X521" i="2"/>
  <c r="Y521" i="2"/>
  <c r="Z521" i="2"/>
  <c r="AA521" i="2"/>
  <c r="X522" i="2"/>
  <c r="Y522" i="2"/>
  <c r="Z522" i="2"/>
  <c r="AA522" i="2"/>
  <c r="X523" i="2"/>
  <c r="Y523" i="2"/>
  <c r="Z523" i="2"/>
  <c r="AA523" i="2"/>
  <c r="X524" i="2"/>
  <c r="Y524" i="2"/>
  <c r="Z524" i="2"/>
  <c r="AA524" i="2"/>
  <c r="X525" i="2"/>
  <c r="Y525" i="2"/>
  <c r="Z525" i="2"/>
  <c r="AA525" i="2"/>
  <c r="X526" i="2"/>
  <c r="Y526" i="2"/>
  <c r="Z526" i="2"/>
  <c r="AA526" i="2"/>
  <c r="X527" i="2"/>
  <c r="Y527" i="2"/>
  <c r="Z527" i="2"/>
  <c r="AA527" i="2"/>
  <c r="X528" i="2"/>
  <c r="Y528" i="2"/>
  <c r="Z528" i="2"/>
  <c r="AA528" i="2"/>
  <c r="X529" i="2"/>
  <c r="Y529" i="2"/>
  <c r="Z529" i="2"/>
  <c r="AA529" i="2"/>
  <c r="X530" i="2"/>
  <c r="Y530" i="2"/>
  <c r="Z530" i="2"/>
  <c r="AA530" i="2"/>
  <c r="X531" i="2"/>
  <c r="Y531" i="2"/>
  <c r="Z531" i="2"/>
  <c r="AA531" i="2"/>
  <c r="X532" i="2"/>
  <c r="Y532" i="2"/>
  <c r="Z532" i="2"/>
  <c r="AA532" i="2"/>
  <c r="X533" i="2"/>
  <c r="Y533" i="2"/>
  <c r="Z533" i="2"/>
  <c r="AA533" i="2"/>
  <c r="X534" i="2"/>
  <c r="Y534" i="2"/>
  <c r="Z534" i="2"/>
  <c r="AA534" i="2"/>
  <c r="X535" i="2"/>
  <c r="Y535" i="2"/>
  <c r="Z535" i="2"/>
  <c r="AA535" i="2"/>
  <c r="X536" i="2"/>
  <c r="Y536" i="2"/>
  <c r="Z536" i="2"/>
  <c r="AA536" i="2"/>
  <c r="X537" i="2"/>
  <c r="Y537" i="2"/>
  <c r="Z537" i="2"/>
  <c r="AA537" i="2"/>
  <c r="X538" i="2"/>
  <c r="Y538" i="2"/>
  <c r="Z538" i="2"/>
  <c r="AA538" i="2"/>
  <c r="X539" i="2"/>
  <c r="Y539" i="2"/>
  <c r="Z539" i="2"/>
  <c r="AA539" i="2"/>
  <c r="X540" i="2"/>
  <c r="Y540" i="2"/>
  <c r="Z540" i="2"/>
  <c r="AA540" i="2"/>
  <c r="X541" i="2"/>
  <c r="Y541" i="2"/>
  <c r="Z541" i="2"/>
  <c r="AA541" i="2"/>
  <c r="X542" i="2"/>
  <c r="Y542" i="2"/>
  <c r="Z542" i="2"/>
  <c r="AA542" i="2"/>
  <c r="X543" i="2"/>
  <c r="Y543" i="2"/>
  <c r="Z543" i="2"/>
  <c r="AA543" i="2"/>
  <c r="X544" i="2"/>
  <c r="Y544" i="2"/>
  <c r="Z544" i="2"/>
  <c r="AA544" i="2"/>
  <c r="X545" i="2"/>
  <c r="Y545" i="2"/>
  <c r="Z545" i="2"/>
  <c r="AA545" i="2"/>
  <c r="X546" i="2"/>
  <c r="Y546" i="2"/>
  <c r="Z546" i="2"/>
  <c r="AA546" i="2"/>
  <c r="X547" i="2"/>
  <c r="Y547" i="2"/>
  <c r="Z547" i="2"/>
  <c r="AA547" i="2"/>
  <c r="X548" i="2"/>
  <c r="Y548" i="2"/>
  <c r="Z548" i="2"/>
  <c r="AA548" i="2"/>
  <c r="X549" i="2"/>
  <c r="Y549" i="2"/>
  <c r="Z549" i="2"/>
  <c r="AA549" i="2"/>
  <c r="X550" i="2"/>
  <c r="Y550" i="2"/>
  <c r="Z550" i="2"/>
  <c r="AA550" i="2"/>
  <c r="X551" i="2"/>
  <c r="Y551" i="2"/>
  <c r="Z551" i="2"/>
  <c r="AA551" i="2"/>
  <c r="X552" i="2"/>
  <c r="Y552" i="2"/>
  <c r="Z552" i="2"/>
  <c r="AA552" i="2"/>
  <c r="X553" i="2"/>
  <c r="Y553" i="2"/>
  <c r="Z553" i="2"/>
  <c r="AA553" i="2"/>
  <c r="X554" i="2"/>
  <c r="Y554" i="2"/>
  <c r="Z554" i="2"/>
  <c r="AA554" i="2"/>
  <c r="X555" i="2"/>
  <c r="Y555" i="2"/>
  <c r="Z555" i="2"/>
  <c r="AA555" i="2"/>
  <c r="X556" i="2"/>
  <c r="Y556" i="2"/>
  <c r="Z556" i="2"/>
  <c r="AA556" i="2"/>
  <c r="X557" i="2"/>
  <c r="Y557" i="2"/>
  <c r="Z557" i="2"/>
  <c r="AA557" i="2"/>
  <c r="X558" i="2"/>
  <c r="Y558" i="2"/>
  <c r="Z558" i="2"/>
  <c r="AA558" i="2"/>
  <c r="X559" i="2"/>
  <c r="Y559" i="2"/>
  <c r="Z559" i="2"/>
  <c r="AA559" i="2"/>
  <c r="X560" i="2"/>
  <c r="Y560" i="2"/>
  <c r="Z560" i="2"/>
  <c r="AA560" i="2"/>
  <c r="X561" i="2"/>
  <c r="Y561" i="2"/>
  <c r="Z561" i="2"/>
  <c r="AA561" i="2"/>
  <c r="X562" i="2"/>
  <c r="Y562" i="2"/>
  <c r="Z562" i="2"/>
  <c r="AA562" i="2"/>
  <c r="X563" i="2"/>
  <c r="Y563" i="2"/>
  <c r="Z563" i="2"/>
  <c r="AA563" i="2"/>
  <c r="X564" i="2"/>
  <c r="Y564" i="2"/>
  <c r="Z564" i="2"/>
  <c r="AA564" i="2"/>
  <c r="X565" i="2"/>
  <c r="Y565" i="2"/>
  <c r="Z565" i="2"/>
  <c r="AA565" i="2"/>
  <c r="X566" i="2"/>
  <c r="Y566" i="2"/>
  <c r="Z566" i="2"/>
  <c r="AA566" i="2"/>
  <c r="X567" i="2"/>
  <c r="Y567" i="2"/>
  <c r="Z567" i="2"/>
  <c r="AA567" i="2"/>
  <c r="X568" i="2"/>
  <c r="Y568" i="2"/>
  <c r="Z568" i="2"/>
  <c r="AA568" i="2"/>
  <c r="X569" i="2"/>
  <c r="Y569" i="2"/>
  <c r="Z569" i="2"/>
  <c r="AA569" i="2"/>
  <c r="X570" i="2"/>
  <c r="Y570" i="2"/>
  <c r="Z570" i="2"/>
  <c r="AA570" i="2"/>
  <c r="X571" i="2"/>
  <c r="Y571" i="2"/>
  <c r="Z571" i="2"/>
  <c r="AA571" i="2"/>
  <c r="X572" i="2"/>
  <c r="Y572" i="2"/>
  <c r="Z572" i="2"/>
  <c r="AA572" i="2"/>
  <c r="X573" i="2"/>
  <c r="Y573" i="2"/>
  <c r="Z573" i="2"/>
  <c r="AA573" i="2"/>
  <c r="X574" i="2"/>
  <c r="Y574" i="2"/>
  <c r="Z574" i="2"/>
  <c r="AA574" i="2"/>
  <c r="X575" i="2"/>
  <c r="Y575" i="2"/>
  <c r="Z575" i="2"/>
  <c r="AA575" i="2"/>
  <c r="X576" i="2"/>
  <c r="Y576" i="2"/>
  <c r="Z576" i="2"/>
  <c r="AA576" i="2"/>
  <c r="X577" i="2"/>
  <c r="Y577" i="2"/>
  <c r="Z577" i="2"/>
  <c r="AA577" i="2"/>
  <c r="X578" i="2"/>
  <c r="Y578" i="2"/>
  <c r="Z578" i="2"/>
  <c r="AA578" i="2"/>
  <c r="X579" i="2"/>
  <c r="Y579" i="2"/>
  <c r="Z579" i="2"/>
  <c r="AA579" i="2"/>
  <c r="X580" i="2"/>
  <c r="Y580" i="2"/>
  <c r="Z580" i="2"/>
  <c r="AA580" i="2"/>
  <c r="X581" i="2"/>
  <c r="Y581" i="2"/>
  <c r="Z581" i="2"/>
  <c r="AA581" i="2"/>
  <c r="X582" i="2"/>
  <c r="Y582" i="2"/>
  <c r="Z582" i="2"/>
  <c r="AA582" i="2"/>
  <c r="X583" i="2"/>
  <c r="Y583" i="2"/>
  <c r="Z583" i="2"/>
  <c r="AA583" i="2"/>
  <c r="X584" i="2"/>
  <c r="Y584" i="2"/>
  <c r="Z584" i="2"/>
  <c r="AA584" i="2"/>
  <c r="X585" i="2"/>
  <c r="Y585" i="2"/>
  <c r="Z585" i="2"/>
  <c r="AA585" i="2"/>
  <c r="X586" i="2"/>
  <c r="Y586" i="2"/>
  <c r="Z586" i="2"/>
  <c r="AA586" i="2"/>
  <c r="X587" i="2"/>
  <c r="Y587" i="2"/>
  <c r="Z587" i="2"/>
  <c r="AA587" i="2"/>
  <c r="X588" i="2"/>
  <c r="Y588" i="2"/>
  <c r="Z588" i="2"/>
  <c r="AA588" i="2"/>
  <c r="X589" i="2"/>
  <c r="Y589" i="2"/>
  <c r="Z589" i="2"/>
  <c r="AA589" i="2"/>
  <c r="X590" i="2"/>
  <c r="Y590" i="2"/>
  <c r="Z590" i="2"/>
  <c r="AA590" i="2"/>
  <c r="X591" i="2"/>
  <c r="Y591" i="2"/>
  <c r="Z591" i="2"/>
  <c r="AA591" i="2"/>
  <c r="X592" i="2"/>
  <c r="Y592" i="2"/>
  <c r="Z592" i="2"/>
  <c r="AA592" i="2"/>
  <c r="X593" i="2"/>
  <c r="Y593" i="2"/>
  <c r="Z593" i="2"/>
  <c r="AA593" i="2"/>
  <c r="X594" i="2"/>
  <c r="Y594" i="2"/>
  <c r="Z594" i="2"/>
  <c r="AA594" i="2"/>
  <c r="X595" i="2"/>
  <c r="Y595" i="2"/>
  <c r="Z595" i="2"/>
  <c r="AA595" i="2"/>
  <c r="X596" i="2"/>
  <c r="Y596" i="2"/>
  <c r="Z596" i="2"/>
  <c r="AA596" i="2"/>
  <c r="X597" i="2"/>
  <c r="Y597" i="2"/>
  <c r="Z597" i="2"/>
  <c r="AA597" i="2"/>
  <c r="X598" i="2"/>
  <c r="Y598" i="2"/>
  <c r="Z598" i="2"/>
  <c r="AA598" i="2"/>
  <c r="X599" i="2"/>
  <c r="Y599" i="2"/>
  <c r="Z599" i="2"/>
  <c r="AA599" i="2"/>
  <c r="X600" i="2"/>
  <c r="Y600" i="2"/>
  <c r="Z600" i="2"/>
  <c r="AA600" i="2"/>
  <c r="X601" i="2"/>
  <c r="Y601" i="2"/>
  <c r="Z601" i="2"/>
  <c r="AA601" i="2"/>
  <c r="X602" i="2"/>
  <c r="Y602" i="2"/>
  <c r="Z602" i="2"/>
  <c r="AA602" i="2"/>
  <c r="X603" i="2"/>
  <c r="Y603" i="2"/>
  <c r="Z603" i="2"/>
  <c r="AA603" i="2"/>
  <c r="X604" i="2"/>
  <c r="Y604" i="2"/>
  <c r="Z604" i="2"/>
  <c r="AA604" i="2"/>
  <c r="X605" i="2"/>
  <c r="Y605" i="2"/>
  <c r="Z605" i="2"/>
  <c r="AA605" i="2"/>
  <c r="X606" i="2"/>
  <c r="Y606" i="2"/>
  <c r="Z606" i="2"/>
  <c r="AA606" i="2"/>
  <c r="X607" i="2"/>
  <c r="Y607" i="2"/>
  <c r="Z607" i="2"/>
  <c r="AA607" i="2"/>
  <c r="X608" i="2"/>
  <c r="Y608" i="2"/>
  <c r="Z608" i="2"/>
  <c r="AA608" i="2"/>
  <c r="X609" i="2"/>
  <c r="Y609" i="2"/>
  <c r="Z609" i="2"/>
  <c r="AA609" i="2"/>
  <c r="X610" i="2"/>
  <c r="Y610" i="2"/>
  <c r="Z610" i="2"/>
  <c r="AA610" i="2"/>
  <c r="X611" i="2"/>
  <c r="Y611" i="2"/>
  <c r="Z611" i="2"/>
  <c r="AA611" i="2"/>
  <c r="X612" i="2"/>
  <c r="Y612" i="2"/>
  <c r="Z612" i="2"/>
  <c r="AA612" i="2"/>
  <c r="X613" i="2"/>
  <c r="Y613" i="2"/>
  <c r="Z613" i="2"/>
  <c r="AA613" i="2"/>
  <c r="X614" i="2"/>
  <c r="Y614" i="2"/>
  <c r="Z614" i="2"/>
  <c r="AA614" i="2"/>
  <c r="X615" i="2"/>
  <c r="Y615" i="2"/>
  <c r="Z615" i="2"/>
  <c r="AA615" i="2"/>
  <c r="X616" i="2"/>
  <c r="Y616" i="2"/>
  <c r="Z616" i="2"/>
  <c r="AA616" i="2"/>
  <c r="X617" i="2"/>
  <c r="Y617" i="2"/>
  <c r="Z617" i="2"/>
  <c r="AA617" i="2"/>
  <c r="X618" i="2"/>
  <c r="Y618" i="2"/>
  <c r="Z618" i="2"/>
  <c r="AA618" i="2"/>
  <c r="X619" i="2"/>
  <c r="Y619" i="2"/>
  <c r="Z619" i="2"/>
  <c r="AA619" i="2"/>
  <c r="X620" i="2"/>
  <c r="Y620" i="2"/>
  <c r="Z620" i="2"/>
  <c r="AA620" i="2"/>
  <c r="X621" i="2"/>
  <c r="Y621" i="2"/>
  <c r="Z621" i="2"/>
  <c r="AA621" i="2"/>
  <c r="X622" i="2"/>
  <c r="Y622" i="2"/>
  <c r="Z622" i="2"/>
  <c r="AA622" i="2"/>
  <c r="X623" i="2"/>
  <c r="Y623" i="2"/>
  <c r="Z623" i="2"/>
  <c r="AA623" i="2"/>
  <c r="X624" i="2"/>
  <c r="Y624" i="2"/>
  <c r="Z624" i="2"/>
  <c r="AA624" i="2"/>
  <c r="X625" i="2"/>
  <c r="Y625" i="2"/>
  <c r="Z625" i="2"/>
  <c r="AA625" i="2"/>
  <c r="X626" i="2"/>
  <c r="Y626" i="2"/>
  <c r="Z626" i="2"/>
  <c r="AA626" i="2"/>
  <c r="X627" i="2"/>
  <c r="Y627" i="2"/>
  <c r="Z627" i="2"/>
  <c r="AA627" i="2"/>
  <c r="X628" i="2"/>
  <c r="Y628" i="2"/>
  <c r="Z628" i="2"/>
  <c r="AA628" i="2"/>
  <c r="X629" i="2"/>
  <c r="Y629" i="2"/>
  <c r="Z629" i="2"/>
  <c r="AA629" i="2"/>
  <c r="X630" i="2"/>
  <c r="Y630" i="2"/>
  <c r="Z630" i="2"/>
  <c r="AA630" i="2"/>
  <c r="X631" i="2"/>
  <c r="Y631" i="2"/>
  <c r="Z631" i="2"/>
  <c r="AA631" i="2"/>
  <c r="X632" i="2"/>
  <c r="Y632" i="2"/>
  <c r="Z632" i="2"/>
  <c r="AA632" i="2"/>
  <c r="X633" i="2"/>
  <c r="Y633" i="2"/>
  <c r="Z633" i="2"/>
  <c r="AA633" i="2"/>
  <c r="X634" i="2"/>
  <c r="Y634" i="2"/>
  <c r="Z634" i="2"/>
  <c r="AA634" i="2"/>
  <c r="X635" i="2"/>
  <c r="Y635" i="2"/>
  <c r="Z635" i="2"/>
  <c r="AA635" i="2"/>
  <c r="X636" i="2"/>
  <c r="Y636" i="2"/>
  <c r="Z636" i="2"/>
  <c r="AA636" i="2"/>
  <c r="X637" i="2"/>
  <c r="Y637" i="2"/>
  <c r="Z637" i="2"/>
  <c r="AA637" i="2"/>
  <c r="X638" i="2"/>
  <c r="Y638" i="2"/>
  <c r="Z638" i="2"/>
  <c r="AA638" i="2"/>
  <c r="X639" i="2"/>
  <c r="Y639" i="2"/>
  <c r="Z639" i="2"/>
  <c r="AA639" i="2"/>
  <c r="X640" i="2"/>
  <c r="Y640" i="2"/>
  <c r="Z640" i="2"/>
  <c r="AA640" i="2"/>
  <c r="X641" i="2"/>
  <c r="Y641" i="2"/>
  <c r="Z641" i="2"/>
  <c r="AA641" i="2"/>
  <c r="X642" i="2"/>
  <c r="Y642" i="2"/>
  <c r="Z642" i="2"/>
  <c r="AA642" i="2"/>
  <c r="X643" i="2"/>
  <c r="Y643" i="2"/>
  <c r="Z643" i="2"/>
  <c r="AA643" i="2"/>
  <c r="X644" i="2"/>
  <c r="Y644" i="2"/>
  <c r="Z644" i="2"/>
  <c r="AA644" i="2"/>
  <c r="X645" i="2"/>
  <c r="Y645" i="2"/>
  <c r="Z645" i="2"/>
  <c r="AA645" i="2"/>
  <c r="X646" i="2"/>
  <c r="Y646" i="2"/>
  <c r="Z646" i="2"/>
  <c r="AA646" i="2"/>
  <c r="X647" i="2"/>
  <c r="Y647" i="2"/>
  <c r="Z647" i="2"/>
  <c r="AA647" i="2"/>
  <c r="X648" i="2"/>
  <c r="Y648" i="2"/>
  <c r="Z648" i="2"/>
  <c r="AA648" i="2"/>
  <c r="X649" i="2"/>
  <c r="Y649" i="2"/>
  <c r="Z649" i="2"/>
  <c r="AA649" i="2"/>
  <c r="X650" i="2"/>
  <c r="Y650" i="2"/>
  <c r="Z650" i="2"/>
  <c r="AA650" i="2"/>
  <c r="X651" i="2"/>
  <c r="Y651" i="2"/>
  <c r="Z651" i="2"/>
  <c r="AA651" i="2"/>
  <c r="X652" i="2"/>
  <c r="Y652" i="2"/>
  <c r="Z652" i="2"/>
  <c r="AA652" i="2"/>
  <c r="X653" i="2"/>
  <c r="Y653" i="2"/>
  <c r="Z653" i="2"/>
  <c r="AA653" i="2"/>
  <c r="X654" i="2"/>
  <c r="Y654" i="2"/>
  <c r="Z654" i="2"/>
  <c r="AA654" i="2"/>
  <c r="X655" i="2"/>
  <c r="Y655" i="2"/>
  <c r="Z655" i="2"/>
  <c r="AA655" i="2"/>
  <c r="X656" i="2"/>
  <c r="Y656" i="2"/>
  <c r="Z656" i="2"/>
  <c r="AA656" i="2"/>
  <c r="X657" i="2"/>
  <c r="Y657" i="2"/>
  <c r="Z657" i="2"/>
  <c r="AA657" i="2"/>
  <c r="X658" i="2"/>
  <c r="Y658" i="2"/>
  <c r="Z658" i="2"/>
  <c r="AA658" i="2"/>
  <c r="X659" i="2"/>
  <c r="Y659" i="2"/>
  <c r="Z659" i="2"/>
  <c r="AA659" i="2"/>
  <c r="X660" i="2"/>
  <c r="Y660" i="2"/>
  <c r="Z660" i="2"/>
  <c r="AA660" i="2"/>
  <c r="X661" i="2"/>
  <c r="Y661" i="2"/>
  <c r="Z661" i="2"/>
  <c r="AA661" i="2"/>
  <c r="X662" i="2"/>
  <c r="Y662" i="2"/>
  <c r="Z662" i="2"/>
  <c r="AA662" i="2"/>
  <c r="X663" i="2"/>
  <c r="Y663" i="2"/>
  <c r="Z663" i="2"/>
  <c r="AA663" i="2"/>
  <c r="X664" i="2"/>
  <c r="Y664" i="2"/>
  <c r="Z664" i="2"/>
  <c r="AA664" i="2"/>
  <c r="X665" i="2"/>
  <c r="Y665" i="2"/>
  <c r="Z665" i="2"/>
  <c r="AA665" i="2"/>
  <c r="X666" i="2"/>
  <c r="Y666" i="2"/>
  <c r="Z666" i="2"/>
  <c r="AA666" i="2"/>
  <c r="X667" i="2"/>
  <c r="Y667" i="2"/>
  <c r="Z667" i="2"/>
  <c r="AA667" i="2"/>
  <c r="X668" i="2"/>
  <c r="Y668" i="2"/>
  <c r="Z668" i="2"/>
  <c r="AA668" i="2"/>
  <c r="X669" i="2"/>
  <c r="Y669" i="2"/>
  <c r="Z669" i="2"/>
  <c r="AA669" i="2"/>
  <c r="X670" i="2"/>
  <c r="Y670" i="2"/>
  <c r="Z670" i="2"/>
  <c r="AA670" i="2"/>
  <c r="X671" i="2"/>
  <c r="Y671" i="2"/>
  <c r="Z671" i="2"/>
  <c r="AA671" i="2"/>
  <c r="X672" i="2"/>
  <c r="Y672" i="2"/>
  <c r="Z672" i="2"/>
  <c r="AA672" i="2"/>
  <c r="X673" i="2"/>
  <c r="Y673" i="2"/>
  <c r="Z673" i="2"/>
  <c r="AA673" i="2"/>
  <c r="X674" i="2"/>
  <c r="Y674" i="2"/>
  <c r="Z674" i="2"/>
  <c r="AA674" i="2"/>
  <c r="X675" i="2"/>
  <c r="Y675" i="2"/>
  <c r="Z675" i="2"/>
  <c r="AA675" i="2"/>
  <c r="X676" i="2"/>
  <c r="Y676" i="2"/>
  <c r="Z676" i="2"/>
  <c r="AA676" i="2"/>
  <c r="X677" i="2"/>
  <c r="Y677" i="2"/>
  <c r="Z677" i="2"/>
  <c r="AA677" i="2"/>
  <c r="X678" i="2"/>
  <c r="Y678" i="2"/>
  <c r="Z678" i="2"/>
  <c r="AA678" i="2"/>
  <c r="X679" i="2"/>
  <c r="Y679" i="2"/>
  <c r="Z679" i="2"/>
  <c r="AA679" i="2"/>
  <c r="X680" i="2"/>
  <c r="Y680" i="2"/>
  <c r="Z680" i="2"/>
  <c r="AA680" i="2"/>
  <c r="X681" i="2"/>
  <c r="Y681" i="2"/>
  <c r="Z681" i="2"/>
  <c r="AA681" i="2"/>
  <c r="X682" i="2"/>
  <c r="Y682" i="2"/>
  <c r="Z682" i="2"/>
  <c r="AA682" i="2"/>
  <c r="X683" i="2"/>
  <c r="Y683" i="2"/>
  <c r="Z683" i="2"/>
  <c r="AA683" i="2"/>
  <c r="X684" i="2"/>
  <c r="Y684" i="2"/>
  <c r="Z684" i="2"/>
  <c r="AA684" i="2"/>
  <c r="X685" i="2"/>
  <c r="Y685" i="2"/>
  <c r="Z685" i="2"/>
  <c r="AA685" i="2"/>
  <c r="X686" i="2"/>
  <c r="Y686" i="2"/>
  <c r="Z686" i="2"/>
  <c r="AA686" i="2"/>
  <c r="X687" i="2"/>
  <c r="Y687" i="2"/>
  <c r="Z687" i="2"/>
  <c r="AA687" i="2"/>
  <c r="X688" i="2"/>
  <c r="Y688" i="2"/>
  <c r="Z688" i="2"/>
  <c r="AA688" i="2"/>
  <c r="X689" i="2"/>
  <c r="Y689" i="2"/>
  <c r="Z689" i="2"/>
  <c r="AA689" i="2"/>
  <c r="X690" i="2"/>
  <c r="Y690" i="2"/>
  <c r="Z690" i="2"/>
  <c r="AA690" i="2"/>
  <c r="X691" i="2"/>
  <c r="Y691" i="2"/>
  <c r="Z691" i="2"/>
  <c r="AA691" i="2"/>
  <c r="X692" i="2"/>
  <c r="Y692" i="2"/>
  <c r="Z692" i="2"/>
  <c r="AA692" i="2"/>
  <c r="X693" i="2"/>
  <c r="Y693" i="2"/>
  <c r="Z693" i="2"/>
  <c r="AA693" i="2"/>
  <c r="X694" i="2"/>
  <c r="Y694" i="2"/>
  <c r="Z694" i="2"/>
  <c r="AA694" i="2"/>
  <c r="X695" i="2"/>
  <c r="Y695" i="2"/>
  <c r="Z695" i="2"/>
  <c r="AA695" i="2"/>
  <c r="X696" i="2"/>
  <c r="Y696" i="2"/>
  <c r="Z696" i="2"/>
  <c r="AA696" i="2"/>
  <c r="X697" i="2"/>
  <c r="Y697" i="2"/>
  <c r="Z697" i="2"/>
  <c r="AA697" i="2"/>
  <c r="X698" i="2"/>
  <c r="Y698" i="2"/>
  <c r="Z698" i="2"/>
  <c r="AA698" i="2"/>
  <c r="X699" i="2"/>
  <c r="Y699" i="2"/>
  <c r="Z699" i="2"/>
  <c r="AA699" i="2"/>
  <c r="X700" i="2"/>
  <c r="Y700" i="2"/>
  <c r="Z700" i="2"/>
  <c r="AA700" i="2"/>
  <c r="X701" i="2"/>
  <c r="Y701" i="2"/>
  <c r="Z701" i="2"/>
  <c r="AA701" i="2"/>
  <c r="X702" i="2"/>
  <c r="Y702" i="2"/>
  <c r="Z702" i="2"/>
  <c r="AA702" i="2"/>
  <c r="X703" i="2"/>
  <c r="Y703" i="2"/>
  <c r="Z703" i="2"/>
  <c r="AA703" i="2"/>
  <c r="X704" i="2"/>
  <c r="Y704" i="2"/>
  <c r="Z704" i="2"/>
  <c r="AA704" i="2"/>
  <c r="X705" i="2"/>
  <c r="Y705" i="2"/>
  <c r="Z705" i="2"/>
  <c r="AA705" i="2"/>
  <c r="X706" i="2"/>
  <c r="Y706" i="2"/>
  <c r="Z706" i="2"/>
  <c r="AA706" i="2"/>
  <c r="X707" i="2"/>
  <c r="Y707" i="2"/>
  <c r="Z707" i="2"/>
  <c r="AA707" i="2"/>
  <c r="X708" i="2"/>
  <c r="Y708" i="2"/>
  <c r="Z708" i="2"/>
  <c r="AA708" i="2"/>
  <c r="X709" i="2"/>
  <c r="Y709" i="2"/>
  <c r="Z709" i="2"/>
  <c r="AA709" i="2"/>
  <c r="X710" i="2"/>
  <c r="Y710" i="2"/>
  <c r="Z710" i="2"/>
  <c r="AA710" i="2"/>
  <c r="X711" i="2"/>
  <c r="Y711" i="2"/>
  <c r="Z711" i="2"/>
  <c r="AA711" i="2"/>
  <c r="X712" i="2"/>
  <c r="Y712" i="2"/>
  <c r="Z712" i="2"/>
  <c r="AA712" i="2"/>
  <c r="X713" i="2"/>
  <c r="Y713" i="2"/>
  <c r="Z713" i="2"/>
  <c r="AA713" i="2"/>
  <c r="X714" i="2"/>
  <c r="Y714" i="2"/>
  <c r="Z714" i="2"/>
  <c r="AA714" i="2"/>
  <c r="X715" i="2"/>
  <c r="Y715" i="2"/>
  <c r="Z715" i="2"/>
  <c r="AA715" i="2"/>
  <c r="X716" i="2"/>
  <c r="Y716" i="2"/>
  <c r="Z716" i="2"/>
  <c r="AA716" i="2"/>
  <c r="X717" i="2"/>
  <c r="Y717" i="2"/>
  <c r="Z717" i="2"/>
  <c r="AA717" i="2"/>
  <c r="X718" i="2"/>
  <c r="Y718" i="2"/>
  <c r="Z718" i="2"/>
  <c r="AA718" i="2"/>
  <c r="X719" i="2"/>
  <c r="Y719" i="2"/>
  <c r="Z719" i="2"/>
  <c r="AA719" i="2"/>
  <c r="X720" i="2"/>
  <c r="Y720" i="2"/>
  <c r="Z720" i="2"/>
  <c r="AA720" i="2"/>
  <c r="X721" i="2"/>
  <c r="Y721" i="2"/>
  <c r="Z721" i="2"/>
  <c r="AA721" i="2"/>
  <c r="X722" i="2"/>
  <c r="Y722" i="2"/>
  <c r="Z722" i="2"/>
  <c r="AA722" i="2"/>
  <c r="X723" i="2"/>
  <c r="Y723" i="2"/>
  <c r="Z723" i="2"/>
  <c r="AA723" i="2"/>
  <c r="X724" i="2"/>
  <c r="Y724" i="2"/>
  <c r="Z724" i="2"/>
  <c r="AA724" i="2"/>
  <c r="X725" i="2"/>
  <c r="Y725" i="2"/>
  <c r="Z725" i="2"/>
  <c r="AA725" i="2"/>
  <c r="X726" i="2"/>
  <c r="Y726" i="2"/>
  <c r="Z726" i="2"/>
  <c r="AA726" i="2"/>
  <c r="AA2" i="2"/>
  <c r="Z2" i="2"/>
  <c r="Y2" i="2"/>
  <c r="X2" i="2"/>
  <c r="I30" i="7"/>
  <c r="I30" i="6"/>
  <c r="I30" i="5"/>
  <c r="I34" i="3"/>
  <c r="E3" i="4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3" i="2"/>
  <c r="W4" i="2"/>
  <c r="W2" i="2"/>
  <c r="AK12" i="8" l="1"/>
  <c r="AJ12" i="8"/>
  <c r="AI12" i="8"/>
  <c r="AH12" i="8"/>
  <c r="AD12" i="8"/>
  <c r="AF12" i="8"/>
  <c r="AE12" i="8"/>
  <c r="AC12" i="8"/>
  <c r="P58" i="8"/>
  <c r="P37" i="8"/>
  <c r="P73" i="8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" i="1"/>
  <c r="P133" i="8" l="1"/>
  <c r="P32" i="8"/>
  <c r="P48" i="8"/>
  <c r="P80" i="8"/>
  <c r="P85" i="8"/>
  <c r="P53" i="8"/>
  <c r="P99" i="8"/>
  <c r="P69" i="8"/>
  <c r="P101" i="8"/>
  <c r="P41" i="8"/>
  <c r="P43" i="8"/>
  <c r="P25" i="8"/>
  <c r="P78" i="8"/>
  <c r="P57" i="8"/>
  <c r="P109" i="8"/>
  <c r="P117" i="8"/>
  <c r="P115" i="8"/>
  <c r="P24" i="8"/>
  <c r="P96" i="8"/>
  <c r="P144" i="8"/>
  <c r="P22" i="8"/>
  <c r="P34" i="8"/>
  <c r="P50" i="8"/>
  <c r="P82" i="8"/>
  <c r="P98" i="8"/>
  <c r="P103" i="8"/>
  <c r="P45" i="8"/>
  <c r="P31" i="8"/>
  <c r="P83" i="8"/>
  <c r="P135" i="8"/>
  <c r="P64" i="8"/>
  <c r="P112" i="8"/>
  <c r="P128" i="8"/>
  <c r="P87" i="8"/>
  <c r="P75" i="8"/>
  <c r="P49" i="8"/>
  <c r="P51" i="8"/>
  <c r="P20" i="8"/>
  <c r="P36" i="8"/>
  <c r="P52" i="8"/>
  <c r="P68" i="8"/>
  <c r="P84" i="8"/>
  <c r="P100" i="8"/>
  <c r="P116" i="8"/>
  <c r="P132" i="8"/>
  <c r="P119" i="8"/>
  <c r="P21" i="8"/>
  <c r="P125" i="8"/>
  <c r="P113" i="8"/>
  <c r="P130" i="8"/>
  <c r="P105" i="8"/>
  <c r="P107" i="8"/>
  <c r="P17" i="8"/>
  <c r="P47" i="8"/>
  <c r="P137" i="8"/>
  <c r="P81" i="8"/>
  <c r="P18" i="8"/>
  <c r="P38" i="8"/>
  <c r="P54" i="8"/>
  <c r="P70" i="8"/>
  <c r="P86" i="8"/>
  <c r="P102" i="8"/>
  <c r="P118" i="8"/>
  <c r="P134" i="8"/>
  <c r="P139" i="8"/>
  <c r="P23" i="8"/>
  <c r="P129" i="8"/>
  <c r="P66" i="8"/>
  <c r="P114" i="8"/>
  <c r="P121" i="8"/>
  <c r="P123" i="8"/>
  <c r="P15" i="8"/>
  <c r="P141" i="8"/>
  <c r="P63" i="8"/>
  <c r="P127" i="8"/>
  <c r="P16" i="8"/>
  <c r="P40" i="8"/>
  <c r="P56" i="8"/>
  <c r="P72" i="8"/>
  <c r="P88" i="8"/>
  <c r="P104" i="8"/>
  <c r="P120" i="8"/>
  <c r="P136" i="8"/>
  <c r="P89" i="8"/>
  <c r="P33" i="8"/>
  <c r="P35" i="8"/>
  <c r="P14" i="8"/>
  <c r="P42" i="8"/>
  <c r="P74" i="8"/>
  <c r="P90" i="8"/>
  <c r="P106" i="8"/>
  <c r="P122" i="8"/>
  <c r="P138" i="8"/>
  <c r="P39" i="8"/>
  <c r="P59" i="8"/>
  <c r="P143" i="8"/>
  <c r="P91" i="8"/>
  <c r="P19" i="8"/>
  <c r="P61" i="8"/>
  <c r="P79" i="8"/>
  <c r="P27" i="8"/>
  <c r="P77" i="8"/>
  <c r="P95" i="8"/>
  <c r="P97" i="8"/>
  <c r="P28" i="8"/>
  <c r="P44" i="8"/>
  <c r="P60" i="8"/>
  <c r="P76" i="8"/>
  <c r="P92" i="8"/>
  <c r="P108" i="8"/>
  <c r="P124" i="8"/>
  <c r="P140" i="8"/>
  <c r="P55" i="8"/>
  <c r="P93" i="8"/>
  <c r="P29" i="8"/>
  <c r="P131" i="8"/>
  <c r="P111" i="8"/>
  <c r="P65" i="8"/>
  <c r="P67" i="8"/>
  <c r="P26" i="8"/>
  <c r="P30" i="8"/>
  <c r="P46" i="8"/>
  <c r="P62" i="8"/>
  <c r="P94" i="8"/>
  <c r="P110" i="8"/>
  <c r="P126" i="8"/>
  <c r="P142" i="8"/>
  <c r="P71" i="8"/>
</calcChain>
</file>

<file path=xl/sharedStrings.xml><?xml version="1.0" encoding="utf-8"?>
<sst xmlns="http://schemas.openxmlformats.org/spreadsheetml/2006/main" count="8444" uniqueCount="2833">
  <si>
    <t>Name</t>
  </si>
  <si>
    <t>Age</t>
  </si>
  <si>
    <t>Label</t>
  </si>
  <si>
    <t>Active (0/1)</t>
  </si>
  <si>
    <t># records sold to date</t>
  </si>
  <si>
    <t># albums released</t>
  </si>
  <si>
    <t>Genre-1</t>
  </si>
  <si>
    <t>Genre-2</t>
  </si>
  <si>
    <t>Twitter Account (0/1)</t>
  </si>
  <si>
    <t>Twitter Handle</t>
  </si>
  <si>
    <t># Tweets</t>
  </si>
  <si>
    <t># Followers Twitter</t>
  </si>
  <si>
    <t>Facebook Account(0/1)</t>
  </si>
  <si>
    <t>Facebook Handle</t>
  </si>
  <si>
    <t># People Liked</t>
  </si>
  <si>
    <t># Followers FB</t>
  </si>
  <si>
    <t>Instagram Account(0/1)</t>
  </si>
  <si>
    <t>Instagram Handle</t>
  </si>
  <si>
    <t># Posts Insta</t>
  </si>
  <si>
    <t># Followers Insta</t>
  </si>
  <si>
    <t># YT Subscribers</t>
  </si>
  <si>
    <t># YT Views</t>
  </si>
  <si>
    <t>Aaliyah</t>
  </si>
  <si>
    <t>Aaron Carter</t>
  </si>
  <si>
    <t>AC/DC</t>
  </si>
  <si>
    <t>Adam Ant</t>
  </si>
  <si>
    <t>Adam Lambert</t>
  </si>
  <si>
    <t>Adele</t>
  </si>
  <si>
    <t>Adema</t>
  </si>
  <si>
    <t>Aerosmith</t>
  </si>
  <si>
    <t>Alan Jackson</t>
  </si>
  <si>
    <t>Alice Cooper</t>
  </si>
  <si>
    <t>Alicia Keys</t>
  </si>
  <si>
    <t>Anasol</t>
  </si>
  <si>
    <t>Avril Lavigne</t>
  </si>
  <si>
    <t>Andy Williams</t>
  </si>
  <si>
    <t>Aretha Franklin</t>
  </si>
  <si>
    <t>Ateez</t>
  </si>
  <si>
    <t>Babyface</t>
  </si>
  <si>
    <t>Backstreet Boys</t>
  </si>
  <si>
    <t>Barbra Streisand</t>
  </si>
  <si>
    <t>Bessie Smith</t>
  </si>
  <si>
    <t>Beyoncé</t>
  </si>
  <si>
    <t>Billie Holiday</t>
  </si>
  <si>
    <t>Billy Joel</t>
  </si>
  <si>
    <t>Bing Crosby</t>
  </si>
  <si>
    <t>Blue Öyster Cult</t>
  </si>
  <si>
    <t>Bob Dylan</t>
  </si>
  <si>
    <t>Bob Marley</t>
  </si>
  <si>
    <t>Bone Thugs-n-Harmony</t>
  </si>
  <si>
    <t>Bonnie Tyler</t>
  </si>
  <si>
    <t>Britney Spears</t>
  </si>
  <si>
    <t>Bruce Springsteen</t>
  </si>
  <si>
    <t>Calvin Harris</t>
  </si>
  <si>
    <t>Carly Simon</t>
  </si>
  <si>
    <t>Cat Stevens</t>
  </si>
  <si>
    <t>Celine Dion</t>
  </si>
  <si>
    <t>Charles Mingus</t>
  </si>
  <si>
    <t>Charlie Daniels</t>
  </si>
  <si>
    <t>Cheap Trick</t>
  </si>
  <si>
    <t>Chet Atkins</t>
  </si>
  <si>
    <t>Chris Brown</t>
  </si>
  <si>
    <t>Christina Aguilera</t>
  </si>
  <si>
    <t>Ciara</t>
  </si>
  <si>
    <t>Clannad</t>
  </si>
  <si>
    <t>Connie Francis</t>
  </si>
  <si>
    <t>Cyndi Lauper</t>
  </si>
  <si>
    <t>Daft Punk</t>
  </si>
  <si>
    <t>Dan Fogelberg</t>
  </si>
  <si>
    <t>Dane Donohue</t>
  </si>
  <si>
    <t>Daniel Ingram</t>
  </si>
  <si>
    <t>Dave Brubeck</t>
  </si>
  <si>
    <t>David Bowie</t>
  </si>
  <si>
    <t>David Cassidy</t>
  </si>
  <si>
    <t>David Gilmour</t>
  </si>
  <si>
    <t>Deborah Cox</t>
  </si>
  <si>
    <t>Delta Goodrem</t>
  </si>
  <si>
    <t>Depeche Mode</t>
  </si>
  <si>
    <t>Destiny's Child</t>
  </si>
  <si>
    <t>Diana Ross</t>
  </si>
  <si>
    <t>Dionne Warwick</t>
  </si>
  <si>
    <t>Dolly Parton</t>
  </si>
  <si>
    <t>Donna Summer</t>
  </si>
  <si>
    <t>Donovan</t>
  </si>
  <si>
    <t>Duke Ellington</t>
  </si>
  <si>
    <t>Duran Duran</t>
  </si>
  <si>
    <t>Earth, Wind &amp; Fire</t>
  </si>
  <si>
    <t>Eddie Money</t>
  </si>
  <si>
    <t>Electric Light Orchestra</t>
  </si>
  <si>
    <t>Elvis Presley</t>
  </si>
  <si>
    <t>Etta James</t>
  </si>
  <si>
    <t>Eurythmics</t>
  </si>
  <si>
    <t>Expose</t>
  </si>
  <si>
    <t>Fey</t>
  </si>
  <si>
    <t>Fifth Harmony</t>
  </si>
  <si>
    <t>Fishbone</t>
  </si>
  <si>
    <t>Foo Fighters</t>
  </si>
  <si>
    <t>Frank Sinatra</t>
  </si>
  <si>
    <t>Fred Astaire</t>
  </si>
  <si>
    <t>George Clinton/P-Funk All-Stars</t>
  </si>
  <si>
    <t>George Gershwin</t>
  </si>
  <si>
    <t>George Michael</t>
  </si>
  <si>
    <t>Glenn Miller</t>
  </si>
  <si>
    <t>Gloria Estefan</t>
  </si>
  <si>
    <t>Hall &amp; Oates</t>
  </si>
  <si>
    <t>Harry Nilsson</t>
  </si>
  <si>
    <t>Heart</t>
  </si>
  <si>
    <t>Iggy Pop</t>
  </si>
  <si>
    <t>Iron Maiden</t>
  </si>
  <si>
    <t>James Brown</t>
  </si>
  <si>
    <t>Janis Joplin</t>
  </si>
  <si>
    <t>Jeff Beck</t>
  </si>
  <si>
    <t>Jeff Buckley</t>
  </si>
  <si>
    <t>Jefferson Airplane</t>
  </si>
  <si>
    <t>Jefferson Starship</t>
  </si>
  <si>
    <t>Jennifer Hudson</t>
  </si>
  <si>
    <t>Jennifer Lopez</t>
  </si>
  <si>
    <t>Jessica Simpson</t>
  </si>
  <si>
    <r>
      <t>Jimi Hendrix</t>
    </r>
    <r>
      <rPr>
        <vertAlign val="superscript"/>
        <sz val="11"/>
        <color theme="1"/>
        <rFont val="Calibri"/>
        <family val="2"/>
        <scheme val="minor"/>
      </rPr>
      <t>[3]</t>
    </r>
  </si>
  <si>
    <t>Joan Jett</t>
  </si>
  <si>
    <t>Joe Satriani</t>
  </si>
  <si>
    <t>John Denver</t>
  </si>
  <si>
    <t>John Mayer</t>
  </si>
  <si>
    <t>Johnny Cash</t>
  </si>
  <si>
    <t>Johnny Mathis</t>
  </si>
  <si>
    <t>Journey</t>
  </si>
  <si>
    <t>Justin Timberlake</t>
  </si>
  <si>
    <t>Kansas</t>
  </si>
  <si>
    <t>Kate Bush</t>
  </si>
  <si>
    <t>Kelis</t>
  </si>
  <si>
    <t>Kelly Clarkson</t>
  </si>
  <si>
    <t>Kenny G</t>
  </si>
  <si>
    <t>Kenny Loggins</t>
  </si>
  <si>
    <t>Kesha</t>
  </si>
  <si>
    <t>Kris Kristofferson</t>
  </si>
  <si>
    <t>Lauryn Hill</t>
  </si>
  <si>
    <t>Leona Lewis</t>
  </si>
  <si>
    <t>Leonard Cohen</t>
  </si>
  <si>
    <t>Lisa Lisa and Cult Jam</t>
  </si>
  <si>
    <t>Loretta Lynn</t>
  </si>
  <si>
    <t>Louis Armstrong</t>
  </si>
  <si>
    <t>Lou Rawls</t>
  </si>
  <si>
    <t>Luther Vandross</t>
  </si>
  <si>
    <t>Mahalia Jackson</t>
  </si>
  <si>
    <t>Mariah Carey</t>
  </si>
  <si>
    <t>Marvin Gaye</t>
  </si>
  <si>
    <t>Mary Chapin Carpenter</t>
  </si>
  <si>
    <t>Men at Work</t>
  </si>
  <si>
    <t>Merle Haggard</t>
  </si>
  <si>
    <t>Michael Jackson</t>
  </si>
  <si>
    <t>Momoland</t>
  </si>
  <si>
    <t>Miles Davis</t>
  </si>
  <si>
    <t>Molly Hatchet</t>
  </si>
  <si>
    <t>Motörhead</t>
  </si>
  <si>
    <t>New Kids on the Block</t>
  </si>
  <si>
    <t>Nina Simone</t>
  </si>
  <si>
    <t>NSYNC</t>
  </si>
  <si>
    <t>One Direction</t>
  </si>
  <si>
    <t>Ozzy Osbourne</t>
  </si>
  <si>
    <t>Patti Smith</t>
  </si>
  <si>
    <t>Paul Simon</t>
  </si>
  <si>
    <t>Pearl Jam</t>
  </si>
  <si>
    <t>Perez Prado</t>
  </si>
  <si>
    <t>Peter Tosh</t>
  </si>
  <si>
    <t>Pete Seeger</t>
  </si>
  <si>
    <t>Pink</t>
  </si>
  <si>
    <t>Pink Floyd</t>
  </si>
  <si>
    <t>Poco</t>
  </si>
  <si>
    <r>
      <t>Prince</t>
    </r>
    <r>
      <rPr>
        <vertAlign val="superscript"/>
        <sz val="11"/>
        <color theme="1"/>
        <rFont val="Calibri"/>
        <family val="2"/>
        <scheme val="minor"/>
      </rPr>
      <t>[4]</t>
    </r>
  </si>
  <si>
    <t>R. Kelly</t>
  </si>
  <si>
    <t>Rage Against The Machine</t>
  </si>
  <si>
    <t>Rogue Traders</t>
  </si>
  <si>
    <t>REO Speedwagon</t>
  </si>
  <si>
    <t>Ricky Martin</t>
  </si>
  <si>
    <t>Robert Johnson</t>
  </si>
  <si>
    <t>Rod Stewart</t>
  </si>
  <si>
    <t>Roy Orbison</t>
  </si>
  <si>
    <t>Sade</t>
  </si>
  <si>
    <t>Santana</t>
  </si>
  <si>
    <t>Sarah McLachlan</t>
  </si>
  <si>
    <t>Scorpions</t>
  </si>
  <si>
    <t>Shakira</t>
  </si>
  <si>
    <t>Shannon Noll</t>
  </si>
  <si>
    <t>Sia</t>
  </si>
  <si>
    <t>Simon &amp; Garfunkel</t>
  </si>
  <si>
    <t>Slayer</t>
  </si>
  <si>
    <t>Sly and the Family Stone</t>
  </si>
  <si>
    <t>SOiL</t>
  </si>
  <si>
    <t>Stevie Ray Vaughan</t>
  </si>
  <si>
    <t>Susan Boyle</t>
  </si>
  <si>
    <t>Switchfoot</t>
  </si>
  <si>
    <t>System of a Down</t>
  </si>
  <si>
    <t>Taj Mahal</t>
  </si>
  <si>
    <t>Tammy Wynette</t>
  </si>
  <si>
    <t>Taylor Dayne</t>
  </si>
  <si>
    <t>Teddy Pendergrass</t>
  </si>
  <si>
    <t>Teena Marie</t>
  </si>
  <si>
    <t>The Allman Brothers Band</t>
  </si>
  <si>
    <t>The Bangles</t>
  </si>
  <si>
    <t>The Bongos</t>
  </si>
  <si>
    <t>The Byrds</t>
  </si>
  <si>
    <t>The Clash</t>
  </si>
  <si>
    <t>The Derek Trucks Band</t>
  </si>
  <si>
    <t>The Isley Brothers</t>
  </si>
  <si>
    <t>The Jacksons</t>
  </si>
  <si>
    <t>Thelonious Monk</t>
  </si>
  <si>
    <t>The O'Jays</t>
  </si>
  <si>
    <t>The Stooges</t>
  </si>
  <si>
    <t>TLC</t>
  </si>
  <si>
    <t>Toni Braxton</t>
  </si>
  <si>
    <t>Tony Bennett</t>
  </si>
  <si>
    <t>Tori Amos</t>
  </si>
  <si>
    <t>Toto</t>
  </si>
  <si>
    <t>Usher</t>
  </si>
  <si>
    <t>Van Morrison</t>
  </si>
  <si>
    <t>Vanessa L. Williams</t>
  </si>
  <si>
    <t>Waylon Jennings</t>
  </si>
  <si>
    <t>Weather Report</t>
  </si>
  <si>
    <t>"Weird Al" Yankovic</t>
  </si>
  <si>
    <t>Wham!</t>
  </si>
  <si>
    <t>Whitney Houston</t>
  </si>
  <si>
    <t>Will Smith</t>
  </si>
  <si>
    <t>Willie Nelson</t>
  </si>
  <si>
    <t>Yo-Yo Ma</t>
  </si>
  <si>
    <t>Legacy</t>
  </si>
  <si>
    <t>A</t>
  </si>
  <si>
    <t>A Tribe Called Quest</t>
  </si>
  <si>
    <t>A$Ap Rocky</t>
  </si>
  <si>
    <t>Accept</t>
  </si>
  <si>
    <t>Ace Of Base</t>
  </si>
  <si>
    <t>Air Supply</t>
  </si>
  <si>
    <t>Airto</t>
  </si>
  <si>
    <t>Al Di Meola</t>
  </si>
  <si>
    <t>Al Kooper</t>
  </si>
  <si>
    <t>Alabama</t>
  </si>
  <si>
    <t>Alex De Grassi</t>
  </si>
  <si>
    <t>Alice In Chains</t>
  </si>
  <si>
    <t>Annie Lennox</t>
  </si>
  <si>
    <t>Antonio Carlos Jobim</t>
  </si>
  <si>
    <t>Art Blakey</t>
  </si>
  <si>
    <t>Art Garfunkel</t>
  </si>
  <si>
    <t>Audioslave</t>
  </si>
  <si>
    <t>B</t>
  </si>
  <si>
    <t>B2K</t>
  </si>
  <si>
    <t>Bangles</t>
  </si>
  <si>
    <t>Barry Manilow</t>
  </si>
  <si>
    <t>Basia</t>
  </si>
  <si>
    <t>BeBe Winans</t>
  </si>
  <si>
    <t>Ben Folds</t>
  </si>
  <si>
    <t>Ben Folds Five</t>
  </si>
  <si>
    <t>Benny Goodman</t>
  </si>
  <si>
    <t>Beyonce</t>
  </si>
  <si>
    <t>Big Audio Dynamite</t>
  </si>
  <si>
    <t>Big Pun</t>
  </si>
  <si>
    <t>Big Star</t>
  </si>
  <si>
    <t>Big Time Rush</t>
  </si>
  <si>
    <t>Bill Frisell</t>
  </si>
  <si>
    <t>Bill Withers</t>
  </si>
  <si>
    <t>Billy Joe Shaver</t>
  </si>
  <si>
    <t>Billy Ocean</t>
  </si>
  <si>
    <t>Billy Paul</t>
  </si>
  <si>
    <t>Billy Swan</t>
  </si>
  <si>
    <t>Black Sabbath</t>
  </si>
  <si>
    <t>Blind Willie Johnson</t>
  </si>
  <si>
    <t>Blind Willie McTell</t>
  </si>
  <si>
    <t>Blood, Sweat &amp; Tears</t>
  </si>
  <si>
    <t>Blue Oyster Cult</t>
  </si>
  <si>
    <t>Bob Weir</t>
  </si>
  <si>
    <t>Bob Wills</t>
  </si>
  <si>
    <t>Bobby Bare</t>
  </si>
  <si>
    <t>Bobby Vinton</t>
  </si>
  <si>
    <t>Boogie Down Productions</t>
  </si>
  <si>
    <t>Boston</t>
  </si>
  <si>
    <t>Bow Wow Wow</t>
  </si>
  <si>
    <t>Boz Scaggs</t>
  </si>
  <si>
    <t>Brad Paisley</t>
  </si>
  <si>
    <t>Brandi Carlile</t>
  </si>
  <si>
    <t>Branford Marsalis</t>
  </si>
  <si>
    <t>Brooks &amp; Dunn</t>
  </si>
  <si>
    <t>Bruce Hornsby</t>
  </si>
  <si>
    <t>Buddy Guy</t>
  </si>
  <si>
    <t>C</t>
  </si>
  <si>
    <t>C+C Music Factory</t>
  </si>
  <si>
    <t>Cake</t>
  </si>
  <si>
    <t>Carmen McRae</t>
  </si>
  <si>
    <t>Carole King</t>
  </si>
  <si>
    <t>Carrie Underwood</t>
  </si>
  <si>
    <t>Cassandra Wilson</t>
  </si>
  <si>
    <t>CeCe Winans</t>
  </si>
  <si>
    <t>CeeLo Green</t>
  </si>
  <si>
    <t>Celia Cruz</t>
  </si>
  <si>
    <t>Celtic Thunder</t>
  </si>
  <si>
    <t>Chantal Kreviazuk</t>
  </si>
  <si>
    <t>Charley Pride</t>
  </si>
  <si>
    <t>Charlie Christian</t>
  </si>
  <si>
    <t>Charlie Daniels Band</t>
  </si>
  <si>
    <t>Charlie Rich</t>
  </si>
  <si>
    <t>Chet Baker</t>
  </si>
  <si>
    <t>Citizen Cope</t>
  </si>
  <si>
    <t>Clint Black</t>
  </si>
  <si>
    <t>Coheed And Cambria</t>
  </si>
  <si>
    <t>Collin Raye</t>
  </si>
  <si>
    <t>Common</t>
  </si>
  <si>
    <t>Count Basie</t>
  </si>
  <si>
    <t>Cowboy Junkies</t>
  </si>
  <si>
    <t>Crash Test Dummies</t>
  </si>
  <si>
    <t>Crystal Gayle</t>
  </si>
  <si>
    <t>Curtis Knight &amp; The Squires Feat. Jimi Hendrix</t>
  </si>
  <si>
    <t>Cypress Hill</t>
  </si>
  <si>
    <t>D</t>
  </si>
  <si>
    <t>Danny Elfman</t>
  </si>
  <si>
    <t>Darlene Love</t>
  </si>
  <si>
    <t>Daryl Hall &amp; John Oates</t>
  </si>
  <si>
    <t>Daughtry</t>
  </si>
  <si>
    <t>Dave Mason</t>
  </si>
  <si>
    <t>Dave Matthews Band</t>
  </si>
  <si>
    <t>David Allan Coe</t>
  </si>
  <si>
    <t>Dead Confederate</t>
  </si>
  <si>
    <t>Dean Martin</t>
  </si>
  <si>
    <t>Deniece Williams</t>
  </si>
  <si>
    <t>Dennis Wilson</t>
  </si>
  <si>
    <t>Destiny’s Child</t>
  </si>
  <si>
    <t>Dexter Gordon</t>
  </si>
  <si>
    <t>Diamond Rio</t>
  </si>
  <si>
    <t>Dion</t>
  </si>
  <si>
    <t>Dixie Chicks</t>
  </si>
  <si>
    <t>Dj Jazzy Jeff &amp; The Fresh Prince</t>
  </si>
  <si>
    <t>DJ Quik</t>
  </si>
  <si>
    <t>Django Reinhardt</t>
  </si>
  <si>
    <t>DMX</t>
  </si>
  <si>
    <t>Donnie McClurkin</t>
  </si>
  <si>
    <t>Doris Day</t>
  </si>
  <si>
    <t>Dust</t>
  </si>
  <si>
    <t>E</t>
  </si>
  <si>
    <t>Earl Scruggs</t>
  </si>
  <si>
    <t>Earl Thomas Conley</t>
  </si>
  <si>
    <t>Eartha Kitt</t>
  </si>
  <si>
    <t>Ed Ames</t>
  </si>
  <si>
    <t>Eddy Arnold</t>
  </si>
  <si>
    <t>Edgar Winter</t>
  </si>
  <si>
    <t>Ella Fitzgerald</t>
  </si>
  <si>
    <t>Elmore James</t>
  </si>
  <si>
    <t>Eric Carmen</t>
  </si>
  <si>
    <t>Erroll Garner</t>
  </si>
  <si>
    <t>Europe</t>
  </si>
  <si>
    <t>Evelyn “Champagne” King</t>
  </si>
  <si>
    <t>F</t>
  </si>
  <si>
    <t>Fats Waller</t>
  </si>
  <si>
    <t>Fiona Apple</t>
  </si>
  <si>
    <t>Firehose</t>
  </si>
  <si>
    <t>First Aid Kit</t>
  </si>
  <si>
    <t>Five For Fighting</t>
  </si>
  <si>
    <t>Flatt &amp; Scruggs</t>
  </si>
  <si>
    <t>Floyd Cramer</t>
  </si>
  <si>
    <t>Foster The People</t>
  </si>
  <si>
    <t>Fred Hammond</t>
  </si>
  <si>
    <t>Fugees</t>
  </si>
  <si>
    <t>Full Force</t>
  </si>
  <si>
    <t>G</t>
  </si>
  <si>
    <t>Gene Autry</t>
  </si>
  <si>
    <t>George Benson</t>
  </si>
  <si>
    <t>George Duke</t>
  </si>
  <si>
    <t>George Jones</t>
  </si>
  <si>
    <t>George Jones &amp; Tammy Wynette</t>
  </si>
  <si>
    <t>Ginuwine</t>
  </si>
  <si>
    <t>Gladys Knight &amp; The Pips</t>
  </si>
  <si>
    <t>Graham Parker</t>
  </si>
  <si>
    <t>Gretchen Wilson</t>
  </si>
  <si>
    <t>Grover Washington, Jr.</t>
  </si>
  <si>
    <t>H</t>
  </si>
  <si>
    <t>Hank Snow</t>
  </si>
  <si>
    <t>Harold Melvin &amp; The Blue Notes</t>
  </si>
  <si>
    <t>Harry Belafonte</t>
  </si>
  <si>
    <t>Harry Connick, Jr.</t>
  </si>
  <si>
    <t>Henry Mancini</t>
  </si>
  <si>
    <t>Herbie Hancock</t>
  </si>
  <si>
    <t>Hezekiah Walker</t>
  </si>
  <si>
    <t>Hot Tuna</t>
  </si>
  <si>
    <t>Hozier</t>
  </si>
  <si>
    <t>Human Nature</t>
  </si>
  <si>
    <t>Hunter S. Thompson</t>
  </si>
  <si>
    <t>I</t>
  </si>
  <si>
    <t>Ian Hunter</t>
  </si>
  <si>
    <t>Iggy And The Stooges</t>
  </si>
  <si>
    <t>Il Divo</t>
  </si>
  <si>
    <t>Incubus</t>
  </si>
  <si>
    <t>Indigo Girls</t>
  </si>
  <si>
    <t>J</t>
  </si>
  <si>
    <t>Jaco Pastorius</t>
  </si>
  <si>
    <t>Jagged Edge</t>
  </si>
  <si>
    <t>Jake Owen</t>
  </si>
  <si>
    <t>James Taylor</t>
  </si>
  <si>
    <t>Jamiroquai</t>
  </si>
  <si>
    <t>Janis Ian</t>
  </si>
  <si>
    <t>Jars Of Clay</t>
  </si>
  <si>
    <t>Jazmine Sullivan</t>
  </si>
  <si>
    <t>Jeff Healey Band</t>
  </si>
  <si>
    <t>Jefferson Airplane/Jefferson Starship/Starship</t>
  </si>
  <si>
    <t>Jennifer Warnes</t>
  </si>
  <si>
    <t>Jermaine Jackson</t>
  </si>
  <si>
    <t>Jerry Reed</t>
  </si>
  <si>
    <t>Jessi Colter</t>
  </si>
  <si>
    <t>Jimi Hendrix</t>
  </si>
  <si>
    <t>Jimmie Rodgers</t>
  </si>
  <si>
    <t>Jimmie Vaughan</t>
  </si>
  <si>
    <t>Jodeci</t>
  </si>
  <si>
    <t>Joe Diffie</t>
  </si>
  <si>
    <t>Joe Farrell</t>
  </si>
  <si>
    <t>Joe Strummer</t>
  </si>
  <si>
    <t>John Legend</t>
  </si>
  <si>
    <t>John McLaughlin</t>
  </si>
  <si>
    <t>John P. Kee</t>
  </si>
  <si>
    <t>Johnny Horton</t>
  </si>
  <si>
    <t>Johnny Nash</t>
  </si>
  <si>
    <t>Johnny Paycheck</t>
  </si>
  <si>
    <t>Johnny Winter</t>
  </si>
  <si>
    <t>Jordin Sparks</t>
  </si>
  <si>
    <t>Jose Feliciano</t>
  </si>
  <si>
    <t>Judas Priest</t>
  </si>
  <si>
    <t>Julie Andrews</t>
  </si>
  <si>
    <t>Julio Iglesias</t>
  </si>
  <si>
    <t>June Carter Cash</t>
  </si>
  <si>
    <t>K</t>
  </si>
  <si>
    <t>Ke$Ha</t>
  </si>
  <si>
    <t>Keb’ Mo’</t>
  </si>
  <si>
    <t>Keith Jarrett</t>
  </si>
  <si>
    <t>Kenny Chesney</t>
  </si>
  <si>
    <t>Keyon Harrold</t>
  </si>
  <si>
    <t>Kings Of Leon</t>
  </si>
  <si>
    <t>Kirk Franklin</t>
  </si>
  <si>
    <t>Korn</t>
  </si>
  <si>
    <t>Kristin Chenoweth</t>
  </si>
  <si>
    <t>L</t>
  </si>
  <si>
    <t>Lamb Of God</t>
  </si>
  <si>
    <t>Larry Gatlin &amp; The Gatlin Brothers</t>
  </si>
  <si>
    <t>Laura Nyro</t>
  </si>
  <si>
    <t>Ledward Kaapana</t>
  </si>
  <si>
    <t>Lefty Frizzell</t>
  </si>
  <si>
    <t>Lesley Gore</t>
  </si>
  <si>
    <t>Lisa Lisa &amp; Cult Jam</t>
  </si>
  <si>
    <t>Little Jimmy Dickens</t>
  </si>
  <si>
    <t>Living Colour</t>
  </si>
  <si>
    <t>Liza Minnelli</t>
  </si>
  <si>
    <t>Loggins &amp; Messina</t>
  </si>
  <si>
    <t>Lonestar</t>
  </si>
  <si>
    <t>Lou Reed</t>
  </si>
  <si>
    <t>Loverboy</t>
  </si>
  <si>
    <t>Lynn Anderson</t>
  </si>
  <si>
    <t>M</t>
  </si>
  <si>
    <t>Mad Season</t>
  </si>
  <si>
    <t>Mahavishnu Orchestra</t>
  </si>
  <si>
    <t>Manic Street Preachers</t>
  </si>
  <si>
    <t>Marc Anthony</t>
  </si>
  <si>
    <t>Mark Ronson</t>
  </si>
  <si>
    <t>Marlo Thomas</t>
  </si>
  <si>
    <t>Martika</t>
  </si>
  <si>
    <t>Martina McBride</t>
  </si>
  <si>
    <t>Marty Robbins</t>
  </si>
  <si>
    <t>Marvin Sapp</t>
  </si>
  <si>
    <t>Matthew Sweet</t>
  </si>
  <si>
    <t>Maxwell</t>
  </si>
  <si>
    <t>Maynard Ferguson</t>
  </si>
  <si>
    <t>Meat Loaf</t>
  </si>
  <si>
    <t>Mel Torme</t>
  </si>
  <si>
    <t>Men At Work</t>
  </si>
  <si>
    <t>Menudo</t>
  </si>
  <si>
    <t>Merry Clayton</t>
  </si>
  <si>
    <t>MGMT</t>
  </si>
  <si>
    <t>Michael Bolton</t>
  </si>
  <si>
    <t>Mickey Gilley</t>
  </si>
  <si>
    <t>Midnight Oil</t>
  </si>
  <si>
    <t>Mike Bloomfield</t>
  </si>
  <si>
    <t>Mike Watt</t>
  </si>
  <si>
    <t>Miranda Lambert</t>
  </si>
  <si>
    <t>Mobb Deep</t>
  </si>
  <si>
    <t>Moby Grape</t>
  </si>
  <si>
    <t>Modest Mouse</t>
  </si>
  <si>
    <t>Montgomery Gentry</t>
  </si>
  <si>
    <t>Mott The Hoople</t>
  </si>
  <si>
    <t>Mountain</t>
  </si>
  <si>
    <t>Mr. Mister</t>
  </si>
  <si>
    <t>Muddy Waters</t>
  </si>
  <si>
    <t>N</t>
  </si>
  <si>
    <t>Nas</t>
  </si>
  <si>
    <t>Natalie Maines</t>
  </si>
  <si>
    <t>New Kids On The Block</t>
  </si>
  <si>
    <t>New Riders Of The Purple Sage</t>
  </si>
  <si>
    <t>Nicky Holland</t>
  </si>
  <si>
    <t>O</t>
  </si>
  <si>
    <t>Ornette Coleman</t>
  </si>
  <si>
    <t>OutKast</t>
  </si>
  <si>
    <t>P</t>
  </si>
  <si>
    <t>P!nk</t>
  </si>
  <si>
    <t>Paco de Lucia</t>
  </si>
  <si>
    <t>Patti LaBelle</t>
  </si>
  <si>
    <t>Patty Loveless</t>
  </si>
  <si>
    <t>Paul Desmond</t>
  </si>
  <si>
    <t>Paul Revere &amp; The Raiders</t>
  </si>
  <si>
    <t>Paul Robeson</t>
  </si>
  <si>
    <t>Pentatonix</t>
  </si>
  <si>
    <t>Percy Faith</t>
  </si>
  <si>
    <t>Perry Como</t>
  </si>
  <si>
    <t>Pete Yorn</t>
  </si>
  <si>
    <t>Petula Clark</t>
  </si>
  <si>
    <t>Pharrell Williams</t>
  </si>
  <si>
    <t>Phil Spector</t>
  </si>
  <si>
    <t>Phil Vassar</t>
  </si>
  <si>
    <t>Philip Bailey</t>
  </si>
  <si>
    <t>Phoebe Snow</t>
  </si>
  <si>
    <t>Phyllis Hyman</t>
  </si>
  <si>
    <t>Pitbull</t>
  </si>
  <si>
    <t>Porter Wagoner</t>
  </si>
  <si>
    <t>Preservation Hall Jazz Band</t>
  </si>
  <si>
    <t>Primal Scream</t>
  </si>
  <si>
    <t>Prince</t>
  </si>
  <si>
    <t>Pure Prairie League</t>
  </si>
  <si>
    <t>Q</t>
  </si>
  <si>
    <t>Q-Tip</t>
  </si>
  <si>
    <t>Quiet Riot</t>
  </si>
  <si>
    <t>R</t>
  </si>
  <si>
    <t>Ramsey Lewis</t>
  </si>
  <si>
    <t>Ravi Shankar</t>
  </si>
  <si>
    <t>Ray Conniff</t>
  </si>
  <si>
    <t>Ray Davies</t>
  </si>
  <si>
    <t>Ray Lamontagne</t>
  </si>
  <si>
    <t>Ray Parker, Jr.</t>
  </si>
  <si>
    <t>Ray Price</t>
  </si>
  <si>
    <t>Regina Belle</t>
  </si>
  <si>
    <t>Return To Forever</t>
  </si>
  <si>
    <t>Rick Astley</t>
  </si>
  <si>
    <t>Rick Derringer</t>
  </si>
  <si>
    <t>Rick Nelson</t>
  </si>
  <si>
    <t>Rick Springfield</t>
  </si>
  <si>
    <t>Ricky Skaggs</t>
  </si>
  <si>
    <t>Rob Halford</t>
  </si>
  <si>
    <t>Robert Goulet</t>
  </si>
  <si>
    <t>Rodney Crowell</t>
  </si>
  <si>
    <t>Roger Waters</t>
  </si>
  <si>
    <t>Ron Carter</t>
  </si>
  <si>
    <t>Ronnie Milsap</t>
  </si>
  <si>
    <t>Ronnie Spector</t>
  </si>
  <si>
    <t>Rosanne Cash</t>
  </si>
  <si>
    <t>Rosemary Clooney</t>
  </si>
  <si>
    <t>Run-DMC</t>
  </si>
  <si>
    <t>S</t>
  </si>
  <si>
    <t>Sam Cooke</t>
  </si>
  <si>
    <t>Sara Bareilles</t>
  </si>
  <si>
    <t>Sara Evans</t>
  </si>
  <si>
    <t>Sarah Vaughan</t>
  </si>
  <si>
    <t>Say Anything</t>
  </si>
  <si>
    <t>Scandal</t>
  </si>
  <si>
    <t>Schoolly D</t>
  </si>
  <si>
    <t>Scotty Moore</t>
  </si>
  <si>
    <t>Shawn Colvin</t>
  </si>
  <si>
    <t>Shawn Mullins</t>
  </si>
  <si>
    <t>Shuggie Otis</t>
  </si>
  <si>
    <t>Sly &amp; The Family Stone</t>
  </si>
  <si>
    <t>Snoop Lion</t>
  </si>
  <si>
    <t>Social Distortion</t>
  </si>
  <si>
    <t>Son House</t>
  </si>
  <si>
    <t>Sonny Rollins</t>
  </si>
  <si>
    <t>Soul Asylum</t>
  </si>
  <si>
    <t>Soundtrack</t>
  </si>
  <si>
    <t>Southside Johnny &amp; Asbury Jukes</t>
  </si>
  <si>
    <t>Spin Doctors</t>
  </si>
  <si>
    <t>Spiritualized</t>
  </si>
  <si>
    <t>Stan Getz</t>
  </si>
  <si>
    <t>Stanley Clarke</t>
  </si>
  <si>
    <t>Stanley Turrentine</t>
  </si>
  <si>
    <t>Stephen Sondheim</t>
  </si>
  <si>
    <t>Steve Perry</t>
  </si>
  <si>
    <t>Steve Vai</t>
  </si>
  <si>
    <t>Stevie Ray Vaughan &amp; Double Trouble</t>
  </si>
  <si>
    <t>Studio Rio</t>
  </si>
  <si>
    <t>Suicidal Tendencies</t>
  </si>
  <si>
    <t>Survivor</t>
  </si>
  <si>
    <t>SWV</t>
  </si>
  <si>
    <t>System Of A Down</t>
  </si>
  <si>
    <t>T</t>
  </si>
  <si>
    <t>T-Pain</t>
  </si>
  <si>
    <t>T.D. Jakes</t>
  </si>
  <si>
    <t>T.I.</t>
  </si>
  <si>
    <t>Tanya Tucker</t>
  </si>
  <si>
    <t>Ted Nugent</t>
  </si>
  <si>
    <t>Tedeschi Trucks Band</t>
  </si>
  <si>
    <t>Tenacious D</t>
  </si>
  <si>
    <t>The Alan Parsons Project</t>
  </si>
  <si>
    <t>The Box Tops</t>
  </si>
  <si>
    <t>The Brecker Brothers</t>
  </si>
  <si>
    <t>The Chieftains</t>
  </si>
  <si>
    <t>The Church</t>
  </si>
  <si>
    <t>The Clancy Brothers</t>
  </si>
  <si>
    <t>The Delfonics</t>
  </si>
  <si>
    <t>The Dirty Dozen Brass Band</t>
  </si>
  <si>
    <t>The Doobie Brothers</t>
  </si>
  <si>
    <t>The Fifth Dimension</t>
  </si>
  <si>
    <t>The Fray</t>
  </si>
  <si>
    <t>The Guess Who</t>
  </si>
  <si>
    <t>The Highwaymen</t>
  </si>
  <si>
    <t>The Hollies</t>
  </si>
  <si>
    <t>The Hooters</t>
  </si>
  <si>
    <t>The Isley Brothers &amp; Santana</t>
  </si>
  <si>
    <t>The Jayhawks</t>
  </si>
  <si>
    <t>The Jimi Hendrix Experience</t>
  </si>
  <si>
    <t>The Kinks</t>
  </si>
  <si>
    <t>The Lovin’ Spoonful</t>
  </si>
  <si>
    <t>The Main Ingredient</t>
  </si>
  <si>
    <t>The Manhattans</t>
  </si>
  <si>
    <t>The O’Jays</t>
  </si>
  <si>
    <t>The Outfield</t>
  </si>
  <si>
    <t>The Partridge Family</t>
  </si>
  <si>
    <t>The Pointer Sisters</t>
  </si>
  <si>
    <t>The Psychedelic Furs</t>
  </si>
  <si>
    <t>The Romantics</t>
  </si>
  <si>
    <t>The Ronettes</t>
  </si>
  <si>
    <t>The Script</t>
  </si>
  <si>
    <t>The Shins</t>
  </si>
  <si>
    <t>The Staple Singers</t>
  </si>
  <si>
    <t>The Statler Brothers</t>
  </si>
  <si>
    <t>The Stone Roses</t>
  </si>
  <si>
    <t>The Strokes</t>
  </si>
  <si>
    <t>The The</t>
  </si>
  <si>
    <t>The Three Degrees</t>
  </si>
  <si>
    <t>The Tokens</t>
  </si>
  <si>
    <t>The Weather Girls</t>
  </si>
  <si>
    <t>Them</t>
  </si>
  <si>
    <t>Third Day</t>
  </si>
  <si>
    <t>Thompson Twins</t>
  </si>
  <si>
    <t>Three 6 Mafia</t>
  </si>
  <si>
    <t>Three Days Grace</t>
  </si>
  <si>
    <t>Toad The Wet Sprocket</t>
  </si>
  <si>
    <t>Tommy Dorsey</t>
  </si>
  <si>
    <t>Too $Hort</t>
  </si>
  <si>
    <t>Tool</t>
  </si>
  <si>
    <t>Train</t>
  </si>
  <si>
    <t>Tye Tribbett</t>
  </si>
  <si>
    <t>Tyrese</t>
  </si>
  <si>
    <t>U</t>
  </si>
  <si>
    <t>U.G.K. (Underground Kingz)</t>
  </si>
  <si>
    <t>Uncle Tupelo</t>
  </si>
  <si>
    <t>V</t>
  </si>
  <si>
    <t>Various</t>
  </si>
  <si>
    <t>Various Artists</t>
  </si>
  <si>
    <t>Velvet Revolver</t>
  </si>
  <si>
    <t>W</t>
  </si>
  <si>
    <t>Walk The Moon</t>
  </si>
  <si>
    <t>Warrant</t>
  </si>
  <si>
    <t>Wayne Shorter</t>
  </si>
  <si>
    <t>Weird Al Yankovic</t>
  </si>
  <si>
    <t>Widespread Panic</t>
  </si>
  <si>
    <t>Willie Nelson &amp; Merle Haggard</t>
  </si>
  <si>
    <t>Willie Nile</t>
  </si>
  <si>
    <t>Woody Shaw</t>
  </si>
  <si>
    <t>Wu-Tang Clan</t>
  </si>
  <si>
    <t>Wyclef Jean</t>
  </si>
  <si>
    <t>Wynton Marsalis</t>
  </si>
  <si>
    <t>#</t>
  </si>
  <si>
    <t>X</t>
  </si>
  <si>
    <t>Xzibit</t>
  </si>
  <si>
    <t>Y</t>
  </si>
  <si>
    <t>Yolanda Adams</t>
  </si>
  <si>
    <t>Yusuf / Cat Stevens</t>
  </si>
  <si>
    <t>Z</t>
  </si>
  <si>
    <t>ZZ Top</t>
  </si>
  <si>
    <t>Pop</t>
  </si>
  <si>
    <t>Hip-Hop</t>
  </si>
  <si>
    <t>aaroncarter</t>
  </si>
  <si>
    <t>acdc</t>
  </si>
  <si>
    <t>adamlambert</t>
  </si>
  <si>
    <t>adele</t>
  </si>
  <si>
    <t>aerosmith</t>
  </si>
  <si>
    <t>alicecooper</t>
  </si>
  <si>
    <t>aliciakeys</t>
  </si>
  <si>
    <t>avrillavigne</t>
  </si>
  <si>
    <t>babyface</t>
  </si>
  <si>
    <t>backstreetboys</t>
  </si>
  <si>
    <t>barbrastreisand</t>
  </si>
  <si>
    <t>billyjoel</t>
  </si>
  <si>
    <t>bobdylan</t>
  </si>
  <si>
    <t>britneyspears</t>
  </si>
  <si>
    <t>brucespringsteen</t>
  </si>
  <si>
    <t>calvinharris</t>
  </si>
  <si>
    <t>celinedion</t>
  </si>
  <si>
    <t>charliedaniels</t>
  </si>
  <si>
    <t>cheaptrick</t>
  </si>
  <si>
    <t>AaronCarterMusic</t>
  </si>
  <si>
    <t>Youtube Account(0/1)</t>
  </si>
  <si>
    <t>N/A</t>
  </si>
  <si>
    <t>Hard Rock</t>
  </si>
  <si>
    <t>New Wave</t>
  </si>
  <si>
    <t>Alternative Rock</t>
  </si>
  <si>
    <t>adamaofficial</t>
  </si>
  <si>
    <t>antmusicofficial</t>
  </si>
  <si>
    <t>adamantofficial</t>
  </si>
  <si>
    <t>pop rock</t>
  </si>
  <si>
    <t>chrisbrown</t>
  </si>
  <si>
    <t>AdamLambert</t>
  </si>
  <si>
    <t>Soul</t>
  </si>
  <si>
    <t>Alternative Metal</t>
  </si>
  <si>
    <t>officialadema</t>
  </si>
  <si>
    <t>ciara</t>
  </si>
  <si>
    <t>Blues Rock</t>
  </si>
  <si>
    <t>Country</t>
  </si>
  <si>
    <t>Bluegrass</t>
  </si>
  <si>
    <t>officialjackson</t>
  </si>
  <si>
    <t>officialalanjackson</t>
  </si>
  <si>
    <t>Heavy Metal</t>
  </si>
  <si>
    <t>R&amp;B</t>
  </si>
  <si>
    <t>Latin Pop</t>
  </si>
  <si>
    <t>Rock</t>
  </si>
  <si>
    <t>Pop punk</t>
  </si>
  <si>
    <t>Pop rock</t>
  </si>
  <si>
    <t>49,254,112 </t>
  </si>
  <si>
    <t>K-pop</t>
  </si>
  <si>
    <t>ateezofficial</t>
  </si>
  <si>
    <t>49,955 </t>
  </si>
  <si>
    <t>54,134 </t>
  </si>
  <si>
    <t>KennyEdmonds</t>
  </si>
  <si>
    <t>1,548,498 </t>
  </si>
  <si>
    <t>dance-pop</t>
  </si>
  <si>
    <t>Broadway</t>
  </si>
  <si>
    <t>Traditional Pop</t>
  </si>
  <si>
    <t>beyonce</t>
  </si>
  <si>
    <t>Soft Rock</t>
  </si>
  <si>
    <t>blueoustercult</t>
  </si>
  <si>
    <t>Folk</t>
  </si>
  <si>
    <t>BonnieTOfficial</t>
  </si>
  <si>
    <t>bonnietylerofficial</t>
  </si>
  <si>
    <t>6,662,135 </t>
  </si>
  <si>
    <t>springsteen</t>
  </si>
  <si>
    <t>761,755 </t>
  </si>
  <si>
    <t>EDM</t>
  </si>
  <si>
    <t>Electronic</t>
  </si>
  <si>
    <t>christinaaguilera</t>
  </si>
  <si>
    <t>cyndilauper</t>
  </si>
  <si>
    <t>daftpunk</t>
  </si>
  <si>
    <t>16,543,648 </t>
  </si>
  <si>
    <t>Pop Rock</t>
  </si>
  <si>
    <t>carlysimonHQ</t>
  </si>
  <si>
    <t>carlysimonofficial</t>
  </si>
  <si>
    <t>carlysimonhq</t>
  </si>
  <si>
    <t>YusufCatStevens</t>
  </si>
  <si>
    <t>yusufcatstevens</t>
  </si>
  <si>
    <t>charliedanielsband</t>
  </si>
  <si>
    <t>thecharliedanielsband</t>
  </si>
  <si>
    <t>davidgilmour</t>
  </si>
  <si>
    <t>deborahcox</t>
  </si>
  <si>
    <t>deltagoodrem</t>
  </si>
  <si>
    <t>chrisbrownofficial</t>
  </si>
  <si>
    <t>xtina</t>
  </si>
  <si>
    <t>ciaramusic</t>
  </si>
  <si>
    <t>Celtic</t>
  </si>
  <si>
    <t>ClannadMusic</t>
  </si>
  <si>
    <t>depechemode</t>
  </si>
  <si>
    <t>dianaross</t>
  </si>
  <si>
    <t>dollyparton</t>
  </si>
  <si>
    <t>duranduran</t>
  </si>
  <si>
    <t>eddiemoney</t>
  </si>
  <si>
    <t>electriclightorchestra</t>
  </si>
  <si>
    <t>foofighters</t>
  </si>
  <si>
    <t>gloriaestefan</t>
  </si>
  <si>
    <t>officialcyndilauper</t>
  </si>
  <si>
    <t>House</t>
  </si>
  <si>
    <t>giorgiomoroder</t>
  </si>
  <si>
    <t>Progressive Rock</t>
  </si>
  <si>
    <t>Psychedelic Rock</t>
  </si>
  <si>
    <t>Dance</t>
  </si>
  <si>
    <t>_DavidGilmour</t>
  </si>
  <si>
    <t>Deborah_cox</t>
  </si>
  <si>
    <t>deborahcoxdrg</t>
  </si>
  <si>
    <t>deltagoodremmusic</t>
  </si>
  <si>
    <t>Dance Rock</t>
  </si>
  <si>
    <t>871,994 </t>
  </si>
  <si>
    <t>DianaRoss</t>
  </si>
  <si>
    <t>1,971,389 </t>
  </si>
  <si>
    <t>_DionneWarwick</t>
  </si>
  <si>
    <t>officialdionne</t>
  </si>
  <si>
    <t>therealdionnew</t>
  </si>
  <si>
    <t>stellapartonofficial</t>
  </si>
  <si>
    <t>DonovanOfficial</t>
  </si>
  <si>
    <t>heart</t>
  </si>
  <si>
    <t>iggypop</t>
  </si>
  <si>
    <t>ironmaiden</t>
  </si>
  <si>
    <t>242,258 </t>
  </si>
  <si>
    <t>187,795,204 </t>
  </si>
  <si>
    <t>earthwindfire</t>
  </si>
  <si>
    <t>earthwindandfire</t>
  </si>
  <si>
    <t>ImEddieMoney</t>
  </si>
  <si>
    <t>imeddiemoney</t>
  </si>
  <si>
    <t>Progressive Pop</t>
  </si>
  <si>
    <t>Expose_Online</t>
  </si>
  <si>
    <t>Latin</t>
  </si>
  <si>
    <t>exposeonline</t>
  </si>
  <si>
    <t>Dance Pop</t>
  </si>
  <si>
    <t>Fey.oficial</t>
  </si>
  <si>
    <t>Funk Rock</t>
  </si>
  <si>
    <t>fishbonemusic</t>
  </si>
  <si>
    <t>Post-Grunge</t>
  </si>
  <si>
    <t>jeffbeck</t>
  </si>
  <si>
    <t>jenniferhudson</t>
  </si>
  <si>
    <t>jenniferlopez</t>
  </si>
  <si>
    <t>jessicasimpson</t>
  </si>
  <si>
    <t>joanjett</t>
  </si>
  <si>
    <t>joesatriani</t>
  </si>
  <si>
    <t>johnmayer</t>
  </si>
  <si>
    <t>journey</t>
  </si>
  <si>
    <t>justintimberlake</t>
  </si>
  <si>
    <t>halloates</t>
  </si>
  <si>
    <t>hallandoates</t>
  </si>
  <si>
    <t>hallandoatesofficial</t>
  </si>
  <si>
    <t>officialheart</t>
  </si>
  <si>
    <t>heartofficial</t>
  </si>
  <si>
    <t>Punk Rock</t>
  </si>
  <si>
    <t>iggypopofficial</t>
  </si>
  <si>
    <t>Instrumental Rock</t>
  </si>
  <si>
    <t>jeffbeckmusic</t>
  </si>
  <si>
    <t>816,999 </t>
  </si>
  <si>
    <t>jeffbeckofficial</t>
  </si>
  <si>
    <t>3,320,159 </t>
  </si>
  <si>
    <t>jstarship</t>
  </si>
  <si>
    <t>officialjeffersonstarship</t>
  </si>
  <si>
    <t>34,253 </t>
  </si>
  <si>
    <t>34,250 </t>
  </si>
  <si>
    <t>jeffersonstarshipofficial</t>
  </si>
  <si>
    <t>323,148 </t>
  </si>
  <si>
    <t>IAMJHUD</t>
  </si>
  <si>
    <t>7,758,329 </t>
  </si>
  <si>
    <t>7,541,760 </t>
  </si>
  <si>
    <t>iamjhud</t>
  </si>
  <si>
    <t>507,375 </t>
  </si>
  <si>
    <t>194,995,515 </t>
  </si>
  <si>
    <t>Jlo</t>
  </si>
  <si>
    <t>44,136,885 </t>
  </si>
  <si>
    <t>41,477,718 </t>
  </si>
  <si>
    <t>jlo</t>
  </si>
  <si>
    <t>11,231,983 </t>
  </si>
  <si>
    <t>6,524,741,953 </t>
  </si>
  <si>
    <t>JessicaSimpson</t>
  </si>
  <si>
    <t>2,787,048 </t>
  </si>
  <si>
    <t>2,744,555 </t>
  </si>
  <si>
    <t>139,721 </t>
  </si>
  <si>
    <t>129,310,491 </t>
  </si>
  <si>
    <t>joanjettandtheblackheart</t>
  </si>
  <si>
    <t>1,200,735 </t>
  </si>
  <si>
    <t>140,864 </t>
  </si>
  <si>
    <t>52,343,267 </t>
  </si>
  <si>
    <t>chickenfootjoe</t>
  </si>
  <si>
    <t>katebush</t>
  </si>
  <si>
    <t>kellyclarkson</t>
  </si>
  <si>
    <t>kennyg</t>
  </si>
  <si>
    <t>kennyloggins</t>
  </si>
  <si>
    <t>2,726,021 </t>
  </si>
  <si>
    <t>2,561,464 </t>
  </si>
  <si>
    <t>kesha</t>
  </si>
  <si>
    <t>6,770,543 </t>
  </si>
  <si>
    <t>6,371,960 </t>
  </si>
  <si>
    <t>1,499,832 </t>
  </si>
  <si>
    <t>Easy Listening</t>
  </si>
  <si>
    <t>MathisJohnny</t>
  </si>
  <si>
    <t>JohnnyMathisMusic</t>
  </si>
  <si>
    <t>359,168 </t>
  </si>
  <si>
    <t>2,049,594 </t>
  </si>
  <si>
    <t>Progressive</t>
  </si>
  <si>
    <t>JourneyOfficial</t>
  </si>
  <si>
    <t>5,741,474 </t>
  </si>
  <si>
    <t>4,939,607 </t>
  </si>
  <si>
    <t>843,933 </t>
  </si>
  <si>
    <t>648,007,118 </t>
  </si>
  <si>
    <t>jtimberlake</t>
  </si>
  <si>
    <t>35,029,222 </t>
  </si>
  <si>
    <t>8,088,375 </t>
  </si>
  <si>
    <t>4,090,680,342 </t>
  </si>
  <si>
    <t>kansasband</t>
  </si>
  <si>
    <t>1,452,913 </t>
  </si>
  <si>
    <t>1,244,947 </t>
  </si>
  <si>
    <t>336,895 </t>
  </si>
  <si>
    <t>309,089,884 </t>
  </si>
  <si>
    <t>Match</t>
  </si>
  <si>
    <t>Art Rock</t>
  </si>
  <si>
    <t>katebushmusic</t>
  </si>
  <si>
    <t>i.am.kelis</t>
  </si>
  <si>
    <t>188,325,363 </t>
  </si>
  <si>
    <t>leonalewis</t>
  </si>
  <si>
    <t>lorettalynn</t>
  </si>
  <si>
    <t>mariahcarey</t>
  </si>
  <si>
    <t>marychapincarpenter</t>
  </si>
  <si>
    <t>14,276,217 </t>
  </si>
  <si>
    <t>12,806,257 </t>
  </si>
  <si>
    <t>2,804,750 </t>
  </si>
  <si>
    <t>1,683,815,704 </t>
  </si>
  <si>
    <t>Smooth Jazz</t>
  </si>
  <si>
    <t>1,586,148 </t>
  </si>
  <si>
    <t>1,468,745 </t>
  </si>
  <si>
    <t>23,028 </t>
  </si>
  <si>
    <t>5,597,752 </t>
  </si>
  <si>
    <t>458,888 </t>
  </si>
  <si>
    <t>thekennyloggins</t>
  </si>
  <si>
    <t>140,252 </t>
  </si>
  <si>
    <t>138,567,977 </t>
  </si>
  <si>
    <t>kesharose</t>
  </si>
  <si>
    <t>28,442,186 </t>
  </si>
  <si>
    <t>26,806,172 </t>
  </si>
  <si>
    <t>3,490,421 </t>
  </si>
  <si>
    <t>1,661,476,585 </t>
  </si>
  <si>
    <t>Country Rock</t>
  </si>
  <si>
    <t>krisKristofferson</t>
  </si>
  <si>
    <t>330,551 </t>
  </si>
  <si>
    <t>313,849 </t>
  </si>
  <si>
    <t>1,357,861 </t>
  </si>
  <si>
    <t>MsLaurynHill</t>
  </si>
  <si>
    <t>mslaurynhill</t>
  </si>
  <si>
    <t>1,719,258 </t>
  </si>
  <si>
    <t>1,656,613 </t>
  </si>
  <si>
    <t>321,765 </t>
  </si>
  <si>
    <t>212,051,903 </t>
  </si>
  <si>
    <t>5,306,846 </t>
  </si>
  <si>
    <t>4,850,079 </t>
  </si>
  <si>
    <t>983,060 </t>
  </si>
  <si>
    <t>Gospel</t>
  </si>
  <si>
    <t>lorettalynnofficial</t>
  </si>
  <si>
    <t>1,061,575 </t>
  </si>
  <si>
    <t>1,134,886 </t>
  </si>
  <si>
    <t>26,072 </t>
  </si>
  <si>
    <t>10,002,322 </t>
  </si>
  <si>
    <t>20,002,562 </t>
  </si>
  <si>
    <t>18,380,384 </t>
  </si>
  <si>
    <t>4,693,497 </t>
  </si>
  <si>
    <t>3,772,459,672 </t>
  </si>
  <si>
    <t>m_ccarpenter</t>
  </si>
  <si>
    <t>officialmarychapincarpenter</t>
  </si>
  <si>
    <t>114,851 </t>
  </si>
  <si>
    <t>106,271 </t>
  </si>
  <si>
    <t>2,512 </t>
  </si>
  <si>
    <t>1,034,043 </t>
  </si>
  <si>
    <t>MMLD_Official</t>
  </si>
  <si>
    <t>Momolandofficial</t>
  </si>
  <si>
    <t>769,775 </t>
  </si>
  <si>
    <t>850,739 </t>
  </si>
  <si>
    <t>momoland_official</t>
  </si>
  <si>
    <t>164,303 </t>
  </si>
  <si>
    <t>9,167,868 </t>
  </si>
  <si>
    <t>Southern Rock</t>
  </si>
  <si>
    <t>mollyhatchet</t>
  </si>
  <si>
    <t>Official Molly Hatchet</t>
  </si>
  <si>
    <t>39,779 </t>
  </si>
  <si>
    <t>39,883 </t>
  </si>
  <si>
    <t>3,788 </t>
  </si>
  <si>
    <t>2,401,415 </t>
  </si>
  <si>
    <t>NKOTB</t>
  </si>
  <si>
    <t>nkotb</t>
  </si>
  <si>
    <t>1,118,426 </t>
  </si>
  <si>
    <t>1,066,668 </t>
  </si>
  <si>
    <t>450,256 </t>
  </si>
  <si>
    <t>291,833,373 </t>
  </si>
  <si>
    <t>ozzyosbourne</t>
  </si>
  <si>
    <t>11,956,616 </t>
  </si>
  <si>
    <t>10,954,675 </t>
  </si>
  <si>
    <t>685,444 </t>
  </si>
  <si>
    <t>335,687,314 </t>
  </si>
  <si>
    <t>Punk-Rock</t>
  </si>
  <si>
    <t>PattiSmithAuthor</t>
  </si>
  <si>
    <t>450,313 </t>
  </si>
  <si>
    <t>433,038 </t>
  </si>
  <si>
    <t>thisispattismith</t>
  </si>
  <si>
    <t>6,026 </t>
  </si>
  <si>
    <t>971,216 </t>
  </si>
  <si>
    <t>PaulSimonMusic</t>
  </si>
  <si>
    <t>paulsimon</t>
  </si>
  <si>
    <t>1,341,162 </t>
  </si>
  <si>
    <t>1,153,244 </t>
  </si>
  <si>
    <t>141,575 </t>
  </si>
  <si>
    <t>142,996,028 </t>
  </si>
  <si>
    <t>Grunge</t>
  </si>
  <si>
    <t>pearljam</t>
  </si>
  <si>
    <t>pink</t>
  </si>
  <si>
    <t>roguetraders</t>
  </si>
  <si>
    <t>rodstewart</t>
  </si>
  <si>
    <t>sade</t>
  </si>
  <si>
    <t>sarahmclachlan</t>
  </si>
  <si>
    <t>scorpions</t>
  </si>
  <si>
    <t>shakira</t>
  </si>
  <si>
    <t>shannonnoll</t>
  </si>
  <si>
    <t>sia</t>
  </si>
  <si>
    <t>slayer</t>
  </si>
  <si>
    <t>susanboyle</t>
  </si>
  <si>
    <t>9,385,603 </t>
  </si>
  <si>
    <t>998,640 </t>
  </si>
  <si>
    <t>547,791,645 </t>
  </si>
  <si>
    <t>31,257,206 </t>
  </si>
  <si>
    <t>28,232,863 </t>
  </si>
  <si>
    <t>9,075,407 </t>
  </si>
  <si>
    <t>4,774,198,671 </t>
  </si>
  <si>
    <t>poco2013</t>
  </si>
  <si>
    <t>13,571 </t>
  </si>
  <si>
    <t>13,430 </t>
  </si>
  <si>
    <t>1,328 </t>
  </si>
  <si>
    <t>497,965 </t>
  </si>
  <si>
    <t>Electronic Rock</t>
  </si>
  <si>
    <t>Rogue_Traders</t>
  </si>
  <si>
    <t>3,842 </t>
  </si>
  <si>
    <t>3,633,425 </t>
  </si>
  <si>
    <t>kcreospeedwagon</t>
  </si>
  <si>
    <t>REOSpeedwagon</t>
  </si>
  <si>
    <t>1,721,878 </t>
  </si>
  <si>
    <t>1,437,050 </t>
  </si>
  <si>
    <t>reospeedwagonofficial</t>
  </si>
  <si>
    <t>11,712 </t>
  </si>
  <si>
    <t>7,526,784 </t>
  </si>
  <si>
    <t>ricky_martin</t>
  </si>
  <si>
    <t>rickymartinofficialpage</t>
  </si>
  <si>
    <t>10,631,379 </t>
  </si>
  <si>
    <t>5,034,587 </t>
  </si>
  <si>
    <t>sirrodstewart</t>
  </si>
  <si>
    <t>1,024,269 </t>
  </si>
  <si>
    <t>732,915,046 </t>
  </si>
  <si>
    <t>sadeofficial</t>
  </si>
  <si>
    <t>3,904,554 </t>
  </si>
  <si>
    <t>3,695,989 </t>
  </si>
  <si>
    <t>766,998 </t>
  </si>
  <si>
    <t>637,410,884 </t>
  </si>
  <si>
    <t>carlossantana</t>
  </si>
  <si>
    <t>6,357,171 </t>
  </si>
  <si>
    <t>5,612,855 </t>
  </si>
  <si>
    <t>1,002,771 </t>
  </si>
  <si>
    <t>816,726,329 </t>
  </si>
  <si>
    <t>systemofadown</t>
  </si>
  <si>
    <t>tajmahal</t>
  </si>
  <si>
    <t>taylordayne</t>
  </si>
  <si>
    <t>thebangles</t>
  </si>
  <si>
    <t>SarahMcLachlan</t>
  </si>
  <si>
    <t>1,484,687 </t>
  </si>
  <si>
    <t>1,307,279 </t>
  </si>
  <si>
    <t>officialsarahmclachlan</t>
  </si>
  <si>
    <t>115,001 </t>
  </si>
  <si>
    <t>72,575,304 </t>
  </si>
  <si>
    <t>usher</t>
  </si>
  <si>
    <t>6,756,744 </t>
  </si>
  <si>
    <t>5,957,116 </t>
  </si>
  <si>
    <t>1,761,864 </t>
  </si>
  <si>
    <t>1,285,856,588 </t>
  </si>
  <si>
    <t>101,051,064 </t>
  </si>
  <si>
    <t>96,468,232 </t>
  </si>
  <si>
    <t>25,506,930 </t>
  </si>
  <si>
    <t>16,301,343,907 </t>
  </si>
  <si>
    <t>nollsie</t>
  </si>
  <si>
    <t>theisleybrothers</t>
  </si>
  <si>
    <t>240,765 </t>
  </si>
  <si>
    <t>6,881 </t>
  </si>
  <si>
    <t>3,542,312 </t>
  </si>
  <si>
    <t>siamusic</t>
  </si>
  <si>
    <t>7,156,823 </t>
  </si>
  <si>
    <t>7,067,661 </t>
  </si>
  <si>
    <t>15,351,464 </t>
  </si>
  <si>
    <t>8,050,969,063 </t>
  </si>
  <si>
    <t>4,818,484 </t>
  </si>
  <si>
    <t>4,603,794 </t>
  </si>
  <si>
    <t>Thrash Metal</t>
  </si>
  <si>
    <t>slayerbandofficial</t>
  </si>
  <si>
    <t>450,220 </t>
  </si>
  <si>
    <t>114,364,630 </t>
  </si>
  <si>
    <t>soilmusic</t>
  </si>
  <si>
    <t>274,690 </t>
  </si>
  <si>
    <t>261,140 </t>
  </si>
  <si>
    <t>soiltheband</t>
  </si>
  <si>
    <t>800,263 </t>
  </si>
  <si>
    <t>Operatic Pop</t>
  </si>
  <si>
    <t>1,555,444 </t>
  </si>
  <si>
    <t>1,348,474 </t>
  </si>
  <si>
    <t>susanboylemusic</t>
  </si>
  <si>
    <t>115,679 </t>
  </si>
  <si>
    <t>51,826,638 </t>
  </si>
  <si>
    <t>19,358,699 </t>
  </si>
  <si>
    <t>18,321,442 </t>
  </si>
  <si>
    <t>3,945,709 </t>
  </si>
  <si>
    <t>2,477,718,716 </t>
  </si>
  <si>
    <t>tajmahalblues</t>
  </si>
  <si>
    <t>165,319 </t>
  </si>
  <si>
    <t>3,212 </t>
  </si>
  <si>
    <t>778,472 </t>
  </si>
  <si>
    <t>tonibraxton</t>
  </si>
  <si>
    <t>tonybennett</t>
  </si>
  <si>
    <t>toriamos</t>
  </si>
  <si>
    <t>vanmorrison</t>
  </si>
  <si>
    <t>willsmith</t>
  </si>
  <si>
    <t>willienelson</t>
  </si>
  <si>
    <t>yoyoma</t>
  </si>
  <si>
    <t>therealtaylordayne</t>
  </si>
  <si>
    <t>205,576 </t>
  </si>
  <si>
    <t>192,092 </t>
  </si>
  <si>
    <t>110,086 </t>
  </si>
  <si>
    <t>108,949,440 </t>
  </si>
  <si>
    <t>470,792 </t>
  </si>
  <si>
    <t>410,713 </t>
  </si>
  <si>
    <t>officialthebangles</t>
  </si>
  <si>
    <t>158,161 </t>
  </si>
  <si>
    <t>160,748,280 </t>
  </si>
  <si>
    <t>isleybrothers</t>
  </si>
  <si>
    <t>1,079,027 </t>
  </si>
  <si>
    <t>1,012,740 </t>
  </si>
  <si>
    <t>278,039 </t>
  </si>
  <si>
    <t>147,120,559 </t>
  </si>
  <si>
    <t>themightojays</t>
  </si>
  <si>
    <t>376,127 </t>
  </si>
  <si>
    <t>338,900 </t>
  </si>
  <si>
    <t>themightyojays</t>
  </si>
  <si>
    <t>84,701 </t>
  </si>
  <si>
    <t>43,030,607 </t>
  </si>
  <si>
    <t>officialtlc</t>
  </si>
  <si>
    <t>1,820,503 </t>
  </si>
  <si>
    <t>53,311 </t>
  </si>
  <si>
    <t>39,242,581 </t>
  </si>
  <si>
    <t>3,538,547 </t>
  </si>
  <si>
    <t>1,155,692 </t>
  </si>
  <si>
    <t>878,830,925 </t>
  </si>
  <si>
    <t>itstonybennett</t>
  </si>
  <si>
    <t>665,740 </t>
  </si>
  <si>
    <t>190,738 </t>
  </si>
  <si>
    <t>111,434,535 </t>
  </si>
  <si>
    <t>845,902 </t>
  </si>
  <si>
    <t>766,993 </t>
  </si>
  <si>
    <t>47,812 </t>
  </si>
  <si>
    <t>26,631,717 </t>
  </si>
  <si>
    <t>toto99com</t>
  </si>
  <si>
    <t>totoband</t>
  </si>
  <si>
    <t>1,470,495 </t>
  </si>
  <si>
    <t>1,245,679 </t>
  </si>
  <si>
    <t>637,613 </t>
  </si>
  <si>
    <t>785,382,471 </t>
  </si>
  <si>
    <t>43,991,825 </t>
  </si>
  <si>
    <t>41,511,980 </t>
  </si>
  <si>
    <t>4,888,113 </t>
  </si>
  <si>
    <t>2,963,763,023 </t>
  </si>
  <si>
    <t>vanmorrisonofficial</t>
  </si>
  <si>
    <t>1,051,413 </t>
  </si>
  <si>
    <t>1,254,376 </t>
  </si>
  <si>
    <t>87,061,308 </t>
  </si>
  <si>
    <t>vwofficial</t>
  </si>
  <si>
    <t>officialvanessawilliams</t>
  </si>
  <si>
    <t>679,563 </t>
  </si>
  <si>
    <t>668,451 </t>
  </si>
  <si>
    <t>vanessawilliamsofficial</t>
  </si>
  <si>
    <t>3,310 </t>
  </si>
  <si>
    <t>Parody</t>
  </si>
  <si>
    <t>Comedy</t>
  </si>
  <si>
    <t>alyankovic</t>
  </si>
  <si>
    <t>weirdal</t>
  </si>
  <si>
    <t>1,751,079 </t>
  </si>
  <si>
    <t>1,676,018 </t>
  </si>
  <si>
    <t>alfredyankovic</t>
  </si>
  <si>
    <t>1,634,841 </t>
  </si>
  <si>
    <t>776,455,667 </t>
  </si>
  <si>
    <t>77,167,622 </t>
  </si>
  <si>
    <t>77,047,487 </t>
  </si>
  <si>
    <t>5,507,320 </t>
  </si>
  <si>
    <t>256,924,943 </t>
  </si>
  <si>
    <t>Blues</t>
  </si>
  <si>
    <t>4,965,742 </t>
  </si>
  <si>
    <t>willienelsonofficial</t>
  </si>
  <si>
    <t>247,779,482 </t>
  </si>
  <si>
    <t>Classical</t>
  </si>
  <si>
    <t>YoYo_Ma</t>
  </si>
  <si>
    <t>615,184 </t>
  </si>
  <si>
    <t>588,436 </t>
  </si>
  <si>
    <t>22,048,519 </t>
  </si>
  <si>
    <t>Skeeta</t>
  </si>
  <si>
    <t>RCA</t>
  </si>
  <si>
    <t>NA</t>
  </si>
  <si>
    <t>Hip Hop</t>
  </si>
  <si>
    <t>Rap</t>
  </si>
  <si>
    <t>hotboySKEETA</t>
  </si>
  <si>
    <t>hotboyskeeta</t>
  </si>
  <si>
    <t>Indie pop</t>
  </si>
  <si>
    <t>7715official</t>
  </si>
  <si>
    <t>ASAP Ferg</t>
  </si>
  <si>
    <t>Trap</t>
  </si>
  <si>
    <t>ASAPferg</t>
  </si>
  <si>
    <t>asapfergofficial</t>
  </si>
  <si>
    <t>asapferg</t>
  </si>
  <si>
    <t>ASAP Mob</t>
  </si>
  <si>
    <t>ASAPMOB</t>
  </si>
  <si>
    <t>asapmobofficial</t>
  </si>
  <si>
    <t>asapmob</t>
  </si>
  <si>
    <t>ASAP Rocky</t>
  </si>
  <si>
    <t>Indie Pop</t>
  </si>
  <si>
    <t>asvpxrocky</t>
  </si>
  <si>
    <t>asaprocky</t>
  </si>
  <si>
    <t>ASAP Twelvyy</t>
  </si>
  <si>
    <t>East Coast Hip Hop</t>
  </si>
  <si>
    <t>AsapTwelvyy</t>
  </si>
  <si>
    <t>ASAPTwelvyy</t>
  </si>
  <si>
    <t>asap12vy</t>
  </si>
  <si>
    <t>Aanysa</t>
  </si>
  <si>
    <t>OfficialAanysa</t>
  </si>
  <si>
    <t>officialaanysa</t>
  </si>
  <si>
    <t>Alan Walker</t>
  </si>
  <si>
    <t>Music</t>
  </si>
  <si>
    <t>Vlog</t>
  </si>
  <si>
    <t>IAmAlanWalker</t>
  </si>
  <si>
    <t>alanwalkermusic</t>
  </si>
  <si>
    <t>Amy Shark</t>
  </si>
  <si>
    <t>AmySharkMusic</t>
  </si>
  <si>
    <t>amysharkmusic</t>
  </si>
  <si>
    <t>B. Smyth</t>
  </si>
  <si>
    <t>TheRealBSmyth</t>
  </si>
  <si>
    <t>bsmythmusic</t>
  </si>
  <si>
    <t>bsmyth__</t>
  </si>
  <si>
    <t>Becky G</t>
  </si>
  <si>
    <t>iambeckyg</t>
  </si>
  <si>
    <t>Bia</t>
  </si>
  <si>
    <t>PericoPrincess</t>
  </si>
  <si>
    <t>PrincessTrilla</t>
  </si>
  <si>
    <t>bia</t>
  </si>
  <si>
    <t>Black Party</t>
  </si>
  <si>
    <t>Rhythm and Blues</t>
  </si>
  <si>
    <t>blackxparty</t>
  </si>
  <si>
    <t>black.party</t>
  </si>
  <si>
    <t>Bleachers</t>
  </si>
  <si>
    <t>bleachersmusic</t>
  </si>
  <si>
    <t>BrockHampton</t>
  </si>
  <si>
    <t>brckhmptn</t>
  </si>
  <si>
    <t>Bryson Tiller</t>
  </si>
  <si>
    <t>brysontiller</t>
  </si>
  <si>
    <t>BrysonTillerMusic</t>
  </si>
  <si>
    <t>Buddy</t>
  </si>
  <si>
    <t>buddy</t>
  </si>
  <si>
    <t>Chicago Blues</t>
  </si>
  <si>
    <t>therealbuddyguy</t>
  </si>
  <si>
    <t>Burns</t>
  </si>
  <si>
    <t>Electro House</t>
  </si>
  <si>
    <t>thisisBURNS</t>
  </si>
  <si>
    <t>thisisburns</t>
  </si>
  <si>
    <t>thisisburns4real</t>
  </si>
  <si>
    <t>Cage The Elephant</t>
  </si>
  <si>
    <t>CageTheElephant</t>
  </si>
  <si>
    <t>cagetheelephant</t>
  </si>
  <si>
    <t>Calboy</t>
  </si>
  <si>
    <t>147calboy</t>
  </si>
  <si>
    <t>Cam</t>
  </si>
  <si>
    <t>camcountry</t>
  </si>
  <si>
    <t>Childish Gambino</t>
  </si>
  <si>
    <t>donaldglover</t>
  </si>
  <si>
    <t>childishgambino</t>
  </si>
  <si>
    <t>Chloe Lilac</t>
  </si>
  <si>
    <t>chloelilac_</t>
  </si>
  <si>
    <t>chloelilacmusic</t>
  </si>
  <si>
    <t>chloelilac</t>
  </si>
  <si>
    <t>Citizen Queen</t>
  </si>
  <si>
    <t>CQOfficial</t>
  </si>
  <si>
    <t>CitizenQueenMusic</t>
  </si>
  <si>
    <t>citizenqueen</t>
  </si>
  <si>
    <t>CNCO</t>
  </si>
  <si>
    <t>Reggaeton</t>
  </si>
  <si>
    <t>CNCOmusic</t>
  </si>
  <si>
    <t>Cosha</t>
  </si>
  <si>
    <t>cosha</t>
  </si>
  <si>
    <t>Coshamusic</t>
  </si>
  <si>
    <t>Cosmo’s Midnight</t>
  </si>
  <si>
    <t>CosmosMidnight</t>
  </si>
  <si>
    <t>cosmosmidnight</t>
  </si>
  <si>
    <t>cosmos_midnight</t>
  </si>
  <si>
    <t>Cousin Stizz</t>
  </si>
  <si>
    <t>CousinStizz</t>
  </si>
  <si>
    <t>cousinstizz</t>
  </si>
  <si>
    <t>Craig David</t>
  </si>
  <si>
    <t>CraigDavid</t>
  </si>
  <si>
    <t>craigdavid</t>
  </si>
  <si>
    <t>D'Angelo</t>
  </si>
  <si>
    <t>thedangelo</t>
  </si>
  <si>
    <t>dangelo</t>
  </si>
  <si>
    <t>Dave Mathews</t>
  </si>
  <si>
    <t>Acoustic Rock</t>
  </si>
  <si>
    <t>davematthewsbnd</t>
  </si>
  <si>
    <t>davematthewsband</t>
  </si>
  <si>
    <t>Davido</t>
  </si>
  <si>
    <t>Afropop</t>
  </si>
  <si>
    <t>Afrobeat</t>
  </si>
  <si>
    <t>iam_Davido</t>
  </si>
  <si>
    <t>iamdavidoDMW</t>
  </si>
  <si>
    <t>davidoofficial</t>
  </si>
  <si>
    <t>Deante’ Hitchcock</t>
  </si>
  <si>
    <t>DeanteVH</t>
  </si>
  <si>
    <t>deantevh</t>
  </si>
  <si>
    <t>Doja Cat</t>
  </si>
  <si>
    <t>Neo Soul</t>
  </si>
  <si>
    <t>dojacat</t>
  </si>
  <si>
    <t>DojaCat</t>
  </si>
  <si>
    <t>Elle King</t>
  </si>
  <si>
    <t>Americana</t>
  </si>
  <si>
    <t>ElleKingMusic</t>
  </si>
  <si>
    <t>elleking</t>
  </si>
  <si>
    <t>Elley Duhé</t>
  </si>
  <si>
    <t>elleyduhe</t>
  </si>
  <si>
    <t>elleyduhemusic</t>
  </si>
  <si>
    <t>Enrique Iglesias</t>
  </si>
  <si>
    <t>enriqueiglesias</t>
  </si>
  <si>
    <t>Enrique</t>
  </si>
  <si>
    <t>Era Istrefi</t>
  </si>
  <si>
    <t>Dancehall</t>
  </si>
  <si>
    <t>strefie</t>
  </si>
  <si>
    <t>eraistrefi</t>
  </si>
  <si>
    <t>Faithless</t>
  </si>
  <si>
    <t>Electronica</t>
  </si>
  <si>
    <t>Trip hop</t>
  </si>
  <si>
    <t>faithless</t>
  </si>
  <si>
    <t>faithlessofficial</t>
  </si>
  <si>
    <t>Father</t>
  </si>
  <si>
    <t>father</t>
  </si>
  <si>
    <t>fatheraintshit</t>
  </si>
  <si>
    <t>Flora Cash</t>
  </si>
  <si>
    <t>Alt Pop</t>
  </si>
  <si>
    <t>Indie Folk</t>
  </si>
  <si>
    <t>Flora_Cash</t>
  </si>
  <si>
    <t>floracash.official</t>
  </si>
  <si>
    <t>flora_cash</t>
  </si>
  <si>
    <t>G-Eazy</t>
  </si>
  <si>
    <t>Alternative Hip Hop</t>
  </si>
  <si>
    <t>g_eazy</t>
  </si>
  <si>
    <t>G.Eazy</t>
  </si>
  <si>
    <t>GASHI</t>
  </si>
  <si>
    <t>gashi</t>
  </si>
  <si>
    <t>GASHIMusic</t>
  </si>
  <si>
    <t>g4shi</t>
  </si>
  <si>
    <t>Gavin DeGraw</t>
  </si>
  <si>
    <t>GavinDeGraw</t>
  </si>
  <si>
    <t>gavindegraw</t>
  </si>
  <si>
    <t>George Winston</t>
  </si>
  <si>
    <t>Stride</t>
  </si>
  <si>
    <t>gwinstonpiano</t>
  </si>
  <si>
    <t>georgewinstonpiano</t>
  </si>
  <si>
    <t>Glowie</t>
  </si>
  <si>
    <t>itsglowie</t>
  </si>
  <si>
    <t>GoldLink</t>
  </si>
  <si>
    <t>goldlink</t>
  </si>
  <si>
    <t>Grace</t>
  </si>
  <si>
    <t>officialgrace</t>
  </si>
  <si>
    <t>iamgrace</t>
  </si>
  <si>
    <t>Grizzly bear</t>
  </si>
  <si>
    <t>Indie Rock</t>
  </si>
  <si>
    <t>Folk Rock</t>
  </si>
  <si>
    <t>grizzlybear</t>
  </si>
  <si>
    <t>H.E.R.</t>
  </si>
  <si>
    <t>HERMusicx</t>
  </si>
  <si>
    <t>officialHERmusic</t>
  </si>
  <si>
    <t>hermusicofficial</t>
  </si>
  <si>
    <t>Isaiah</t>
  </si>
  <si>
    <t>isaiahofficial</t>
  </si>
  <si>
    <t>isaiahmusicofficial</t>
  </si>
  <si>
    <t>isaiahfirebrace_official</t>
  </si>
  <si>
    <t>Jaded</t>
  </si>
  <si>
    <t>jadedofficial</t>
  </si>
  <si>
    <t>Jain</t>
  </si>
  <si>
    <t>World music</t>
  </si>
  <si>
    <t>jainmusic</t>
  </si>
  <si>
    <t>JAINMUSIC</t>
  </si>
  <si>
    <t>Jay Gwuapo</t>
  </si>
  <si>
    <t>jaygwuapo_</t>
  </si>
  <si>
    <t>jsullivanmusic</t>
  </si>
  <si>
    <t>jazminesullivan</t>
  </si>
  <si>
    <t>Jimmy Eat World</t>
  </si>
  <si>
    <t>jimmyeatworld</t>
  </si>
  <si>
    <t>Jordan Bratton</t>
  </si>
  <si>
    <t>jordanbratton</t>
  </si>
  <si>
    <t>Juke Ross</t>
  </si>
  <si>
    <t>jukeRoss</t>
  </si>
  <si>
    <t>KeshaRose</t>
  </si>
  <si>
    <t>iiswhoiis</t>
  </si>
  <si>
    <t>Kevin Abstract</t>
  </si>
  <si>
    <t>kevinabstract</t>
  </si>
  <si>
    <t>Khalid</t>
  </si>
  <si>
    <t>thegreatkhalid</t>
  </si>
  <si>
    <t>thegr8khalid</t>
  </si>
  <si>
    <t>Kid Ink</t>
  </si>
  <si>
    <t>kid_ink</t>
  </si>
  <si>
    <t>OfficialKidInk</t>
  </si>
  <si>
    <t>kidink</t>
  </si>
  <si>
    <t>King Los</t>
  </si>
  <si>
    <t>iamKingLos</t>
  </si>
  <si>
    <t>Kings of Leon</t>
  </si>
  <si>
    <t>Alternative rock</t>
  </si>
  <si>
    <t>kingsofleon</t>
  </si>
  <si>
    <t>KingsOfLeon</t>
  </si>
  <si>
    <t>Christian Hip Hop</t>
  </si>
  <si>
    <t>Contemporary Gospel</t>
  </si>
  <si>
    <t>kirkfranklin</t>
  </si>
  <si>
    <t>KirkFranklin</t>
  </si>
  <si>
    <t>Kirstin</t>
  </si>
  <si>
    <t>kirstin</t>
  </si>
  <si>
    <t>kirstinmaldonado</t>
  </si>
  <si>
    <t>Kodaline</t>
  </si>
  <si>
    <t>kodaline</t>
  </si>
  <si>
    <t>Koffee</t>
  </si>
  <si>
    <t>Reggae</t>
  </si>
  <si>
    <t>originalkoffee</t>
  </si>
  <si>
    <t>KULICK</t>
  </si>
  <si>
    <t>kulickofficial</t>
  </si>
  <si>
    <t>Kygo</t>
  </si>
  <si>
    <t>Tropical House</t>
  </si>
  <si>
    <t>Deep House</t>
  </si>
  <si>
    <t>kygomusic</t>
  </si>
  <si>
    <t>kygoofficial</t>
  </si>
  <si>
    <t>Labrinth</t>
  </si>
  <si>
    <t>labrinth</t>
  </si>
  <si>
    <t>Leikeli47</t>
  </si>
  <si>
    <t>leikeli47</t>
  </si>
  <si>
    <t>Lolo Zouaï</t>
  </si>
  <si>
    <t>lolozouai</t>
  </si>
  <si>
    <t>LoloZouai</t>
  </si>
  <si>
    <t>London On Da Track</t>
  </si>
  <si>
    <t>LondonOnDaTrack</t>
  </si>
  <si>
    <t>WeGotLondonOnDaTrack</t>
  </si>
  <si>
    <t>londonondatrack</t>
  </si>
  <si>
    <t>Lost Kings</t>
  </si>
  <si>
    <t>Progressive House</t>
  </si>
  <si>
    <t>Melpdy House</t>
  </si>
  <si>
    <t>wearelostkings</t>
  </si>
  <si>
    <t>Luke Christopher</t>
  </si>
  <si>
    <t>AyLukeChris</t>
  </si>
  <si>
    <t>lukechrismuzic</t>
  </si>
  <si>
    <t>aylukechristopher</t>
  </si>
  <si>
    <t>Lykke Li</t>
  </si>
  <si>
    <t>ElectroPop</t>
  </si>
  <si>
    <t>LykkeLi</t>
  </si>
  <si>
    <t>lykkeli</t>
  </si>
  <si>
    <t>Mali Music</t>
  </si>
  <si>
    <t>malimusic</t>
  </si>
  <si>
    <t>malimusicnote</t>
  </si>
  <si>
    <t>Funk</t>
  </si>
  <si>
    <t>MarkRonson</t>
  </si>
  <si>
    <t>markronson</t>
  </si>
  <si>
    <t>iammarkronson</t>
  </si>
  <si>
    <t>Martin Garrix</t>
  </si>
  <si>
    <t>Big Room House</t>
  </si>
  <si>
    <t>MartinGarrix</t>
  </si>
  <si>
    <t>martin.garrix</t>
  </si>
  <si>
    <t>martingarrix</t>
  </si>
  <si>
    <t>Matthew Koma</t>
  </si>
  <si>
    <t>matthewkoma</t>
  </si>
  <si>
    <t>MatthewKoma</t>
  </si>
  <si>
    <t>Miguel</t>
  </si>
  <si>
    <t>Alternative R&amp;B</t>
  </si>
  <si>
    <t>miguelmusic</t>
  </si>
  <si>
    <t>miguel</t>
  </si>
  <si>
    <t>Miley Cyrus</t>
  </si>
  <si>
    <t>mileycyrus</t>
  </si>
  <si>
    <t>MileyCyrus</t>
  </si>
  <si>
    <t>Missio</t>
  </si>
  <si>
    <t>missiomusic</t>
  </si>
  <si>
    <t>MissioMusic</t>
  </si>
  <si>
    <t>Moon Taxi</t>
  </si>
  <si>
    <t>MoonTaxi</t>
  </si>
  <si>
    <t>ridethemoontaxi</t>
  </si>
  <si>
    <t>moon_taxi</t>
  </si>
  <si>
    <t>Moss Kena</t>
  </si>
  <si>
    <t>MossKena</t>
  </si>
  <si>
    <t>mosskena</t>
  </si>
  <si>
    <t>Muna</t>
  </si>
  <si>
    <t>Dark Pop</t>
  </si>
  <si>
    <t>whereismuna</t>
  </si>
  <si>
    <t>Nao</t>
  </si>
  <si>
    <t>thisnao</t>
  </si>
  <si>
    <t>this_nao</t>
  </si>
  <si>
    <t>Nicky Jam</t>
  </si>
  <si>
    <t>nickyjampr</t>
  </si>
  <si>
    <t>NickyJamPR</t>
  </si>
  <si>
    <t>Normani</t>
  </si>
  <si>
    <t>normanikordei</t>
  </si>
  <si>
    <t>normani</t>
  </si>
  <si>
    <t>Nothing But Thieves</t>
  </si>
  <si>
    <t>nbthieves</t>
  </si>
  <si>
    <t>NothingButThieves</t>
  </si>
  <si>
    <t>nothingbutthieves</t>
  </si>
  <si>
    <t>Oliver Heldens</t>
  </si>
  <si>
    <t>Future House</t>
  </si>
  <si>
    <t>OliverHeldens</t>
  </si>
  <si>
    <t>oliverheldens</t>
  </si>
  <si>
    <t>P!NK</t>
  </si>
  <si>
    <t>A Cappella</t>
  </si>
  <si>
    <t>PTXofficial</t>
  </si>
  <si>
    <t>Ray LaMontagne</t>
  </si>
  <si>
    <t>raylamontagne</t>
  </si>
  <si>
    <t>Ro James</t>
  </si>
  <si>
    <t>RoJamesXIX</t>
  </si>
  <si>
    <t>rojamesxix</t>
  </si>
  <si>
    <t>Ruel</t>
  </si>
  <si>
    <t>oneruel</t>
  </si>
  <si>
    <t>Sam Dew</t>
  </si>
  <si>
    <t>sam_dew</t>
  </si>
  <si>
    <t>samdewmusic</t>
  </si>
  <si>
    <t>Sasha Sloan</t>
  </si>
  <si>
    <t>sadgirlsloan</t>
  </si>
  <si>
    <t>Skott</t>
  </si>
  <si>
    <t>skottmusic</t>
  </si>
  <si>
    <t>skottpeace</t>
  </si>
  <si>
    <t>Snakehips</t>
  </si>
  <si>
    <t>snakehipsuk</t>
  </si>
  <si>
    <t>Snakehipsuk</t>
  </si>
  <si>
    <t>snakehipsmusic</t>
  </si>
  <si>
    <t>Stargate</t>
  </si>
  <si>
    <t>stargate</t>
  </si>
  <si>
    <t>2StargateMusic</t>
  </si>
  <si>
    <t>stargatemusic</t>
  </si>
  <si>
    <t>Stela Cole</t>
  </si>
  <si>
    <t>callmestelacole</t>
  </si>
  <si>
    <t>Superfruit</t>
  </si>
  <si>
    <t>SUP3RFRUIT</t>
  </si>
  <si>
    <t>Scomiche</t>
  </si>
  <si>
    <t>sup3rfruit</t>
  </si>
  <si>
    <t>SZA</t>
  </si>
  <si>
    <t>sza</t>
  </si>
  <si>
    <t>The Blaze</t>
  </si>
  <si>
    <t>French House</t>
  </si>
  <si>
    <t>TheBlaze_Prod</t>
  </si>
  <si>
    <t>TheBlazeProduction</t>
  </si>
  <si>
    <t>theblazeprod</t>
  </si>
  <si>
    <t>The Voidz</t>
  </si>
  <si>
    <t>Experimental Rock</t>
  </si>
  <si>
    <t>thevoidz</t>
  </si>
  <si>
    <t>Post-grunge</t>
  </si>
  <si>
    <t>threedaysgrace</t>
  </si>
  <si>
    <t>TIEKS</t>
  </si>
  <si>
    <t>tieksmusic</t>
  </si>
  <si>
    <t>Tom Odell</t>
  </si>
  <si>
    <t>Folk Pop</t>
  </si>
  <si>
    <t>tompeterodell</t>
  </si>
  <si>
    <t>TomOdellmusic</t>
  </si>
  <si>
    <t>Tomi</t>
  </si>
  <si>
    <t>thenametomi</t>
  </si>
  <si>
    <t>Tone Stith</t>
  </si>
  <si>
    <t>ToneStith</t>
  </si>
  <si>
    <t>tonestithofficial</t>
  </si>
  <si>
    <t>tonestith</t>
  </si>
  <si>
    <t>Toni Romiti</t>
  </si>
  <si>
    <t>toniromiti</t>
  </si>
  <si>
    <t>RomitiMusic</t>
  </si>
  <si>
    <t>Tove Styrke</t>
  </si>
  <si>
    <t>tovestyrke</t>
  </si>
  <si>
    <t>Tyler Childers</t>
  </si>
  <si>
    <t>TTChilders</t>
  </si>
  <si>
    <t>tylerchildersmusic</t>
  </si>
  <si>
    <t>timmytychilders</t>
  </si>
  <si>
    <t>Valerie Broussard</t>
  </si>
  <si>
    <t>vrbroussard</t>
  </si>
  <si>
    <t>valeriebroussardmusic</t>
  </si>
  <si>
    <t>valerie.broussard</t>
  </si>
  <si>
    <t>Vanic</t>
  </si>
  <si>
    <t>Future Bass</t>
  </si>
  <si>
    <t>djvanic</t>
  </si>
  <si>
    <t>WALKTHEMOONband</t>
  </si>
  <si>
    <t>walkthemoon</t>
  </si>
  <si>
    <t>walkthemoonband</t>
  </si>
  <si>
    <t>Winnetka Bowling League</t>
  </si>
  <si>
    <t>WinnetkaBowling</t>
  </si>
  <si>
    <t>WinnetkaBowlingLeague</t>
  </si>
  <si>
    <t>WinnetkabowlingLeague</t>
  </si>
  <si>
    <t>WizKid</t>
  </si>
  <si>
    <t>wizkidayo</t>
  </si>
  <si>
    <t>wizkidmusic</t>
  </si>
  <si>
    <t>Wolf Alice</t>
  </si>
  <si>
    <t>Alternate Rock</t>
  </si>
  <si>
    <t>wolfalicemusic</t>
  </si>
  <si>
    <t>wolfaliceband</t>
  </si>
  <si>
    <t>X Lovers</t>
  </si>
  <si>
    <t>xlovers</t>
  </si>
  <si>
    <t>XLoversMusic</t>
  </si>
  <si>
    <t>Zayn</t>
  </si>
  <si>
    <t>zaynmalik</t>
  </si>
  <si>
    <t>zayn</t>
  </si>
  <si>
    <t>Half Alive</t>
  </si>
  <si>
    <t>halfaliveco</t>
  </si>
  <si>
    <t>halfalivejoshtaylor</t>
  </si>
  <si>
    <t>Jimi Hendrix[3]</t>
  </si>
  <si>
    <t>Prince[4]</t>
  </si>
  <si>
    <t>Matt Stell</t>
  </si>
  <si>
    <t>Arista</t>
  </si>
  <si>
    <t>MattStellMusic</t>
  </si>
  <si>
    <t>Mattstellmusic</t>
  </si>
  <si>
    <t>mattstellmusic</t>
  </si>
  <si>
    <t>Seth Ennis</t>
  </si>
  <si>
    <t>SethEnnis</t>
  </si>
  <si>
    <t>sethennis</t>
  </si>
  <si>
    <t>seth_ennis</t>
  </si>
  <si>
    <t>Lanco</t>
  </si>
  <si>
    <t>LancoMusic</t>
  </si>
  <si>
    <t>lancomusic</t>
  </si>
  <si>
    <t>Carlton Anderson</t>
  </si>
  <si>
    <t>CarltonAnderson</t>
  </si>
  <si>
    <t>carltonanderson</t>
  </si>
  <si>
    <t>BradPaisley</t>
  </si>
  <si>
    <t>bradpaisley</t>
  </si>
  <si>
    <t>DJ Khaled</t>
  </si>
  <si>
    <t>Epic</t>
  </si>
  <si>
    <t>djkhaled</t>
  </si>
  <si>
    <t>officialdjkhaled</t>
  </si>
  <si>
    <t>21 Savage</t>
  </si>
  <si>
    <t>21savage</t>
  </si>
  <si>
    <t>A.CHAL</t>
  </si>
  <si>
    <t>AlejandroChal</t>
  </si>
  <si>
    <t>achal.music</t>
  </si>
  <si>
    <t>a.chal</t>
  </si>
  <si>
    <t>Ade</t>
  </si>
  <si>
    <t>adeinmylife</t>
  </si>
  <si>
    <t>AJ Mitchell</t>
  </si>
  <si>
    <t>ajmitchell</t>
  </si>
  <si>
    <t>imajmitchell</t>
  </si>
  <si>
    <t>Blac Youngsta</t>
  </si>
  <si>
    <t>BlacYoungstaFB</t>
  </si>
  <si>
    <t>BlacYoungsta</t>
  </si>
  <si>
    <t>blackyoungsta</t>
  </si>
  <si>
    <t>Brother Leo</t>
  </si>
  <si>
    <t>BrotherLeo</t>
  </si>
  <si>
    <t>brotherleo</t>
  </si>
  <si>
    <t>Busta Rhymes</t>
  </si>
  <si>
    <t>BustaRhymes</t>
  </si>
  <si>
    <t>bustarhymesworldwide</t>
  </si>
  <si>
    <t>bustarhymes</t>
  </si>
  <si>
    <t>Camilla Cabello</t>
  </si>
  <si>
    <t>Camila_Cabello</t>
  </si>
  <si>
    <t>camilacabello</t>
  </si>
  <si>
    <t>camila_cabello</t>
  </si>
  <si>
    <t>Chevelle</t>
  </si>
  <si>
    <t>ChevelleInc</t>
  </si>
  <si>
    <t>chevelle</t>
  </si>
  <si>
    <t>getmorechevelle</t>
  </si>
  <si>
    <t>DDG</t>
  </si>
  <si>
    <t>PontiacMadeDDG</t>
  </si>
  <si>
    <t>Pontiacmadeddg</t>
  </si>
  <si>
    <t>pontiacmadeddg</t>
  </si>
  <si>
    <t>FifthHarmony</t>
  </si>
  <si>
    <t>fifthharmony</t>
  </si>
  <si>
    <t>Art pop</t>
  </si>
  <si>
    <t>Baroque pop</t>
  </si>
  <si>
    <t>fionaapple</t>
  </si>
  <si>
    <t>Flipp Dinero</t>
  </si>
  <si>
    <t>FlippDinero</t>
  </si>
  <si>
    <t>flippdinero</t>
  </si>
  <si>
    <t>French Montana</t>
  </si>
  <si>
    <t>FrencHMonTanA</t>
  </si>
  <si>
    <t>FrenchMontanaOfficial</t>
  </si>
  <si>
    <t>frenchmontana</t>
  </si>
  <si>
    <t>Future</t>
  </si>
  <si>
    <t>1future</t>
  </si>
  <si>
    <t>FutureOfficial</t>
  </si>
  <si>
    <t>future</t>
  </si>
  <si>
    <t>HoodCelebrityy</t>
  </si>
  <si>
    <t>Hoodcelebrityy</t>
  </si>
  <si>
    <t>hoodcelebrityy</t>
  </si>
  <si>
    <t>J Hus</t>
  </si>
  <si>
    <t>Jhus</t>
  </si>
  <si>
    <t>Jhusmusic</t>
  </si>
  <si>
    <t>theuglygram</t>
  </si>
  <si>
    <t>Jez Dior</t>
  </si>
  <si>
    <t>jezdior</t>
  </si>
  <si>
    <t>Jidenna</t>
  </si>
  <si>
    <t>jidenna</t>
  </si>
  <si>
    <t>JOHN.k</t>
  </si>
  <si>
    <t>Folk Punk</t>
  </si>
  <si>
    <t>JohnKSamson</t>
  </si>
  <si>
    <t>judaspriest</t>
  </si>
  <si>
    <t>OfficialJudasPriest</t>
  </si>
  <si>
    <t>Kent Jones</t>
  </si>
  <si>
    <t>KentJonesWTB</t>
  </si>
  <si>
    <t>kentjoneswtbm</t>
  </si>
  <si>
    <t>kentjonesofficial</t>
  </si>
  <si>
    <t>Kodie Shane</t>
  </si>
  <si>
    <t>kodieshane</t>
  </si>
  <si>
    <t>Lamb of God</t>
  </si>
  <si>
    <t>Groove Metal</t>
  </si>
  <si>
    <t>lambofgod</t>
  </si>
  <si>
    <t>Lauren Sanderson</t>
  </si>
  <si>
    <t>LaurenSanderson</t>
  </si>
  <si>
    <t>iamlaurensanderson</t>
  </si>
  <si>
    <t>laurensanderson</t>
  </si>
  <si>
    <t>MariahCarey</t>
  </si>
  <si>
    <t>Meghan Trainor</t>
  </si>
  <si>
    <t>Meghan_Trainor</t>
  </si>
  <si>
    <t>meghantrainorsongs</t>
  </si>
  <si>
    <t>meghan_trainor</t>
  </si>
  <si>
    <t>modestmouseband</t>
  </si>
  <si>
    <t>ModestMouse</t>
  </si>
  <si>
    <t>modestmouse</t>
  </si>
  <si>
    <t>MONSTA X</t>
  </si>
  <si>
    <t>K-Pop</t>
  </si>
  <si>
    <t>OfficialMonstaX</t>
  </si>
  <si>
    <t>official_monsta_x</t>
  </si>
  <si>
    <t>Morgan Saint</t>
  </si>
  <si>
    <t>morgansaint</t>
  </si>
  <si>
    <t>morgansaintmusic</t>
  </si>
  <si>
    <t>morgan_saint</t>
  </si>
  <si>
    <t>Outkast</t>
  </si>
  <si>
    <t>outkast</t>
  </si>
  <si>
    <t>OzzyOsbourne</t>
  </si>
  <si>
    <t>Raja Kumari</t>
  </si>
  <si>
    <t>TheRajaKumari</t>
  </si>
  <si>
    <t>therajakumari</t>
  </si>
  <si>
    <t>Rick Ross</t>
  </si>
  <si>
    <t>RickRoss</t>
  </si>
  <si>
    <t>rickross</t>
  </si>
  <si>
    <t>richforever</t>
  </si>
  <si>
    <t>SadeOfficial</t>
  </si>
  <si>
    <t>sadeadu_</t>
  </si>
  <si>
    <t>SaraBareilles</t>
  </si>
  <si>
    <t>sarabareilles</t>
  </si>
  <si>
    <t>Swizz Beatz</t>
  </si>
  <si>
    <t>THEREALSWIZZZ</t>
  </si>
  <si>
    <t>swizzbeatz</t>
  </si>
  <si>
    <t>therealswizzz</t>
  </si>
  <si>
    <t>Tom Walker</t>
  </si>
  <si>
    <t>IamTomWalker</t>
  </si>
  <si>
    <t>iamtomwalker</t>
  </si>
  <si>
    <t>Travis Scott</t>
  </si>
  <si>
    <t>trvisXX</t>
  </si>
  <si>
    <t>travisscottlaflame</t>
  </si>
  <si>
    <t>travisscott</t>
  </si>
  <si>
    <t>Travis Thompson</t>
  </si>
  <si>
    <t>travisxthompson</t>
  </si>
  <si>
    <t>TravisThompsonMusic</t>
  </si>
  <si>
    <t>Tyla Yaweh</t>
  </si>
  <si>
    <t>TylaYaweh</t>
  </si>
  <si>
    <t>tylayaweh</t>
  </si>
  <si>
    <t>Yo Gotti</t>
  </si>
  <si>
    <t>Gangsta Rap</t>
  </si>
  <si>
    <t>YoGotti</t>
  </si>
  <si>
    <t>yogotti</t>
  </si>
  <si>
    <t>Zara Larsson</t>
  </si>
  <si>
    <t>zaralarsson</t>
  </si>
  <si>
    <t>ZaraLarssonOfficial</t>
  </si>
  <si>
    <t>Jameson Rodgers</t>
  </si>
  <si>
    <t>Columbia Nashville</t>
  </si>
  <si>
    <t>jamesonrodgers</t>
  </si>
  <si>
    <t>Tim Mcgraw</t>
  </si>
  <si>
    <t>TheTimMcGraw</t>
  </si>
  <si>
    <t>TimMcGraw</t>
  </si>
  <si>
    <t>thetimmcgraw</t>
  </si>
  <si>
    <t>Tenille Townes</t>
  </si>
  <si>
    <t>tenilletownes</t>
  </si>
  <si>
    <t>tellinetownes</t>
  </si>
  <si>
    <t>Mitchell Tenpenny</t>
  </si>
  <si>
    <t>m10penny</t>
  </si>
  <si>
    <t>Luke Combs</t>
  </si>
  <si>
    <t>lukecombs</t>
  </si>
  <si>
    <t>LukeCombs</t>
  </si>
  <si>
    <t>Faith Hill</t>
  </si>
  <si>
    <t>FaithHill</t>
  </si>
  <si>
    <t>faithhillofficial</t>
  </si>
  <si>
    <t>faithhill</t>
  </si>
  <si>
    <t>Maren Morris</t>
  </si>
  <si>
    <t>MarenMorris</t>
  </si>
  <si>
    <t>marenmorris</t>
  </si>
  <si>
    <t>Donald Lawrence</t>
  </si>
  <si>
    <t>RCA Inspiration</t>
  </si>
  <si>
    <t>DonaldLawrence</t>
  </si>
  <si>
    <t>DonaldLawrenceMusic</t>
  </si>
  <si>
    <t>donaldlawrence</t>
  </si>
  <si>
    <t>Donnie Mcclurkin</t>
  </si>
  <si>
    <t>Donnieradio</t>
  </si>
  <si>
    <t>DonnieMcClurkin</t>
  </si>
  <si>
    <t>donmac6453</t>
  </si>
  <si>
    <t>Israel Houghton</t>
  </si>
  <si>
    <t>Contemporary Christian</t>
  </si>
  <si>
    <t>israelhoughton</t>
  </si>
  <si>
    <t>IsraelHoughton</t>
  </si>
  <si>
    <t>Jason Nelson</t>
  </si>
  <si>
    <t>pastorjnelson</t>
  </si>
  <si>
    <t>JasonNelsonMusic</t>
  </si>
  <si>
    <t>Christian Hip-Hop</t>
  </si>
  <si>
    <t>Koryn Hawthorne</t>
  </si>
  <si>
    <t>KorynHawthorne</t>
  </si>
  <si>
    <t>korynhawthornemusic</t>
  </si>
  <si>
    <t>korynhawthorne</t>
  </si>
  <si>
    <t>Kurt Carr</t>
  </si>
  <si>
    <t>TheKurtCarr</t>
  </si>
  <si>
    <t>thekurtcarr</t>
  </si>
  <si>
    <t>Le'Andria</t>
  </si>
  <si>
    <t>LeAndriaJ</t>
  </si>
  <si>
    <t>leandriajohnson</t>
  </si>
  <si>
    <t>leandriaj</t>
  </si>
  <si>
    <t>marvinsapp</t>
  </si>
  <si>
    <t>officialmarvinsapp</t>
  </si>
  <si>
    <t>Snoop Dogg</t>
  </si>
  <si>
    <t>SnoopDogg</t>
  </si>
  <si>
    <t>snoopdogg</t>
  </si>
  <si>
    <t>Travis Greene</t>
  </si>
  <si>
    <t>TravisGreeneTV</t>
  </si>
  <si>
    <t>travisgreenetv</t>
  </si>
  <si>
    <t>William Murphy</t>
  </si>
  <si>
    <t>pastormurph</t>
  </si>
  <si>
    <t>OfficialWilliamMurphy</t>
  </si>
  <si>
    <t>williammurphyiii</t>
  </si>
  <si>
    <t>Branan Murphy</t>
  </si>
  <si>
    <t>Provident Label Group</t>
  </si>
  <si>
    <t>brananmurphy</t>
  </si>
  <si>
    <t>BrananMurphy</t>
  </si>
  <si>
    <t>Casting Crowns</t>
  </si>
  <si>
    <t>Christian Rock</t>
  </si>
  <si>
    <t>castingcrowns</t>
  </si>
  <si>
    <t>castingcrownsofficial</t>
  </si>
  <si>
    <t>I Am They</t>
  </si>
  <si>
    <t>Worship</t>
  </si>
  <si>
    <t>IAMTHEY</t>
  </si>
  <si>
    <t>iamthey</t>
  </si>
  <si>
    <t>iamtheyband</t>
  </si>
  <si>
    <t>Elle Limebear</t>
  </si>
  <si>
    <t>Elle_Limebear</t>
  </si>
  <si>
    <t>ellelimebear</t>
  </si>
  <si>
    <t>elle_limebear</t>
  </si>
  <si>
    <t>Jamie Kimmett</t>
  </si>
  <si>
    <t>Christian</t>
  </si>
  <si>
    <t>KIMMETTMUSIC</t>
  </si>
  <si>
    <t>kimmettmusic</t>
  </si>
  <si>
    <t>Land of Color</t>
  </si>
  <si>
    <t>land_of_color</t>
  </si>
  <si>
    <t>landofcolormusic</t>
  </si>
  <si>
    <t>Matt Maher</t>
  </si>
  <si>
    <t>mattmahermusic</t>
  </si>
  <si>
    <t>Matthew West</t>
  </si>
  <si>
    <t>matthew_west</t>
  </si>
  <si>
    <t>mathewwest</t>
  </si>
  <si>
    <t>matthewjwest</t>
  </si>
  <si>
    <t>One Sonic Society</t>
  </si>
  <si>
    <t>sonicsociety</t>
  </si>
  <si>
    <t>onesonicsociety</t>
  </si>
  <si>
    <t>thejasoningram</t>
  </si>
  <si>
    <t>Red Rocks Worship</t>
  </si>
  <si>
    <t>RedRocksWorship</t>
  </si>
  <si>
    <t>redrocksworship</t>
  </si>
  <si>
    <t>Rhett Walker</t>
  </si>
  <si>
    <t>rhettwalker</t>
  </si>
  <si>
    <t>rhettwalkermusic</t>
  </si>
  <si>
    <t>Tauren Wells</t>
  </si>
  <si>
    <t>taurenwells</t>
  </si>
  <si>
    <t>taurenwellsofficial</t>
  </si>
  <si>
    <t>Tenth Avenue North</t>
  </si>
  <si>
    <t>tenthavenorth</t>
  </si>
  <si>
    <t>tenthavenuenorth</t>
  </si>
  <si>
    <t>Vertical Worship</t>
  </si>
  <si>
    <t>verticalworship</t>
  </si>
  <si>
    <t>Zach Williams</t>
  </si>
  <si>
    <t>zwilliamslive</t>
  </si>
  <si>
    <t>zachwilliamslive</t>
  </si>
  <si>
    <t>zachwilliamsmusic</t>
  </si>
  <si>
    <t>Kane Brown</t>
  </si>
  <si>
    <t>RCA Records Nashville</t>
  </si>
  <si>
    <t>kanebrown</t>
  </si>
  <si>
    <t>KaneBrownCountry</t>
  </si>
  <si>
    <t>kanebrown_music</t>
  </si>
  <si>
    <t>Ryan Hurd</t>
  </si>
  <si>
    <t>RyanHurd</t>
  </si>
  <si>
    <t>RyanHurdOfficial</t>
  </si>
  <si>
    <t>ryanhurd</t>
  </si>
  <si>
    <t>mirandalambert</t>
  </si>
  <si>
    <t>mirandalamber</t>
  </si>
  <si>
    <t>Old Dominion</t>
  </si>
  <si>
    <t>OldDominion</t>
  </si>
  <si>
    <t>olddominionband</t>
  </si>
  <si>
    <t>olddominionmusic</t>
  </si>
  <si>
    <t>DollyParton</t>
  </si>
  <si>
    <t>Pistol Annies</t>
  </si>
  <si>
    <t>PistolAnnies</t>
  </si>
  <si>
    <t>pistolannies</t>
  </si>
  <si>
    <t>Seaforth</t>
  </si>
  <si>
    <t>weareseaforth</t>
  </si>
  <si>
    <t>Rachel Wammack</t>
  </si>
  <si>
    <t>RachelWammack</t>
  </si>
  <si>
    <t>rachelwammack</t>
  </si>
  <si>
    <t>Chris Young</t>
  </si>
  <si>
    <t>ChrisYoungMusic</t>
  </si>
  <si>
    <t>chrisyoungmusic</t>
  </si>
  <si>
    <t>Leif Ove Andsnes</t>
  </si>
  <si>
    <t>Sony Classical</t>
  </si>
  <si>
    <t>LeifOveAndsnes</t>
  </si>
  <si>
    <t>leifoveandsnes</t>
  </si>
  <si>
    <t>Benjamin Appl</t>
  </si>
  <si>
    <t>BenjaminAppl</t>
  </si>
  <si>
    <t>benjaminapplbaritone</t>
  </si>
  <si>
    <t>Joshua Bell</t>
  </si>
  <si>
    <t>JoshuaBellMusic</t>
  </si>
  <si>
    <t>joshuabellviolinist</t>
  </si>
  <si>
    <t>joshuabellmusic</t>
  </si>
  <si>
    <t>Leonard Bernstein</t>
  </si>
  <si>
    <t>Pierre Boulez</t>
  </si>
  <si>
    <t>Rudolf Buchbinder</t>
  </si>
  <si>
    <t>buchbinderpiano</t>
  </si>
  <si>
    <t>buchbinder.pianist</t>
  </si>
  <si>
    <t>rudolfbuchbinder.piano</t>
  </si>
  <si>
    <t>Khatia Buniatishvili</t>
  </si>
  <si>
    <t>BuniatishviliKh</t>
  </si>
  <si>
    <t>khatiabuniatishvili</t>
  </si>
  <si>
    <t>Cameron Carpenter</t>
  </si>
  <si>
    <t>CameronOrganist</t>
  </si>
  <si>
    <t>cameronorganist</t>
  </si>
  <si>
    <t>Teodor Currentzis</t>
  </si>
  <si>
    <t>Currentzis</t>
  </si>
  <si>
    <t>currentzis</t>
  </si>
  <si>
    <t>Xavier De Maistre</t>
  </si>
  <si>
    <t>xavier.demaistre</t>
  </si>
  <si>
    <t>xavierdemaistre</t>
  </si>
  <si>
    <t>Lucas Debargue</t>
  </si>
  <si>
    <t>LDpianist</t>
  </si>
  <si>
    <t>lucas.debargue</t>
  </si>
  <si>
    <t>Natalie Dessay</t>
  </si>
  <si>
    <t>NatalieDessay</t>
  </si>
  <si>
    <t>Simone Dinnerstein</t>
  </si>
  <si>
    <t>sdinnerstein</t>
  </si>
  <si>
    <t>simondinnerstein</t>
  </si>
  <si>
    <t>simonedinnerstein</t>
  </si>
  <si>
    <t>Placido Domingo</t>
  </si>
  <si>
    <t>PlacidoDomingo</t>
  </si>
  <si>
    <t>placido_domingo</t>
  </si>
  <si>
    <t>Alexis Ffrench</t>
  </si>
  <si>
    <t>AlexisFfrench</t>
  </si>
  <si>
    <t>AlexisFfrenchMusic</t>
  </si>
  <si>
    <t>alexisffrench</t>
  </si>
  <si>
    <t>Juan Diego Florez</t>
  </si>
  <si>
    <t>jdiego_florez</t>
  </si>
  <si>
    <t>JuanDiegoFlorezOfficial</t>
  </si>
  <si>
    <t>Martin Frost</t>
  </si>
  <si>
    <t>mar.frost</t>
  </si>
  <si>
    <t>martinfrostofficial</t>
  </si>
  <si>
    <t>Sol Gabetta</t>
  </si>
  <si>
    <t>solgabetta</t>
  </si>
  <si>
    <t>sol_gabetta</t>
  </si>
  <si>
    <t>Christian Gerhaher</t>
  </si>
  <si>
    <t>Emil Gilels</t>
  </si>
  <si>
    <t>Glenn Gould</t>
  </si>
  <si>
    <t>Vittorio Grigolo</t>
  </si>
  <si>
    <t>VittorioGrigolo</t>
  </si>
  <si>
    <t>vittoriogrigolo</t>
  </si>
  <si>
    <t>Nikolaus Harnoncourt</t>
  </si>
  <si>
    <t>Hauschka</t>
  </si>
  <si>
    <t>hauschkamusic</t>
  </si>
  <si>
    <t>HauschkaMusic</t>
  </si>
  <si>
    <t>Jascha Heifetz</t>
  </si>
  <si>
    <t>Vladimir Horowitz</t>
  </si>
  <si>
    <t>Jonas Kaufmann</t>
  </si>
  <si>
    <t>tenorkaufmann</t>
  </si>
  <si>
    <t>kaufmannjonas</t>
  </si>
  <si>
    <t>Leonidas Kavakos</t>
  </si>
  <si>
    <t>leonidas.kavakos.violin</t>
  </si>
  <si>
    <t>lkavakos</t>
  </si>
  <si>
    <t>Simone Kermes</t>
  </si>
  <si>
    <t>skermes1</t>
  </si>
  <si>
    <t>SimonesKermes</t>
  </si>
  <si>
    <t>kermessimone</t>
  </si>
  <si>
    <t>Lang Lang</t>
  </si>
  <si>
    <t>lang_lang</t>
  </si>
  <si>
    <t>LangLangPiano</t>
  </si>
  <si>
    <t>langlangpiano</t>
  </si>
  <si>
    <t>Igor Levit</t>
  </si>
  <si>
    <t>igorpianist</t>
  </si>
  <si>
    <t>levit.igor</t>
  </si>
  <si>
    <t>igorlevit_pianist</t>
  </si>
  <si>
    <t>YoYoMa</t>
  </si>
  <si>
    <t>yoyoma.official</t>
  </si>
  <si>
    <t>Nino Machaidze</t>
  </si>
  <si>
    <t>Nino_Machaidze</t>
  </si>
  <si>
    <t>ninomachaidzeofficial</t>
  </si>
  <si>
    <t>nino_machaidze</t>
  </si>
  <si>
    <t>Lavinia Meijer</t>
  </si>
  <si>
    <t>LaviniaMeijer</t>
  </si>
  <si>
    <t>laviniameijer</t>
  </si>
  <si>
    <t>Regula Muhlemann</t>
  </si>
  <si>
    <t>regulamuhlemann</t>
  </si>
  <si>
    <t>Regula_Muehlemann</t>
  </si>
  <si>
    <t>regulamuehlemann</t>
  </si>
  <si>
    <t>Charles Munch</t>
  </si>
  <si>
    <t>Murray Perahia</t>
  </si>
  <si>
    <t>MurrayPerahia</t>
  </si>
  <si>
    <t>Olga Peretyatko</t>
  </si>
  <si>
    <t>Olgaperetyatko</t>
  </si>
  <si>
    <t>OlgaPeretyatkoSoprano</t>
  </si>
  <si>
    <t>olgaperetyatko</t>
  </si>
  <si>
    <t>LeonTyne Price</t>
  </si>
  <si>
    <t>leontyne_price</t>
  </si>
  <si>
    <t>LeontynePrice</t>
  </si>
  <si>
    <t>Anita Rachvelishvili</t>
  </si>
  <si>
    <t>AnitaRachveli</t>
  </si>
  <si>
    <t>AnitaRachvelishviliOfficial</t>
  </si>
  <si>
    <t>anitarachvelishvili</t>
  </si>
  <si>
    <t>Dorothea Röschmann</t>
  </si>
  <si>
    <t>Arthur Rubinstein</t>
  </si>
  <si>
    <t>Esa-Pekka Salonen</t>
  </si>
  <si>
    <t>esapekkasalonen</t>
  </si>
  <si>
    <t>floof</t>
  </si>
  <si>
    <t>Olga Scheps</t>
  </si>
  <si>
    <t>SchepsOlga</t>
  </si>
  <si>
    <t>olgascheps</t>
  </si>
  <si>
    <t>Erwin Schrott</t>
  </si>
  <si>
    <t>erwinschrott</t>
  </si>
  <si>
    <t>Isaac Stern</t>
  </si>
  <si>
    <t>George Szell</t>
  </si>
  <si>
    <t>Arturo Toscanini</t>
  </si>
  <si>
    <t>Francesco Tristano</t>
  </si>
  <si>
    <t>fratrist</t>
  </si>
  <si>
    <t>francescotristano</t>
  </si>
  <si>
    <t>francescotristanoofficial</t>
  </si>
  <si>
    <t>Arcadi Volodos</t>
  </si>
  <si>
    <t>ArcadiVolodos</t>
  </si>
  <si>
    <t>arcadivolodos</t>
  </si>
  <si>
    <t>Wiener Philharmoniker</t>
  </si>
  <si>
    <t>Vienna_Phil</t>
  </si>
  <si>
    <t>ViennaPhilharmonic</t>
  </si>
  <si>
    <t>Pretty Yende</t>
  </si>
  <si>
    <t>PrettyYende</t>
  </si>
  <si>
    <t>PrettyYendeOfficial</t>
  </si>
  <si>
    <t>pretty_yende_official</t>
  </si>
  <si>
    <t>Sonya Yoncheva</t>
  </si>
  <si>
    <t>sonyayoncheva</t>
  </si>
  <si>
    <t>sonyayonchevaofficial</t>
  </si>
  <si>
    <t>Hans Zimmer</t>
  </si>
  <si>
    <t>HansZimmer</t>
  </si>
  <si>
    <t>hanszimmer</t>
  </si>
  <si>
    <t>Columbia</t>
  </si>
  <si>
    <t>Ambjaay</t>
  </si>
  <si>
    <t>ambjaay</t>
  </si>
  <si>
    <t>Arcade Fire</t>
  </si>
  <si>
    <t>arcadefire</t>
  </si>
  <si>
    <t>Au/Ra</t>
  </si>
  <si>
    <t>Alternative pop</t>
  </si>
  <si>
    <t>electropop</t>
  </si>
  <si>
    <t>heyitsau_ra</t>
  </si>
  <si>
    <t>heyitsaura</t>
  </si>
  <si>
    <t>Ayo &amp; Teo</t>
  </si>
  <si>
    <t>AyoTeoOfficial</t>
  </si>
  <si>
    <t>officialayoandteo</t>
  </si>
  <si>
    <t>ayokay</t>
  </si>
  <si>
    <t>everythingisayokay</t>
  </si>
  <si>
    <t>BarbraStreisand</t>
  </si>
  <si>
    <t>Billie Marten</t>
  </si>
  <si>
    <t>Acoustic</t>
  </si>
  <si>
    <t>BillieMarten</t>
  </si>
  <si>
    <t>billiemarten</t>
  </si>
  <si>
    <t>Bring Me The Horizon</t>
  </si>
  <si>
    <t>Metalcore</t>
  </si>
  <si>
    <t>Alternative metal</t>
  </si>
  <si>
    <t>bmthofficial</t>
  </si>
  <si>
    <t>bringmethehorizon</t>
  </si>
  <si>
    <t>Heartland Rock</t>
  </si>
  <si>
    <t>Céline Dion</t>
  </si>
  <si>
    <t>Chanson</t>
  </si>
  <si>
    <t>Chase B</t>
  </si>
  <si>
    <t>ogchaseb</t>
  </si>
  <si>
    <t>Chloe x Halle</t>
  </si>
  <si>
    <t>chloexhalle</t>
  </si>
  <si>
    <t>Dave Gahan</t>
  </si>
  <si>
    <t>Alternative dance</t>
  </si>
  <si>
    <t>Synthpop</t>
  </si>
  <si>
    <t>DaveGahan</t>
  </si>
  <si>
    <t>davegahan_dm</t>
  </si>
  <si>
    <t>Declan McKenna</t>
  </si>
  <si>
    <t>DeclanMcKenna</t>
  </si>
  <si>
    <t>DeclanMckennaMusic</t>
  </si>
  <si>
    <t>thedeclanmckenna</t>
  </si>
  <si>
    <t>DeJ Loaf</t>
  </si>
  <si>
    <t>DeJLoaf</t>
  </si>
  <si>
    <t>dejloafhottest</t>
  </si>
  <si>
    <t>dejloaf</t>
  </si>
  <si>
    <t>Synth-pop</t>
  </si>
  <si>
    <t>New wave</t>
  </si>
  <si>
    <t>denstinyschild</t>
  </si>
  <si>
    <t>destinyschild</t>
  </si>
  <si>
    <t>Diplo</t>
  </si>
  <si>
    <t>diplo</t>
  </si>
  <si>
    <t>Country Pop</t>
  </si>
  <si>
    <t>dixiechicks</t>
  </si>
  <si>
    <t>Dominic Fike</t>
  </si>
  <si>
    <t>dominicfikeofficial</t>
  </si>
  <si>
    <t>dominicfike</t>
  </si>
  <si>
    <t>Earl Sweatshirt</t>
  </si>
  <si>
    <t>Alternative hip hop</t>
  </si>
  <si>
    <t>earlxsweat</t>
  </si>
  <si>
    <t>EarlSweatshirtMusic</t>
  </si>
  <si>
    <t>soapmanwun</t>
  </si>
  <si>
    <t>FirstAidKitBand</t>
  </si>
  <si>
    <t>firstaidkitband</t>
  </si>
  <si>
    <t>fosterthepeople</t>
  </si>
  <si>
    <t>George Ezra</t>
  </si>
  <si>
    <t>george_ezra</t>
  </si>
  <si>
    <t>georgeerzamusic</t>
  </si>
  <si>
    <t>george_erza</t>
  </si>
  <si>
    <t>Gesaffelstein</t>
  </si>
  <si>
    <t>Tech House</t>
  </si>
  <si>
    <t>Industrial Techno</t>
  </si>
  <si>
    <t>gesaffelsteinmusic</t>
  </si>
  <si>
    <t>Grace VanderWaal</t>
  </si>
  <si>
    <t>GraceVanderWaal</t>
  </si>
  <si>
    <t>GraceVanderWaalMusic</t>
  </si>
  <si>
    <t>gracevanderwaal</t>
  </si>
  <si>
    <t>Haim</t>
  </si>
  <si>
    <t>HAIMtheband</t>
  </si>
  <si>
    <t>haimtheband</t>
  </si>
  <si>
    <t>Harry Styles</t>
  </si>
  <si>
    <t>Harry_Styles</t>
  </si>
  <si>
    <t>harrystyles</t>
  </si>
  <si>
    <t>hoziermusic</t>
  </si>
  <si>
    <t>hozier</t>
  </si>
  <si>
    <t>Jack White</t>
  </si>
  <si>
    <t>JackWhiteLive</t>
  </si>
  <si>
    <t>jackwhite</t>
  </si>
  <si>
    <t>officialjackwhitelive</t>
  </si>
  <si>
    <t>James Arthur</t>
  </si>
  <si>
    <t>JamesArthur23</t>
  </si>
  <si>
    <t>JamesArthur</t>
  </si>
  <si>
    <t>jamesarthurinsta23</t>
  </si>
  <si>
    <t>Jeff Lynne's ELO</t>
  </si>
  <si>
    <t>JeffLynnesELO</t>
  </si>
  <si>
    <t>OfficialJeffLynne</t>
  </si>
  <si>
    <t>jefflynneselo</t>
  </si>
  <si>
    <t>Jesse</t>
  </si>
  <si>
    <t>Jazz</t>
  </si>
  <si>
    <t>jesserutherford</t>
  </si>
  <si>
    <t>johnlegend</t>
  </si>
  <si>
    <t>Jozzy</t>
  </si>
  <si>
    <t>Dopebyaccident</t>
  </si>
  <si>
    <t>dopebyaccident</t>
  </si>
  <si>
    <t>Juicy J</t>
  </si>
  <si>
    <t>therealjuicyj</t>
  </si>
  <si>
    <t>juicyjmusic</t>
  </si>
  <si>
    <t>juicyj</t>
  </si>
  <si>
    <t>Kaskade</t>
  </si>
  <si>
    <t>Progressive house</t>
  </si>
  <si>
    <t>kaskade</t>
  </si>
  <si>
    <t>Kelsey Lu</t>
  </si>
  <si>
    <t>IAmKelseyLu</t>
  </si>
  <si>
    <t>iamkelseylu</t>
  </si>
  <si>
    <t>Kina</t>
  </si>
  <si>
    <t>Kinabeats</t>
  </si>
  <si>
    <t>kinabeats</t>
  </si>
  <si>
    <t>King Princess</t>
  </si>
  <si>
    <t>KingPrincess69</t>
  </si>
  <si>
    <t>kingprincess69</t>
  </si>
  <si>
    <t>Lauren Jauregui</t>
  </si>
  <si>
    <t>LaurenJauregui</t>
  </si>
  <si>
    <t>LaurenJaureguiOfficial</t>
  </si>
  <si>
    <t>laurenjauregui</t>
  </si>
  <si>
    <t>LCD Soundsystem</t>
  </si>
  <si>
    <t>Dance-punk</t>
  </si>
  <si>
    <t>lcdsoundsystem</t>
  </si>
  <si>
    <t>Lecrae</t>
  </si>
  <si>
    <t>lecrae</t>
  </si>
  <si>
    <t>Lennon Stella</t>
  </si>
  <si>
    <t>lennonstella</t>
  </si>
  <si>
    <t>Leon Bridges</t>
  </si>
  <si>
    <t>Neo soul</t>
  </si>
  <si>
    <t>leonbridges</t>
  </si>
  <si>
    <t>LeonBridgesOfficial</t>
  </si>
  <si>
    <t>leonbridgesofficial</t>
  </si>
  <si>
    <t>Lewis Del Mar</t>
  </si>
  <si>
    <t>Experimental Pop</t>
  </si>
  <si>
    <t>LewisDelMar</t>
  </si>
  <si>
    <t>lewisdelmar</t>
  </si>
  <si>
    <t>Lil Nas X</t>
  </si>
  <si>
    <t>Country Rap</t>
  </si>
  <si>
    <t>LilNasX</t>
  </si>
  <si>
    <t>lilnasx</t>
  </si>
  <si>
    <t>Lil Peep</t>
  </si>
  <si>
    <t>Lil Tjay</t>
  </si>
  <si>
    <t>_liltjay</t>
  </si>
  <si>
    <t>liltjay</t>
  </si>
  <si>
    <t>Little Mix</t>
  </si>
  <si>
    <t>LittleMix</t>
  </si>
  <si>
    <t>LittleMixOfficial</t>
  </si>
  <si>
    <t>littlemix</t>
  </si>
  <si>
    <t>Lo Moon</t>
  </si>
  <si>
    <t>lomoon</t>
  </si>
  <si>
    <t>London Grammar</t>
  </si>
  <si>
    <t>Dream Pop</t>
  </si>
  <si>
    <t>londongrammar</t>
  </si>
  <si>
    <t>LSD</t>
  </si>
  <si>
    <t>droppingLSD</t>
  </si>
  <si>
    <t>Madeon</t>
  </si>
  <si>
    <t>Electropop</t>
  </si>
  <si>
    <t>madeon</t>
  </si>
  <si>
    <t>itsmadeon</t>
  </si>
  <si>
    <t>Mary Mary</t>
  </si>
  <si>
    <t>therealmarymary</t>
  </si>
  <si>
    <t>TheRealMaryMary</t>
  </si>
  <si>
    <t>_MAXWELL_</t>
  </si>
  <si>
    <t>maxwell</t>
  </si>
  <si>
    <t>whoisMGMT</t>
  </si>
  <si>
    <t>mgmt</t>
  </si>
  <si>
    <t>whoismgmt</t>
  </si>
  <si>
    <t>MØ</t>
  </si>
  <si>
    <t>MOMOMOYOUTH</t>
  </si>
  <si>
    <t>momomoyouth</t>
  </si>
  <si>
    <t>N.E.R.D</t>
  </si>
  <si>
    <t>NERDarmy</t>
  </si>
  <si>
    <t>NERD</t>
  </si>
  <si>
    <t>nerd</t>
  </si>
  <si>
    <t>Nelly</t>
  </si>
  <si>
    <t>Nelly_Mo</t>
  </si>
  <si>
    <t>nelly</t>
  </si>
  <si>
    <t>derrtymo</t>
  </si>
  <si>
    <t>No1-Noah</t>
  </si>
  <si>
    <t>no1</t>
  </si>
  <si>
    <t>no1drugmusic</t>
  </si>
  <si>
    <t>Noah Cyrus</t>
  </si>
  <si>
    <t>noahcyrus</t>
  </si>
  <si>
    <t>NoahCyrus</t>
  </si>
  <si>
    <t>OBN Jay</t>
  </si>
  <si>
    <t>obn_jay</t>
  </si>
  <si>
    <t>obnjay</t>
  </si>
  <si>
    <t>Teen Pop</t>
  </si>
  <si>
    <t>onedirection</t>
  </si>
  <si>
    <t>onedirectionmusic</t>
  </si>
  <si>
    <t>Passion Pit</t>
  </si>
  <si>
    <t>Alternative Dance</t>
  </si>
  <si>
    <t>passionpit</t>
  </si>
  <si>
    <t>passionpitofficial</t>
  </si>
  <si>
    <t>passion_pit</t>
  </si>
  <si>
    <t>Patti Scialfa</t>
  </si>
  <si>
    <t>officialrumbledoll</t>
  </si>
  <si>
    <t>Peach Pit</t>
  </si>
  <si>
    <t>peachpitmusic</t>
  </si>
  <si>
    <t>peachpit17</t>
  </si>
  <si>
    <t>Pharrell</t>
  </si>
  <si>
    <t>pharrell</t>
  </si>
  <si>
    <t>pinkfloyd</t>
  </si>
  <si>
    <t>pinkfloydofficial</t>
  </si>
  <si>
    <t>Polo G</t>
  </si>
  <si>
    <t>Polo_Capalot</t>
  </si>
  <si>
    <t>pologofficial</t>
  </si>
  <si>
    <t>polo.capalot</t>
  </si>
  <si>
    <t>PRETTYMUCH</t>
  </si>
  <si>
    <t>prettymuch</t>
  </si>
  <si>
    <t>Quinn XCII</t>
  </si>
  <si>
    <t>QuinnXCII</t>
  </si>
  <si>
    <t>quinnxcii</t>
  </si>
  <si>
    <t>Rag N Bone Man</t>
  </si>
  <si>
    <t>New Blues</t>
  </si>
  <si>
    <t>ragnbonemanuk</t>
  </si>
  <si>
    <t>Raphael Saadiq</t>
  </si>
  <si>
    <t>RaphaelSaadiq</t>
  </si>
  <si>
    <t>raphaelsaadiq</t>
  </si>
  <si>
    <t>raphael_saadiq</t>
  </si>
  <si>
    <t>Remy Ma</t>
  </si>
  <si>
    <t>RealRemyMa</t>
  </si>
  <si>
    <t>remyma</t>
  </si>
  <si>
    <t>Robbie Williams</t>
  </si>
  <si>
    <t>robbiewilliams</t>
  </si>
  <si>
    <t>Robinson</t>
  </si>
  <si>
    <t>robinsonxmusic</t>
  </si>
  <si>
    <t>rogerwaters</t>
  </si>
  <si>
    <t>Rosalía</t>
  </si>
  <si>
    <t>rosaliavt</t>
  </si>
  <si>
    <t>rosalia.vt</t>
  </si>
  <si>
    <t>Russ</t>
  </si>
  <si>
    <t>Alternative Hip-Hop</t>
  </si>
  <si>
    <t>russdiemon</t>
  </si>
  <si>
    <t>russtheone</t>
  </si>
  <si>
    <t>russ</t>
  </si>
  <si>
    <t>Ruth B</t>
  </si>
  <si>
    <t>itsruthb</t>
  </si>
  <si>
    <t>RuthBMusic</t>
  </si>
  <si>
    <t>Sigala</t>
  </si>
  <si>
    <t>Dance-pop</t>
  </si>
  <si>
    <t>SigalaMusic</t>
  </si>
  <si>
    <t>sigalamusic</t>
  </si>
  <si>
    <t>Silk City</t>
  </si>
  <si>
    <t>SilkCityMusic</t>
  </si>
  <si>
    <t>Solange</t>
  </si>
  <si>
    <t>solangeknowles</t>
  </si>
  <si>
    <t>solange</t>
  </si>
  <si>
    <t>saintrecords</t>
  </si>
  <si>
    <t>Swedish House Mafia</t>
  </si>
  <si>
    <t>swedishousemfia</t>
  </si>
  <si>
    <t>Syd</t>
  </si>
  <si>
    <t>Trip Hop</t>
  </si>
  <si>
    <t>syd</t>
  </si>
  <si>
    <t>Comedy Rock</t>
  </si>
  <si>
    <t>RealTenaciousD</t>
  </si>
  <si>
    <t>tenacious</t>
  </si>
  <si>
    <t>tenaciousd</t>
  </si>
  <si>
    <t>The Chainsmokers</t>
  </si>
  <si>
    <t>TheChainsmokers</t>
  </si>
  <si>
    <t>thechainsmokers</t>
  </si>
  <si>
    <t>The Internet</t>
  </si>
  <si>
    <t>intanetz</t>
  </si>
  <si>
    <t>TheInternetMusic</t>
  </si>
  <si>
    <t>theinternet</t>
  </si>
  <si>
    <t>The Neighbourhood</t>
  </si>
  <si>
    <t>thenbhd</t>
  </si>
  <si>
    <t>TheNeighbourhood</t>
  </si>
  <si>
    <t>thescript</t>
  </si>
  <si>
    <t>thescriptofficial</t>
  </si>
  <si>
    <t>train</t>
  </si>
  <si>
    <t>Tyler, The Creator</t>
  </si>
  <si>
    <t>tylerthecreator</t>
  </si>
  <si>
    <t>TylertheCreatorOfficial</t>
  </si>
  <si>
    <t>feliciathegoat</t>
  </si>
  <si>
    <t>Vampire Weekend</t>
  </si>
  <si>
    <t>vampireweekend</t>
  </si>
  <si>
    <t>VampireWeekend</t>
  </si>
  <si>
    <t>Wet</t>
  </si>
  <si>
    <t>wet</t>
  </si>
  <si>
    <t>Yung Bleu</t>
  </si>
  <si>
    <t>_YungBleu</t>
  </si>
  <si>
    <t>OfficialYungBleu</t>
  </si>
  <si>
    <t>bleuvandross</t>
  </si>
  <si>
    <t>Yung Pinch</t>
  </si>
  <si>
    <t>yungpinch</t>
  </si>
  <si>
    <t>YUNGPINCH</t>
  </si>
  <si>
    <t>Zhavia</t>
  </si>
  <si>
    <t>ZhaviaWard</t>
  </si>
  <si>
    <t>zhaviaward</t>
  </si>
  <si>
    <t>Alta Consigna</t>
  </si>
  <si>
    <t>Sony Music Latin</t>
  </si>
  <si>
    <t>Sierreño</t>
  </si>
  <si>
    <t>@alta_consigna</t>
  </si>
  <si>
    <t>@AltaConsigna</t>
  </si>
  <si>
    <t>altaconsignaoficial</t>
  </si>
  <si>
    <t>Bacilos</t>
  </si>
  <si>
    <t>Tropipop</t>
  </si>
  <si>
    <t>@bacilos</t>
  </si>
  <si>
    <t>bacilos</t>
  </si>
  <si>
    <t>Beatriz Luengo</t>
  </si>
  <si>
    <t>@EsBeatrizLuengo</t>
  </si>
  <si>
    <t>@BeatrizLuengoOficial</t>
  </si>
  <si>
    <t>beatrizluengo</t>
  </si>
  <si>
    <t>@iambeckyg</t>
  </si>
  <si>
    <t>Bomba Estereo</t>
  </si>
  <si>
    <t>Electro</t>
  </si>
  <si>
    <t>Cumbia</t>
  </si>
  <si>
    <t>@bombaestereo</t>
  </si>
  <si>
    <t>@BombaEstereo</t>
  </si>
  <si>
    <t>bombaestereo</t>
  </si>
  <si>
    <t>Bronco</t>
  </si>
  <si>
    <t>Norteno</t>
  </si>
  <si>
    <t>@Grupo_Bronco</t>
  </si>
  <si>
    <t>@grupobronco</t>
  </si>
  <si>
    <t>grupobronco</t>
  </si>
  <si>
    <t>C. Tangana</t>
  </si>
  <si>
    <t>@c_tangana</t>
  </si>
  <si>
    <t>@ctanganaoficial</t>
  </si>
  <si>
    <t>c.tangana</t>
  </si>
  <si>
    <t>Camilo</t>
  </si>
  <si>
    <t>Dance/Electronic</t>
  </si>
  <si>
    <t>@CamiloMusica</t>
  </si>
  <si>
    <t>@camilomusica</t>
  </si>
  <si>
    <t>camilomusica</t>
  </si>
  <si>
    <t>Carlos Vives</t>
  </si>
  <si>
    <t>Vallenato</t>
  </si>
  <si>
    <t>@carlosvives</t>
  </si>
  <si>
    <t>@carlosvivesoficial</t>
  </si>
  <si>
    <t>carlosvives</t>
  </si>
  <si>
    <t>Chayanne</t>
  </si>
  <si>
    <t>@CHAYANNEMUSIC</t>
  </si>
  <si>
    <t>@CHAYANNE</t>
  </si>
  <si>
    <t>chayanne</t>
  </si>
  <si>
    <t>Chocquibtown</t>
  </si>
  <si>
    <t>@chocquibtown</t>
  </si>
  <si>
    <t>chocquibtown</t>
  </si>
  <si>
    <t>@CNCOmusic</t>
  </si>
  <si>
    <t>cncomusic</t>
  </si>
  <si>
    <t>Darell</t>
  </si>
  <si>
    <t>Pop Rap</t>
  </si>
  <si>
    <t>@Darell_RG4L</t>
  </si>
  <si>
    <t>@darellpr</t>
  </si>
  <si>
    <t>darel</t>
  </si>
  <si>
    <t>De La Tierra</t>
  </si>
  <si>
    <t>@delatierramusic</t>
  </si>
  <si>
    <t>delatierraofficial</t>
  </si>
  <si>
    <t>Debi Nova</t>
  </si>
  <si>
    <t>@debinova</t>
  </si>
  <si>
    <t>@debinovamusic</t>
  </si>
  <si>
    <t>debinova</t>
  </si>
  <si>
    <t>Descemer Bueno</t>
  </si>
  <si>
    <t>@Descemer_Bueno</t>
  </si>
  <si>
    <t>@DescemerBueno</t>
  </si>
  <si>
    <t>descemerbueno</t>
  </si>
  <si>
    <t>Diana Fuentes</t>
  </si>
  <si>
    <t>Alternative/Indie</t>
  </si>
  <si>
    <t>@_dianafuentes_</t>
  </si>
  <si>
    <t>@dianafuentesoficial</t>
  </si>
  <si>
    <t>dianafuentes</t>
  </si>
  <si>
    <t>Diego Torres</t>
  </si>
  <si>
    <t>@diegotorres</t>
  </si>
  <si>
    <t>@diegotorresoficial</t>
  </si>
  <si>
    <t>diegotorresmusica</t>
  </si>
  <si>
    <t>Draco Rosa</t>
  </si>
  <si>
    <t>@dracorosa</t>
  </si>
  <si>
    <t>@dracorosaoficial</t>
  </si>
  <si>
    <t>dracorosa</t>
  </si>
  <si>
    <t>Ednita Nazario</t>
  </si>
  <si>
    <t>Latin Ballad</t>
  </si>
  <si>
    <t>@EdnitaNazario</t>
  </si>
  <si>
    <t>@ednitanazario</t>
  </si>
  <si>
    <t>ednitanazario</t>
  </si>
  <si>
    <t>Emilia Mernes</t>
  </si>
  <si>
    <t>@emimernes_</t>
  </si>
  <si>
    <t>Emilia Oficial</t>
  </si>
  <si>
    <t>emiliamernes</t>
  </si>
  <si>
    <t>@enriqueiglesias</t>
  </si>
  <si>
    <t>@Enrique</t>
  </si>
  <si>
    <t>Evaluna Montaner</t>
  </si>
  <si>
    <t>@Montanerevaluna</t>
  </si>
  <si>
    <t>evalunamontaner</t>
  </si>
  <si>
    <t>Farina</t>
  </si>
  <si>
    <t>@FARINAMUSIC</t>
  </si>
  <si>
    <t>@FarinaMusic</t>
  </si>
  <si>
    <t>farinamusic</t>
  </si>
  <si>
    <t>Farruko</t>
  </si>
  <si>
    <t>Latin Trap</t>
  </si>
  <si>
    <t>@FarrukoOfficial</t>
  </si>
  <si>
    <t>farrukoofficial</t>
  </si>
  <si>
    <t>Fonseca</t>
  </si>
  <si>
    <t>@Fonseca</t>
  </si>
  <si>
    <t>@fonsecamusic</t>
  </si>
  <si>
    <t>fonsecamusic</t>
  </si>
  <si>
    <t>Franco De Vita</t>
  </si>
  <si>
    <t>@FrancoDeVita</t>
  </si>
  <si>
    <t>@francodevita</t>
  </si>
  <si>
    <t>francodevita</t>
  </si>
  <si>
    <t>Gente De Zona</t>
  </si>
  <si>
    <t>Merengue music</t>
  </si>
  <si>
    <t>@GdZOficial</t>
  </si>
  <si>
    <t>@gentedezona</t>
  </si>
  <si>
    <t>gentedezona</t>
  </si>
  <si>
    <t>Gerardo Ortiz</t>
  </si>
  <si>
    <t>Regional Mexican</t>
  </si>
  <si>
    <t>@gerardoortiznet</t>
  </si>
  <si>
    <t>@GerardoOrtizNet</t>
  </si>
  <si>
    <t>gerardoortizoficial</t>
  </si>
  <si>
    <t>Dance Music</t>
  </si>
  <si>
    <t>@GloriaEstefan</t>
  </si>
  <si>
    <t>@gloriaestefan</t>
  </si>
  <si>
    <t>Happy Colors</t>
  </si>
  <si>
    <t>Bachata</t>
  </si>
  <si>
    <t>@DJHappyColors</t>
  </si>
  <si>
    <t>djhappycolors</t>
  </si>
  <si>
    <t>Il Volo</t>
  </si>
  <si>
    <t>@ilvolo</t>
  </si>
  <si>
    <t>@ilvolomusic</t>
  </si>
  <si>
    <t>ilvolomusic</t>
  </si>
  <si>
    <t>Ile</t>
  </si>
  <si>
    <t>Bolero</t>
  </si>
  <si>
    <t>World Music</t>
  </si>
  <si>
    <t>@ilevitable</t>
  </si>
  <si>
    <t>cabralu</t>
  </si>
  <si>
    <t>Ir Sais</t>
  </si>
  <si>
    <t>@irsais</t>
  </si>
  <si>
    <t>irsais</t>
  </si>
  <si>
    <t>@JLo</t>
  </si>
  <si>
    <t>@jenniferlopez</t>
  </si>
  <si>
    <t>Jose Luis Rodriguez</t>
  </si>
  <si>
    <t>Sony BMG</t>
  </si>
  <si>
    <t>Canción melódica</t>
  </si>
  <si>
    <t>@SoyElPuma</t>
  </si>
  <si>
    <t>@soyelpuma</t>
  </si>
  <si>
    <t>elpumaoficial</t>
  </si>
  <si>
    <t>Joss Favela</t>
  </si>
  <si>
    <t>@JossFavela</t>
  </si>
  <si>
    <t>jossfavela</t>
  </si>
  <si>
    <t>@JulioIglesias</t>
  </si>
  <si>
    <t>@julioiglesias</t>
  </si>
  <si>
    <t>julioiglesiasofficial</t>
  </si>
  <si>
    <t>Kany Garcia</t>
  </si>
  <si>
    <t>@kanygarcia</t>
  </si>
  <si>
    <t>kanygarcia</t>
  </si>
  <si>
    <t>Kevin Ortiz</t>
  </si>
  <si>
    <t>@KevinOrtizNet</t>
  </si>
  <si>
    <t>@KevinOrtizMedina</t>
  </si>
  <si>
    <t>kevinortizoficial</t>
  </si>
  <si>
    <t>La Adictiva Banda San José de Mesillas</t>
  </si>
  <si>
    <t>@adictivaoficial</t>
  </si>
  <si>
    <t>adictivaoficial</t>
  </si>
  <si>
    <t>Lapiz Conciente</t>
  </si>
  <si>
    <t>@lapizconciente</t>
  </si>
  <si>
    <t>@lapizconcienteofficial</t>
  </si>
  <si>
    <t>lapizconciente</t>
  </si>
  <si>
    <t>Leslie Grace</t>
  </si>
  <si>
    <t>@lesliegrace</t>
  </si>
  <si>
    <t>@LeslieGraceOfficial</t>
  </si>
  <si>
    <t>lesliegrace</t>
  </si>
  <si>
    <t>Leslie Shaw</t>
  </si>
  <si>
    <t>@ShawMusica</t>
  </si>
  <si>
    <t>@LeslieShawOfficial</t>
  </si>
  <si>
    <t>leslieshaw</t>
  </si>
  <si>
    <t>Los Proximos</t>
  </si>
  <si>
    <t>@LosProximosPR</t>
  </si>
  <si>
    <t>Luis Coronel</t>
  </si>
  <si>
    <t>@LuisCoronel</t>
  </si>
  <si>
    <t>@luiscoronelmusic</t>
  </si>
  <si>
    <t>luiscoronelmusic</t>
  </si>
  <si>
    <t>Maluma</t>
  </si>
  <si>
    <t>@maluma</t>
  </si>
  <si>
    <t>@MALUMAMUSIK</t>
  </si>
  <si>
    <t>maluma</t>
  </si>
  <si>
    <t>Manuel Toreizo</t>
  </si>
  <si>
    <t>@ManuelTurizoMTZ</t>
  </si>
  <si>
    <t>@ManuelTurizoMusic</t>
  </si>
  <si>
    <t>mturizomusic</t>
  </si>
  <si>
    <t>Salsa</t>
  </si>
  <si>
    <t>@MarcAnthony</t>
  </si>
  <si>
    <t>@officialmarcanthony</t>
  </si>
  <si>
    <t>marcanthony</t>
  </si>
  <si>
    <t>Marger</t>
  </si>
  <si>
    <t>@MARGERMUSIC</t>
  </si>
  <si>
    <t>@margermusic</t>
  </si>
  <si>
    <t>marger</t>
  </si>
  <si>
    <t>Mau Y Ricky</t>
  </si>
  <si>
    <t>@MauYRicky</t>
  </si>
  <si>
    <t>@MauyRicky</t>
  </si>
  <si>
    <t>mauyricky</t>
  </si>
  <si>
    <t>Natti Natasha</t>
  </si>
  <si>
    <t>@NattiNatasha</t>
  </si>
  <si>
    <t>@NattiNatashaOfficial</t>
  </si>
  <si>
    <t>nattinatasha</t>
  </si>
  <si>
    <t>Natalia Jimenez</t>
  </si>
  <si>
    <t>@NataliaJimenez</t>
  </si>
  <si>
    <t>@NataliaJimenezOficial</t>
  </si>
  <si>
    <t>nataliajimenezoficial</t>
  </si>
  <si>
    <t>Negroni's Trio</t>
  </si>
  <si>
    <t>@negronistrio</t>
  </si>
  <si>
    <t>@NegronisTrio</t>
  </si>
  <si>
    <t>negronistrio</t>
  </si>
  <si>
    <t>@NickyJamPR</t>
  </si>
  <si>
    <t>Noriel</t>
  </si>
  <si>
    <t>@Noriel_Danger</t>
  </si>
  <si>
    <t>@NorielDangerr</t>
  </si>
  <si>
    <t>noriel</t>
  </si>
  <si>
    <t>Orishas</t>
  </si>
  <si>
    <t>Latin Hip Hop</t>
  </si>
  <si>
    <t>@orishasoficial</t>
  </si>
  <si>
    <t>@orishasthebest</t>
  </si>
  <si>
    <t>orishaoficial</t>
  </si>
  <si>
    <t>Ozuna</t>
  </si>
  <si>
    <t>@Ozuna_Pr</t>
  </si>
  <si>
    <t>@ozunapr</t>
  </si>
  <si>
    <t>ozunapr</t>
  </si>
  <si>
    <t>Paloma Mami</t>
  </si>
  <si>
    <t>@palomamamicl</t>
  </si>
  <si>
    <t>@PaIomaMami</t>
  </si>
  <si>
    <t>palomamami</t>
  </si>
  <si>
    <t>Patrick Romantik</t>
  </si>
  <si>
    <t>@Patsefueamarte</t>
  </si>
  <si>
    <t>patrickromantik</t>
  </si>
  <si>
    <t>Pedro Capo</t>
  </si>
  <si>
    <t>@pedrocapo</t>
  </si>
  <si>
    <t>@PedroCapoMusica</t>
  </si>
  <si>
    <t>pedrocapo</t>
  </si>
  <si>
    <t>Pinto</t>
  </si>
  <si>
    <t>@13_Pinto</t>
  </si>
  <si>
    <t>@13Pinto</t>
  </si>
  <si>
    <t>13pinto</t>
  </si>
  <si>
    <t>@pitbull</t>
  </si>
  <si>
    <t>pitbull</t>
  </si>
  <si>
    <t>Play-N-Skillz</t>
  </si>
  <si>
    <t>@playnskillz</t>
  </si>
  <si>
    <t>@PlayNSkillz</t>
  </si>
  <si>
    <t>playnskilz</t>
  </si>
  <si>
    <t>Prince Royce</t>
  </si>
  <si>
    <t>@PrinceRoyce</t>
  </si>
  <si>
    <t>@princeroyce</t>
  </si>
  <si>
    <t>princeroyce</t>
  </si>
  <si>
    <t>Rancho Y Barrio</t>
  </si>
  <si>
    <t>@LordRancho</t>
  </si>
  <si>
    <t>@RanchoYBarrio</t>
  </si>
  <si>
    <t>ranchoybarrio</t>
  </si>
  <si>
    <t>Raquel Sofia</t>
  </si>
  <si>
    <t>@raquelsofia</t>
  </si>
  <si>
    <t>@raquelsofiamusic</t>
  </si>
  <si>
    <t>raquelsofia</t>
  </si>
  <si>
    <t>Residente</t>
  </si>
  <si>
    <t>Urban</t>
  </si>
  <si>
    <t>@Residente</t>
  </si>
  <si>
    <t>@residente</t>
  </si>
  <si>
    <t>residente</t>
  </si>
  <si>
    <t>Ricardo Montaner</t>
  </si>
  <si>
    <t>@montanertwiter</t>
  </si>
  <si>
    <t>@ricardo.montaner</t>
  </si>
  <si>
    <t>ricardomontaner</t>
  </si>
  <si>
    <t>@ricky_martin</t>
  </si>
  <si>
    <t>@RickyMartinOfficialPage</t>
  </si>
  <si>
    <t>Roberto Carlos</t>
  </si>
  <si>
    <t>MPB</t>
  </si>
  <si>
    <t>Rock and Roll</t>
  </si>
  <si>
    <t>@robertocarlos</t>
  </si>
  <si>
    <t>@RobertoCarlosOficial</t>
  </si>
  <si>
    <t>robertocarlosoficial</t>
  </si>
  <si>
    <t>Rombai</t>
  </si>
  <si>
    <t>Cumbia Pop</t>
  </si>
  <si>
    <t>@rombai_</t>
  </si>
  <si>
    <t>@rombaidefiesta</t>
  </si>
  <si>
    <t>rombai</t>
  </si>
  <si>
    <t>Romeo Santos</t>
  </si>
  <si>
    <t>@RomeoSantosPage</t>
  </si>
  <si>
    <t>@RomeoSantosOfficial</t>
  </si>
  <si>
    <t>romeosantos</t>
  </si>
  <si>
    <t>Rvssian</t>
  </si>
  <si>
    <t>@Rvssian</t>
  </si>
  <si>
    <t>@Rvssianhcr</t>
  </si>
  <si>
    <t>rvssian</t>
  </si>
  <si>
    <t>@shakira</t>
  </si>
  <si>
    <t>Silvestre Dangond</t>
  </si>
  <si>
    <t>@SilvestreFDC</t>
  </si>
  <si>
    <t>@SilvestreDangond</t>
  </si>
  <si>
    <t>silvestredangond</t>
  </si>
  <si>
    <t>Spiff TV</t>
  </si>
  <si>
    <t>@SPIFFTvFilms</t>
  </si>
  <si>
    <t>@Spifftvoficial</t>
  </si>
  <si>
    <t>spifftv</t>
  </si>
  <si>
    <t>Thalia</t>
  </si>
  <si>
    <t>@thalia</t>
  </si>
  <si>
    <t>@Thalia</t>
  </si>
  <si>
    <t>thalia</t>
  </si>
  <si>
    <t>Vicente Fernandez</t>
  </si>
  <si>
    <t>Mariachi</t>
  </si>
  <si>
    <t>@_VicenteFdez</t>
  </si>
  <si>
    <t>@VicenteFernandezOficial</t>
  </si>
  <si>
    <t>_vicentefdez</t>
  </si>
  <si>
    <t>Victor Manuelle</t>
  </si>
  <si>
    <t>@VictorManuelle</t>
  </si>
  <si>
    <t>@victormanuelleonline</t>
  </si>
  <si>
    <t>victormanuelleonline</t>
  </si>
  <si>
    <t>Wisin</t>
  </si>
  <si>
    <t>@WisinOficial</t>
  </si>
  <si>
    <t>@wisinelsobreviviente</t>
  </si>
  <si>
    <t>wisin</t>
  </si>
  <si>
    <t>WIsin Y Yandel</t>
  </si>
  <si>
    <t>@wisinyyandel</t>
  </si>
  <si>
    <t>wisinyyandel</t>
  </si>
  <si>
    <t>Yordano</t>
  </si>
  <si>
    <t>@YordanoOficial</t>
  </si>
  <si>
    <t>@yordanodimarzo</t>
  </si>
  <si>
    <t>yordanodimarzo</t>
  </si>
  <si>
    <t>Sontalk</t>
  </si>
  <si>
    <t>Sony Classical Records</t>
  </si>
  <si>
    <t>--</t>
  </si>
  <si>
    <t>@sontalkmusic</t>
  </si>
  <si>
    <t>@Sontalk</t>
  </si>
  <si>
    <t>sontalkmusic</t>
  </si>
  <si>
    <t>Chloe Flower</t>
  </si>
  <si>
    <t>Sony Masterworks</t>
  </si>
  <si>
    <t>Classical music</t>
  </si>
  <si>
    <t>Pop/instrumental pop</t>
  </si>
  <si>
    <t>@ChloeFlower</t>
  </si>
  <si>
    <t>misschloeflower</t>
  </si>
  <si>
    <t>Camila Meza</t>
  </si>
  <si>
    <t>@camilamezamusic</t>
  </si>
  <si>
    <t>camilamezamusic</t>
  </si>
  <si>
    <t>@YoYo_Ma</t>
  </si>
  <si>
    <t>@YoYoMa</t>
  </si>
  <si>
    <t>Ramin Karimloo</t>
  </si>
  <si>
    <t>@raminkarimloo</t>
  </si>
  <si>
    <t>@officialraminkarimloo</t>
  </si>
  <si>
    <t>raminkarimloo</t>
  </si>
  <si>
    <t>Inon Zur</t>
  </si>
  <si>
    <t>@InonZur</t>
  </si>
  <si>
    <t>@InonZurMusic</t>
  </si>
  <si>
    <t>inonzurofficial</t>
  </si>
  <si>
    <t>Theo Croker</t>
  </si>
  <si>
    <t>@TheoCroker</t>
  </si>
  <si>
    <t>theocroker</t>
  </si>
  <si>
    <t>Naia Izumi</t>
  </si>
  <si>
    <t>@NaiaIzumi</t>
  </si>
  <si>
    <t>@naiaizumiofficial</t>
  </si>
  <si>
    <t>naiaizumi</t>
  </si>
  <si>
    <t>The Piano Guys</t>
  </si>
  <si>
    <t>Classical crossover</t>
  </si>
  <si>
    <t>Orchestral pop</t>
  </si>
  <si>
    <t>@ThePianoGuys</t>
  </si>
  <si>
    <t>thepianoguys</t>
  </si>
  <si>
    <t>New age</t>
  </si>
  <si>
    <t>@AlexisFfrench</t>
  </si>
  <si>
    <t>@AlexisFfrenchMusic</t>
  </si>
  <si>
    <t>Film score</t>
  </si>
  <si>
    <t>@HansZimmer</t>
  </si>
  <si>
    <t>@hanszimmer</t>
  </si>
  <si>
    <t>2Cellos</t>
  </si>
  <si>
    <t>Cello rock</t>
  </si>
  <si>
    <t>@2CELLOS</t>
  </si>
  <si>
    <t>@2cellos</t>
  </si>
  <si>
    <t>2cellos</t>
  </si>
  <si>
    <t>Rob Simonsen</t>
  </si>
  <si>
    <t>Film music</t>
  </si>
  <si>
    <t>@robsimonsen</t>
  </si>
  <si>
    <t>@robsimonsenmusic</t>
  </si>
  <si>
    <t>rob_simonsen</t>
  </si>
  <si>
    <t>Hugar</t>
  </si>
  <si>
    <t>New Age</t>
  </si>
  <si>
    <t>@hugarmusic</t>
  </si>
  <si>
    <t>hugarmusic</t>
  </si>
  <si>
    <t>Tina Guo</t>
  </si>
  <si>
    <t>@Tinaguo</t>
  </si>
  <si>
    <t>@TinaGuo</t>
  </si>
  <si>
    <t>tinaguo</t>
  </si>
  <si>
    <t>Nai Palm</t>
  </si>
  <si>
    <t>@artykarateparty</t>
  </si>
  <si>
    <t>@naipalmmusic</t>
  </si>
  <si>
    <t>artykarateparty</t>
  </si>
  <si>
    <t>Hiatus Kaiyote</t>
  </si>
  <si>
    <t>Jazz-funk</t>
  </si>
  <si>
    <t>@HiatusKaiyote</t>
  </si>
  <si>
    <t>@hiatuskaiyote</t>
  </si>
  <si>
    <t>hiatuskaiyote</t>
  </si>
  <si>
    <t>@fratrist</t>
  </si>
  <si>
    <t>@francescotristano</t>
  </si>
  <si>
    <t>Subjective</t>
  </si>
  <si>
    <t>@MRGOLDIE</t>
  </si>
  <si>
    <t>@Goldie</t>
  </si>
  <si>
    <t>mrgoldie</t>
  </si>
  <si>
    <t>Tall Heights</t>
  </si>
  <si>
    <t>@tallheights</t>
  </si>
  <si>
    <t>@tallh</t>
  </si>
  <si>
    <t>tallheights</t>
  </si>
  <si>
    <t>@hauschkamusic</t>
  </si>
  <si>
    <t>@HauschkaMusic</t>
  </si>
  <si>
    <t>@bmarsalis</t>
  </si>
  <si>
    <t>@branfordmarsalis</t>
  </si>
  <si>
    <t>William Wild</t>
  </si>
  <si>
    <t>@williamwildband</t>
  </si>
  <si>
    <t>@williamwildmusic</t>
  </si>
  <si>
    <t>williamwildmusic</t>
  </si>
  <si>
    <t>Lara Downes</t>
  </si>
  <si>
    <t>@laradownes</t>
  </si>
  <si>
    <t>@lara.downes</t>
  </si>
  <si>
    <t>laradownesmusic</t>
  </si>
  <si>
    <t>Billy Porter</t>
  </si>
  <si>
    <t>@theebillyporter</t>
  </si>
  <si>
    <t>theebillyporter</t>
  </si>
  <si>
    <t>Juan DIego Florez</t>
  </si>
  <si>
    <t>@jdiego_florez</t>
  </si>
  <si>
    <t>@JuanDiegoFlorezOfficial</t>
  </si>
  <si>
    <t>@tenorkaufmann</t>
  </si>
  <si>
    <t>@kaufmannjonas</t>
  </si>
  <si>
    <t>@igorpianist</t>
  </si>
  <si>
    <t>@levit.igor</t>
  </si>
  <si>
    <t>@JoshuaBellMusic</t>
  </si>
  <si>
    <t>@joshuabellviolinist</t>
  </si>
  <si>
    <t>Rick Wakeman</t>
  </si>
  <si>
    <t>@GrumpyOldRick</t>
  </si>
  <si>
    <t>@RickWakemanMusic</t>
  </si>
  <si>
    <t>rickwakemanmusic</t>
  </si>
  <si>
    <t>Dee Dee Bridgewater</t>
  </si>
  <si>
    <t>@ddbprods</t>
  </si>
  <si>
    <t>@deedeebridgewater</t>
  </si>
  <si>
    <t>deedeevridgewater</t>
  </si>
  <si>
    <t>Yanni</t>
  </si>
  <si>
    <t>Contemporary classical</t>
  </si>
  <si>
    <t>@Yanni</t>
  </si>
  <si>
    <t>@OfficialYanni</t>
  </si>
  <si>
    <t>officialyanni</t>
  </si>
  <si>
    <t>@PrettyYende</t>
  </si>
  <si>
    <t>@PrettyYendeOfficial</t>
  </si>
  <si>
    <t>Nigel Stanford</t>
  </si>
  <si>
    <t>@nigel_stanford</t>
  </si>
  <si>
    <t>@johnstanfordmusic</t>
  </si>
  <si>
    <t>nigelstanford</t>
  </si>
  <si>
    <t>@LDpianist</t>
  </si>
  <si>
    <t>@lucas.debargue</t>
  </si>
  <si>
    <t>Kurt Elling</t>
  </si>
  <si>
    <t>Vocal jazz</t>
  </si>
  <si>
    <t>Vocalese</t>
  </si>
  <si>
    <t>@RealKurtElling</t>
  </si>
  <si>
    <t>@kurtelling</t>
  </si>
  <si>
    <t>kurtelling</t>
  </si>
  <si>
    <t>Il volo</t>
  </si>
  <si>
    <t>Roberto Alagna</t>
  </si>
  <si>
    <t>Opera</t>
  </si>
  <si>
    <t>@roberto_alagna</t>
  </si>
  <si>
    <t>@RobertoAlagna.Tenor</t>
  </si>
  <si>
    <t>robertoalagna.tenor</t>
  </si>
  <si>
    <t>@PlacidoDomingo</t>
  </si>
  <si>
    <t>Robert Waters</t>
  </si>
  <si>
    <t>Progressive rock</t>
  </si>
  <si>
    <t>Blues rock</t>
  </si>
  <si>
    <t>@rogerwaters</t>
  </si>
  <si>
    <t>@sonyayoncheva</t>
  </si>
  <si>
    <t>@sonyayonchevaofficial</t>
  </si>
  <si>
    <t>Hard bop</t>
  </si>
  <si>
    <t>@sonnyrollins</t>
  </si>
  <si>
    <t>@officialsonnyrollins</t>
  </si>
  <si>
    <t>Till Bronner</t>
  </si>
  <si>
    <t>@TillBroenner</t>
  </si>
  <si>
    <t>@tillbroenner</t>
  </si>
  <si>
    <t>tillbroenner_official</t>
  </si>
  <si>
    <t>Robert Randolph</t>
  </si>
  <si>
    <t>Soul music</t>
  </si>
  <si>
    <t>@rrtfb</t>
  </si>
  <si>
    <t>rrtfb</t>
  </si>
  <si>
    <t>The Lone Bellow</t>
  </si>
  <si>
    <t>Indie Folf</t>
  </si>
  <si>
    <t>@TheLoneBellow</t>
  </si>
  <si>
    <t>theloanbellow</t>
  </si>
  <si>
    <t>Avishai Cohen</t>
  </si>
  <si>
    <t>@AvishaiCohen</t>
  </si>
  <si>
    <t>@AvishaiCohenMusic</t>
  </si>
  <si>
    <t>avishaicohenmusic</t>
  </si>
  <si>
    <t>Stacey Kent</t>
  </si>
  <si>
    <t>@stacey_kent</t>
  </si>
  <si>
    <t>@StaceyKent</t>
  </si>
  <si>
    <t>staceykentofficial</t>
  </si>
  <si>
    <t>Row Labels</t>
  </si>
  <si>
    <t>Grand Total</t>
  </si>
  <si>
    <t>Count of Name</t>
  </si>
  <si>
    <t>(All)</t>
  </si>
  <si>
    <t>(blank)</t>
  </si>
  <si>
    <t>Total</t>
  </si>
  <si>
    <t>Sum of Active (0/1)</t>
  </si>
  <si>
    <t>Facebook</t>
  </si>
  <si>
    <t>Twitter</t>
  </si>
  <si>
    <t>Instagram</t>
  </si>
  <si>
    <t>Youtube Account</t>
  </si>
  <si>
    <t>Youtube (views)</t>
  </si>
  <si>
    <t>(Multiple Items)</t>
  </si>
  <si>
    <t># Followers</t>
  </si>
  <si>
    <t>Instances</t>
  </si>
  <si>
    <t>Cutoff:</t>
  </si>
  <si>
    <t>Values</t>
  </si>
  <si>
    <t>Twitter_Threshold</t>
  </si>
  <si>
    <t>Facebook_Threshold</t>
  </si>
  <si>
    <t>Instagram_Threshold</t>
  </si>
  <si>
    <t>Youtube_Threshold</t>
  </si>
  <si>
    <t>TRUE</t>
  </si>
  <si>
    <t>Average of # YT Views</t>
  </si>
  <si>
    <t>Average of # Followers Insta</t>
  </si>
  <si>
    <t>Average of # Followers FB</t>
  </si>
  <si>
    <t>Average of # Followers Twitter</t>
  </si>
  <si>
    <t>Genre</t>
  </si>
  <si>
    <t>Count of Genre</t>
  </si>
  <si>
    <t>Min</t>
  </si>
  <si>
    <t>Max</t>
  </si>
  <si>
    <t>Average Weighted Score</t>
  </si>
  <si>
    <t>Artist</t>
  </si>
  <si>
    <t>Ranking</t>
  </si>
  <si>
    <t>First Genre</t>
  </si>
  <si>
    <t>Second Genre</t>
  </si>
  <si>
    <t>Note: there are some duplicates due to spelling (Pink,P!nk)</t>
  </si>
  <si>
    <t>Hop</t>
  </si>
  <si>
    <t>Number of artists represented by major genres</t>
  </si>
  <si>
    <t>Classic</t>
  </si>
  <si>
    <t>Easy</t>
  </si>
  <si>
    <t>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</si>
</sst>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1C1E21"/>
      <name val="Arial"/>
      <family val="2"/>
    </font>
    <font>
      <sz val="8"/>
      <color rgb="FF0A0A0A"/>
      <name val="Arial"/>
      <family val="2"/>
    </font>
    <font>
      <sz val="8"/>
      <color rgb="FF606060"/>
      <name val="Arial"/>
      <family val="2"/>
    </font>
    <font>
      <sz val="17"/>
      <color rgb="FF262626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62626"/>
      <name val="Arial"/>
      <family val="2"/>
    </font>
    <font>
      <sz val="10"/>
      <color rgb="FF1C1E21"/>
      <name val="Arial"/>
      <family val="2"/>
    </font>
    <font>
      <u/>
      <sz val="10"/>
      <color rgb="FF0563C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0" xfId="0" applyAlignment="1">
      <alignment horizontal="left" vertical="center" indent="1"/>
    </xf>
    <xf numFmtId="0" fontId="4" fillId="0" borderId="0" xfId="2" applyAlignment="1">
      <alignment horizontal="left" vertical="center" indent="1"/>
    </xf>
    <xf numFmtId="0" fontId="5" fillId="0" borderId="0" xfId="0" applyFont="1" applyAlignment="1">
      <alignment vertical="center"/>
    </xf>
    <xf numFmtId="0" fontId="4" fillId="0" borderId="0" xfId="2"/>
    <xf numFmtId="0" fontId="6" fillId="0" borderId="0" xfId="0" applyFont="1" applyAlignment="1">
      <alignment vertical="center"/>
    </xf>
    <xf numFmtId="164" fontId="0" fillId="0" borderId="0" xfId="1" applyNumberFormat="1" applyFont="1"/>
    <xf numFmtId="0" fontId="10" fillId="0" borderId="0" xfId="0" applyFont="1" applyAlignment="1">
      <alignment vertical="center"/>
    </xf>
    <xf numFmtId="164" fontId="7" fillId="0" borderId="0" xfId="1" applyNumberFormat="1" applyFont="1"/>
    <xf numFmtId="164" fontId="8" fillId="0" borderId="0" xfId="1" applyNumberFormat="1" applyFont="1"/>
    <xf numFmtId="164" fontId="9" fillId="0" borderId="0" xfId="1" applyNumberFormat="1" applyFont="1"/>
    <xf numFmtId="0" fontId="13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4" fillId="0" borderId="2" xfId="0" applyFont="1" applyBorder="1" applyAlignment="1">
      <alignment vertical="center"/>
    </xf>
    <xf numFmtId="0" fontId="17" fillId="0" borderId="2" xfId="0" applyFont="1" applyBorder="1" applyAlignment="1">
      <alignment wrapText="1"/>
    </xf>
    <xf numFmtId="0" fontId="4" fillId="0" borderId="2" xfId="2" applyBorder="1" applyAlignment="1">
      <alignment wrapText="1"/>
    </xf>
    <xf numFmtId="0" fontId="14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2" fillId="2" borderId="5" xfId="0" applyFont="1" applyFill="1" applyBorder="1"/>
    <xf numFmtId="0" fontId="12" fillId="2" borderId="6" xfId="0" applyFont="1" applyFill="1" applyBorder="1" applyAlignment="1">
      <alignment horizontal="left"/>
    </xf>
    <xf numFmtId="0" fontId="12" fillId="2" borderId="6" xfId="0" applyNumberFormat="1" applyFont="1" applyFill="1" applyBorder="1"/>
    <xf numFmtId="0" fontId="12" fillId="2" borderId="6" xfId="0" applyFont="1" applyFill="1" applyBorder="1"/>
    <xf numFmtId="0" fontId="12" fillId="0" borderId="0" xfId="0" applyFont="1"/>
    <xf numFmtId="0" fontId="13" fillId="0" borderId="7" xfId="0" applyFont="1" applyFill="1" applyBorder="1" applyAlignment="1">
      <alignment wrapText="1"/>
    </xf>
    <xf numFmtId="164" fontId="14" fillId="0" borderId="2" xfId="1" applyNumberFormat="1" applyFont="1" applyBorder="1" applyAlignment="1">
      <alignment wrapText="1"/>
    </xf>
    <xf numFmtId="43" fontId="0" fillId="0" borderId="0" xfId="1" applyFont="1"/>
    <xf numFmtId="164" fontId="13" fillId="0" borderId="2" xfId="1" applyNumberFormat="1" applyFont="1" applyBorder="1" applyAlignment="1">
      <alignment wrapText="1"/>
    </xf>
    <xf numFmtId="164" fontId="2" fillId="0" borderId="2" xfId="1" applyNumberFormat="1" applyFont="1" applyBorder="1" applyAlignment="1">
      <alignment wrapText="1"/>
    </xf>
    <xf numFmtId="164" fontId="15" fillId="0" borderId="2" xfId="1" applyNumberFormat="1" applyFont="1" applyBorder="1" applyAlignment="1">
      <alignment wrapText="1"/>
    </xf>
    <xf numFmtId="164" fontId="16" fillId="0" borderId="2" xfId="1" applyNumberFormat="1" applyFont="1" applyBorder="1" applyAlignment="1">
      <alignment wrapText="1"/>
    </xf>
    <xf numFmtId="0" fontId="12" fillId="2" borderId="0" xfId="0" applyNumberFormat="1" applyFont="1" applyFill="1" applyBorder="1"/>
    <xf numFmtId="0" fontId="12" fillId="2" borderId="0" xfId="0" applyFont="1" applyFill="1" applyBorder="1"/>
    <xf numFmtId="3" fontId="0" fillId="0" borderId="0" xfId="0" applyNumberFormat="1"/>
    <xf numFmtId="164" fontId="13" fillId="0" borderId="7" xfId="1" applyNumberFormat="1" applyFont="1" applyFill="1" applyBorder="1" applyAlignment="1">
      <alignment wrapText="1"/>
    </xf>
    <xf numFmtId="164" fontId="14" fillId="0" borderId="7" xfId="1" applyNumberFormat="1" applyFont="1" applyFill="1" applyBorder="1" applyAlignment="1">
      <alignment wrapText="1"/>
    </xf>
    <xf numFmtId="0" fontId="0" fillId="3" borderId="0" xfId="0" applyFill="1"/>
    <xf numFmtId="43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43" fontId="0" fillId="0" borderId="11" xfId="1" applyFont="1" applyBorder="1"/>
    <xf numFmtId="43" fontId="0" fillId="0" borderId="0" xfId="0" applyNumberFormat="1" applyBorder="1"/>
    <xf numFmtId="0" fontId="0" fillId="0" borderId="0" xfId="0" applyBorder="1"/>
    <xf numFmtId="0" fontId="0" fillId="0" borderId="12" xfId="0" applyBorder="1"/>
    <xf numFmtId="43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 applyBorder="1"/>
    <xf numFmtId="0" fontId="11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40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3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_xlchart.v1.2</cx:f>
      </cx:numDim>
    </cx:data>
  </cx:chartData>
  <cx:chart>
    <cx:title pos="t" align="ctr" overlay="0">
      <cx:tx>
        <cx:txData>
          <cx:v>Twitter Followers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Twitter Followers</a:t>
          </a:r>
        </a:p>
      </cx:txPr>
    </cx:title>
    <cx:plotArea>
      <cx:plotAreaRegion>
        <cx:series layoutId="clusteredColumn" uniqueId="{97BB56A0-6D37-4557-9718-E1AB156A05B8}" formatIdx="0">
          <cx:tx>
            <cx:txData>
              <cx:f>_xlchart.v1.1</cx:f>
              <cx:v># Followers</cx:v>
            </cx:txData>
          </cx:tx>
          <cx:dataLabels/>
          <cx:dataId val="0"/>
          <cx:layoutPr>
            <cx:binning intervalClosed="r" underflow="25000" overflow="5000000">
              <cx:binCount val="30"/>
            </cx:binning>
          </cx:layoutPr>
        </cx:series>
        <cx:series layoutId="clusteredColumn" hidden="1" uniqueId="{9F8BDF20-5DDE-4FE9-B8FD-B0A9613BC7A4}" formatIdx="1">
          <cx:tx>
            <cx:txData>
              <cx:f>_xlchart.v1.3</cx:f>
              <cx:v>Instances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_xlchart.v1.8</cx:f>
      </cx:numDim>
    </cx:data>
  </cx:chartData>
  <cx:chart>
    <cx:title pos="t" align="ctr" overlay="0">
      <cx:tx>
        <cx:txData>
          <cx:v>Twitter Followers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Twitter Followers</a:t>
          </a:r>
        </a:p>
      </cx:txPr>
    </cx:title>
    <cx:plotArea>
      <cx:plotAreaRegion>
        <cx:series layoutId="clusteredColumn" uniqueId="{97BB56A0-6D37-4557-9718-E1AB156A05B8}" formatIdx="0">
          <cx:tx>
            <cx:txData>
              <cx:f>_xlchart.v1.6</cx:f>
              <cx:v># Followers FB</cx:v>
            </cx:txData>
          </cx:tx>
          <cx:dataLabels/>
          <cx:dataId val="0"/>
          <cx:layoutPr>
            <cx:binning intervalClosed="r" underflow="100000" overflow="10000000">
              <cx:binCount val="30"/>
            </cx:binning>
          </cx:layoutPr>
        </cx:series>
        <cx:series layoutId="clusteredColumn" hidden="1" uniqueId="{9F8BDF20-5DDE-4FE9-B8FD-B0A9613BC7A4}" formatIdx="1">
          <cx:tx>
            <cx:txData>
              <cx:f>_xlchart.v1.9</cx:f>
              <cx:v>Total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  <cx:data id="1">
      <cx:numDim type="val">
        <cx:f>_xlchart.v1.13</cx:f>
      </cx:numDim>
    </cx:data>
  </cx:chartData>
  <cx:chart>
    <cx:title pos="t" align="ctr" overlay="0">
      <cx:tx>
        <cx:txData>
          <cx:v>Twitter Followers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Twitter Followers</a:t>
          </a:r>
        </a:p>
      </cx:txPr>
    </cx:title>
    <cx:plotArea>
      <cx:plotAreaRegion>
        <cx:series layoutId="clusteredColumn" uniqueId="{97BB56A0-6D37-4557-9718-E1AB156A05B8}" formatIdx="0">
          <cx:tx>
            <cx:txData>
              <cx:f>_xlchart.v1.12</cx:f>
              <cx:v># Followers Insta</cx:v>
            </cx:txData>
          </cx:tx>
          <cx:dataLabels/>
          <cx:dataId val="0"/>
          <cx:layoutPr>
            <cx:binning intervalClosed="r" underflow="85000" overflow="10000000">
              <cx:binCount val="30"/>
            </cx:binning>
          </cx:layoutPr>
        </cx:series>
        <cx:series layoutId="clusteredColumn" hidden="1" uniqueId="{9F8BDF20-5DDE-4FE9-B8FD-B0A9613BC7A4}" formatIdx="1">
          <cx:tx>
            <cx:txData>
              <cx:f>_xlchart.v1.15</cx:f>
              <cx:v>Total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_xlchart.v1.20</cx:f>
      </cx:numDim>
    </cx:data>
  </cx:chartData>
  <cx:chart>
    <cx:title pos="t" align="ctr" overlay="0">
      <cx:tx>
        <cx:txData>
          <cx:v>Twitter Followers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Twitter Followers</a:t>
          </a:r>
        </a:p>
      </cx:txPr>
    </cx:title>
    <cx:plotArea>
      <cx:plotAreaRegion>
        <cx:series layoutId="clusteredColumn" uniqueId="{D61D1BD8-A207-4B02-923E-375D6BDC64FA}" formatIdx="0">
          <cx:tx>
            <cx:txData>
              <cx:f>_xlchart.v1.18</cx:f>
              <cx:v># YT Views</cx:v>
            </cx:txData>
          </cx:tx>
          <cx:dataLabels/>
          <cx:dataId val="0"/>
          <cx:layoutPr>
            <cx:binning intervalClosed="r" underflow="50000000" overflow="3000000000">
              <cx:binCount val="30"/>
            </cx:binning>
          </cx:layoutPr>
        </cx:series>
        <cx:series layoutId="clusteredColumn" hidden="1" uniqueId="{D575761C-2679-46AD-B1F6-416AC549CF36}" formatIdx="1">
          <cx:tx>
            <cx:txData>
              <cx:f>_xlchart.v1.21</cx:f>
              <cx:v>Total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  <cx:data id="1">
      <cx:numDim type="val">
        <cx:f>_xlchart.v1.25</cx:f>
      </cx:numDim>
    </cx:data>
    <cx:data id="2">
      <cx:numDim type="val">
        <cx:f>_xlchart.v1.27</cx:f>
      </cx:numDim>
    </cx:data>
    <cx:data id="3">
      <cx:numDim type="val">
        <cx:f>_xlchart.v1.29</cx:f>
      </cx:numDim>
    </cx:data>
  </cx:chartData>
  <cx:chart>
    <cx:title pos="t" align="ctr" overlay="0">
      <cx:tx>
        <cx:txData>
          <cx:v>Min Max Scaled Dispersion of Data across platforms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Min Max Scaled Dispersion of Data across platforms</a:t>
          </a:r>
        </a:p>
      </cx:txPr>
    </cx:title>
    <cx:plotArea>
      <cx:plotAreaRegion>
        <cx:series layoutId="boxWhisker" uniqueId="{649363E6-9118-4BDB-B452-D3C2F55FE869}">
          <cx:tx>
            <cx:txData>
              <cx:f>_xlchart.v1.22</cx:f>
              <cx:v>Average of # Followers Twitter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2DB8F21-A841-4E3B-8252-25850B2CC113}">
          <cx:tx>
            <cx:txData>
              <cx:f>_xlchart.v1.24</cx:f>
              <cx:v>Average of # Followers FB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43D45B6-6FD6-4FAA-993F-3CC7ACCA8C08}">
          <cx:tx>
            <cx:txData>
              <cx:f>_xlchart.v1.26</cx:f>
              <cx:v>Average of # Followers Insta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B84DDBC-6FB4-4E03-B80B-C49DFDB5CC7A}">
          <cx:tx>
            <cx:txData>
              <cx:f>_xlchart.v1.28</cx:f>
              <cx:v>Average of # YT Views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4</xdr:row>
      <xdr:rowOff>106680</xdr:rowOff>
    </xdr:from>
    <xdr:to>
      <xdr:col>13</xdr:col>
      <xdr:colOff>457200</xdr:colOff>
      <xdr:row>30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4EED58E-88DD-4EF9-9406-7D0905107C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8200" y="838200"/>
              <a:ext cx="6385560" cy="4678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</xdr:row>
      <xdr:rowOff>95250</xdr:rowOff>
    </xdr:from>
    <xdr:to>
      <xdr:col>13</xdr:col>
      <xdr:colOff>447675</xdr:colOff>
      <xdr:row>28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EDF838A-6735-4961-9D1E-A902AD30BC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1100" y="457200"/>
              <a:ext cx="6372225" cy="4629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</xdr:row>
      <xdr:rowOff>95250</xdr:rowOff>
    </xdr:from>
    <xdr:to>
      <xdr:col>13</xdr:col>
      <xdr:colOff>447675</xdr:colOff>
      <xdr:row>28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C61ADE-560A-40A7-A67F-5DD9032B11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3015" y="453390"/>
              <a:ext cx="6374130" cy="4629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</xdr:row>
      <xdr:rowOff>85725</xdr:rowOff>
    </xdr:from>
    <xdr:to>
      <xdr:col>13</xdr:col>
      <xdr:colOff>914400</xdr:colOff>
      <xdr:row>28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A342BF-BD02-498D-AF43-00F1FD6707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53425" y="447675"/>
              <a:ext cx="6838950" cy="4629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211455</xdr:colOff>
      <xdr:row>17</xdr:row>
      <xdr:rowOff>26669</xdr:rowOff>
    </xdr:from>
    <xdr:to>
      <xdr:col>12</xdr:col>
      <xdr:colOff>1396365</xdr:colOff>
      <xdr:row>41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5E7680ED-42FE-4FBC-BD9A-526FF2A1E6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22630" y="3103244"/>
              <a:ext cx="4594860" cy="4370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dye" refreshedDate="43627.826308680553" createdVersion="6" refreshedVersion="6" minRefreshableVersion="3" recordCount="725" xr:uid="{908D8872-1486-4DDC-8D50-310AF21A87B6}">
  <cacheSource type="worksheet">
    <worksheetSource ref="A1:V726" sheet="AllLabels"/>
  </cacheSource>
  <cacheFields count="22">
    <cacheField name="Name" numFmtId="0">
      <sharedItems containsMixedTypes="1" containsNumber="1" containsInteger="1" minValue="7715" maxValue="7715" count="665">
        <s v="Skeeta"/>
        <n v="7715"/>
        <s v="ASAP Ferg"/>
        <s v="ASAP Mob"/>
        <s v="ASAP Rocky"/>
        <s v="ASAP Twelvyy"/>
        <s v="Aanysa"/>
        <s v="Alan Walker"/>
        <s v="Alicia Keys"/>
        <s v="Amy Shark"/>
        <s v="B. Smyth"/>
        <s v="Backstreet Boys"/>
        <s v="Becky G"/>
        <s v="Bia"/>
        <s v="Black Party"/>
        <s v="Bleachers"/>
        <s v="Britney Spears"/>
        <s v="BrockHampton"/>
        <s v="Bryson Tiller"/>
        <s v="Buddy"/>
        <s v="Buddy Guy"/>
        <s v="Burns"/>
        <s v="Cage The Elephant"/>
        <s v="Calboy"/>
        <s v="Cam"/>
        <s v="Childish Gambino"/>
        <s v="Chloe Lilac"/>
        <s v="Chris Brown"/>
        <s v="Christina Aguilera"/>
        <s v="Citizen Queen"/>
        <s v="CNCO"/>
        <s v="Cosha"/>
        <s v="Cosmo’s Midnight"/>
        <s v="Cousin Stizz"/>
        <s v="Craig David"/>
        <s v="D'Angelo"/>
        <s v="Dave Mathews"/>
        <s v="Davido"/>
        <s v="Deante’ Hitchcock"/>
        <s v="Doja Cat"/>
        <s v="Elle King"/>
        <s v="Elley Duhé"/>
        <s v="Enrique Iglesias"/>
        <s v="Era Istrefi"/>
        <s v="Faithless"/>
        <s v="Father"/>
        <s v="Flora Cash"/>
        <s v="Foo Fighters"/>
        <s v="G-Eazy"/>
        <s v="GASHI"/>
        <s v="Gavin DeGraw"/>
        <s v="George Winston"/>
        <s v="Glowie"/>
        <s v="GoldLink"/>
        <s v="Grace"/>
        <s v="Grizzly bear"/>
        <s v="H.E.R."/>
        <s v="Isaiah"/>
        <s v="Jaded"/>
        <s v="Jain"/>
        <s v="Jay Gwuapo"/>
        <s v="Jazmine Sullivan"/>
        <s v="Jimmy Eat World"/>
        <s v="Jordan Bratton"/>
        <s v="Juke Ross"/>
        <s v="Justin Timberlake"/>
        <s v="Kesha"/>
        <s v="Kevin Abstract"/>
        <s v="Khalid"/>
        <s v="Kid Ink"/>
        <s v="King Los"/>
        <s v="Kings of Leon"/>
        <s v="Kirk Franklin"/>
        <s v="Kirstin"/>
        <s v="Kodaline"/>
        <s v="Koffee"/>
        <s v="KULICK"/>
        <s v="Kygo"/>
        <s v="Labrinth"/>
        <s v="Leikeli47"/>
        <s v="Lolo Zouaï"/>
        <s v="London On Da Track"/>
        <s v="Lost Kings"/>
        <s v="Luke Christopher"/>
        <s v="Lykke Li"/>
        <s v="Mali Music"/>
        <s v="Mark Ronson"/>
        <s v="Martin Garrix"/>
        <s v="Matthew Koma"/>
        <s v="Miguel"/>
        <s v="Miley Cyrus"/>
        <s v="Missio"/>
        <s v="Moon Taxi"/>
        <s v="Moss Kena"/>
        <s v="Muna"/>
        <s v="Nao"/>
        <s v="Nicky Jam"/>
        <s v="Normani"/>
        <s v="Nothing But Thieves"/>
        <s v="Oliver Heldens"/>
        <s v="P!NK"/>
        <s v="Pentatonix"/>
        <s v="Ray LaMontagne"/>
        <s v="Ro James"/>
        <s v="Ruel"/>
        <s v="Sam Dew"/>
        <s v="Sasha Sloan"/>
        <s v="Shakira"/>
        <s v="Skott"/>
        <s v="Snakehips"/>
        <s v="Stargate"/>
        <s v="Stela Cole"/>
        <s v="Superfruit"/>
        <s v="SZA"/>
        <s v="The Blaze"/>
        <s v="The Voidz"/>
        <s v="Three Days Grace"/>
        <s v="TIEKS"/>
        <s v="Tom Odell"/>
        <s v="Tomi"/>
        <s v="Tone Stith"/>
        <s v="Toni Romiti"/>
        <s v="Tove Styrke"/>
        <s v="Tyler Childers"/>
        <s v="Usher"/>
        <s v="Valerie Broussard"/>
        <s v="Vanic"/>
        <s v="Walk The Moon"/>
        <s v="Winnetka Bowling League"/>
        <s v="WizKid"/>
        <s v="Wolf Alice"/>
        <s v="X Lovers"/>
        <s v="Zayn"/>
        <s v="Half Alive"/>
        <s v="Aaliyah"/>
        <s v="Aaron Carter"/>
        <s v="AC/DC"/>
        <s v="Adam Ant"/>
        <s v="Adam Lambert"/>
        <s v="Adele"/>
        <s v="Adema"/>
        <s v="Aerosmith"/>
        <s v="Alan Jackson"/>
        <s v="Alice Cooper"/>
        <s v="Anasol"/>
        <s v="Avril Lavigne"/>
        <s v="Andy Williams"/>
        <s v="Aretha Franklin"/>
        <s v="Ateez"/>
        <s v="Babyface"/>
        <s v="Barbra Streisand"/>
        <s v="Bessie Smith"/>
        <s v="Beyoncé"/>
        <s v="Billie Holiday"/>
        <s v="Billy Joel"/>
        <s v="Bing Crosby"/>
        <s v="Blue Öyster Cult"/>
        <s v="Bob Dylan"/>
        <s v="Bob Marley"/>
        <s v="Bone Thugs-n-Harmony"/>
        <s v="Bonnie Tyler"/>
        <s v="Bruce Springsteen"/>
        <s v="Calvin Harris"/>
        <s v="Carly Simon"/>
        <s v="Cat Stevens"/>
        <s v="Celine Dion"/>
        <s v="Charles Mingus"/>
        <s v="Charlie Daniels"/>
        <s v="Cheap Trick"/>
        <s v="Chet Atkins"/>
        <s v="Ciara"/>
        <s v="Clannad"/>
        <s v="Connie Francis"/>
        <s v="Cyndi Lauper"/>
        <s v="Daft Punk"/>
        <s v="Dan Fogelberg"/>
        <s v="Dane Donohue"/>
        <s v="Daniel Ingram"/>
        <s v="Dave Brubeck"/>
        <s v="David Bowie"/>
        <s v="David Cassidy"/>
        <s v="David Gilmour"/>
        <s v="Deborah Cox"/>
        <s v="Delta Goodrem"/>
        <s v="Depeche Mode"/>
        <s v="Destiny's Child"/>
        <s v="Diana Ross"/>
        <s v="Dionne Warwick"/>
        <s v="Dolly Parton"/>
        <s v="Donna Summer"/>
        <s v="Donovan"/>
        <s v="Duke Ellington"/>
        <s v="Duran Duran"/>
        <s v="Earth, Wind &amp; Fire"/>
        <s v="Eddie Money"/>
        <s v="Electric Light Orchestra"/>
        <s v="Elvis Presley"/>
        <s v="Etta James"/>
        <s v="Eurythmics"/>
        <s v="Expose"/>
        <s v="Fey"/>
        <s v="Fifth Harmony"/>
        <s v="Fishbone"/>
        <s v="Frank Sinatra"/>
        <s v="Fred Astaire"/>
        <s v="George Clinton/P-Funk All-Stars"/>
        <s v="George Gershwin"/>
        <s v="George Michael"/>
        <s v="Glenn Miller"/>
        <s v="Gloria Estefan"/>
        <s v="Hall &amp; Oates"/>
        <s v="Harry Nilsson"/>
        <s v="Heart"/>
        <s v="Iggy Pop"/>
        <s v="Iron Maiden"/>
        <s v="James Brown"/>
        <s v="Janis Joplin"/>
        <s v="Jeff Beck"/>
        <s v="Jeff Buckley"/>
        <s v="Jefferson Airplane"/>
        <s v="Jefferson Starship"/>
        <s v="Jennifer Hudson"/>
        <s v="Jennifer Lopez"/>
        <s v="Jessica Simpson"/>
        <s v="Jimi Hendrix[3]"/>
        <s v="Joan Jett"/>
        <s v="Joe Satriani"/>
        <s v="John Denver"/>
        <s v="John Mayer"/>
        <s v="Johnny Cash"/>
        <s v="Johnny Mathis"/>
        <s v="Journey"/>
        <s v="Kansas"/>
        <s v="Kate Bush"/>
        <s v="Kelis"/>
        <s v="Kelly Clarkson"/>
        <s v="Kenny G"/>
        <s v="Kenny Loggins"/>
        <s v="Kris Kristofferson"/>
        <s v="Lauryn Hill"/>
        <s v="Leona Lewis"/>
        <s v="Leonard Cohen"/>
        <s v="Lisa Lisa and Cult Jam"/>
        <s v="Loretta Lynn"/>
        <s v="Louis Armstrong"/>
        <s v="Lou Rawls"/>
        <s v="Luther Vandross"/>
        <s v="Mahalia Jackson"/>
        <s v="Mariah Carey"/>
        <s v="Marvin Gaye"/>
        <s v="Mary Chapin Carpenter"/>
        <s v="Men at Work"/>
        <s v="Merle Haggard"/>
        <s v="Michael Jackson"/>
        <s v="Momoland"/>
        <s v="Miles Davis"/>
        <s v="Molly Hatchet"/>
        <s v="Motörhead"/>
        <s v="New Kids on the Block"/>
        <s v="Nina Simone"/>
        <s v="NSYNC"/>
        <s v="One Direction"/>
        <s v="Ozzy Osbourne"/>
        <s v="Patti Smith"/>
        <s v="Paul Simon"/>
        <s v="Pearl Jam"/>
        <s v="Perez Prado"/>
        <s v="Peter Tosh"/>
        <s v="Pete Seeger"/>
        <s v="Pink"/>
        <s v="Pink Floyd"/>
        <s v="Poco"/>
        <s v="Prince[4]"/>
        <s v="R. Kelly"/>
        <s v="Rage Against The Machine"/>
        <s v="Rogue Traders"/>
        <s v="REO Speedwagon"/>
        <s v="Ricky Martin"/>
        <s v="Robert Johnson"/>
        <s v="Rod Stewart"/>
        <s v="Roy Orbison"/>
        <s v="Sade"/>
        <s v="Santana"/>
        <s v="Sarah McLachlan"/>
        <s v="Scorpions"/>
        <s v="Shannon Noll"/>
        <s v="Sia"/>
        <s v="Simon &amp; Garfunkel"/>
        <s v="Slayer"/>
        <s v="Sly and the Family Stone"/>
        <s v="SOiL"/>
        <s v="Stevie Ray Vaughan"/>
        <s v="Susan Boyle"/>
        <s v="Switchfoot"/>
        <s v="System of a Down"/>
        <s v="Taj Mahal"/>
        <s v="Tammy Wynette"/>
        <s v="Taylor Dayne"/>
        <s v="Teddy Pendergrass"/>
        <s v="Teena Marie"/>
        <s v="The Allman Brothers Band"/>
        <s v="The Bangles"/>
        <s v="The Bongos"/>
        <s v="The Byrds"/>
        <s v="The Clash"/>
        <s v="The Derek Trucks Band"/>
        <s v="The Isley Brothers"/>
        <s v="The Jacksons"/>
        <s v="Thelonious Monk"/>
        <s v="The O'Jays"/>
        <s v="The Stooges"/>
        <s v="TLC"/>
        <s v="Toni Braxton"/>
        <s v="Tony Bennett"/>
        <s v="Tori Amos"/>
        <s v="Toto"/>
        <s v="Van Morrison"/>
        <s v="Vanessa L. Williams"/>
        <s v="Waylon Jennings"/>
        <s v="Weather Report"/>
        <s v="&quot;Weird Al&quot; Yankovic"/>
        <s v="Wham!"/>
        <s v="Whitney Houston"/>
        <s v="Will Smith"/>
        <s v="Willie Nelson"/>
        <s v="Yo-Yo Ma"/>
        <s v="Matt Stell"/>
        <s v="Seth Ennis"/>
        <s v="Lanco"/>
        <s v="Carlton Anderson"/>
        <s v="Brad Paisley"/>
        <s v="DJ Khaled"/>
        <s v="21 Savage"/>
        <s v="A.CHAL"/>
        <s v="Ade"/>
        <s v="AJ Mitchell"/>
        <s v="Blac Youngsta"/>
        <s v="Brother Leo"/>
        <s v="Busta Rhymes"/>
        <s v="Camilla Cabello"/>
        <s v="Chevelle"/>
        <s v="DDG"/>
        <s v="Fiona Apple"/>
        <s v="Flipp Dinero"/>
        <s v="French Montana"/>
        <s v="Future"/>
        <s v="HoodCelebrityy"/>
        <s v="J Hus"/>
        <s v="Jez Dior"/>
        <s v="Jidenna"/>
        <s v="JOHN.k"/>
        <s v="Judas Priest"/>
        <s v="Kent Jones"/>
        <s v="Kodie Shane"/>
        <s v="Lamb of God"/>
        <s v="Lauren Sanderson"/>
        <s v="Meghan Trainor"/>
        <s v="Modest Mouse"/>
        <s v="MONSTA X"/>
        <s v="Morgan Saint"/>
        <s v="Outkast"/>
        <s v="Raja Kumari"/>
        <s v="Rick Ross"/>
        <s v="Sara Bareilles"/>
        <s v="Swizz Beatz"/>
        <s v="Tom Walker"/>
        <s v="Travis Scott"/>
        <s v="Travis Thompson"/>
        <s v="Tyla Yaweh"/>
        <s v="Yo Gotti"/>
        <s v="Zara Larsson"/>
        <s v="Jameson Rodgers"/>
        <s v="Tim Mcgraw"/>
        <s v="Tenille Townes"/>
        <s v="Mitchell Tenpenny"/>
        <s v="Luke Combs"/>
        <s v="Faith Hill"/>
        <s v="Maren Morris"/>
        <s v="Donald Lawrence"/>
        <s v="Donnie Mcclurkin"/>
        <s v="Israel Houghton"/>
        <s v="Jason Nelson"/>
        <s v="Koryn Hawthorne"/>
        <s v="Kurt Carr"/>
        <s v="Le'Andria"/>
        <s v="Marvin Sapp"/>
        <s v="Snoop Dogg"/>
        <s v="Travis Greene"/>
        <s v="William Murphy"/>
        <s v="Branan Murphy"/>
        <s v="Casting Crowns"/>
        <s v="I Am They"/>
        <s v="Elle Limebear"/>
        <s v="Jamie Kimmett"/>
        <s v="Land of Color"/>
        <s v="Matt Maher"/>
        <s v="Matthew West"/>
        <s v="One Sonic Society"/>
        <s v="Red Rocks Worship"/>
        <s v="Rhett Walker"/>
        <s v="Tauren Wells"/>
        <s v="Tenth Avenue North"/>
        <s v="Vertical Worship"/>
        <s v="Zach Williams"/>
        <s v="Kane Brown"/>
        <s v="Ryan Hurd"/>
        <s v="Miranda Lambert"/>
        <s v="Old Dominion"/>
        <s v="Pistol Annies"/>
        <s v="Seaforth"/>
        <s v="Rachel Wammack"/>
        <s v="Chris Young"/>
        <s v="Leif Ove Andsnes"/>
        <s v="Benjamin Appl"/>
        <s v="Joshua Bell"/>
        <s v="Leonard Bernstein"/>
        <s v="Pierre Boulez"/>
        <s v="Rudolf Buchbinder"/>
        <s v="Khatia Buniatishvili"/>
        <s v="Cameron Carpenter"/>
        <s v="Teodor Currentzis"/>
        <s v="Xavier De Maistre"/>
        <s v="Lucas Debargue"/>
        <s v="Natalie Dessay"/>
        <s v="Simone Dinnerstein"/>
        <s v="Placido Domingo"/>
        <s v="Alexis Ffrench"/>
        <s v="Juan Diego Florez"/>
        <s v="Martin Frost"/>
        <s v="Sol Gabetta"/>
        <s v="Christian Gerhaher"/>
        <s v="Emil Gilels"/>
        <s v="Glenn Gould"/>
        <s v="Vittorio Grigolo"/>
        <s v="Nikolaus Harnoncourt"/>
        <s v="Hauschka"/>
        <s v="Jascha Heifetz"/>
        <s v="Vladimir Horowitz"/>
        <s v="Jonas Kaufmann"/>
        <s v="Leonidas Kavakos"/>
        <s v="Simone Kermes"/>
        <s v="Lang Lang"/>
        <s v="Igor Levit"/>
        <s v="Nino Machaidze"/>
        <s v="Lavinia Meijer"/>
        <s v="Regula Muhlemann"/>
        <s v="Charles Munch"/>
        <s v="Murray Perahia"/>
        <s v="Olga Peretyatko"/>
        <s v="LeonTyne Price"/>
        <s v="Anita Rachvelishvili"/>
        <s v="Dorothea Röschmann"/>
        <s v="Arthur Rubinstein"/>
        <s v="Esa-Pekka Salonen"/>
        <s v="Olga Scheps"/>
        <s v="Erwin Schrott"/>
        <s v="Isaac Stern"/>
        <s v="George Szell"/>
        <s v="Arturo Toscanini"/>
        <s v="Francesco Tristano"/>
        <s v="Arcadi Volodos"/>
        <s v="Wiener Philharmoniker"/>
        <s v="Pretty Yende"/>
        <s v="Sonya Yoncheva"/>
        <s v="Hans Zimmer"/>
        <s v="Ambjaay"/>
        <s v="Arcade Fire"/>
        <s v="Au/Ra"/>
        <s v="Ayo &amp; Teo"/>
        <s v="ayokay"/>
        <s v="Billie Marten"/>
        <s v="Bring Me The Horizon"/>
        <s v="Céline Dion"/>
        <s v="Chase B"/>
        <s v="Chloe x Halle"/>
        <s v="Dave Gahan"/>
        <s v="Declan McKenna"/>
        <s v="DeJ Loaf"/>
        <s v="Diplo"/>
        <s v="Dixie Chicks"/>
        <s v="Dominic Fike"/>
        <s v="Earl Sweatshirt"/>
        <s v="First Aid Kit"/>
        <s v="Foster The People"/>
        <s v="George Ezra"/>
        <s v="Gesaffelstein"/>
        <s v="Grace VanderWaal"/>
        <s v="Haim"/>
        <s v="Harry Styles"/>
        <s v="Hozier"/>
        <s v="Jack White"/>
        <s v="James Arthur"/>
        <s v="Jeff Lynne's ELO"/>
        <s v="Jesse"/>
        <s v="John Legend"/>
        <s v="Jozzy"/>
        <s v="Juicy J"/>
        <s v="Kaskade"/>
        <s v="Kelsey Lu"/>
        <s v="Kina"/>
        <s v="King Princess"/>
        <s v="Lauren Jauregui"/>
        <s v="LCD Soundsystem"/>
        <s v="Lecrae"/>
        <s v="Lennon Stella"/>
        <s v="Leon Bridges"/>
        <s v="Lewis Del Mar"/>
        <s v="Lil Nas X"/>
        <s v="Lil Peep"/>
        <s v="Lil Tjay"/>
        <s v="Little Mix"/>
        <s v="Lo Moon"/>
        <s v="London Grammar"/>
        <s v="LSD"/>
        <s v="Madeon"/>
        <s v="Mary Mary"/>
        <s v="Maxwell"/>
        <s v="MGMT"/>
        <s v="MØ"/>
        <s v="N.E.R.D"/>
        <s v="Nelly"/>
        <s v="No1-Noah"/>
        <s v="Noah Cyrus"/>
        <s v="OBN Jay"/>
        <s v="Passion Pit"/>
        <s v="Patti Scialfa"/>
        <s v="Peach Pit"/>
        <s v="Pharrell Williams"/>
        <s v="Polo G"/>
        <s v="PRETTYMUCH"/>
        <s v="Quinn XCII"/>
        <s v="Rag N Bone Man"/>
        <s v="Raphael Saadiq"/>
        <s v="Remy Ma"/>
        <s v="Robbie Williams"/>
        <s v="Robinson"/>
        <s v="Roger Waters"/>
        <s v="Rosalía"/>
        <s v="Russ"/>
        <s v="Ruth B"/>
        <s v="Sigala"/>
        <s v="Silk City"/>
        <s v="Solange"/>
        <s v="Swedish House Mafia"/>
        <s v="Syd"/>
        <s v="Tenacious D"/>
        <s v="The Chainsmokers"/>
        <s v="The Internet"/>
        <s v="The Neighbourhood"/>
        <s v="The Script"/>
        <s v="Train"/>
        <s v="Tyler, The Creator"/>
        <s v="Vampire Weekend"/>
        <s v="Wet"/>
        <s v="Yung Bleu"/>
        <s v="Yung Pinch"/>
        <s v="Zhavia"/>
        <s v="Alta Consigna"/>
        <s v="Bacilos"/>
        <s v="Beatriz Luengo"/>
        <s v="Bomba Estereo"/>
        <s v="Bronco"/>
        <s v="C. Tangana"/>
        <s v="Camilo"/>
        <s v="Carlos Vives"/>
        <s v="Chayanne"/>
        <s v="Chocquibtown"/>
        <s v="Darell"/>
        <s v="De La Tierra"/>
        <s v="Debi Nova"/>
        <s v="Descemer Bueno"/>
        <s v="Diana Fuentes"/>
        <s v="Diego Torres"/>
        <s v="Draco Rosa"/>
        <s v="Ednita Nazario"/>
        <s v="Emilia Mernes"/>
        <s v="Evaluna Montaner"/>
        <s v="Farina"/>
        <s v="Farruko"/>
        <s v="Fonseca"/>
        <s v="Franco De Vita"/>
        <s v="Gente De Zona"/>
        <s v="Gerardo Ortiz"/>
        <s v="Happy Colors"/>
        <s v="Il Volo"/>
        <s v="Ile"/>
        <s v="Ir Sais"/>
        <s v="Jose Luis Rodriguez"/>
        <s v="Joss Favela"/>
        <s v="Julio Iglesias"/>
        <s v="Kany Garcia"/>
        <s v="Kevin Ortiz"/>
        <s v="La Adictiva Banda San José de Mesillas"/>
        <s v="Lapiz Conciente"/>
        <s v="Leslie Grace"/>
        <s v="Leslie Shaw"/>
        <s v="Los Proximos"/>
        <s v="Luis Coronel"/>
        <s v="Maluma"/>
        <s v="Manuel Toreizo"/>
        <s v="Marc Anthony"/>
        <s v="Marger"/>
        <s v="Mau Y Ricky"/>
        <s v="Natti Natasha"/>
        <s v="Natalia Jimenez"/>
        <s v="Negroni's Trio"/>
        <s v="Noriel"/>
        <s v="Orishas"/>
        <s v="Ozuna"/>
        <s v="Paloma Mami"/>
        <s v="Patrick Romantik"/>
        <s v="Pedro Capo"/>
        <s v="Pinto"/>
        <s v="Pitbull"/>
        <s v="Play-N-Skillz"/>
        <s v="Prince Royce"/>
        <s v="Rancho Y Barrio"/>
        <s v="Raquel Sofia"/>
        <s v="Residente"/>
        <s v="Ricardo Montaner"/>
        <s v="Roberto Carlos"/>
        <s v="Rombai"/>
        <s v="Romeo Santos"/>
        <s v="Rvssian"/>
        <s v="Silvestre Dangond"/>
        <s v="Spiff TV"/>
        <s v="Thalia"/>
        <s v="Vicente Fernandez"/>
        <s v="Victor Manuelle"/>
        <s v="Wisin"/>
        <s v="WIsin Y Yandel"/>
        <s v="Yordano"/>
        <s v="Sontalk"/>
        <s v="Chloe Flower"/>
        <s v="Camila Meza"/>
        <s v="Ramin Karimloo"/>
        <s v="Inon Zur"/>
        <s v="Theo Croker"/>
        <s v="Naia Izumi"/>
        <s v="The Piano Guys"/>
        <s v="2Cellos"/>
        <s v="Rob Simonsen"/>
        <s v="Hugar"/>
        <s v="Tina Guo"/>
        <s v="Nai Palm"/>
        <s v="Hiatus Kaiyote"/>
        <s v="Subjective"/>
        <s v="Tall Heights"/>
        <s v="Branford Marsalis"/>
        <s v="William Wild"/>
        <s v="Lara Downes"/>
        <s v="Billy Porter"/>
        <s v="Rick Wakeman"/>
        <s v="Dee Dee Bridgewater"/>
        <s v="Yanni"/>
        <s v="Nigel Stanford"/>
        <s v="Kurt Elling"/>
        <s v="Roberto Alagna"/>
        <s v="Robert Waters"/>
        <s v="Sonny Rollins"/>
        <s v="Till Bronner"/>
        <s v="Robert Randolph"/>
        <s v="The Lone Bellow"/>
        <s v="Avishai Cohen"/>
        <s v="Stacey Kent"/>
      </sharedItems>
    </cacheField>
    <cacheField name="Age" numFmtId="0">
      <sharedItems containsMixedTypes="1" containsNumber="1" containsInteger="1" minValue="15" maxValue="92"/>
    </cacheField>
    <cacheField name="Label" numFmtId="0">
      <sharedItems count="14">
        <s v="RCA"/>
        <s v="Legacy"/>
        <s v="Arista"/>
        <s v="Epic"/>
        <s v="Columbia Nashville"/>
        <s v="RCA Inspiration"/>
        <s v="Provident Label Group"/>
        <s v="RCA Records Nashville"/>
        <s v="Sony Classical"/>
        <s v="Columbia"/>
        <s v="Sony Music Latin"/>
        <s v="Sony BMG"/>
        <s v="Sony Classical Records"/>
        <s v="Sony Masterworks"/>
      </sharedItems>
    </cacheField>
    <cacheField name="Active (0/1)" numFmtId="0">
      <sharedItems containsSemiMixedTypes="0" containsString="0" containsNumber="1" containsInteger="1" minValue="0" maxValue="1" count="2">
        <n v="1"/>
        <n v="0"/>
      </sharedItems>
    </cacheField>
    <cacheField name="# records sold to date" numFmtId="164">
      <sharedItems containsMixedTypes="1" containsNumber="1" containsInteger="1" minValue="2000" maxValue="1696000000"/>
    </cacheField>
    <cacheField name="# albums released" numFmtId="0">
      <sharedItems containsMixedTypes="1" containsNumber="1" containsInteger="1" minValue="0" maxValue="1805"/>
    </cacheField>
    <cacheField name="Genre-1" numFmtId="0">
      <sharedItems containsBlank="1"/>
    </cacheField>
    <cacheField name="Genre-2" numFmtId="0">
      <sharedItems containsBlank="1"/>
    </cacheField>
    <cacheField name="Twitter Account (0/1)" numFmtId="0">
      <sharedItems containsSemiMixedTypes="0" containsString="0" containsNumber="1" containsInteger="1" minValue="0" maxValue="1" count="2">
        <n v="1"/>
        <n v="0"/>
      </sharedItems>
    </cacheField>
    <cacheField name="Twitter Handle" numFmtId="0">
      <sharedItems containsBlank="1"/>
    </cacheField>
    <cacheField name="# Tweets" numFmtId="164">
      <sharedItems containsSemiMixedTypes="0" containsString="0" containsNumber="1" containsInteger="1" minValue="0" maxValue="147000"/>
    </cacheField>
    <cacheField name="# Followers Twitter" numFmtId="164">
      <sharedItems containsSemiMixedTypes="0" containsString="0" containsNumber="1" containsInteger="1" minValue="0" maxValue="65000000" count="497">
        <n v="154"/>
        <n v="1620"/>
        <n v="852000"/>
        <n v="641000"/>
        <n v="2510000"/>
        <n v="211000"/>
        <n v="9782"/>
        <n v="578000"/>
        <n v="30000000"/>
        <n v="25700"/>
        <n v="53300"/>
        <n v="998000"/>
        <n v="2160000"/>
        <n v="38900"/>
        <n v="9912"/>
        <n v="80600"/>
        <n v="56400000"/>
        <n v="413000"/>
        <n v="2480000"/>
        <n v="44600"/>
        <n v="112000"/>
        <n v="22900"/>
        <n v="1230000"/>
        <n v="23600"/>
        <n v="201000"/>
        <n v="2430000"/>
        <n v="1015"/>
        <n v="30300000"/>
        <n v="17000000"/>
        <n v="8627"/>
        <n v="952000"/>
        <n v="4315"/>
        <n v="8000"/>
        <n v="111000"/>
        <n v="407000"/>
        <n v="88000"/>
        <n v="358000"/>
        <n v="4830000"/>
        <n v="26600"/>
        <n v="138000"/>
        <n v="63600"/>
        <n v="9714"/>
        <n v="14200000"/>
        <n v="74900"/>
        <n v="38400"/>
        <n v="168000"/>
        <n v="5580"/>
        <n v="3060000"/>
        <n v="3670000"/>
        <n v="49800"/>
        <n v="404000"/>
        <n v="4795"/>
        <n v="682"/>
        <n v="66900"/>
        <n v="21000"/>
        <n v="176000"/>
        <n v="225000"/>
        <n v="13800"/>
        <n v="0"/>
        <n v="85800"/>
        <n v="516000"/>
        <n v="2500000"/>
        <n v="3375"/>
        <n v="881"/>
        <n v="65000000"/>
        <n v="3480000"/>
        <n v="440000"/>
        <n v="3330000"/>
        <n v="1000000"/>
        <n v="197000"/>
        <n v="617000"/>
        <n v="1780000"/>
        <n v="374000"/>
        <n v="305000"/>
        <n v="34000"/>
        <n v="1089"/>
        <n v="462000"/>
        <n v="975000"/>
        <n v="3298"/>
        <n v="11500"/>
        <n v="99000"/>
        <n v="19300"/>
        <n v="22600"/>
        <n v="122000"/>
        <n v="135000"/>
        <n v="575000"/>
        <n v="8890000"/>
        <n v="1040000"/>
        <n v="42800000"/>
        <n v="1854"/>
        <n v="34300"/>
        <n v="85000"/>
        <n v="2380000"/>
        <n v="2490000"/>
        <n v="117000"/>
        <n v="504000"/>
        <n v="32000000"/>
        <n v="981000"/>
        <n v="92400"/>
        <n v="31900"/>
        <n v="70000"/>
        <n v="5192"/>
        <n v="18100"/>
        <n v="51200000"/>
        <n v="5000"/>
        <n v="44000"/>
        <n v="4700"/>
        <n v="901"/>
        <n v="384000"/>
        <n v="2680000"/>
        <n v="4100"/>
        <n v="39100"/>
        <n v="525000"/>
        <n v="4576"/>
        <n v="244000"/>
        <n v="374"/>
        <n v="10900"/>
        <n v="152000"/>
        <n v="18000"/>
        <n v="52100"/>
        <n v="12400000"/>
        <n v="1779"/>
        <n v="20000"/>
        <n v="206000"/>
        <n v="907"/>
        <n v="4620000"/>
        <n v="221000"/>
        <n v="1071"/>
        <n v="28400000"/>
        <n v="23900"/>
        <n v="318000"/>
        <n v="63200"/>
        <n v="27700000"/>
        <n v="2070000"/>
        <n v="581000"/>
        <n v="801000"/>
        <n v="21700000"/>
        <n v="91600"/>
        <n v="593000"/>
        <n v="15000000"/>
        <n v="265000"/>
        <n v="339000"/>
        <n v="15400"/>
        <n v="1180000"/>
        <n v="12800000"/>
        <n v="34400"/>
        <n v="72400"/>
        <n v="862000"/>
        <n v="947000"/>
        <n v="94900"/>
        <n v="11000000"/>
        <n v="370000"/>
        <n v="38500"/>
        <n v="241000"/>
        <n v="503000"/>
        <n v="2270000"/>
        <n v="986000"/>
        <n v="23700"/>
        <n v="4800000"/>
        <n v="220000"/>
        <n v="86500"/>
        <n v="29800"/>
        <n v="5706"/>
        <n v="546000"/>
        <n v="62400"/>
        <n v="167000"/>
        <n v="2220000"/>
        <n v="139000"/>
        <n v="295"/>
        <n v="3990000"/>
        <n v="43600000"/>
        <n v="6640000"/>
        <n v="235000"/>
        <n v="385000"/>
        <n v="1470000"/>
        <n v="5806"/>
        <n v="258000"/>
        <n v="38300"/>
        <n v="88600"/>
        <n v="12300000"/>
        <n v="98200"/>
        <n v="107000"/>
        <n v="210000"/>
        <n v="1220000"/>
        <n v="281000"/>
        <n v="20900000"/>
        <n v="21900"/>
        <n v="4296"/>
        <n v="325000"/>
        <n v="5260000"/>
        <n v="29400"/>
        <n v="3580000"/>
        <n v="1316"/>
        <n v="35400"/>
        <n v="20400000"/>
        <n v="442000"/>
        <n v="155000"/>
        <n v="148000"/>
        <n v="231000"/>
        <n v="353000"/>
        <n v="37200"/>
        <n v="3810000"/>
        <n v="957000"/>
        <n v="6197"/>
        <n v="33900"/>
        <n v="1390000"/>
        <n v="16700"/>
        <n v="481"/>
        <n v="1700000"/>
        <n v="142000"/>
        <n v="110000"/>
        <n v="60300"/>
        <n v="43900"/>
        <n v="292000"/>
        <n v="5160000"/>
        <n v="672000"/>
        <n v="39300"/>
        <n v="4785"/>
        <n v="9275"/>
        <n v="31100"/>
        <n v="1390"/>
        <n v="4455000"/>
        <n v="4520000"/>
        <n v="3120000"/>
        <n v="18900"/>
        <n v="25400"/>
        <n v="383000"/>
        <n v="233000"/>
        <n v="5561"/>
        <n v="3700000"/>
        <n v="8330000"/>
        <n v="128000"/>
        <n v="232000"/>
        <n v="5040000"/>
        <n v="8023"/>
        <n v="2940000"/>
        <n v="5520000"/>
        <n v="3545"/>
        <n v="313000"/>
        <n v="14600"/>
        <n v="456"/>
        <n v="113000"/>
        <n v="42700"/>
        <n v="54900"/>
        <n v="753000"/>
        <n v="192000"/>
        <n v="2170000"/>
        <n v="78500"/>
        <n v="2990000"/>
        <n v="5306"/>
        <n v="90100"/>
        <n v="18200"/>
        <n v="4410000"/>
        <n v="3020000"/>
        <n v="48900"/>
        <n v="5360000"/>
        <n v="11100"/>
        <n v="12500"/>
        <n v="1420000"/>
        <n v="13000"/>
        <n v="3010000"/>
        <n v="9848"/>
        <n v="33100"/>
        <n v="333000"/>
        <n v="219000"/>
        <n v="624000"/>
        <n v="456000"/>
        <n v="30900"/>
        <n v="79800"/>
        <n v="160000"/>
        <n v="532000"/>
        <n v="17800000"/>
        <n v="73800"/>
        <n v="171000"/>
        <n v="2337"/>
        <n v="568000"/>
        <n v="6377"/>
        <n v="1865"/>
        <n v="117"/>
        <n v="137000"/>
        <n v="312000"/>
        <n v="26500"/>
        <n v="1240"/>
        <n v="11000"/>
        <n v="274000"/>
        <n v="13200"/>
        <n v="9184"/>
        <n v="1560000"/>
        <n v="23100"/>
        <n v="7100000"/>
        <n v="1233"/>
        <n v="2634"/>
        <n v="1850000"/>
        <n v="7216"/>
        <n v="1624"/>
        <n v="19200"/>
        <n v="112"/>
        <n v="22300"/>
        <n v="313"/>
        <n v="55"/>
        <n v="101"/>
        <n v="711"/>
        <n v="86900"/>
        <n v="1409"/>
        <n v="19400"/>
        <n v="5104"/>
        <n v="11300"/>
        <n v="4849"/>
        <n v="13600"/>
        <n v="47"/>
        <n v="144000"/>
        <n v="2043"/>
        <n v="1469"/>
        <n v="118"/>
        <n v="4285"/>
        <n v="3"/>
        <n v="2845"/>
        <n v="36200"/>
        <n v="15500"/>
        <n v="5330"/>
        <n v="444"/>
        <n v="20100"/>
        <n v="5734"/>
        <n v="6573"/>
        <n v="202000"/>
        <n v="1016"/>
        <n v="1010000"/>
        <n v="8129"/>
        <n v="1304"/>
        <n v="7529"/>
        <n v="11400"/>
        <n v="1910000"/>
        <n v="40300"/>
        <n v="198000"/>
        <n v="118000"/>
        <n v="635000"/>
        <n v="2630000"/>
        <n v="587000"/>
        <n v="2210000"/>
        <n v="991000"/>
        <n v="732000"/>
        <n v="306000"/>
        <n v="1200000"/>
        <n v="33400000"/>
        <n v="778000"/>
        <n v="2520"/>
        <n v="39000"/>
        <n v="234000"/>
        <n v="12700000"/>
        <n v="7380"/>
        <n v="2640000"/>
        <n v="1160000"/>
        <n v="6349"/>
        <n v="1342"/>
        <n v="109000"/>
        <n v="4170000"/>
        <n v="170000"/>
        <n v="1670000"/>
        <n v="52400"/>
        <n v="105000"/>
        <n v="10100"/>
        <n v="1030000"/>
        <n v="552"/>
        <n v="11800000"/>
        <n v="17100"/>
        <n v="156000"/>
        <n v="594000"/>
        <n v="567000"/>
        <n v="397000"/>
        <n v="263000"/>
        <n v="158000"/>
        <n v="3890000"/>
        <n v="78100"/>
        <n v="625000"/>
        <n v="7742"/>
        <n v="30800000"/>
        <n v="207000"/>
        <n v="13700"/>
        <n v="10900000"/>
        <n v="3210000"/>
        <n v="30700"/>
        <n v="164000"/>
        <n v="70100"/>
        <n v="52900"/>
        <n v="431000"/>
        <n v="2580000"/>
        <n v="2208"/>
        <n v="310000"/>
        <n v="2040000"/>
        <n v="53800"/>
        <n v="4140000"/>
        <n v="2180000"/>
        <n v="187000"/>
        <n v="345000"/>
        <n v="954000"/>
        <n v="2080000"/>
        <n v="417000"/>
        <n v="8150000"/>
        <n v="321000"/>
        <n v="34200"/>
        <n v="94200"/>
        <n v="203000"/>
        <n v="16900"/>
        <n v="226000"/>
        <n v="25100"/>
        <n v="119000"/>
        <n v="498000"/>
        <n v="5060000"/>
        <n v="9290000"/>
        <n v="1100000"/>
        <n v="10400"/>
        <n v="84100"/>
        <n v="20400"/>
        <n v="5803"/>
        <n v="4570000"/>
        <n v="477000"/>
        <n v="371000"/>
        <n v="104000"/>
        <n v="269000"/>
        <n v="4030000"/>
        <n v="4500000"/>
        <n v="634000"/>
        <n v="3080000"/>
        <n v="8526"/>
        <n v="329000"/>
        <n v="106000"/>
        <n v="4814"/>
        <n v="149000"/>
        <n v="35900"/>
        <n v="83400"/>
        <n v="418000"/>
        <n v="89800"/>
        <n v="543000"/>
        <n v="7"/>
        <n v="438000"/>
        <n v="5890000"/>
        <n v="11300000"/>
        <n v="12000"/>
        <n v="388000"/>
        <n v="259000"/>
        <n v="570000"/>
        <n v="275"/>
        <n v="3067"/>
        <n v="588000"/>
        <n v="74500"/>
        <n v="6709"/>
        <n v="101000"/>
        <n v="936000"/>
        <n v="26100000"/>
        <n v="22200"/>
        <n v="6520000"/>
        <n v="2452"/>
        <n v="11700"/>
        <n v="5810000"/>
        <n v="8970000"/>
        <n v="717000"/>
        <n v="908000"/>
        <n v="4690000"/>
        <n v="40600"/>
        <n v="2400000"/>
        <n v="93500"/>
        <n v="9570000"/>
        <n v="1060000"/>
        <n v="757000"/>
        <n v="944000"/>
        <n v="381000"/>
        <n v="693"/>
        <n v="17500"/>
        <n v="1712"/>
        <n v="123000"/>
        <n v="669"/>
        <n v="793"/>
        <n v="134000"/>
        <n v="1404"/>
        <n v="90000"/>
        <n v="2629"/>
        <n v="62"/>
        <n v="16300"/>
        <n v="16200"/>
        <n v="5329"/>
        <n v="74800"/>
        <n v="4181"/>
        <n v="29200"/>
        <n v="730"/>
        <n v="1769"/>
        <n v="100000"/>
        <n v="69300"/>
        <n v="10800"/>
        <n v="4777"/>
        <n v="1220"/>
        <n v="6570"/>
        <n v="31200"/>
        <n v="2788"/>
        <n v="21200"/>
        <n v="23300"/>
        <n v="11600"/>
        <n v="5597"/>
      </sharedItems>
    </cacheField>
    <cacheField name="Facebook Account(0/1)" numFmtId="0">
      <sharedItems containsSemiMixedTypes="0" containsString="0" containsNumber="1" containsInteger="1" minValue="0" maxValue="1" count="2">
        <n v="1"/>
        <n v="0"/>
      </sharedItems>
    </cacheField>
    <cacheField name="Facebook Handle" numFmtId="0">
      <sharedItems containsBlank="1"/>
    </cacheField>
    <cacheField name="# People Liked" numFmtId="164">
      <sharedItems containsSemiMixedTypes="0" containsString="0" containsNumber="1" containsInteger="1" minValue="0" maxValue="658000000"/>
    </cacheField>
    <cacheField name="# Followers FB" numFmtId="164">
      <sharedItems containsSemiMixedTypes="0" containsString="0" containsNumber="1" containsInteger="1" minValue="0" maxValue="659000000" count="596">
        <n v="173"/>
        <n v="1361"/>
        <n v="2100000"/>
        <n v="1100000"/>
        <n v="5800000"/>
        <n v="22000"/>
        <n v="8600"/>
        <n v="3100000"/>
        <n v="31000000"/>
        <n v="93651"/>
        <n v="224000"/>
        <n v="11000000"/>
        <n v="8600000"/>
        <n v="34950"/>
        <n v="2052"/>
        <n v="127000"/>
        <n v="35200000"/>
        <n v="112000"/>
        <n v="1300000"/>
        <n v="11400"/>
        <n v="749000"/>
        <n v="82000"/>
        <n v="1500000"/>
        <n v="2500"/>
        <n v="147000"/>
        <n v="1100"/>
        <n v="40400000"/>
        <n v="21900000"/>
        <n v="3700"/>
        <n v="3600000"/>
        <n v="11000"/>
        <n v="45100"/>
        <n v="29000"/>
        <n v="781000"/>
        <n v="490000"/>
        <n v="2900000"/>
        <n v="1248"/>
        <n v="1200"/>
        <n v="106000"/>
        <n v="196000"/>
        <n v="6500"/>
        <n v="46000000"/>
        <n v="535000"/>
        <n v="625000"/>
        <n v="30000"/>
        <n v="31000"/>
        <n v="2000000"/>
        <n v="19000"/>
        <n v="668000"/>
        <n v="4500"/>
        <n v="96000"/>
        <n v="39000"/>
        <n v="659000000"/>
        <n v="137000"/>
        <n v="72000"/>
        <n v="3730"/>
        <n v="221000"/>
        <n v="0"/>
        <n v="2300000"/>
        <n v="6320"/>
        <n v="7000"/>
        <n v="35000000"/>
        <n v="28000000"/>
        <n v="15000"/>
        <n v="828000"/>
        <n v="357"/>
        <n v="141000"/>
        <n v="10500000"/>
        <n v="2700000"/>
        <n v="571000"/>
        <n v="800000"/>
        <n v="155000"/>
        <n v="3200"/>
        <n v="2500000"/>
        <n v="908000"/>
        <n v="12000"/>
        <n v="9000"/>
        <n v="38000"/>
        <n v="197000"/>
        <n v="43000"/>
        <n v="373000"/>
        <n v="541000"/>
        <n v="15000000"/>
        <n v="665000"/>
        <n v="42000000"/>
        <n v="33000"/>
        <n v="100000"/>
        <n v="3500"/>
        <n v="26000"/>
        <n v="95000"/>
        <n v="24000000"/>
        <n v="260000"/>
        <n v="213000"/>
        <n v="3000000"/>
        <n v="3500000"/>
        <n v="783000"/>
        <n v="40000"/>
        <n v="65000"/>
        <n v="5800"/>
        <n v="96000000"/>
        <n v="140000"/>
        <n v="5300"/>
        <n v="466000"/>
        <n v="491000"/>
        <n v="70000"/>
        <n v="6900000"/>
        <n v="5500"/>
        <n v="694000"/>
        <n v="814"/>
        <n v="6000"/>
        <n v="397000"/>
        <n v="55000"/>
        <n v="125000"/>
        <n v="41000000"/>
        <n v="2700"/>
        <n v="163000"/>
        <n v="430000"/>
        <n v="1000"/>
        <n v="230000"/>
        <n v="5600"/>
        <n v="19000000"/>
        <n v="14000"/>
        <n v="472123"/>
        <n v="27242736"/>
        <n v="168795"/>
        <n v="4431318"/>
        <n v="59067735"/>
        <n v="30787"/>
        <n v="14315092"/>
        <n v="4356673"/>
        <n v="3907148"/>
        <n v="31023526"/>
        <n v="46912771"/>
        <n v="54134"/>
        <n v="1473686"/>
        <n v="10604331"/>
        <n v="2368838"/>
        <n v="58779838"/>
        <n v="2934629"/>
        <n v="661841"/>
        <n v="6057849"/>
        <n v="730562"/>
        <n v="35282439"/>
        <n v="4704731"/>
        <n v="13146427"/>
        <n v="774060"/>
        <n v="1233096"/>
        <n v="21241026"/>
        <n v="1724679"/>
        <n v="846275"/>
        <n v="40421829"/>
        <n v="21973938"/>
        <n v="12867275"/>
        <n v="71785"/>
        <n v="2764603"/>
        <n v="12022205"/>
        <n v="2404876"/>
        <n v="513387"/>
        <n v="418211"/>
        <n v="6486135"/>
        <n v="1773507"/>
        <n v="93373"/>
        <n v="93643"/>
        <n v="237143"/>
        <n v="2110065"/>
        <n v="2019290"/>
        <n v="316710"/>
        <n v="1361396"/>
        <n v="82309"/>
        <n v="519203"/>
        <n v="115340"/>
        <n v="10986151"/>
        <n v="1018286"/>
        <n v="1013468"/>
        <n v="1831576"/>
        <n v="1493258"/>
        <n v="12504448"/>
        <n v="778294"/>
        <n v="34250"/>
        <n v="7541760"/>
        <n v="41477718"/>
        <n v="2744555"/>
        <n v="1139551"/>
        <n v="2561464"/>
        <n v="6371960"/>
        <n v="359168"/>
        <n v="4939607"/>
        <n v="35029222"/>
        <n v="1244947"/>
        <n v="589362"/>
        <n v="303945"/>
        <n v="12806257"/>
        <n v="1468745"/>
        <n v="390410"/>
        <n v="26806172"/>
        <n v="313849"/>
        <n v="1656613"/>
        <n v="4850079"/>
        <n v="1061575"/>
        <n v="18380384"/>
        <n v="106271"/>
        <n v="850739"/>
        <n v="39883"/>
        <n v="1066668"/>
        <n v="10954675"/>
        <n v="433038"/>
        <n v="1153244"/>
        <n v="9385603"/>
        <n v="28232863"/>
        <n v="13430"/>
        <n v="11283"/>
        <n v="1437050"/>
        <n v="10631379"/>
        <n v="3695989"/>
        <n v="5612855"/>
        <n v="1307279"/>
        <n v="5957116"/>
        <n v="96468232"/>
        <n v="236209"/>
        <n v="7067661"/>
        <n v="4603794"/>
        <n v="261140"/>
        <n v="1348474"/>
        <n v="18321442"/>
        <n v="165319"/>
        <n v="192092"/>
        <n v="410713"/>
        <n v="1012740"/>
        <n v="338900"/>
        <n v="1798635"/>
        <n v="3538547"/>
        <n v="594151"/>
        <n v="766993"/>
        <n v="1245679"/>
        <n v="41511980"/>
        <n v="1051413"/>
        <n v="668451"/>
        <n v="1676018"/>
        <n v="77047487"/>
        <n v="4965742"/>
        <n v="588436"/>
        <n v="11016"/>
        <n v="31486"/>
        <n v="116049"/>
        <n v="28706"/>
        <n v="6624525"/>
        <n v="3660168"/>
        <n v="1352742"/>
        <n v="21824"/>
        <n v="13007"/>
        <n v="189763"/>
        <n v="922620"/>
        <n v="34542"/>
        <n v="3720619"/>
        <n v="3012967"/>
        <n v="1619313"/>
        <n v="45720"/>
        <n v="7436404"/>
        <n v="716757"/>
        <n v="43944"/>
        <n v="4185980"/>
        <n v="7010365"/>
        <n v="45998"/>
        <n v="96119"/>
        <n v="7541571"/>
        <n v="19176"/>
        <n v="360430"/>
        <n v="4140037"/>
        <n v="16498"/>
        <n v="43178"/>
        <n v="3709349"/>
        <n v="3985"/>
        <n v="18380354"/>
        <n v="2753871"/>
        <n v="1668631"/>
        <n v="1343683"/>
        <n v="4439"/>
        <n v="1513423"/>
        <n v="10954520"/>
        <n v="111708"/>
        <n v="8330148"/>
        <n v="3695974"/>
        <n v="1453800"/>
        <n v="321348"/>
        <n v="100386"/>
        <n v="1710610"/>
        <n v="20952"/>
        <n v="9209"/>
        <n v="4202386"/>
        <n v="1362438"/>
        <n v="18677"/>
        <n v="7792776"/>
        <n v="17941"/>
        <n v="118999"/>
        <n v="1318368"/>
        <n v="2896505"/>
        <n v="262663"/>
        <n v="583515"/>
        <n v="1374199"/>
        <n v="728118"/>
        <n v="284036"/>
        <n v="2744260"/>
        <n v="74027"/>
        <n v="33766"/>
        <n v="752035"/>
        <n v="2283914"/>
        <n v="33372923"/>
        <n v="525496"/>
        <n v="148844"/>
        <n v="2901"/>
        <n v="4304327"/>
        <n v="54605"/>
        <n v="1522"/>
        <n v="3715"/>
        <n v="1538"/>
        <n v="277233"/>
        <n v="1148807"/>
        <n v="9883"/>
        <n v="12222"/>
        <n v="52494"/>
        <n v="56516"/>
        <n v="966103"/>
        <n v="200656"/>
        <n v="101568"/>
        <n v="1115073"/>
        <n v="40676"/>
        <n v="7769589"/>
        <n v="301091"/>
        <n v="3993436"/>
        <n v="823589"/>
        <n v="26968"/>
        <n v="29423"/>
        <n v="1857484"/>
        <n v="12405"/>
        <n v="2645"/>
        <n v="189574"/>
        <n v="272"/>
        <n v="218115"/>
        <n v="39576"/>
        <n v="33241"/>
        <n v="7883"/>
        <n v="18662"/>
        <n v="56601"/>
        <n v="18862"/>
        <n v="1121147"/>
        <n v="3495"/>
        <n v="342154"/>
        <n v="28568"/>
        <n v="85851"/>
        <n v="49038"/>
        <n v="38510"/>
        <n v="135449"/>
        <n v="83593"/>
        <n v="7328"/>
        <n v="496408"/>
        <n v="8820"/>
        <n v="588449"/>
        <n v="105143"/>
        <n v="8448"/>
        <n v="4456"/>
        <n v="25352"/>
        <n v="64756"/>
        <n v="20691"/>
        <n v="83547"/>
        <n v="17883"/>
        <n v="56311"/>
        <n v="46028"/>
        <n v="45875"/>
        <n v="1489"/>
        <n v="405188"/>
        <n v="33960"/>
        <n v="67740"/>
        <n v="2144760"/>
        <n v="27241953"/>
        <n v="59065087"/>
        <n v="2242541"/>
        <n v="16617"/>
        <n v="6769"/>
        <n v="2368782"/>
        <n v="58777384"/>
        <n v="28496"/>
        <n v="2934554"/>
        <n v="6057761"/>
        <n v="5626866"/>
        <n v="13146832"/>
        <n v="21241623"/>
        <n v="650"/>
        <n v="768586"/>
        <n v="12021476"/>
        <n v="734511"/>
        <n v="2404850"/>
        <n v="76789"/>
        <n v="1586353"/>
        <n v="2475804"/>
        <n v="3340661"/>
        <n v="1304077"/>
        <n v="3844"/>
        <n v="832989"/>
        <n v="356374"/>
        <n v="4147165"/>
        <n v="689067"/>
        <n v="404027"/>
        <n v="1117907"/>
        <n v="824766"/>
        <n v="14051362"/>
        <n v="1551315"/>
        <n v="1531758"/>
        <n v="2037495"/>
        <n v="247476"/>
        <n v="59356"/>
        <n v="8798435"/>
        <n v="5263741"/>
        <n v="1687547"/>
        <n v="13795"/>
        <n v="24802"/>
        <n v="914985"/>
        <n v="733204"/>
        <n v="2007803"/>
        <n v="257618"/>
        <n v="21367"/>
        <n v="42677"/>
        <n v="9673250"/>
        <n v="12309"/>
        <n v="1084183"/>
        <n v="29411"/>
        <n v="767551"/>
        <n v="3535397"/>
        <n v="3913627"/>
        <n v="3580205"/>
        <n v="1070249"/>
        <n v="410817"/>
        <n v="9584820"/>
        <n v="888"/>
        <n v="451617"/>
        <n v="35451760"/>
        <n v="1163958"/>
        <n v="32220"/>
        <n v="9928803"/>
        <n v="25492604"/>
        <n v="18062"/>
        <n v="107592"/>
        <n v="28008"/>
        <n v="469781"/>
        <n v="674212"/>
        <n v="751953"/>
        <n v="4494406"/>
        <n v="7690"/>
        <n v="2076337"/>
        <n v="159404"/>
        <n v="1626411"/>
        <n v="69621"/>
        <n v="144865"/>
        <n v="4240"/>
        <n v="1392816"/>
        <n v="8579615"/>
        <n v="54329"/>
        <n v="2681191"/>
        <n v="8643941"/>
        <n v="225701"/>
        <n v="1335385"/>
        <n v="6068766"/>
        <n v="3935222"/>
        <n v="2981200"/>
        <n v="2012759"/>
        <n v="61232"/>
        <n v="366158"/>
        <n v="25765"/>
        <n v="1258423"/>
        <n v="1087959"/>
        <n v="19462"/>
        <n v="177409"/>
        <n v="8627950"/>
        <n v="703338"/>
        <n v="1262588"/>
        <n v="76306"/>
        <n v="2599266"/>
        <n v="3956657"/>
        <n v="11826623"/>
        <n v="906418"/>
        <n v="3610787"/>
        <n v="388447"/>
        <n v="162574"/>
        <n v="142373"/>
        <n v="323664"/>
        <n v="90049"/>
        <n v="1738280"/>
        <n v="342283"/>
        <n v="754388"/>
        <n v="750"/>
        <n v="46881969"/>
        <n v="395068"/>
        <n v="814165"/>
        <n v="15354347"/>
        <n v="1848477"/>
        <n v="6479791"/>
        <n v="1962848"/>
        <n v="10798113"/>
        <n v="28009"/>
        <n v="1256854"/>
        <n v="167512"/>
        <n v="14693"/>
        <n v="41477694"/>
        <n v="31053"/>
        <n v="1228472"/>
        <n v="3937035"/>
        <n v="1078135"/>
        <n v="2963991"/>
        <n v="4663164"/>
        <n v="774912"/>
        <n v="226018"/>
        <n v="939993"/>
        <n v="5490789"/>
        <n v="22530443"/>
        <n v="972968"/>
        <n v="15081484"/>
        <n v="20827"/>
        <n v="126368"/>
        <n v="2073761"/>
        <n v="1078211"/>
        <n v="23606"/>
        <n v="24061600"/>
        <n v="1985727"/>
        <n v="377932"/>
        <n v="4549055"/>
        <n v="186161"/>
        <n v="10943"/>
        <n v="456448"/>
        <n v="508823"/>
        <n v="51105671"/>
        <n v="29384"/>
        <n v="30515815"/>
        <n v="29429"/>
        <n v="111855"/>
        <n v="1389073"/>
        <n v="5500641"/>
        <n v="10631396"/>
        <n v="5163615"/>
        <n v="730968"/>
        <n v="33246359"/>
        <n v="172175"/>
        <n v="96468968"/>
        <n v="2010912"/>
        <n v="1388"/>
        <n v="16827760"/>
        <n v="7074859"/>
        <n v="1395634"/>
        <n v="6912668"/>
        <n v="20866011"/>
        <n v="35518"/>
        <n v="2382"/>
        <n v="93179"/>
        <n v="15633"/>
        <n v="588373"/>
        <n v="105550"/>
        <n v="3897"/>
        <n v="13654"/>
        <n v="11"/>
        <n v="1629780"/>
        <n v="3492"/>
        <n v="2144750"/>
        <n v="1453187"/>
        <n v="4697"/>
        <n v="49111"/>
        <n v="325865"/>
        <n v="35616"/>
        <n v="174995"/>
        <n v="45864"/>
        <n v="134318"/>
        <n v="23866"/>
        <n v="38509"/>
        <n v="114746"/>
        <n v="7921"/>
        <n v="3238"/>
        <n v="67061"/>
        <n v="342145"/>
        <n v="135430"/>
        <n v="8818"/>
        <n v="189541"/>
        <n v="104552"/>
        <n v="48412"/>
        <n v="2957583"/>
        <n v="33940"/>
        <n v="484346"/>
        <n v="18660"/>
        <n v="49775"/>
        <n v="1256857"/>
        <n v="96728"/>
        <n v="1121154"/>
        <n v="2076384"/>
        <n v="67735"/>
        <n v="214970"/>
        <n v="45033"/>
        <n v="100426"/>
        <n v="61172"/>
        <n v="111050"/>
        <n v="79818"/>
      </sharedItems>
    </cacheField>
    <cacheField name="Instagram Account(0/1)" numFmtId="0">
      <sharedItems containsString="0" containsBlank="1" containsNumber="1" containsInteger="1" minValue="0" maxValue="1" count="3">
        <n v="1"/>
        <n v="0"/>
        <m/>
      </sharedItems>
    </cacheField>
    <cacheField name="Instagram Handle" numFmtId="0">
      <sharedItems containsBlank="1" containsMixedTypes="1" containsNumber="1" containsInteger="1" minValue="0" maxValue="0"/>
    </cacheField>
    <cacheField name="# Posts Insta" numFmtId="164">
      <sharedItems containsSemiMixedTypes="0" containsString="0" containsNumber="1" containsInteger="1" minValue="0" maxValue="41143"/>
    </cacheField>
    <cacheField name="# Followers Insta" numFmtId="164">
      <sharedItems containsSemiMixedTypes="0" containsString="0" containsNumber="1" containsInteger="1" minValue="0" maxValue="128000000" count="426">
        <n v="39800"/>
        <n v="18300"/>
        <n v="3200000"/>
        <n v="1800000"/>
        <n v="10100000"/>
        <n v="370000"/>
        <n v="24800"/>
        <n v="5800000"/>
        <n v="15900000"/>
        <n v="153000"/>
        <n v="148000"/>
        <n v="2000000"/>
        <n v="18700000"/>
        <n v="389000"/>
        <n v="16700"/>
        <n v="105000"/>
        <n v="21900000"/>
        <n v="775000"/>
        <n v="5000000"/>
        <n v="165000"/>
        <n v="112000"/>
        <n v="59100"/>
        <n v="455000"/>
        <n v="650000"/>
        <n v="245000"/>
        <n v="3600000"/>
        <n v="5028"/>
        <n v="54100000"/>
        <n v="6000000"/>
        <n v="55800"/>
        <n v="3100000"/>
        <n v="12300"/>
        <n v="21900"/>
        <n v="90700"/>
        <n v="543000"/>
        <n v="0"/>
        <n v="425000"/>
        <n v="11200000"/>
        <n v="56000"/>
        <n v="1100000"/>
        <n v="210000"/>
        <n v="48900"/>
        <n v="14300000"/>
        <n v="1400000"/>
        <n v="27000"/>
        <n v="144000"/>
        <n v="27500"/>
        <n v="3400000"/>
        <n v="7900000"/>
        <n v="99"/>
        <n v="201000"/>
        <n v="2711"/>
        <n v="8500"/>
        <n v="324000"/>
        <n v="46300"/>
        <n v="33000"/>
        <n v="2100000"/>
        <n v="1619"/>
        <n v="11600"/>
        <n v="207000"/>
        <n v="127000"/>
        <n v="1200000"/>
        <n v="140000"/>
        <n v="9955"/>
        <n v="12100"/>
        <n v="55500000"/>
        <n v="2900000"/>
        <n v="583000"/>
        <n v="6400000"/>
        <n v="276000"/>
        <n v="576000"/>
        <n v="1300000"/>
        <n v="782000"/>
        <n v="382000"/>
        <n v="530000"/>
        <n v="7365"/>
        <n v="314000"/>
        <n v="116000"/>
        <n v="55500"/>
        <n v="52900"/>
        <n v="335000"/>
        <n v="236000"/>
        <n v="734000"/>
        <n v="16500000"/>
        <n v="218000"/>
        <n v="2800000"/>
        <n v="94400000"/>
        <n v="34400"/>
        <n v="39000"/>
        <n v="10400"/>
        <n v="34100"/>
        <n v="195000"/>
        <n v="30500000"/>
        <n v="4100000"/>
        <n v="167000"/>
        <n v="6200000"/>
        <n v="1900000"/>
        <n v="77000"/>
        <n v="142000"/>
        <n v="590000"/>
        <n v="6919"/>
        <n v="109000"/>
        <n v="56000000"/>
        <n v="22300"/>
        <n v="58000"/>
        <n v="25900"/>
        <n v="5900"/>
        <n v="641000"/>
        <n v="61400"/>
        <n v="98300"/>
        <n v="527000"/>
        <n v="365000"/>
        <n v="13600"/>
        <n v="134000"/>
        <n v="884000"/>
        <n v="80600"/>
        <n v="175000"/>
        <n v="8200000"/>
        <n v="11300"/>
        <n v="30600"/>
        <n v="298000"/>
        <n v="10800"/>
        <n v="7600000"/>
        <n v="189000"/>
        <n v="5700"/>
        <n v="30800000"/>
        <n v="78000"/>
        <n v="376000"/>
        <n v="12800"/>
        <n v="31800000"/>
        <n v="366000"/>
        <n v="980000"/>
        <n v="6900000"/>
        <n v="315000"/>
        <n v="950000"/>
        <n v="128000000"/>
        <n v="858000"/>
        <n v="10200000"/>
        <n v="43100"/>
        <n v="79000"/>
        <n v="3300000"/>
        <n v="68300"/>
        <n v="730000"/>
        <n v="395000"/>
        <n v="513000"/>
        <n v="239000"/>
        <n v="465000"/>
        <n v="403000"/>
        <n v="6461"/>
        <n v="325000"/>
        <n v="133000"/>
        <n v="508000"/>
        <n v="62900"/>
        <n v="38900"/>
        <n v="333000"/>
        <n v="2400000"/>
        <n v="89600"/>
        <n v="758"/>
        <n v="2700000"/>
        <n v="94600000"/>
        <n v="4700000"/>
        <n v="278000"/>
        <n v="4300000"/>
        <n v="19400"/>
        <n v="22700"/>
        <n v="4200000"/>
        <n v="118000"/>
        <n v="18900"/>
        <n v="103000"/>
        <n v="8100000"/>
        <n v="18000"/>
        <n v="449000"/>
        <n v="413000"/>
        <n v="19000"/>
        <n v="12200000"/>
        <n v="311000"/>
        <n v="268000"/>
        <n v="58600"/>
        <n v="100000"/>
        <n v="860000"/>
        <n v="56700000"/>
        <n v="53800"/>
        <n v="5100000"/>
        <n v="35400"/>
        <n v="15300"/>
        <n v="32300"/>
        <n v="1572"/>
        <n v="1573"/>
        <n v="6170"/>
        <n v="126000"/>
        <n v="184000"/>
        <n v="30300"/>
        <n v="400000"/>
        <n v="427000"/>
        <n v="32900000"/>
        <n v="154000"/>
        <n v="26200"/>
        <n v="98100"/>
        <n v="15400000"/>
        <n v="9800000"/>
        <n v="123000"/>
        <n v="21600"/>
        <n v="7990"/>
        <n v="33100000"/>
        <n v="83700"/>
        <n v="2200000"/>
        <n v="430000"/>
        <n v="11800000"/>
        <n v="13500000"/>
        <n v="407000"/>
        <n v="864000"/>
        <n v="915000"/>
        <n v="613000"/>
        <n v="360000"/>
        <n v="548000"/>
        <n v="783000"/>
        <n v="119000"/>
        <n v="3500000"/>
        <n v="35100000"/>
        <n v="168000"/>
        <n v="176000"/>
        <n v="9700000"/>
        <n v="65600"/>
        <n v="627000"/>
        <n v="2500000"/>
        <n v="208000"/>
        <n v="17100000"/>
        <n v="76600"/>
        <n v="205000"/>
        <n v="4400000"/>
        <n v="5700000"/>
        <n v="17300"/>
        <n v="2300000"/>
        <n v="49600"/>
        <n v="166000"/>
        <n v="1500000"/>
        <n v="1000000"/>
        <n v="238000"/>
        <n v="206000"/>
        <n v="480000"/>
        <n v="200000"/>
        <n v="111000"/>
        <n v="22600"/>
        <n v="685000"/>
        <n v="32800000"/>
        <n v="939000"/>
        <n v="160000"/>
        <n v="9674"/>
        <n v="27300"/>
        <n v="17200"/>
        <n v="1841"/>
        <n v="10700"/>
        <n v="95800"/>
        <n v="12600"/>
        <n v="13300"/>
        <n v="270000"/>
        <n v="49400"/>
        <n v="132000"/>
        <n v="115000"/>
        <n v="620000"/>
        <n v="151"/>
        <n v="9580"/>
        <n v="13100"/>
        <n v="4284"/>
        <n v="4178"/>
        <n v="75100"/>
        <n v="1243"/>
        <n v="102000"/>
        <n v="6426"/>
        <n v="1971"/>
        <n v="818"/>
        <n v="4090"/>
        <n v="72600"/>
        <n v="12000"/>
        <n v="13400"/>
        <n v="51400"/>
        <n v="6942"/>
        <n v="36500"/>
        <n v="14700"/>
        <n v="502"/>
        <n v="295000"/>
        <n v="7503"/>
        <n v="153300"/>
        <n v="27100"/>
        <n v="1641"/>
        <n v="3336"/>
        <n v="42500"/>
        <n v="56800"/>
        <n v="1321"/>
        <n v="50500"/>
        <n v="10600"/>
        <n v="1734"/>
        <n v="26400"/>
        <n v="51600"/>
        <n v="323000"/>
        <n v="43300"/>
        <n v="62000"/>
        <n v="26000"/>
        <n v="20500"/>
        <n v="169000"/>
        <n v="859000"/>
        <n v="1700000"/>
        <n v="51900"/>
        <n v="514000"/>
        <n v="288000"/>
        <n v="5500000"/>
        <n v="5300000"/>
        <n v="159000"/>
        <n v="826000"/>
        <n v="190000"/>
        <n v="472000"/>
        <n v="787000"/>
        <n v="24200000"/>
        <n v="617"/>
        <n v="44100"/>
        <n v="721000"/>
        <n v="10400000"/>
        <n v="40600"/>
        <n v="86200"/>
        <n v="30900"/>
        <n v="442000"/>
        <n v="7100000"/>
        <n v="45600"/>
        <n v="746000"/>
        <n v="426000"/>
        <n v="24400"/>
        <n v="11600000"/>
        <n v="9825"/>
        <n v="193000"/>
        <n v="180000"/>
        <n v="675000"/>
        <n v="747000"/>
        <n v="249000"/>
        <n v="646000"/>
        <n v="304000"/>
        <n v="5182"/>
        <n v="32600"/>
        <n v="187000"/>
        <n v="17000000"/>
        <n v="45500"/>
        <n v="106000"/>
        <n v="71300"/>
        <n v="12100000"/>
        <n v="170"/>
        <n v="773000"/>
        <n v="158000"/>
        <n v="12700"/>
        <n v="632000"/>
        <n v="98900"/>
        <n v="4000000"/>
        <n v="212000"/>
        <n v="594000"/>
        <n v="7000000"/>
        <n v="182000"/>
        <n v="39900"/>
        <n v="501000"/>
        <n v="852000"/>
        <n v="46400"/>
        <n v="313000"/>
        <n v="751000"/>
        <n v="2600000"/>
        <n v="4900000"/>
        <n v="720000"/>
        <n v="31100"/>
        <n v="179000"/>
        <n v="634000"/>
        <n v="306000"/>
        <n v="13000000"/>
        <n v="975000"/>
        <n v="4500000"/>
        <n v="25300"/>
        <n v="468000"/>
        <n v="39600"/>
        <n v="150000"/>
        <n v="649000"/>
        <n v="162000"/>
        <n v="786000"/>
        <n v="3214"/>
        <n v="42800000"/>
        <n v="9600000"/>
        <n v="38500"/>
        <n v="14700000"/>
        <n v="2236"/>
        <n v="4600000"/>
        <n v="95500"/>
        <n v="23100"/>
        <n v="919000"/>
        <n v="4249"/>
        <n v="51300"/>
        <n v="3000000"/>
        <n v="15700000"/>
        <n v="767000"/>
        <n v="446000"/>
        <n v="1600000"/>
        <n v="729000"/>
        <n v="10500000"/>
        <n v="244000"/>
        <n v="2982"/>
        <n v="9151"/>
        <n v="219000"/>
        <n v="992"/>
        <n v="22500"/>
        <n v="17000"/>
        <n v="260000"/>
        <n v="4080"/>
        <n v="5978"/>
        <n v="91500"/>
        <n v="5026"/>
        <n v="108000"/>
        <n v="139000"/>
        <n v="10500"/>
        <n v="12200"/>
        <n v="6940"/>
        <n v="3108"/>
        <n v="2173"/>
        <n v="592000"/>
        <n v="7485"/>
        <n v="75000"/>
        <n v="8577"/>
        <n v="23600"/>
        <n v="11700"/>
        <n v="631000"/>
        <n v="13500"/>
        <n v="29400"/>
        <n v="52200"/>
        <n v="7219"/>
      </sharedItems>
    </cacheField>
    <cacheField name="# YT Subscribers" numFmtId="164">
      <sharedItems containsSemiMixedTypes="0" containsString="0" containsNumber="1" containsInteger="1" minValue="0" maxValue="29396867"/>
    </cacheField>
    <cacheField name="# YT Views" numFmtId="164">
      <sharedItems containsSemiMixedTypes="0" containsString="0" containsNumber="1" containsInteger="1" minValue="0" maxValue="16301343907" count="554">
        <n v="702306"/>
        <n v="65552"/>
        <n v="609000000"/>
        <n v="7900000"/>
        <n v="1500000000"/>
        <n v="7300000"/>
        <n v="17400000"/>
        <n v="6500000000"/>
        <n v="1900000000"/>
        <n v="35000000"/>
        <n v="36000000"/>
        <n v="2200000000"/>
        <n v="5200000000"/>
        <n v="489000"/>
        <n v="329000"/>
        <n v="43000000"/>
        <n v="4900000000"/>
        <n v="135000000"/>
        <n v="1100000000"/>
        <n v="16600000"/>
        <n v="3400000"/>
        <n v="45000000"/>
        <n v="266000000"/>
        <n v="126000000"/>
        <n v="79300000"/>
        <n v="1700000000"/>
        <n v="137000"/>
        <n v="8100000000"/>
        <n v="2300000000"/>
        <n v="12200000"/>
        <n v="5000000000"/>
        <n v="193000"/>
        <n v="0"/>
        <n v="21900000"/>
        <n v="137000000"/>
        <n v="59000000"/>
        <n v="133000000"/>
        <n v="379000000"/>
        <n v="2400000"/>
        <n v="143000000"/>
        <n v="184000000"/>
        <n v="2200000"/>
        <n v="12600000000"/>
        <n v="55000000"/>
        <n v="127000000"/>
        <n v="23000000"/>
        <n v="1600000000"/>
        <n v="3400000000"/>
        <n v="39000000"/>
        <n v="152000000"/>
        <n v="4400000"/>
        <n v="1900000"/>
        <n v="158000000"/>
        <n v="286000000"/>
        <n v="381000000"/>
        <n v="8000000"/>
        <n v="7000000"/>
        <n v="361000000"/>
        <n v="1800000"/>
        <n v="170000000"/>
        <n v="99000000"/>
        <n v="639000"/>
        <n v="10000000"/>
        <n v="4000000000"/>
        <n v="2600000000"/>
        <n v="1150000000"/>
        <n v="5000000"/>
        <n v="965000000"/>
        <n v="295000000"/>
        <n v="3000000"/>
        <n v="522000000"/>
        <n v="60000000"/>
        <n v="1000000"/>
        <n v="2700000000"/>
        <n v="570000000"/>
        <n v="15000000"/>
        <n v="6600000"/>
        <n v="26000000"/>
        <n v="33000000"/>
        <n v="245000000"/>
        <n v="50000000"/>
        <n v="3900000000"/>
        <n v="3700000000"/>
        <n v="40300000"/>
        <n v="647000000"/>
        <n v="80000000"/>
        <n v="633000"/>
        <n v="4300000"/>
        <n v="32000000"/>
        <n v="11700000000"/>
        <n v="712000000"/>
        <n v="111000000"/>
        <n v="78000000"/>
        <n v="4600000000"/>
        <n v="11000000"/>
        <n v="108000000"/>
        <n v="42000000"/>
        <n v="17000"/>
        <n v="16000000000"/>
        <n v="138000000"/>
        <n v="30800000"/>
        <n v="506000"/>
        <n v="400000000"/>
        <n v="56000000"/>
        <n v="4700000"/>
        <n v="1300000000"/>
        <n v="1200000"/>
        <n v="363000000"/>
        <n v="3900000"/>
        <n v="157000000"/>
        <n v="30000000"/>
        <n v="34000000"/>
        <n v="2800000000"/>
        <n v="441000000"/>
        <n v="323000"/>
        <n v="200000000"/>
        <n v="206000"/>
        <n v="41201872"/>
        <n v="3478049299"/>
        <n v="25312602"/>
        <n v="473848422"/>
        <n v="8531000971"/>
        <n v="760640"/>
        <n v="1752148928"/>
        <n v="860487289"/>
        <n v="255426038"/>
        <n v="1941081782"/>
        <n v="1605"/>
        <n v="3966502213"/>
        <n v="6579944"/>
        <n v="2254979672"/>
        <n v="63225646"/>
        <n v="10710445935"/>
        <n v="723855739"/>
        <n v="7202110"/>
        <n v="287365113"/>
        <n v="716467569"/>
        <n v="4959452633"/>
        <n v="747700754"/>
        <n v="11094187151"/>
        <n v="116376265"/>
        <n v="8397685"/>
        <n v="1914795207"/>
        <n v="11907086"/>
        <n v="86703975"/>
        <n v="8251457611"/>
        <n v="2469450968"/>
        <n v="2101637461"/>
        <n v="1323513012"/>
        <n v="1157627184"/>
        <n v="51647460"/>
        <n v="100303718"/>
        <n v="44271346"/>
        <n v="943105786"/>
        <n v="2238704"/>
        <n v="2106350"/>
        <n v="102162165"/>
        <n v="2180272"/>
        <n v="187795204"/>
        <n v="824071619"/>
        <n v="3275240"/>
        <n v="206039276"/>
        <n v="31723095"/>
        <n v="171702210"/>
        <n v="9255477"/>
        <n v="1636095822"/>
        <n v="254535363"/>
        <n v="247876975"/>
        <n v="368716670"/>
        <n v="65183492"/>
        <n v="325590721"/>
        <n v="3320159"/>
        <n v="323148"/>
        <n v="194995515"/>
        <n v="6524741953"/>
        <n v="129310491"/>
        <n v="52343267"/>
        <n v="66248118"/>
        <n v="684530870"/>
        <n v="2049594"/>
        <n v="648007118"/>
        <n v="4090680342"/>
        <n v="309089884"/>
        <n v="124000447"/>
        <n v="188325363"/>
        <n v="1683815704"/>
        <n v="5597752"/>
        <n v="138567977"/>
        <n v="1661476585"/>
        <n v="1357861"/>
        <n v="212051903"/>
        <n v="848648882"/>
        <n v="10002322"/>
        <n v="3772459672"/>
        <n v="1034043"/>
        <n v="9167868"/>
        <n v="2401415"/>
        <n v="291833373"/>
        <n v="335687314"/>
        <n v="971216"/>
        <n v="142996028"/>
        <n v="547791645"/>
        <n v="4774198671"/>
        <n v="497965"/>
        <n v="3633425"/>
        <n v="7526784"/>
        <n v="4758185779"/>
        <n v="732915046"/>
        <n v="637410884"/>
        <n v="816726329"/>
        <n v="72575304"/>
        <n v="1285856588"/>
        <n v="16301343907"/>
        <n v="3542312"/>
        <n v="8050969063"/>
        <n v="114364630"/>
        <n v="800263"/>
        <n v="51826638"/>
        <n v="2477718716"/>
        <n v="778472"/>
        <n v="108949440"/>
        <n v="160748280"/>
        <n v="147120559"/>
        <n v="43030607"/>
        <n v="39242581"/>
        <n v="878830925"/>
        <n v="111434535"/>
        <n v="26631717"/>
        <n v="785382471"/>
        <n v="2963763023"/>
        <n v="87061308"/>
        <n v="443305"/>
        <n v="776455667"/>
        <n v="256924943"/>
        <n v="247779482"/>
        <n v="22048519"/>
        <n v="5205707"/>
        <n v="6969431"/>
        <n v="122414323"/>
        <n v="375697"/>
        <n v="627469303"/>
        <n v="3400453986"/>
        <n v="2161885625"/>
        <n v="38754958"/>
        <n v="517395"/>
        <n v="29427121"/>
        <n v="151635474"/>
        <n v="2216281"/>
        <n v="442153056"/>
        <n v="3520256281"/>
        <n v="162394781"/>
        <n v="74047172"/>
        <n v="5984892798"/>
        <n v="73461657"/>
        <n v="60580209"/>
        <n v="1927703932"/>
        <n v="3761707425"/>
        <n v="58235207"/>
        <n v="147358608"/>
        <n v="195201677"/>
        <n v="4425143"/>
        <n v="222822898"/>
        <n v="276729660"/>
        <n v="166618419"/>
        <n v="30484482"/>
        <n v="117175816"/>
        <n v="5039556"/>
        <n v="5694938915"/>
        <n v="133183951"/>
        <n v="10567458"/>
        <n v="1431519"/>
        <n v="696762359"/>
        <n v="11398457"/>
        <n v="941468222"/>
        <n v="408249105"/>
        <n v="37618356"/>
        <n v="246214282"/>
        <n v="2092415971"/>
        <n v="25735949"/>
        <n v="12337925"/>
        <n v="1064004242"/>
        <n v="2030700327"/>
        <n v="2790105"/>
        <n v="348341202"/>
        <n v="2414940"/>
        <n v="61727396"/>
        <n v="859260194"/>
        <n v="114879200"/>
        <n v="131003056"/>
        <n v="14414709"/>
        <n v="17966804"/>
        <n v="295323572"/>
        <n v="48037575"/>
        <n v="30789767"/>
        <n v="960464760"/>
        <n v="1825627"/>
        <n v="253319885"/>
        <n v="20368901"/>
        <n v="176545"/>
        <n v="906352"/>
        <n v="85393"/>
        <n v="72671918"/>
        <n v="110028170"/>
        <n v="6264751"/>
        <n v="5878450"/>
        <n v="94448623"/>
        <n v="72826841"/>
        <n v="35018796"/>
        <n v="124582023"/>
        <n v="1035751477"/>
        <n v="4998335"/>
        <n v="644775806"/>
        <n v="169869858"/>
        <n v="102196279"/>
        <n v="69249287"/>
        <n v="145770"/>
        <n v="544464"/>
        <n v="508722685"/>
        <n v="77416"/>
        <n v="554044"/>
        <n v="71682"/>
        <n v="816149"/>
        <n v="1053737"/>
        <n v="1590813"/>
        <n v="7355950"/>
        <n v="22135216"/>
        <n v="28855"/>
        <n v="6169984"/>
        <n v="3483000000"/>
        <n v="8533000000"/>
        <n v="2530939"/>
        <n v="178666754"/>
        <n v="32234073"/>
        <n v="1066895053"/>
        <n v="7744912"/>
        <n v="63319769"/>
        <n v="10715211667"/>
        <n v="5723700"/>
        <n v="724527232"/>
        <n v="287689961"/>
        <n v="691720716"/>
        <n v="749267078"/>
        <n v="11104988663"/>
        <n v="1917051204"/>
        <n v="101025018"/>
        <n v="1158370586"/>
        <n v="4840762"/>
        <n v="51999785"/>
        <n v="34584910"/>
        <n v="413705800"/>
        <n v="987962087"/>
        <n v="478769074"/>
        <n v="187791879"/>
        <n v="12290867"/>
        <n v="60880896"/>
        <n v="95766494"/>
        <n v="1012004710"/>
        <n v="801880310"/>
        <n v="92307658"/>
        <n v="321752459"/>
        <n v="142188763"/>
        <n v="815984926"/>
        <n v="1117573652"/>
        <n v="123603007"/>
        <n v="1677958599"/>
        <n v="206467611"/>
        <n v="2366764868"/>
        <n v="48424"/>
        <n v="486797439"/>
        <n v="85009614"/>
        <n v="1918867"/>
        <n v="3814711"/>
        <n v="22807586"/>
        <n v="31160650"/>
        <n v="11393633"/>
        <n v="133193075"/>
        <n v="11887812"/>
        <n v="106240264"/>
        <n v="5796446"/>
        <n v="505604104"/>
        <n v="101220662"/>
        <n v="4421658031"/>
        <n v="3959316"/>
        <n v="223298438"/>
        <n v="20131331"/>
        <n v="238380358"/>
        <n v="119163199"/>
        <n v="216182193"/>
        <n v="416667294"/>
        <n v="358562334"/>
        <n v="204060121"/>
        <n v="17787986"/>
        <n v="82729"/>
        <n v="377885538"/>
        <n v="274320"/>
        <n v="9188524716"/>
        <n v="114054230"/>
        <n v="67430"/>
        <n v="10838508"/>
        <n v="1004889445"/>
        <n v="262519076"/>
        <n v="199278637"/>
        <n v="100856807"/>
        <n v="37969176"/>
        <n v="1219080058"/>
        <n v="33503994"/>
        <n v="51443146"/>
        <n v="1058321414"/>
        <n v="4879635"/>
        <n v="1988946"/>
        <n v="541632440"/>
        <n v="1317579883"/>
        <n v="216527130"/>
        <n v="694722243"/>
        <n v="6350184"/>
        <n v="157664776"/>
        <n v="1161636388"/>
        <n v="9604052"/>
        <n v="150379064"/>
        <n v="9557114063"/>
        <n v="97374283"/>
        <n v="646329037"/>
        <n v="1545649740"/>
        <n v="990531268"/>
        <n v="296509384"/>
        <n v="61834959"/>
        <n v="23215711"/>
        <n v="257544732"/>
        <n v="64792752"/>
        <n v="44708508"/>
        <n v="312019664"/>
        <n v="50875052"/>
        <n v="122338856"/>
        <n v="5207138262"/>
        <n v="655618870"/>
        <n v="547445058"/>
        <n v="345336451"/>
        <n v="165354298"/>
        <n v="3573602677"/>
        <n v="2282262547"/>
        <n v="442070560"/>
        <n v="5012076875"/>
        <n v="246718362"/>
        <n v="3328604"/>
        <n v="20369898"/>
        <n v="25321415"/>
        <n v="28242081"/>
        <n v="359133061"/>
        <n v="46407587"/>
        <n v="55568635"/>
        <n v="8913806"/>
        <n v="12594618044"/>
        <n v="384348591"/>
        <n v="295440849"/>
        <n v="4100216456"/>
        <n v="892972227"/>
        <n v="1596920348"/>
        <n v="1992874582"/>
        <n v="1941523462"/>
        <n v="251381807"/>
        <n v="880382"/>
        <n v="531657096"/>
        <n v="11707700"/>
        <n v="34481773"/>
        <n v="11310918"/>
        <n v="283150386"/>
        <n v="144630428"/>
        <n v="670510628"/>
        <n v="91357136"/>
        <n v="1791031274"/>
        <n v="21761290"/>
        <n v="694294854"/>
        <n v="126267045"/>
        <n v="10891002"/>
        <n v="230431444"/>
        <n v="11551356599"/>
        <n v="2889080956"/>
        <n v="3197258027"/>
        <n v="1728924"/>
        <n v="859748230"/>
        <n v="884153399"/>
        <n v="254639362"/>
        <n v="50557"/>
        <n v="11793454401"/>
        <n v="576097848"/>
        <n v="40847483"/>
        <n v="12154666223"/>
        <n v="185170970"/>
        <n v="1118949"/>
        <n v="1441285913"/>
        <n v="21904139"/>
        <n v="8208265458"/>
        <n v="48809761"/>
        <n v="3335402343"/>
        <n v="660763"/>
        <n v="10692548"/>
        <n v="190457182"/>
        <n v="789167250"/>
        <n v="4659815470"/>
        <n v="402466882"/>
        <n v="766871875"/>
        <n v="8129244533"/>
        <n v="3011477"/>
        <n v="2787983575"/>
        <n v="14492622"/>
        <n v="3308188911"/>
        <n v="2295610929"/>
        <n v="630781475"/>
        <n v="3382099176"/>
        <n v="7252496"/>
        <n v="113193"/>
        <n v="241452"/>
        <n v="294894"/>
        <n v="22019413"/>
        <n v="569766"/>
        <n v="235805"/>
        <n v="238971"/>
        <n v="431511"/>
        <n v="1739406685"/>
        <n v="1048981"/>
        <n v="961098673"/>
        <n v="395292"/>
        <n v="180125"/>
        <n v="42905161"/>
        <n v="533657"/>
        <n v="19919780"/>
        <n v="138366"/>
        <n v="802164"/>
        <n v="1847691"/>
        <n v="89935"/>
        <n v="425578"/>
        <n v="646353"/>
        <n v="88070"/>
        <n v="180411"/>
        <n v="1708159"/>
        <n v="4255210"/>
        <n v="341779"/>
        <n v="1037800"/>
        <n v="694854"/>
        <n v="218020"/>
        <n v="36247665"/>
        <n v="55685"/>
        <n v="47409865"/>
        <n v="234199"/>
        <n v="501659530"/>
        <n v="5423688"/>
        <n v="556661"/>
        <n v="22272682"/>
        <n v="196267"/>
        <n v="515485"/>
        <n v="2699575"/>
        <n v="3633536"/>
        <n v="10823905"/>
        <n v="730609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dye" refreshedDate="43627.844368634258" createdVersion="6" refreshedVersion="6" minRefreshableVersion="3" recordCount="725" xr:uid="{E77EC126-3DF6-4BFE-AA25-9E27E5F590B0}">
  <cacheSource type="worksheet">
    <worksheetSource ref="A1:AA726" sheet="AllLabels"/>
  </cacheSource>
  <cacheFields count="27">
    <cacheField name="Name" numFmtId="0">
      <sharedItems containsMixedTypes="1" containsNumber="1" containsInteger="1" minValue="7715" maxValue="7715" count="665">
        <s v="Skeeta"/>
        <n v="7715"/>
        <s v="ASAP Ferg"/>
        <s v="ASAP Mob"/>
        <s v="ASAP Rocky"/>
        <s v="ASAP Twelvyy"/>
        <s v="Aanysa"/>
        <s v="Alan Walker"/>
        <s v="Alicia Keys"/>
        <s v="Amy Shark"/>
        <s v="B. Smyth"/>
        <s v="Backstreet Boys"/>
        <s v="Becky G"/>
        <s v="Bia"/>
        <s v="Black Party"/>
        <s v="Bleachers"/>
        <s v="Britney Spears"/>
        <s v="BrockHampton"/>
        <s v="Bryson Tiller"/>
        <s v="Buddy"/>
        <s v="Buddy Guy"/>
        <s v="Burns"/>
        <s v="Cage The Elephant"/>
        <s v="Calboy"/>
        <s v="Cam"/>
        <s v="Childish Gambino"/>
        <s v="Chloe Lilac"/>
        <s v="Chris Brown"/>
        <s v="Christina Aguilera"/>
        <s v="Citizen Queen"/>
        <s v="CNCO"/>
        <s v="Cosha"/>
        <s v="Cosmo’s Midnight"/>
        <s v="Cousin Stizz"/>
        <s v="Craig David"/>
        <s v="D'Angelo"/>
        <s v="Dave Mathews"/>
        <s v="Davido"/>
        <s v="Deante’ Hitchcock"/>
        <s v="Doja Cat"/>
        <s v="Elle King"/>
        <s v="Elley Duhé"/>
        <s v="Enrique Iglesias"/>
        <s v="Era Istrefi"/>
        <s v="Faithless"/>
        <s v="Father"/>
        <s v="Flora Cash"/>
        <s v="Foo Fighters"/>
        <s v="G-Eazy"/>
        <s v="GASHI"/>
        <s v="Gavin DeGraw"/>
        <s v="George Winston"/>
        <s v="Glowie"/>
        <s v="GoldLink"/>
        <s v="Grace"/>
        <s v="Grizzly bear"/>
        <s v="H.E.R."/>
        <s v="Isaiah"/>
        <s v="Jaded"/>
        <s v="Jain"/>
        <s v="Jay Gwuapo"/>
        <s v="Jazmine Sullivan"/>
        <s v="Jimmy Eat World"/>
        <s v="Jordan Bratton"/>
        <s v="Juke Ross"/>
        <s v="Justin Timberlake"/>
        <s v="Kesha"/>
        <s v="Kevin Abstract"/>
        <s v="Khalid"/>
        <s v="Kid Ink"/>
        <s v="King Los"/>
        <s v="Kings of Leon"/>
        <s v="Kirk Franklin"/>
        <s v="Kirstin"/>
        <s v="Kodaline"/>
        <s v="Koffee"/>
        <s v="KULICK"/>
        <s v="Kygo"/>
        <s v="Labrinth"/>
        <s v="Leikeli47"/>
        <s v="Lolo Zouaï"/>
        <s v="London On Da Track"/>
        <s v="Lost Kings"/>
        <s v="Luke Christopher"/>
        <s v="Lykke Li"/>
        <s v="Mali Music"/>
        <s v="Mark Ronson"/>
        <s v="Martin Garrix"/>
        <s v="Matthew Koma"/>
        <s v="Miguel"/>
        <s v="Miley Cyrus"/>
        <s v="Missio"/>
        <s v="Moon Taxi"/>
        <s v="Moss Kena"/>
        <s v="Muna"/>
        <s v="Nao"/>
        <s v="Nicky Jam"/>
        <s v="Normani"/>
        <s v="Nothing But Thieves"/>
        <s v="Oliver Heldens"/>
        <s v="P!NK"/>
        <s v="Pentatonix"/>
        <s v="Ray LaMontagne"/>
        <s v="Ro James"/>
        <s v="Ruel"/>
        <s v="Sam Dew"/>
        <s v="Sasha Sloan"/>
        <s v="Shakira"/>
        <s v="Skott"/>
        <s v="Snakehips"/>
        <s v="Stargate"/>
        <s v="Stela Cole"/>
        <s v="Superfruit"/>
        <s v="SZA"/>
        <s v="The Blaze"/>
        <s v="The Voidz"/>
        <s v="Three Days Grace"/>
        <s v="TIEKS"/>
        <s v="Tom Odell"/>
        <s v="Tomi"/>
        <s v="Tone Stith"/>
        <s v="Toni Romiti"/>
        <s v="Tove Styrke"/>
        <s v="Tyler Childers"/>
        <s v="Usher"/>
        <s v="Valerie Broussard"/>
        <s v="Vanic"/>
        <s v="Walk The Moon"/>
        <s v="Winnetka Bowling League"/>
        <s v="WizKid"/>
        <s v="Wolf Alice"/>
        <s v="X Lovers"/>
        <s v="Zayn"/>
        <s v="Half Alive"/>
        <s v="Aaliyah"/>
        <s v="Aaron Carter"/>
        <s v="AC/DC"/>
        <s v="Adam Ant"/>
        <s v="Adam Lambert"/>
        <s v="Adele"/>
        <s v="Adema"/>
        <s v="Aerosmith"/>
        <s v="Alan Jackson"/>
        <s v="Alice Cooper"/>
        <s v="Anasol"/>
        <s v="Avril Lavigne"/>
        <s v="Andy Williams"/>
        <s v="Aretha Franklin"/>
        <s v="Ateez"/>
        <s v="Babyface"/>
        <s v="Barbra Streisand"/>
        <s v="Bessie Smith"/>
        <s v="Beyoncé"/>
        <s v="Billie Holiday"/>
        <s v="Billy Joel"/>
        <s v="Bing Crosby"/>
        <s v="Blue Öyster Cult"/>
        <s v="Bob Dylan"/>
        <s v="Bob Marley"/>
        <s v="Bone Thugs-n-Harmony"/>
        <s v="Bonnie Tyler"/>
        <s v="Bruce Springsteen"/>
        <s v="Calvin Harris"/>
        <s v="Carly Simon"/>
        <s v="Cat Stevens"/>
        <s v="Celine Dion"/>
        <s v="Charles Mingus"/>
        <s v="Charlie Daniels"/>
        <s v="Cheap Trick"/>
        <s v="Chet Atkins"/>
        <s v="Ciara"/>
        <s v="Clannad"/>
        <s v="Connie Francis"/>
        <s v="Cyndi Lauper"/>
        <s v="Daft Punk"/>
        <s v="Dan Fogelberg"/>
        <s v="Dane Donohue"/>
        <s v="Daniel Ingram"/>
        <s v="Dave Brubeck"/>
        <s v="David Bowie"/>
        <s v="David Cassidy"/>
        <s v="David Gilmour"/>
        <s v="Deborah Cox"/>
        <s v="Delta Goodrem"/>
        <s v="Depeche Mode"/>
        <s v="Destiny's Child"/>
        <s v="Diana Ross"/>
        <s v="Dionne Warwick"/>
        <s v="Dolly Parton"/>
        <s v="Donna Summer"/>
        <s v="Donovan"/>
        <s v="Duke Ellington"/>
        <s v="Duran Duran"/>
        <s v="Earth, Wind &amp; Fire"/>
        <s v="Eddie Money"/>
        <s v="Electric Light Orchestra"/>
        <s v="Elvis Presley"/>
        <s v="Etta James"/>
        <s v="Eurythmics"/>
        <s v="Expose"/>
        <s v="Fey"/>
        <s v="Fifth Harmony"/>
        <s v="Fishbone"/>
        <s v="Frank Sinatra"/>
        <s v="Fred Astaire"/>
        <s v="George Clinton/P-Funk All-Stars"/>
        <s v="George Gershwin"/>
        <s v="George Michael"/>
        <s v="Glenn Miller"/>
        <s v="Gloria Estefan"/>
        <s v="Hall &amp; Oates"/>
        <s v="Harry Nilsson"/>
        <s v="Heart"/>
        <s v="Iggy Pop"/>
        <s v="Iron Maiden"/>
        <s v="James Brown"/>
        <s v="Janis Joplin"/>
        <s v="Jeff Beck"/>
        <s v="Jeff Buckley"/>
        <s v="Jefferson Airplane"/>
        <s v="Jefferson Starship"/>
        <s v="Jennifer Hudson"/>
        <s v="Jennifer Lopez"/>
        <s v="Jessica Simpson"/>
        <s v="Jimi Hendrix[3]"/>
        <s v="Joan Jett"/>
        <s v="Joe Satriani"/>
        <s v="John Denver"/>
        <s v="John Mayer"/>
        <s v="Johnny Cash"/>
        <s v="Johnny Mathis"/>
        <s v="Journey"/>
        <s v="Kansas"/>
        <s v="Kate Bush"/>
        <s v="Kelis"/>
        <s v="Kelly Clarkson"/>
        <s v="Kenny G"/>
        <s v="Kenny Loggins"/>
        <s v="Kris Kristofferson"/>
        <s v="Lauryn Hill"/>
        <s v="Leona Lewis"/>
        <s v="Leonard Cohen"/>
        <s v="Lisa Lisa and Cult Jam"/>
        <s v="Loretta Lynn"/>
        <s v="Louis Armstrong"/>
        <s v="Lou Rawls"/>
        <s v="Luther Vandross"/>
        <s v="Mahalia Jackson"/>
        <s v="Mariah Carey"/>
        <s v="Marvin Gaye"/>
        <s v="Mary Chapin Carpenter"/>
        <s v="Men at Work"/>
        <s v="Merle Haggard"/>
        <s v="Michael Jackson"/>
        <s v="Momoland"/>
        <s v="Miles Davis"/>
        <s v="Molly Hatchet"/>
        <s v="Motörhead"/>
        <s v="New Kids on the Block"/>
        <s v="Nina Simone"/>
        <s v="NSYNC"/>
        <s v="One Direction"/>
        <s v="Ozzy Osbourne"/>
        <s v="Patti Smith"/>
        <s v="Paul Simon"/>
        <s v="Pearl Jam"/>
        <s v="Perez Prado"/>
        <s v="Peter Tosh"/>
        <s v="Pete Seeger"/>
        <s v="Pink"/>
        <s v="Pink Floyd"/>
        <s v="Poco"/>
        <s v="Prince[4]"/>
        <s v="R. Kelly"/>
        <s v="Rage Against The Machine"/>
        <s v="Rogue Traders"/>
        <s v="REO Speedwagon"/>
        <s v="Ricky Martin"/>
        <s v="Robert Johnson"/>
        <s v="Rod Stewart"/>
        <s v="Roy Orbison"/>
        <s v="Sade"/>
        <s v="Santana"/>
        <s v="Sarah McLachlan"/>
        <s v="Scorpions"/>
        <s v="Shannon Noll"/>
        <s v="Sia"/>
        <s v="Simon &amp; Garfunkel"/>
        <s v="Slayer"/>
        <s v="Sly and the Family Stone"/>
        <s v="SOiL"/>
        <s v="Stevie Ray Vaughan"/>
        <s v="Susan Boyle"/>
        <s v="Switchfoot"/>
        <s v="System of a Down"/>
        <s v="Taj Mahal"/>
        <s v="Tammy Wynette"/>
        <s v="Taylor Dayne"/>
        <s v="Teddy Pendergrass"/>
        <s v="Teena Marie"/>
        <s v="The Allman Brothers Band"/>
        <s v="The Bangles"/>
        <s v="The Bongos"/>
        <s v="The Byrds"/>
        <s v="The Clash"/>
        <s v="The Derek Trucks Band"/>
        <s v="The Isley Brothers"/>
        <s v="The Jacksons"/>
        <s v="Thelonious Monk"/>
        <s v="The O'Jays"/>
        <s v="The Stooges"/>
        <s v="TLC"/>
        <s v="Toni Braxton"/>
        <s v="Tony Bennett"/>
        <s v="Tori Amos"/>
        <s v="Toto"/>
        <s v="Van Morrison"/>
        <s v="Vanessa L. Williams"/>
        <s v="Waylon Jennings"/>
        <s v="Weather Report"/>
        <s v="&quot;Weird Al&quot; Yankovic"/>
        <s v="Wham!"/>
        <s v="Whitney Houston"/>
        <s v="Will Smith"/>
        <s v="Willie Nelson"/>
        <s v="Yo-Yo Ma"/>
        <s v="Matt Stell"/>
        <s v="Seth Ennis"/>
        <s v="Lanco"/>
        <s v="Carlton Anderson"/>
        <s v="Brad Paisley"/>
        <s v="DJ Khaled"/>
        <s v="21 Savage"/>
        <s v="A.CHAL"/>
        <s v="Ade"/>
        <s v="AJ Mitchell"/>
        <s v="Blac Youngsta"/>
        <s v="Brother Leo"/>
        <s v="Busta Rhymes"/>
        <s v="Camilla Cabello"/>
        <s v="Chevelle"/>
        <s v="DDG"/>
        <s v="Fiona Apple"/>
        <s v="Flipp Dinero"/>
        <s v="French Montana"/>
        <s v="Future"/>
        <s v="HoodCelebrityy"/>
        <s v="J Hus"/>
        <s v="Jez Dior"/>
        <s v="Jidenna"/>
        <s v="JOHN.k"/>
        <s v="Judas Priest"/>
        <s v="Kent Jones"/>
        <s v="Kodie Shane"/>
        <s v="Lamb of God"/>
        <s v="Lauren Sanderson"/>
        <s v="Meghan Trainor"/>
        <s v="Modest Mouse"/>
        <s v="MONSTA X"/>
        <s v="Morgan Saint"/>
        <s v="Outkast"/>
        <s v="Raja Kumari"/>
        <s v="Rick Ross"/>
        <s v="Sara Bareilles"/>
        <s v="Swizz Beatz"/>
        <s v="Tom Walker"/>
        <s v="Travis Scott"/>
        <s v="Travis Thompson"/>
        <s v="Tyla Yaweh"/>
        <s v="Yo Gotti"/>
        <s v="Zara Larsson"/>
        <s v="Jameson Rodgers"/>
        <s v="Tim Mcgraw"/>
        <s v="Tenille Townes"/>
        <s v="Mitchell Tenpenny"/>
        <s v="Luke Combs"/>
        <s v="Faith Hill"/>
        <s v="Maren Morris"/>
        <s v="Donald Lawrence"/>
        <s v="Donnie Mcclurkin"/>
        <s v="Israel Houghton"/>
        <s v="Jason Nelson"/>
        <s v="Koryn Hawthorne"/>
        <s v="Kurt Carr"/>
        <s v="Le'Andria"/>
        <s v="Marvin Sapp"/>
        <s v="Snoop Dogg"/>
        <s v="Travis Greene"/>
        <s v="William Murphy"/>
        <s v="Branan Murphy"/>
        <s v="Casting Crowns"/>
        <s v="I Am They"/>
        <s v="Elle Limebear"/>
        <s v="Jamie Kimmett"/>
        <s v="Land of Color"/>
        <s v="Matt Maher"/>
        <s v="Matthew West"/>
        <s v="One Sonic Society"/>
        <s v="Red Rocks Worship"/>
        <s v="Rhett Walker"/>
        <s v="Tauren Wells"/>
        <s v="Tenth Avenue North"/>
        <s v="Vertical Worship"/>
        <s v="Zach Williams"/>
        <s v="Kane Brown"/>
        <s v="Ryan Hurd"/>
        <s v="Miranda Lambert"/>
        <s v="Old Dominion"/>
        <s v="Pistol Annies"/>
        <s v="Seaforth"/>
        <s v="Rachel Wammack"/>
        <s v="Chris Young"/>
        <s v="Leif Ove Andsnes"/>
        <s v="Benjamin Appl"/>
        <s v="Joshua Bell"/>
        <s v="Leonard Bernstein"/>
        <s v="Pierre Boulez"/>
        <s v="Rudolf Buchbinder"/>
        <s v="Khatia Buniatishvili"/>
        <s v="Cameron Carpenter"/>
        <s v="Teodor Currentzis"/>
        <s v="Xavier De Maistre"/>
        <s v="Lucas Debargue"/>
        <s v="Natalie Dessay"/>
        <s v="Simone Dinnerstein"/>
        <s v="Placido Domingo"/>
        <s v="Alexis Ffrench"/>
        <s v="Juan Diego Florez"/>
        <s v="Martin Frost"/>
        <s v="Sol Gabetta"/>
        <s v="Christian Gerhaher"/>
        <s v="Emil Gilels"/>
        <s v="Glenn Gould"/>
        <s v="Vittorio Grigolo"/>
        <s v="Nikolaus Harnoncourt"/>
        <s v="Hauschka"/>
        <s v="Jascha Heifetz"/>
        <s v="Vladimir Horowitz"/>
        <s v="Jonas Kaufmann"/>
        <s v="Leonidas Kavakos"/>
        <s v="Simone Kermes"/>
        <s v="Lang Lang"/>
        <s v="Igor Levit"/>
        <s v="Nino Machaidze"/>
        <s v="Lavinia Meijer"/>
        <s v="Regula Muhlemann"/>
        <s v="Charles Munch"/>
        <s v="Murray Perahia"/>
        <s v="Olga Peretyatko"/>
        <s v="LeonTyne Price"/>
        <s v="Anita Rachvelishvili"/>
        <s v="Dorothea Röschmann"/>
        <s v="Arthur Rubinstein"/>
        <s v="Esa-Pekka Salonen"/>
        <s v="Olga Scheps"/>
        <s v="Erwin Schrott"/>
        <s v="Isaac Stern"/>
        <s v="George Szell"/>
        <s v="Arturo Toscanini"/>
        <s v="Francesco Tristano"/>
        <s v="Arcadi Volodos"/>
        <s v="Wiener Philharmoniker"/>
        <s v="Pretty Yende"/>
        <s v="Sonya Yoncheva"/>
        <s v="Hans Zimmer"/>
        <s v="Ambjaay"/>
        <s v="Arcade Fire"/>
        <s v="Au/Ra"/>
        <s v="Ayo &amp; Teo"/>
        <s v="ayokay"/>
        <s v="Billie Marten"/>
        <s v="Bring Me The Horizon"/>
        <s v="Céline Dion"/>
        <s v="Chase B"/>
        <s v="Chloe x Halle"/>
        <s v="Dave Gahan"/>
        <s v="Declan McKenna"/>
        <s v="DeJ Loaf"/>
        <s v="Diplo"/>
        <s v="Dixie Chicks"/>
        <s v="Dominic Fike"/>
        <s v="Earl Sweatshirt"/>
        <s v="First Aid Kit"/>
        <s v="Foster The People"/>
        <s v="George Ezra"/>
        <s v="Gesaffelstein"/>
        <s v="Grace VanderWaal"/>
        <s v="Haim"/>
        <s v="Harry Styles"/>
        <s v="Hozier"/>
        <s v="Jack White"/>
        <s v="James Arthur"/>
        <s v="Jeff Lynne's ELO"/>
        <s v="Jesse"/>
        <s v="John Legend"/>
        <s v="Jozzy"/>
        <s v="Juicy J"/>
        <s v="Kaskade"/>
        <s v="Kelsey Lu"/>
        <s v="Kina"/>
        <s v="King Princess"/>
        <s v="Lauren Jauregui"/>
        <s v="LCD Soundsystem"/>
        <s v="Lecrae"/>
        <s v="Lennon Stella"/>
        <s v="Leon Bridges"/>
        <s v="Lewis Del Mar"/>
        <s v="Lil Nas X"/>
        <s v="Lil Peep"/>
        <s v="Lil Tjay"/>
        <s v="Little Mix"/>
        <s v="Lo Moon"/>
        <s v="London Grammar"/>
        <s v="LSD"/>
        <s v="Madeon"/>
        <s v="Mary Mary"/>
        <s v="Maxwell"/>
        <s v="MGMT"/>
        <s v="MØ"/>
        <s v="N.E.R.D"/>
        <s v="Nelly"/>
        <s v="No1-Noah"/>
        <s v="Noah Cyrus"/>
        <s v="OBN Jay"/>
        <s v="Passion Pit"/>
        <s v="Patti Scialfa"/>
        <s v="Peach Pit"/>
        <s v="Pharrell Williams"/>
        <s v="Polo G"/>
        <s v="PRETTYMUCH"/>
        <s v="Quinn XCII"/>
        <s v="Rag N Bone Man"/>
        <s v="Raphael Saadiq"/>
        <s v="Remy Ma"/>
        <s v="Robbie Williams"/>
        <s v="Robinson"/>
        <s v="Roger Waters"/>
        <s v="Rosalía"/>
        <s v="Russ"/>
        <s v="Ruth B"/>
        <s v="Sigala"/>
        <s v="Silk City"/>
        <s v="Solange"/>
        <s v="Swedish House Mafia"/>
        <s v="Syd"/>
        <s v="Tenacious D"/>
        <s v="The Chainsmokers"/>
        <s v="The Internet"/>
        <s v="The Neighbourhood"/>
        <s v="The Script"/>
        <s v="Train"/>
        <s v="Tyler, The Creator"/>
        <s v="Vampire Weekend"/>
        <s v="Wet"/>
        <s v="Yung Bleu"/>
        <s v="Yung Pinch"/>
        <s v="Zhavia"/>
        <s v="Alta Consigna"/>
        <s v="Bacilos"/>
        <s v="Beatriz Luengo"/>
        <s v="Bomba Estereo"/>
        <s v="Bronco"/>
        <s v="C. Tangana"/>
        <s v="Camilo"/>
        <s v="Carlos Vives"/>
        <s v="Chayanne"/>
        <s v="Chocquibtown"/>
        <s v="Darell"/>
        <s v="De La Tierra"/>
        <s v="Debi Nova"/>
        <s v="Descemer Bueno"/>
        <s v="Diana Fuentes"/>
        <s v="Diego Torres"/>
        <s v="Draco Rosa"/>
        <s v="Ednita Nazario"/>
        <s v="Emilia Mernes"/>
        <s v="Evaluna Montaner"/>
        <s v="Farina"/>
        <s v="Farruko"/>
        <s v="Fonseca"/>
        <s v="Franco De Vita"/>
        <s v="Gente De Zona"/>
        <s v="Gerardo Ortiz"/>
        <s v="Happy Colors"/>
        <s v="Il Volo"/>
        <s v="Ile"/>
        <s v="Ir Sais"/>
        <s v="Jose Luis Rodriguez"/>
        <s v="Joss Favela"/>
        <s v="Julio Iglesias"/>
        <s v="Kany Garcia"/>
        <s v="Kevin Ortiz"/>
        <s v="La Adictiva Banda San José de Mesillas"/>
        <s v="Lapiz Conciente"/>
        <s v="Leslie Grace"/>
        <s v="Leslie Shaw"/>
        <s v="Los Proximos"/>
        <s v="Luis Coronel"/>
        <s v="Maluma"/>
        <s v="Manuel Toreizo"/>
        <s v="Marc Anthony"/>
        <s v="Marger"/>
        <s v="Mau Y Ricky"/>
        <s v="Natti Natasha"/>
        <s v="Natalia Jimenez"/>
        <s v="Negroni's Trio"/>
        <s v="Noriel"/>
        <s v="Orishas"/>
        <s v="Ozuna"/>
        <s v="Paloma Mami"/>
        <s v="Patrick Romantik"/>
        <s v="Pedro Capo"/>
        <s v="Pinto"/>
        <s v="Pitbull"/>
        <s v="Play-N-Skillz"/>
        <s v="Prince Royce"/>
        <s v="Rancho Y Barrio"/>
        <s v="Raquel Sofia"/>
        <s v="Residente"/>
        <s v="Ricardo Montaner"/>
        <s v="Roberto Carlos"/>
        <s v="Rombai"/>
        <s v="Romeo Santos"/>
        <s v="Rvssian"/>
        <s v="Silvestre Dangond"/>
        <s v="Spiff TV"/>
        <s v="Thalia"/>
        <s v="Vicente Fernandez"/>
        <s v="Victor Manuelle"/>
        <s v="Wisin"/>
        <s v="WIsin Y Yandel"/>
        <s v="Yordano"/>
        <s v="Sontalk"/>
        <s v="Chloe Flower"/>
        <s v="Camila Meza"/>
        <s v="Ramin Karimloo"/>
        <s v="Inon Zur"/>
        <s v="Theo Croker"/>
        <s v="Naia Izumi"/>
        <s v="The Piano Guys"/>
        <s v="2Cellos"/>
        <s v="Rob Simonsen"/>
        <s v="Hugar"/>
        <s v="Tina Guo"/>
        <s v="Nai Palm"/>
        <s v="Hiatus Kaiyote"/>
        <s v="Subjective"/>
        <s v="Tall Heights"/>
        <s v="Branford Marsalis"/>
        <s v="William Wild"/>
        <s v="Lara Downes"/>
        <s v="Billy Porter"/>
        <s v="Rick Wakeman"/>
        <s v="Dee Dee Bridgewater"/>
        <s v="Yanni"/>
        <s v="Nigel Stanford"/>
        <s v="Kurt Elling"/>
        <s v="Roberto Alagna"/>
        <s v="Robert Waters"/>
        <s v="Sonny Rollins"/>
        <s v="Till Bronner"/>
        <s v="Robert Randolph"/>
        <s v="The Lone Bellow"/>
        <s v="Avishai Cohen"/>
        <s v="Stacey Kent"/>
      </sharedItems>
    </cacheField>
    <cacheField name="Age" numFmtId="0">
      <sharedItems containsMixedTypes="1" containsNumber="1" containsInteger="1" minValue="15" maxValue="92"/>
    </cacheField>
    <cacheField name="Label" numFmtId="0">
      <sharedItems count="14">
        <s v="RCA"/>
        <s v="Legacy"/>
        <s v="Arista"/>
        <s v="Epic"/>
        <s v="Columbia Nashville"/>
        <s v="RCA Inspiration"/>
        <s v="Provident Label Group"/>
        <s v="RCA Records Nashville"/>
        <s v="Sony Classical"/>
        <s v="Columbia"/>
        <s v="Sony Music Latin"/>
        <s v="Sony BMG"/>
        <s v="Sony Classical Records"/>
        <s v="Sony Masterworks"/>
      </sharedItems>
    </cacheField>
    <cacheField name="Active (0/1)" numFmtId="0">
      <sharedItems containsSemiMixedTypes="0" containsString="0" containsNumber="1" containsInteger="1" minValue="0" maxValue="1" count="2">
        <n v="1"/>
        <n v="0"/>
      </sharedItems>
    </cacheField>
    <cacheField name="# records sold to date" numFmtId="164">
      <sharedItems containsMixedTypes="1" containsNumber="1" containsInteger="1" minValue="2000" maxValue="1696000000"/>
    </cacheField>
    <cacheField name="# albums released" numFmtId="0">
      <sharedItems containsMixedTypes="1" containsNumber="1" containsInteger="1" minValue="0" maxValue="1805"/>
    </cacheField>
    <cacheField name="Genre-1" numFmtId="0">
      <sharedItems containsBlank="1" count="120">
        <s v="Hip Hop"/>
        <s v="Indie pop"/>
        <s v="Pop"/>
        <s v="Music"/>
        <s v="R&amp;B"/>
        <s v="Rhythm and Blues"/>
        <s v="Chicago Blues"/>
        <s v="EDM"/>
        <s v="Rock"/>
        <s v="Country"/>
        <s v="NA"/>
        <s v="Latin Pop"/>
        <s v="Electronic"/>
        <s v="Rap"/>
        <s v="Acoustic Rock"/>
        <s v="Afropop"/>
        <s v="Americana"/>
        <m/>
        <s v="Electronica"/>
        <s v="Alt Pop"/>
        <s v="Alternative Rock"/>
        <s v="Soul"/>
        <s v="Stride"/>
        <s v="Indie Rock"/>
        <s v="Folk"/>
        <s v="Alternative Hip Hop"/>
        <s v="Christian Hip Hop"/>
        <s v="Indie Folk"/>
        <s v="Reggae"/>
        <s v="Tropical House"/>
        <s v="Progressive House"/>
        <s v="Gospel"/>
        <s v="Pop rock"/>
        <s v="Dark Pop"/>
        <s v="A Cappella"/>
        <s v="Alternative R&amp;B"/>
        <s v="Latin"/>
        <s v="French House"/>
        <s v="Experimental Rock"/>
        <s v="Post-grunge"/>
        <s v="Dance"/>
        <s v="Future Bass"/>
        <s v="Alternate Rock"/>
        <s v="Hard Rock"/>
        <s v="New Wave"/>
        <s v="Alternative Metal"/>
        <s v="Pop punk"/>
        <s v="K-pop"/>
        <s v="Broadway"/>
        <s v="Celtic"/>
        <s v="House"/>
        <s v="Progressive Rock"/>
        <s v="Progressive Pop"/>
        <s v="Heavy Metal"/>
        <s v="Blues Rock"/>
        <s v="Easy Listening"/>
        <s v="Art Rock"/>
        <s v="Smooth Jazz"/>
        <s v="Southern Rock"/>
        <s v="Punk-Rock"/>
        <s v="Country Rock"/>
        <s v="Electronic Rock"/>
        <s v="Operatic Pop"/>
        <s v="Traditional Pop"/>
        <s v="Parody"/>
        <s v="Hip-Hop"/>
        <s v="Classical"/>
        <s v="Art pop"/>
        <s v="Folk Punk"/>
        <s v="Groove Metal"/>
        <s v="Contemporary Christian"/>
        <s v="Christian Rock"/>
        <s v="Christian"/>
        <s v="Worship"/>
        <s v="Alternative pop"/>
        <s v="Acoustic"/>
        <s v="Metalcore"/>
        <s v="Alternative dance"/>
        <s v="Synth-pop"/>
        <s v="Folk Rock"/>
        <s v="Tech House"/>
        <s v="Soft Rock"/>
        <s v="Jazz"/>
        <s v="Dance-punk"/>
        <s v="Christian Hip-Hop"/>
        <s v="Experimental Pop"/>
        <s v="Electropop"/>
        <s v="New Blues"/>
        <s v="Comedy Rock"/>
        <s v="Electro"/>
        <s v="Cumbia"/>
        <s v="Reggaeton"/>
        <s v="Vallenato"/>
        <s v="Dance/Electronic"/>
        <s v="Alternative/Indie"/>
        <s v="Tropipop"/>
        <s v="Regional Mexican"/>
        <s v="Bachata"/>
        <s v="Bolero"/>
        <s v="Canción melódica"/>
        <s v="Latin Trap"/>
        <s v="Latin Hip Hop"/>
        <s v="MPB"/>
        <s v="Cumbia Pop"/>
        <s v="Dancehall"/>
        <s v="Mariachi"/>
        <s v="Salsa"/>
        <s v="Classical music"/>
        <s v="Classical crossover"/>
        <s v="New age"/>
        <s v="Film score"/>
        <s v="Cello rock"/>
        <s v="Film music"/>
        <s v="Blues"/>
        <s v="Neo Soul"/>
        <s v="Contemporary classical"/>
        <s v="Vocal jazz"/>
        <s v="Opera"/>
        <s v="Funk"/>
        <s v="Indie Folf"/>
      </sharedItems>
    </cacheField>
    <cacheField name="Genre-2" numFmtId="0">
      <sharedItems containsBlank="1" count="117">
        <s v="Rap"/>
        <m/>
        <s v="Trap"/>
        <s v="Indie Pop"/>
        <s v="East Coast Hip Hop"/>
        <s v="Vlog"/>
        <s v="Soul"/>
        <s v="Dance Pop"/>
        <s v="Hip Hop"/>
        <s v="R&amp;B"/>
        <s v="New Wave"/>
        <s v="Blues"/>
        <s v="Electro House"/>
        <s v="Alternative Rock"/>
        <s v="Rock"/>
        <s v="Pop"/>
        <s v="Reggaeton"/>
        <s v="NA"/>
        <s v="Afrobeat"/>
        <s v="Neo Soul"/>
        <s v="Latin Pop"/>
        <s v="Dancehall"/>
        <s v="Trip hop"/>
        <s v="Indie Folk"/>
        <s v="Hard Rock"/>
        <s v="Alternative Hip Hop"/>
        <s v="Folk Rock"/>
        <s v="World music"/>
        <s v="Indie Rock"/>
        <s v="Contemporary Gospel"/>
        <s v="Deep House"/>
        <s v="Melpdy House"/>
        <s v="ElectroPop"/>
        <s v="Funk"/>
        <s v="Big Room House"/>
        <s v="Alternative R&amp;B"/>
        <s v="Pop Rock"/>
        <s v="Future House"/>
        <s v="Electronic"/>
        <s v="Folk Pop"/>
        <s v="Folk"/>
        <s v="Hip-Hop"/>
        <s v="Blues Rock"/>
        <s v="Bluegrass"/>
        <s v="Heavy Metal"/>
        <s v="dance-pop"/>
        <s v="Traditional Pop"/>
        <s v="Soft Rock"/>
        <s v="Country"/>
        <s v="Psychedelic Rock"/>
        <s v="Dance"/>
        <s v="Dance Rock"/>
        <s v="Funk Rock"/>
        <s v="Post-Grunge"/>
        <s v="Punk Rock"/>
        <s v="Instrumental Rock"/>
        <s v="Latin"/>
        <s v="Progressive"/>
        <s v="Progressive Rock"/>
        <s v="Easy Listening"/>
        <s v="Country Rock"/>
        <s v="Gospel"/>
        <s v="Art Rock"/>
        <s v="Grunge"/>
        <s v="Smooth Jazz"/>
        <s v="Thrash Metal"/>
        <s v="Alternative Metal"/>
        <s v="Comedy"/>
        <s v="Baroque pop"/>
        <s v="Gangsta Rap"/>
        <s v="Contemporary Christian"/>
        <s v="Christian Hip-Hop"/>
        <s v="Christian Rock"/>
        <s v="Worship"/>
        <s v="Heartland Rock"/>
        <s v="Chanson"/>
        <s v="Synthpop"/>
        <s v="Country Pop"/>
        <s v="Industrial Techno"/>
        <s v="Progressive house"/>
        <s v="Electronic Rock"/>
        <s v="Country Rap"/>
        <s v="Dream Pop"/>
        <s v="House"/>
        <s v="Teen Pop"/>
        <s v="Alternative Dance"/>
        <s v="Alternative Hip-Hop"/>
        <s v="Acoustic Rock"/>
        <s v="Sierreño"/>
        <s v="Tropipop"/>
        <s v="Cumbia"/>
        <s v="Norteno"/>
        <s v="Dance/Electronic"/>
        <s v="Pop Rap"/>
        <s v="Groove Metal"/>
        <s v="Latin Ballad"/>
        <s v="Latin Trap"/>
        <s v="Merengue music"/>
        <s v="Dance Music"/>
        <s v="EDM"/>
        <s v="Operatic Pop"/>
        <s v="Bolero"/>
        <s v="Bachata"/>
        <s v="Salsa"/>
        <s v="Urban"/>
        <s v="Rock and Roll"/>
        <s v="--"/>
        <s v="Pop/instrumental pop"/>
        <s v="Orchestral pop"/>
        <s v="Classical"/>
        <s v="Jazz-funk"/>
        <s v="Electronica"/>
        <s v="New age"/>
        <s v="Vocalese"/>
        <s v="Hard bop"/>
        <s v="Soul music"/>
        <s v="Americana"/>
      </sharedItems>
    </cacheField>
    <cacheField name="Twitter Account (0/1)" numFmtId="0">
      <sharedItems containsSemiMixedTypes="0" containsString="0" containsNumber="1" containsInteger="1" minValue="0" maxValue="1" count="2">
        <n v="1"/>
        <n v="0"/>
      </sharedItems>
    </cacheField>
    <cacheField name="Twitter Handle" numFmtId="0">
      <sharedItems containsBlank="1"/>
    </cacheField>
    <cacheField name="# Tweets" numFmtId="164">
      <sharedItems containsSemiMixedTypes="0" containsString="0" containsNumber="1" containsInteger="1" minValue="0" maxValue="147000"/>
    </cacheField>
    <cacheField name="# Followers Twitter" numFmtId="164">
      <sharedItems containsSemiMixedTypes="0" containsString="0" containsNumber="1" containsInteger="1" minValue="0" maxValue="65000000" count="497">
        <n v="154"/>
        <n v="1620"/>
        <n v="852000"/>
        <n v="641000"/>
        <n v="2510000"/>
        <n v="211000"/>
        <n v="9782"/>
        <n v="578000"/>
        <n v="30000000"/>
        <n v="25700"/>
        <n v="53300"/>
        <n v="998000"/>
        <n v="2160000"/>
        <n v="38900"/>
        <n v="9912"/>
        <n v="80600"/>
        <n v="56400000"/>
        <n v="413000"/>
        <n v="2480000"/>
        <n v="44600"/>
        <n v="112000"/>
        <n v="22900"/>
        <n v="1230000"/>
        <n v="23600"/>
        <n v="201000"/>
        <n v="2430000"/>
        <n v="1015"/>
        <n v="30300000"/>
        <n v="17000000"/>
        <n v="8627"/>
        <n v="952000"/>
        <n v="4315"/>
        <n v="8000"/>
        <n v="111000"/>
        <n v="407000"/>
        <n v="88000"/>
        <n v="358000"/>
        <n v="4830000"/>
        <n v="26600"/>
        <n v="138000"/>
        <n v="63600"/>
        <n v="9714"/>
        <n v="14200000"/>
        <n v="74900"/>
        <n v="38400"/>
        <n v="168000"/>
        <n v="5580"/>
        <n v="3060000"/>
        <n v="3670000"/>
        <n v="49800"/>
        <n v="404000"/>
        <n v="4795"/>
        <n v="682"/>
        <n v="66900"/>
        <n v="21000"/>
        <n v="176000"/>
        <n v="225000"/>
        <n v="13800"/>
        <n v="0"/>
        <n v="85800"/>
        <n v="516000"/>
        <n v="2500000"/>
        <n v="3375"/>
        <n v="881"/>
        <n v="65000000"/>
        <n v="3480000"/>
        <n v="440000"/>
        <n v="3330000"/>
        <n v="1000000"/>
        <n v="197000"/>
        <n v="617000"/>
        <n v="1780000"/>
        <n v="374000"/>
        <n v="305000"/>
        <n v="34000"/>
        <n v="1089"/>
        <n v="462000"/>
        <n v="975000"/>
        <n v="3298"/>
        <n v="11500"/>
        <n v="99000"/>
        <n v="19300"/>
        <n v="22600"/>
        <n v="122000"/>
        <n v="135000"/>
        <n v="575000"/>
        <n v="8890000"/>
        <n v="1040000"/>
        <n v="42800000"/>
        <n v="1854"/>
        <n v="34300"/>
        <n v="85000"/>
        <n v="2380000"/>
        <n v="2490000"/>
        <n v="117000"/>
        <n v="504000"/>
        <n v="32000000"/>
        <n v="981000"/>
        <n v="92400"/>
        <n v="31900"/>
        <n v="70000"/>
        <n v="5192"/>
        <n v="18100"/>
        <n v="51200000"/>
        <n v="5000"/>
        <n v="44000"/>
        <n v="4700"/>
        <n v="901"/>
        <n v="384000"/>
        <n v="2680000"/>
        <n v="4100"/>
        <n v="39100"/>
        <n v="525000"/>
        <n v="4576"/>
        <n v="244000"/>
        <n v="374"/>
        <n v="10900"/>
        <n v="152000"/>
        <n v="18000"/>
        <n v="52100"/>
        <n v="12400000"/>
        <n v="1779"/>
        <n v="20000"/>
        <n v="206000"/>
        <n v="907"/>
        <n v="4620000"/>
        <n v="221000"/>
        <n v="1071"/>
        <n v="28400000"/>
        <n v="23900"/>
        <n v="318000"/>
        <n v="63200"/>
        <n v="27700000"/>
        <n v="2070000"/>
        <n v="581000"/>
        <n v="801000"/>
        <n v="21700000"/>
        <n v="91600"/>
        <n v="593000"/>
        <n v="15000000"/>
        <n v="265000"/>
        <n v="339000"/>
        <n v="15400"/>
        <n v="1180000"/>
        <n v="12800000"/>
        <n v="34400"/>
        <n v="72400"/>
        <n v="862000"/>
        <n v="947000"/>
        <n v="94900"/>
        <n v="11000000"/>
        <n v="370000"/>
        <n v="38500"/>
        <n v="241000"/>
        <n v="503000"/>
        <n v="2270000"/>
        <n v="986000"/>
        <n v="23700"/>
        <n v="4800000"/>
        <n v="220000"/>
        <n v="86500"/>
        <n v="29800"/>
        <n v="5706"/>
        <n v="546000"/>
        <n v="62400"/>
        <n v="167000"/>
        <n v="2220000"/>
        <n v="139000"/>
        <n v="295"/>
        <n v="3990000"/>
        <n v="43600000"/>
        <n v="6640000"/>
        <n v="235000"/>
        <n v="385000"/>
        <n v="1470000"/>
        <n v="5806"/>
        <n v="258000"/>
        <n v="38300"/>
        <n v="88600"/>
        <n v="12300000"/>
        <n v="98200"/>
        <n v="107000"/>
        <n v="210000"/>
        <n v="1220000"/>
        <n v="281000"/>
        <n v="20900000"/>
        <n v="21900"/>
        <n v="4296"/>
        <n v="325000"/>
        <n v="5260000"/>
        <n v="29400"/>
        <n v="3580000"/>
        <n v="1316"/>
        <n v="35400"/>
        <n v="20400000"/>
        <n v="442000"/>
        <n v="155000"/>
        <n v="148000"/>
        <n v="231000"/>
        <n v="353000"/>
        <n v="37200"/>
        <n v="3810000"/>
        <n v="957000"/>
        <n v="6197"/>
        <n v="33900"/>
        <n v="1390000"/>
        <n v="16700"/>
        <n v="481"/>
        <n v="1700000"/>
        <n v="142000"/>
        <n v="110000"/>
        <n v="60300"/>
        <n v="43900"/>
        <n v="292000"/>
        <n v="5160000"/>
        <n v="672000"/>
        <n v="39300"/>
        <n v="4785"/>
        <n v="9275"/>
        <n v="31100"/>
        <n v="1390"/>
        <n v="4455000"/>
        <n v="4520000"/>
        <n v="3120000"/>
        <n v="18900"/>
        <n v="25400"/>
        <n v="383000"/>
        <n v="233000"/>
        <n v="5561"/>
        <n v="3700000"/>
        <n v="8330000"/>
        <n v="128000"/>
        <n v="232000"/>
        <n v="5040000"/>
        <n v="8023"/>
        <n v="2940000"/>
        <n v="5520000"/>
        <n v="3545"/>
        <n v="313000"/>
        <n v="14600"/>
        <n v="456"/>
        <n v="113000"/>
        <n v="42700"/>
        <n v="54900"/>
        <n v="753000"/>
        <n v="192000"/>
        <n v="2170000"/>
        <n v="78500"/>
        <n v="2990000"/>
        <n v="5306"/>
        <n v="90100"/>
        <n v="18200"/>
        <n v="4410000"/>
        <n v="3020000"/>
        <n v="48900"/>
        <n v="5360000"/>
        <n v="11100"/>
        <n v="12500"/>
        <n v="1420000"/>
        <n v="13000"/>
        <n v="3010000"/>
        <n v="9848"/>
        <n v="33100"/>
        <n v="333000"/>
        <n v="219000"/>
        <n v="624000"/>
        <n v="456000"/>
        <n v="30900"/>
        <n v="79800"/>
        <n v="160000"/>
        <n v="532000"/>
        <n v="17800000"/>
        <n v="73800"/>
        <n v="171000"/>
        <n v="2337"/>
        <n v="568000"/>
        <n v="6377"/>
        <n v="1865"/>
        <n v="117"/>
        <n v="137000"/>
        <n v="312000"/>
        <n v="26500"/>
        <n v="1240"/>
        <n v="11000"/>
        <n v="274000"/>
        <n v="13200"/>
        <n v="9184"/>
        <n v="1560000"/>
        <n v="23100"/>
        <n v="7100000"/>
        <n v="1233"/>
        <n v="2634"/>
        <n v="1850000"/>
        <n v="7216"/>
        <n v="1624"/>
        <n v="19200"/>
        <n v="112"/>
        <n v="22300"/>
        <n v="313"/>
        <n v="55"/>
        <n v="101"/>
        <n v="711"/>
        <n v="86900"/>
        <n v="1409"/>
        <n v="19400"/>
        <n v="5104"/>
        <n v="11300"/>
        <n v="4849"/>
        <n v="13600"/>
        <n v="47"/>
        <n v="144000"/>
        <n v="2043"/>
        <n v="1469"/>
        <n v="118"/>
        <n v="4285"/>
        <n v="3"/>
        <n v="2845"/>
        <n v="36200"/>
        <n v="15500"/>
        <n v="5330"/>
        <n v="444"/>
        <n v="20100"/>
        <n v="5734"/>
        <n v="6573"/>
        <n v="202000"/>
        <n v="1016"/>
        <n v="1010000"/>
        <n v="8129"/>
        <n v="1304"/>
        <n v="7529"/>
        <n v="11400"/>
        <n v="1910000"/>
        <n v="40300"/>
        <n v="198000"/>
        <n v="118000"/>
        <n v="635000"/>
        <n v="2630000"/>
        <n v="587000"/>
        <n v="2210000"/>
        <n v="991000"/>
        <n v="732000"/>
        <n v="306000"/>
        <n v="1200000"/>
        <n v="33400000"/>
        <n v="778000"/>
        <n v="2520"/>
        <n v="39000"/>
        <n v="234000"/>
        <n v="12700000"/>
        <n v="7380"/>
        <n v="2640000"/>
        <n v="1160000"/>
        <n v="6349"/>
        <n v="1342"/>
        <n v="109000"/>
        <n v="4170000"/>
        <n v="170000"/>
        <n v="1670000"/>
        <n v="52400"/>
        <n v="105000"/>
        <n v="10100"/>
        <n v="1030000"/>
        <n v="552"/>
        <n v="11800000"/>
        <n v="17100"/>
        <n v="156000"/>
        <n v="594000"/>
        <n v="567000"/>
        <n v="397000"/>
        <n v="263000"/>
        <n v="158000"/>
        <n v="3890000"/>
        <n v="78100"/>
        <n v="625000"/>
        <n v="7742"/>
        <n v="30800000"/>
        <n v="207000"/>
        <n v="13700"/>
        <n v="10900000"/>
        <n v="3210000"/>
        <n v="30700"/>
        <n v="164000"/>
        <n v="70100"/>
        <n v="52900"/>
        <n v="431000"/>
        <n v="2580000"/>
        <n v="2208"/>
        <n v="310000"/>
        <n v="2040000"/>
        <n v="53800"/>
        <n v="4140000"/>
        <n v="2180000"/>
        <n v="187000"/>
        <n v="345000"/>
        <n v="954000"/>
        <n v="2080000"/>
        <n v="417000"/>
        <n v="8150000"/>
        <n v="321000"/>
        <n v="34200"/>
        <n v="94200"/>
        <n v="203000"/>
        <n v="16900"/>
        <n v="226000"/>
        <n v="25100"/>
        <n v="119000"/>
        <n v="498000"/>
        <n v="5060000"/>
        <n v="9290000"/>
        <n v="1100000"/>
        <n v="10400"/>
        <n v="84100"/>
        <n v="20400"/>
        <n v="5803"/>
        <n v="4570000"/>
        <n v="477000"/>
        <n v="371000"/>
        <n v="104000"/>
        <n v="269000"/>
        <n v="4030000"/>
        <n v="4500000"/>
        <n v="634000"/>
        <n v="3080000"/>
        <n v="8526"/>
        <n v="329000"/>
        <n v="106000"/>
        <n v="4814"/>
        <n v="149000"/>
        <n v="35900"/>
        <n v="83400"/>
        <n v="418000"/>
        <n v="89800"/>
        <n v="543000"/>
        <n v="7"/>
        <n v="438000"/>
        <n v="5890000"/>
        <n v="11300000"/>
        <n v="12000"/>
        <n v="388000"/>
        <n v="259000"/>
        <n v="570000"/>
        <n v="275"/>
        <n v="3067"/>
        <n v="588000"/>
        <n v="74500"/>
        <n v="6709"/>
        <n v="101000"/>
        <n v="936000"/>
        <n v="26100000"/>
        <n v="22200"/>
        <n v="6520000"/>
        <n v="2452"/>
        <n v="11700"/>
        <n v="5810000"/>
        <n v="8970000"/>
        <n v="717000"/>
        <n v="908000"/>
        <n v="4690000"/>
        <n v="40600"/>
        <n v="2400000"/>
        <n v="93500"/>
        <n v="9570000"/>
        <n v="1060000"/>
        <n v="757000"/>
        <n v="944000"/>
        <n v="381000"/>
        <n v="693"/>
        <n v="17500"/>
        <n v="1712"/>
        <n v="123000"/>
        <n v="669"/>
        <n v="793"/>
        <n v="134000"/>
        <n v="1404"/>
        <n v="90000"/>
        <n v="2629"/>
        <n v="62"/>
        <n v="16300"/>
        <n v="16200"/>
        <n v="5329"/>
        <n v="74800"/>
        <n v="4181"/>
        <n v="29200"/>
        <n v="730"/>
        <n v="1769"/>
        <n v="100000"/>
        <n v="69300"/>
        <n v="10800"/>
        <n v="4777"/>
        <n v="1220"/>
        <n v="6570"/>
        <n v="31200"/>
        <n v="2788"/>
        <n v="21200"/>
        <n v="23300"/>
        <n v="11600"/>
        <n v="5597"/>
      </sharedItems>
    </cacheField>
    <cacheField name="Facebook Account(0/1)" numFmtId="0">
      <sharedItems containsSemiMixedTypes="0" containsString="0" containsNumber="1" containsInteger="1" minValue="0" maxValue="1" count="2">
        <n v="1"/>
        <n v="0"/>
      </sharedItems>
    </cacheField>
    <cacheField name="Facebook Handle" numFmtId="0">
      <sharedItems containsBlank="1"/>
    </cacheField>
    <cacheField name="# People Liked" numFmtId="164">
      <sharedItems containsSemiMixedTypes="0" containsString="0" containsNumber="1" containsInteger="1" minValue="0" maxValue="658000000"/>
    </cacheField>
    <cacheField name="# Followers FB" numFmtId="164">
      <sharedItems containsSemiMixedTypes="0" containsString="0" containsNumber="1" containsInteger="1" minValue="0" maxValue="659000000"/>
    </cacheField>
    <cacheField name="Instagram Account(0/1)" numFmtId="0">
      <sharedItems containsString="0" containsBlank="1" containsNumber="1" containsInteger="1" minValue="0" maxValue="1" count="3">
        <n v="1"/>
        <n v="0"/>
        <m/>
      </sharedItems>
    </cacheField>
    <cacheField name="Instagram Handle" numFmtId="0">
      <sharedItems containsBlank="1" containsMixedTypes="1" containsNumber="1" containsInteger="1" minValue="0" maxValue="0"/>
    </cacheField>
    <cacheField name="# Posts Insta" numFmtId="164">
      <sharedItems containsSemiMixedTypes="0" containsString="0" containsNumber="1" containsInteger="1" minValue="0" maxValue="41143"/>
    </cacheField>
    <cacheField name="# Followers Insta" numFmtId="164">
      <sharedItems containsSemiMixedTypes="0" containsString="0" containsNumber="1" containsInteger="1" minValue="0" maxValue="128000000"/>
    </cacheField>
    <cacheField name="# YT Subscribers" numFmtId="164">
      <sharedItems containsSemiMixedTypes="0" containsString="0" containsNumber="1" containsInteger="1" minValue="0" maxValue="29396867"/>
    </cacheField>
    <cacheField name="# YT Views" numFmtId="164">
      <sharedItems containsSemiMixedTypes="0" containsString="0" containsNumber="1" containsInteger="1" minValue="0" maxValue="16301343907"/>
    </cacheField>
    <cacheField name="Youtube Account" numFmtId="0">
      <sharedItems containsSemiMixedTypes="0" containsString="0" containsNumber="1" containsInteger="1" minValue="1" maxValue="1"/>
    </cacheField>
    <cacheField name="Twitter_Threshold" numFmtId="0">
      <sharedItems count="2">
        <b v="0"/>
        <b v="1"/>
      </sharedItems>
    </cacheField>
    <cacheField name="Facebook_Threshold" numFmtId="0">
      <sharedItems count="2">
        <b v="0"/>
        <b v="1"/>
      </sharedItems>
    </cacheField>
    <cacheField name="Instagram_Threshold" numFmtId="0">
      <sharedItems count="2">
        <b v="0"/>
        <b v="1"/>
      </sharedItems>
    </cacheField>
    <cacheField name="Youtube_Threshold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dye" refreshedDate="43627.848850462964" createdVersion="6" refreshedVersion="6" minRefreshableVersion="3" recordCount="292" xr:uid="{DC0A8E46-A8AB-45A1-AD1D-9BD050487BDC}">
  <cacheSource type="worksheet">
    <worksheetSource ref="A1:A293" sheet="TopArtistGenres"/>
  </cacheSource>
  <cacheFields count="1">
    <cacheField name="Genre" numFmtId="0">
      <sharedItems containsBlank="1" count="77">
        <s v="Hip-Hop"/>
        <s v="Hard Rock"/>
        <m/>
        <s v="Pop"/>
        <s v="Music"/>
        <s v="R&amp;B"/>
        <s v="Hip Hop"/>
        <s v="Pop punk"/>
        <s v="Country"/>
        <s v="Metalcore"/>
        <s v="Rock"/>
        <s v="EDM"/>
        <s v="Classical"/>
        <s v="Vallenato"/>
        <s v="Latin Pop"/>
        <s v="New Wave"/>
        <s v="Synth-pop"/>
        <s v="Reggaeton"/>
        <s v="Tropipop"/>
        <s v="Alternative Rock"/>
        <s v="Indie pop"/>
        <s v="Regional Mexican"/>
        <s v="Latin"/>
        <s v="Soft Rock"/>
        <s v="Indie Rock"/>
        <s v="Heavy Metal"/>
        <s v="Christian Hip Hop"/>
        <s v="Gospel"/>
        <s v="Tropical House"/>
        <s v="Progressive House"/>
        <s v="Electronic"/>
        <s v="Reggae"/>
        <s v="Latin Trap"/>
        <s v="Pop rock"/>
        <s v="A Cappella"/>
        <s v="Alternative Hip Hop"/>
        <s v="MPB"/>
        <s v="Bachata"/>
        <s v="Post-grunge"/>
        <s v="Salsa"/>
        <s v="Afropop"/>
        <s v="Rap"/>
        <s v="Blues Rock"/>
        <s v="(blank)"/>
        <s v="Soul"/>
        <s v="Vlog"/>
        <s v="Trap"/>
        <s v="Dance Pop"/>
        <s v="dance-pop"/>
        <s v="Alternative Metal"/>
        <s v="Folk"/>
        <s v="Heartland Rock"/>
        <s v="Electro House"/>
        <s v="Dance/Electronic"/>
        <s v="Cumbia"/>
        <s v="Chanson"/>
        <s v="Dance Rock"/>
        <s v="Dancehall"/>
        <s v="Merengue music"/>
        <s v="Dance"/>
        <s v="Dance Music"/>
        <s v="--"/>
        <s v="Operatic Pop"/>
        <s v="Contemporary Gospel"/>
        <s v="Christian Hip-Hop"/>
        <s v="Deep House"/>
        <s v="Big Room House"/>
        <s v="Alternative R&amp;B"/>
        <s v="ElectroPop"/>
        <s v="Grunge"/>
        <s v="Urban"/>
        <s v="Rock and Roll"/>
        <s v="Alternative Hip-Hop"/>
        <s v="Funk"/>
        <s v="Blues"/>
        <s v="Afrobeat"/>
        <s v="Gangsta Ra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5">
  <r>
    <x v="0"/>
    <n v="26"/>
    <x v="0"/>
    <x v="0"/>
    <s v="NA"/>
    <n v="1"/>
    <s v="Hip Hop"/>
    <s v="Rap"/>
    <x v="0"/>
    <s v="Skeeta"/>
    <n v="578"/>
    <x v="0"/>
    <x v="0"/>
    <s v="hotboySKEETA"/>
    <n v="167"/>
    <x v="0"/>
    <x v="0"/>
    <s v="hotboyskeeta"/>
    <n v="62"/>
    <x v="0"/>
    <n v="0"/>
    <x v="0"/>
  </r>
  <r>
    <x v="1"/>
    <s v="NA"/>
    <x v="0"/>
    <x v="0"/>
    <s v="NA"/>
    <n v="2"/>
    <s v="Indie pop"/>
    <m/>
    <x v="0"/>
    <s v="7715official"/>
    <n v="168"/>
    <x v="1"/>
    <x v="0"/>
    <s v="7715official"/>
    <n v="1327"/>
    <x v="1"/>
    <x v="0"/>
    <s v="7715official"/>
    <n v="59"/>
    <x v="1"/>
    <n v="0"/>
    <x v="1"/>
  </r>
  <r>
    <x v="2"/>
    <n v="30"/>
    <x v="0"/>
    <x v="0"/>
    <s v="NA"/>
    <n v="4"/>
    <s v="Hip Hop"/>
    <s v="Trap"/>
    <x v="0"/>
    <s v="ASAPferg"/>
    <n v="13700"/>
    <x v="2"/>
    <x v="0"/>
    <s v="asapfergofficial"/>
    <n v="2100000"/>
    <x v="2"/>
    <x v="0"/>
    <s v="asapferg"/>
    <n v="343"/>
    <x v="2"/>
    <n v="1200000"/>
    <x v="2"/>
  </r>
  <r>
    <x v="3"/>
    <s v="NA"/>
    <x v="0"/>
    <x v="0"/>
    <s v="NA"/>
    <n v="3"/>
    <s v="Hip Hop"/>
    <s v="Trap"/>
    <x v="0"/>
    <s v="ASAPMOB"/>
    <n v="11400"/>
    <x v="3"/>
    <x v="0"/>
    <s v="asapmobofficial"/>
    <n v="1100000"/>
    <x v="3"/>
    <x v="0"/>
    <s v="asapmob"/>
    <n v="1912"/>
    <x v="3"/>
    <n v="0"/>
    <x v="3"/>
  </r>
  <r>
    <x v="4"/>
    <n v="30"/>
    <x v="0"/>
    <x v="0"/>
    <s v="NA"/>
    <n v="3"/>
    <s v="Hip Hop"/>
    <s v="Indie Pop"/>
    <x v="0"/>
    <s v="asvpxrocky"/>
    <n v="184"/>
    <x v="4"/>
    <x v="0"/>
    <s v="asaprocky"/>
    <n v="5900000"/>
    <x v="4"/>
    <x v="0"/>
    <s v="asaprocky"/>
    <n v="92"/>
    <x v="4"/>
    <n v="3100000"/>
    <x v="4"/>
  </r>
  <r>
    <x v="5"/>
    <n v="30"/>
    <x v="0"/>
    <x v="0"/>
    <s v="NA"/>
    <n v="1"/>
    <s v="Hip Hop"/>
    <s v="East Coast Hip Hop"/>
    <x v="0"/>
    <s v="AsapTwelvyy"/>
    <n v="58200"/>
    <x v="5"/>
    <x v="0"/>
    <s v="ASAPTwelvyy"/>
    <n v="21907"/>
    <x v="5"/>
    <x v="0"/>
    <s v="asap12vy"/>
    <n v="5954"/>
    <x v="5"/>
    <n v="30000"/>
    <x v="5"/>
  </r>
  <r>
    <x v="6"/>
    <n v="19"/>
    <x v="0"/>
    <x v="0"/>
    <s v="NA"/>
    <s v="NA"/>
    <s v="Pop"/>
    <m/>
    <x v="0"/>
    <s v="OfficialAanysa"/>
    <n v="14300"/>
    <x v="6"/>
    <x v="0"/>
    <s v="officialaanysa"/>
    <n v="8500"/>
    <x v="6"/>
    <x v="0"/>
    <s v="officialaanysa"/>
    <n v="396"/>
    <x v="6"/>
    <n v="161000"/>
    <x v="6"/>
  </r>
  <r>
    <x v="7"/>
    <n v="21"/>
    <x v="0"/>
    <x v="0"/>
    <s v="NA"/>
    <n v="1"/>
    <s v="Music"/>
    <s v="Vlog"/>
    <x v="0"/>
    <s v="IAmAlanWalker"/>
    <n v="1723"/>
    <x v="7"/>
    <x v="0"/>
    <s v="alanwalkermusic"/>
    <n v="3100000"/>
    <x v="7"/>
    <x v="0"/>
    <s v="alanwalkermusic"/>
    <n v="1278"/>
    <x v="7"/>
    <n v="26000000"/>
    <x v="7"/>
  </r>
  <r>
    <x v="8"/>
    <n v="38"/>
    <x v="0"/>
    <x v="0"/>
    <s v="NA"/>
    <n v="7"/>
    <s v="R&amp;B"/>
    <s v="Soul"/>
    <x v="0"/>
    <s v="aliciakeys"/>
    <n v="8069"/>
    <x v="8"/>
    <x v="0"/>
    <s v="aliciakeys"/>
    <n v="33000000"/>
    <x v="8"/>
    <x v="0"/>
    <s v="aliciakeys"/>
    <n v="2295"/>
    <x v="8"/>
    <n v="3400000"/>
    <x v="8"/>
  </r>
  <r>
    <x v="9"/>
    <n v="33"/>
    <x v="0"/>
    <x v="0"/>
    <s v="NA"/>
    <n v="1"/>
    <s v="Indie pop"/>
    <m/>
    <x v="0"/>
    <s v="AmySharkMusic"/>
    <n v="4924"/>
    <x v="9"/>
    <x v="0"/>
    <s v="amysharkmusic"/>
    <n v="92628"/>
    <x v="9"/>
    <x v="0"/>
    <s v="amysharkmusic"/>
    <n v="771"/>
    <x v="9"/>
    <n v="70000"/>
    <x v="9"/>
  </r>
  <r>
    <x v="10"/>
    <n v="25"/>
    <x v="0"/>
    <x v="0"/>
    <s v="NA"/>
    <n v="1"/>
    <s v="Hip Hop"/>
    <s v="Trap"/>
    <x v="0"/>
    <s v="TheRealBSmyth"/>
    <n v="2254"/>
    <x v="10"/>
    <x v="0"/>
    <s v="bsmythmusic"/>
    <n v="226000"/>
    <x v="10"/>
    <x v="0"/>
    <s v="bsmyth__"/>
    <n v="28"/>
    <x v="10"/>
    <n v="0"/>
    <x v="10"/>
  </r>
  <r>
    <x v="11"/>
    <s v="NA"/>
    <x v="0"/>
    <x v="0"/>
    <s v="NA"/>
    <n v="10"/>
    <s v="Pop"/>
    <s v="Dance Pop"/>
    <x v="0"/>
    <s v="backstreetboys"/>
    <n v="18600"/>
    <x v="11"/>
    <x v="0"/>
    <s v="backstreetboys"/>
    <n v="11000000"/>
    <x v="11"/>
    <x v="0"/>
    <s v="backstreetboys"/>
    <n v="2036"/>
    <x v="11"/>
    <n v="3500000"/>
    <x v="11"/>
  </r>
  <r>
    <x v="12"/>
    <n v="22"/>
    <x v="0"/>
    <x v="0"/>
    <s v="NA"/>
    <s v="NA"/>
    <s v="Pop"/>
    <s v="Hip Hop"/>
    <x v="0"/>
    <s v="iambeckyg"/>
    <n v="26300"/>
    <x v="12"/>
    <x v="0"/>
    <s v="iambeckyg"/>
    <n v="8600000"/>
    <x v="12"/>
    <x v="0"/>
    <s v="iambeckyg"/>
    <n v="7788"/>
    <x v="12"/>
    <n v="13000000"/>
    <x v="12"/>
  </r>
  <r>
    <x v="13"/>
    <n v="27"/>
    <x v="0"/>
    <x v="0"/>
    <s v="NA"/>
    <n v="1"/>
    <s v="Hip Hop"/>
    <s v="R&amp;B"/>
    <x v="0"/>
    <s v="PericoPrincess"/>
    <n v="14100"/>
    <x v="13"/>
    <x v="0"/>
    <s v="PrincessTrilla"/>
    <n v="34800"/>
    <x v="13"/>
    <x v="0"/>
    <s v="bia"/>
    <n v="180"/>
    <x v="13"/>
    <n v="6100"/>
    <x v="13"/>
  </r>
  <r>
    <x v="14"/>
    <n v="26"/>
    <x v="0"/>
    <x v="0"/>
    <s v="NA"/>
    <s v="NA"/>
    <s v="Rhythm and Blues"/>
    <s v="Soul"/>
    <x v="0"/>
    <s v="blackxparty"/>
    <n v="5613"/>
    <x v="14"/>
    <x v="0"/>
    <s v="blackxparty"/>
    <n v="2030"/>
    <x v="14"/>
    <x v="0"/>
    <s v="black.party"/>
    <n v="104"/>
    <x v="14"/>
    <n v="3800"/>
    <x v="14"/>
  </r>
  <r>
    <x v="15"/>
    <s v="NA"/>
    <x v="0"/>
    <x v="0"/>
    <s v="NA"/>
    <n v="6"/>
    <s v="Indie pop"/>
    <s v="New Wave"/>
    <x v="0"/>
    <s v="bleachersmusic"/>
    <n v="1348"/>
    <x v="15"/>
    <x v="0"/>
    <s v="bleachersmusic"/>
    <n v="127000"/>
    <x v="15"/>
    <x v="0"/>
    <s v="bleachersmusic"/>
    <n v="449"/>
    <x v="15"/>
    <n v="0"/>
    <x v="15"/>
  </r>
  <r>
    <x v="16"/>
    <n v="37"/>
    <x v="0"/>
    <x v="0"/>
    <s v="NA"/>
    <n v="19"/>
    <s v="Pop"/>
    <s v="Dance Pop"/>
    <x v="0"/>
    <s v="britneyspears"/>
    <n v="5634"/>
    <x v="16"/>
    <x v="0"/>
    <s v="britneyspears"/>
    <n v="37800000"/>
    <x v="16"/>
    <x v="0"/>
    <s v="britneyspears"/>
    <n v="2175"/>
    <x v="16"/>
    <n v="6600000"/>
    <x v="16"/>
  </r>
  <r>
    <x v="17"/>
    <s v="NA"/>
    <x v="0"/>
    <x v="0"/>
    <s v="NA"/>
    <n v="4"/>
    <s v="Hip Hop"/>
    <s v="Indie Pop"/>
    <x v="0"/>
    <s v="brckhmptn"/>
    <n v="68"/>
    <x v="17"/>
    <x v="0"/>
    <s v="brckhmptn"/>
    <n v="110000"/>
    <x v="17"/>
    <x v="0"/>
    <s v="brckhmptn"/>
    <n v="333"/>
    <x v="17"/>
    <n v="552000"/>
    <x v="17"/>
  </r>
  <r>
    <x v="18"/>
    <n v="26"/>
    <x v="0"/>
    <x v="0"/>
    <s v="NA"/>
    <n v="2"/>
    <s v="R&amp;B"/>
    <s v="Hip Hop"/>
    <x v="0"/>
    <s v="brysontiller"/>
    <n v="1729"/>
    <x v="18"/>
    <x v="0"/>
    <s v="BrysonTillerMusic"/>
    <n v="1300000"/>
    <x v="18"/>
    <x v="0"/>
    <s v="brysontiller"/>
    <n v="28"/>
    <x v="18"/>
    <n v="0"/>
    <x v="18"/>
  </r>
  <r>
    <x v="19"/>
    <n v="25"/>
    <x v="0"/>
    <x v="0"/>
    <s v="NA"/>
    <n v="5"/>
    <s v="Hip Hop"/>
    <s v="R&amp;B"/>
    <x v="0"/>
    <s v="Buddy"/>
    <n v="28600"/>
    <x v="19"/>
    <x v="0"/>
    <s v="Buddy"/>
    <n v="11500"/>
    <x v="19"/>
    <x v="0"/>
    <s v="buddy"/>
    <n v="158"/>
    <x v="19"/>
    <n v="0"/>
    <x v="19"/>
  </r>
  <r>
    <x v="20"/>
    <n v="82"/>
    <x v="0"/>
    <x v="0"/>
    <s v="NA"/>
    <n v="71"/>
    <s v="Chicago Blues"/>
    <s v="Blues"/>
    <x v="0"/>
    <s v="therealbuddyguy"/>
    <n v="1134"/>
    <x v="20"/>
    <x v="0"/>
    <s v="therealbuddyguy"/>
    <n v="795000"/>
    <x v="20"/>
    <x v="0"/>
    <s v="therealbuddyguy"/>
    <n v="329"/>
    <x v="20"/>
    <n v="0"/>
    <x v="20"/>
  </r>
  <r>
    <x v="21"/>
    <n v="33"/>
    <x v="0"/>
    <x v="0"/>
    <s v="NA"/>
    <n v="0"/>
    <s v="EDM"/>
    <s v="Electro House"/>
    <x v="0"/>
    <s v="thisisBURNS"/>
    <n v="12400"/>
    <x v="21"/>
    <x v="0"/>
    <s v="thisisburns"/>
    <n v="82000"/>
    <x v="21"/>
    <x v="0"/>
    <s v="thisisburns4real"/>
    <n v="223"/>
    <x v="21"/>
    <n v="75000"/>
    <x v="21"/>
  </r>
  <r>
    <x v="22"/>
    <s v="NA"/>
    <x v="0"/>
    <x v="0"/>
    <s v="NA"/>
    <n v="7"/>
    <s v="Rock"/>
    <s v="Alternative Rock"/>
    <x v="0"/>
    <s v="CageTheElephant"/>
    <n v="8672"/>
    <x v="22"/>
    <x v="0"/>
    <s v="cagetheelephant"/>
    <n v="1600000"/>
    <x v="22"/>
    <x v="0"/>
    <s v="cagetheelephant"/>
    <n v="79"/>
    <x v="22"/>
    <n v="0"/>
    <x v="22"/>
  </r>
  <r>
    <x v="23"/>
    <n v="19"/>
    <x v="0"/>
    <x v="0"/>
    <s v="NA"/>
    <s v="NA"/>
    <s v="Hip Hop"/>
    <s v="Rock"/>
    <x v="0"/>
    <s v="147calboy"/>
    <n v="15300"/>
    <x v="23"/>
    <x v="0"/>
    <s v="147calboy"/>
    <n v="2400"/>
    <x v="23"/>
    <x v="0"/>
    <s v="147calboy"/>
    <n v="106"/>
    <x v="23"/>
    <n v="276000"/>
    <x v="23"/>
  </r>
  <r>
    <x v="24"/>
    <n v="34"/>
    <x v="0"/>
    <x v="0"/>
    <s v="NA"/>
    <n v="2"/>
    <s v="Country"/>
    <m/>
    <x v="0"/>
    <s v="camcountry"/>
    <n v="8760"/>
    <x v="24"/>
    <x v="0"/>
    <s v="camcountry"/>
    <n v="149000"/>
    <x v="24"/>
    <x v="0"/>
    <s v="camcountry"/>
    <n v="3020"/>
    <x v="24"/>
    <n v="0"/>
    <x v="24"/>
  </r>
  <r>
    <x v="25"/>
    <n v="35"/>
    <x v="0"/>
    <x v="0"/>
    <s v="NA"/>
    <n v="3"/>
    <s v="Hip Hop"/>
    <m/>
    <x v="0"/>
    <s v="donaldglover"/>
    <n v="18"/>
    <x v="25"/>
    <x v="0"/>
    <s v="donaldglover"/>
    <n v="1500000"/>
    <x v="22"/>
    <x v="0"/>
    <s v="childishgambino"/>
    <n v="10"/>
    <x v="25"/>
    <n v="4500000"/>
    <x v="25"/>
  </r>
  <r>
    <x v="26"/>
    <s v="NA"/>
    <x v="0"/>
    <x v="0"/>
    <s v="NA"/>
    <s v="NA"/>
    <s v="NA"/>
    <m/>
    <x v="0"/>
    <s v="chloelilac_"/>
    <n v="200"/>
    <x v="26"/>
    <x v="0"/>
    <s v="chloelilacmusic"/>
    <n v="1100"/>
    <x v="25"/>
    <x v="0"/>
    <s v="chloelilac"/>
    <n v="83"/>
    <x v="26"/>
    <n v="1800"/>
    <x v="26"/>
  </r>
  <r>
    <x v="27"/>
    <n v="30"/>
    <x v="0"/>
    <x v="0"/>
    <s v="NA"/>
    <n v="9"/>
    <s v="R&amp;B"/>
    <s v="Hip Hop"/>
    <x v="0"/>
    <s v="chrisbrown"/>
    <n v="4412"/>
    <x v="27"/>
    <x v="0"/>
    <s v="chrisbrown"/>
    <n v="41000000"/>
    <x v="26"/>
    <x v="0"/>
    <s v="chrisbrownofficial"/>
    <n v="6383"/>
    <x v="27"/>
    <n v="0"/>
    <x v="27"/>
  </r>
  <r>
    <x v="28"/>
    <n v="38"/>
    <x v="0"/>
    <x v="0"/>
    <s v="NA"/>
    <n v="14"/>
    <s v="R&amp;B"/>
    <s v="Pop"/>
    <x v="0"/>
    <s v="xtina"/>
    <n v="1518"/>
    <x v="28"/>
    <x v="0"/>
    <s v="christinaaguilera"/>
    <n v="23900000"/>
    <x v="27"/>
    <x v="0"/>
    <s v="xtina"/>
    <n v="288"/>
    <x v="28"/>
    <n v="0"/>
    <x v="28"/>
  </r>
  <r>
    <x v="29"/>
    <s v="NA"/>
    <x v="0"/>
    <x v="0"/>
    <s v="NA"/>
    <s v="NA"/>
    <s v="R&amp;B"/>
    <s v="Pop"/>
    <x v="0"/>
    <s v="CQOfficial"/>
    <n v="218"/>
    <x v="29"/>
    <x v="0"/>
    <s v="CitizenQueenMusic"/>
    <n v="3600"/>
    <x v="28"/>
    <x v="0"/>
    <s v="citizenqueen"/>
    <n v="93"/>
    <x v="29"/>
    <n v="254000"/>
    <x v="29"/>
  </r>
  <r>
    <x v="30"/>
    <s v="NA"/>
    <x v="0"/>
    <x v="0"/>
    <s v="NA"/>
    <n v="2"/>
    <s v="Latin Pop"/>
    <s v="Reggaeton"/>
    <x v="0"/>
    <s v="CNCOmusic"/>
    <n v="8648"/>
    <x v="30"/>
    <x v="0"/>
    <s v="CNCOmusic"/>
    <n v="3500000"/>
    <x v="29"/>
    <x v="0"/>
    <s v="CNCOmusic"/>
    <n v="1898"/>
    <x v="30"/>
    <n v="8900000"/>
    <x v="30"/>
  </r>
  <r>
    <x v="31"/>
    <s v="NA"/>
    <x v="0"/>
    <x v="0"/>
    <s v="NA"/>
    <s v="NA"/>
    <s v="NA"/>
    <s v="NA"/>
    <x v="0"/>
    <s v="cosha"/>
    <n v="225"/>
    <x v="31"/>
    <x v="0"/>
    <s v="Coshamusic"/>
    <n v="10000"/>
    <x v="30"/>
    <x v="0"/>
    <s v="cosha"/>
    <n v="90"/>
    <x v="31"/>
    <n v="0"/>
    <x v="31"/>
  </r>
  <r>
    <x v="32"/>
    <s v="NA"/>
    <x v="0"/>
    <x v="0"/>
    <s v="NA"/>
    <n v="1"/>
    <s v="Electronic"/>
    <m/>
    <x v="0"/>
    <s v="CosmosMidnight"/>
    <n v="2409"/>
    <x v="32"/>
    <x v="0"/>
    <s v="cosmosmidnight"/>
    <n v="44000"/>
    <x v="31"/>
    <x v="0"/>
    <s v="cosmos_midnight"/>
    <n v="283"/>
    <x v="32"/>
    <n v="0"/>
    <x v="32"/>
  </r>
  <r>
    <x v="33"/>
    <n v="27"/>
    <x v="0"/>
    <x v="0"/>
    <s v="NA"/>
    <n v="1"/>
    <s v="Rap"/>
    <s v="Hip Hop"/>
    <x v="0"/>
    <s v="CousinStizz"/>
    <n v="83300"/>
    <x v="33"/>
    <x v="0"/>
    <s v="cousinstizz"/>
    <n v="28000"/>
    <x v="32"/>
    <x v="0"/>
    <s v="cousinstizz"/>
    <n v="661"/>
    <x v="33"/>
    <n v="85000"/>
    <x v="33"/>
  </r>
  <r>
    <x v="34"/>
    <n v="38"/>
    <x v="0"/>
    <x v="0"/>
    <s v="NA"/>
    <n v="9"/>
    <s v="R&amp;B"/>
    <s v="Hip Hop"/>
    <x v="0"/>
    <s v="CraigDavid"/>
    <n v="16600"/>
    <x v="34"/>
    <x v="0"/>
    <s v="CraigDavid"/>
    <n v="817000"/>
    <x v="33"/>
    <x v="0"/>
    <s v="craigdavid"/>
    <n v="266"/>
    <x v="34"/>
    <n v="0"/>
    <x v="34"/>
  </r>
  <r>
    <x v="35"/>
    <n v="45"/>
    <x v="0"/>
    <x v="0"/>
    <s v="NA"/>
    <n v="6"/>
    <s v="R&amp;B"/>
    <s v="Soul"/>
    <x v="0"/>
    <s v="thedangelo"/>
    <n v="1214"/>
    <x v="35"/>
    <x v="0"/>
    <s v="dangelo"/>
    <n v="492000"/>
    <x v="34"/>
    <x v="1"/>
    <m/>
    <n v="0"/>
    <x v="35"/>
    <n v="86000"/>
    <x v="35"/>
  </r>
  <r>
    <x v="36"/>
    <n v="52"/>
    <x v="0"/>
    <x v="0"/>
    <s v="NA"/>
    <n v="94"/>
    <s v="Acoustic Rock"/>
    <s v="Alternative Rock"/>
    <x v="0"/>
    <s v="davematthewsbnd"/>
    <n v="3356"/>
    <x v="36"/>
    <x v="0"/>
    <s v="davematthewsband"/>
    <n v="3100000"/>
    <x v="35"/>
    <x v="0"/>
    <s v="davematthewsband"/>
    <n v="2024"/>
    <x v="36"/>
    <n v="220000"/>
    <x v="36"/>
  </r>
  <r>
    <x v="37"/>
    <n v="26"/>
    <x v="0"/>
    <x v="0"/>
    <s v="NA"/>
    <n v="1"/>
    <s v="Afropop"/>
    <s v="Afrobeat"/>
    <x v="0"/>
    <s v="iam_Davido"/>
    <n v="49500"/>
    <x v="37"/>
    <x v="0"/>
    <s v="iamdavidoDMW"/>
    <n v="1220"/>
    <x v="36"/>
    <x v="0"/>
    <s v="davidoofficial"/>
    <n v="3735"/>
    <x v="37"/>
    <n v="0"/>
    <x v="37"/>
  </r>
  <r>
    <x v="38"/>
    <n v="26"/>
    <x v="0"/>
    <x v="0"/>
    <s v="NA"/>
    <n v="3"/>
    <s v="Hip Hop"/>
    <m/>
    <x v="0"/>
    <s v="DeanteVH"/>
    <n v="21400"/>
    <x v="38"/>
    <x v="0"/>
    <s v="DeanteVH"/>
    <n v="1200"/>
    <x v="37"/>
    <x v="0"/>
    <s v="deantevh"/>
    <n v="479"/>
    <x v="38"/>
    <n v="0"/>
    <x v="38"/>
  </r>
  <r>
    <x v="39"/>
    <n v="23"/>
    <x v="0"/>
    <x v="0"/>
    <s v="NA"/>
    <n v="2"/>
    <s v="R&amp;B"/>
    <s v="Neo Soul"/>
    <x v="0"/>
    <s v="dojacat"/>
    <n v="143"/>
    <x v="39"/>
    <x v="0"/>
    <s v="DojaCat"/>
    <n v="104000"/>
    <x v="38"/>
    <x v="0"/>
    <s v="dojacat"/>
    <n v="1136"/>
    <x v="39"/>
    <n v="787000"/>
    <x v="39"/>
  </r>
  <r>
    <x v="40"/>
    <n v="29"/>
    <x v="0"/>
    <x v="0"/>
    <s v="NA"/>
    <n v="2"/>
    <s v="Americana"/>
    <s v="Rock"/>
    <x v="0"/>
    <s v="ElleKingMusic"/>
    <n v="8084"/>
    <x v="40"/>
    <x v="0"/>
    <s v="ElleKingMusic"/>
    <n v="196000"/>
    <x v="39"/>
    <x v="0"/>
    <s v="elleking"/>
    <n v="3902"/>
    <x v="40"/>
    <n v="0"/>
    <x v="40"/>
  </r>
  <r>
    <x v="41"/>
    <n v="27"/>
    <x v="0"/>
    <x v="0"/>
    <s v="NA"/>
    <n v="0"/>
    <m/>
    <m/>
    <x v="0"/>
    <s v="elleyduhe"/>
    <n v="3621"/>
    <x v="41"/>
    <x v="0"/>
    <s v="elleyduhemusic"/>
    <n v="6400"/>
    <x v="40"/>
    <x v="0"/>
    <s v="elleyduhe"/>
    <n v="0"/>
    <x v="41"/>
    <n v="0"/>
    <x v="41"/>
  </r>
  <r>
    <x v="42"/>
    <n v="44"/>
    <x v="0"/>
    <x v="0"/>
    <s v="NA"/>
    <n v="17"/>
    <s v="Pop"/>
    <s v="Latin Pop"/>
    <x v="0"/>
    <s v="enriqueiglesias"/>
    <n v="5839"/>
    <x v="42"/>
    <x v="0"/>
    <s v="Enrique"/>
    <n v="49000000"/>
    <x v="41"/>
    <x v="0"/>
    <s v="enriqueiglesias"/>
    <n v="252"/>
    <x v="42"/>
    <n v="17000000"/>
    <x v="42"/>
  </r>
  <r>
    <x v="43"/>
    <n v="24"/>
    <x v="0"/>
    <x v="0"/>
    <s v="NA"/>
    <n v="0"/>
    <s v="Pop"/>
    <s v="Dancehall"/>
    <x v="0"/>
    <s v="strefie"/>
    <n v="681"/>
    <x v="43"/>
    <x v="0"/>
    <s v="strefie"/>
    <n v="534000"/>
    <x v="42"/>
    <x v="0"/>
    <s v="eraistrefi"/>
    <n v="713"/>
    <x v="43"/>
    <n v="172000"/>
    <x v="43"/>
  </r>
  <r>
    <x v="44"/>
    <s v="NA"/>
    <x v="0"/>
    <x v="0"/>
    <s v="NA"/>
    <n v="9"/>
    <s v="Electronica"/>
    <s v="Trip hop"/>
    <x v="0"/>
    <s v="faithless"/>
    <n v="2000"/>
    <x v="44"/>
    <x v="0"/>
    <s v="Faithless"/>
    <n v="687000"/>
    <x v="43"/>
    <x v="0"/>
    <s v="faithlessofficial"/>
    <n v="504"/>
    <x v="44"/>
    <n v="0"/>
    <x v="44"/>
  </r>
  <r>
    <x v="45"/>
    <s v="NA"/>
    <x v="0"/>
    <x v="0"/>
    <s v="NA"/>
    <s v="NA"/>
    <m/>
    <m/>
    <x v="0"/>
    <s v="father"/>
    <n v="47900"/>
    <x v="45"/>
    <x v="0"/>
    <s v="fatheraintshit"/>
    <n v="30000"/>
    <x v="44"/>
    <x v="0"/>
    <s v="father"/>
    <n v="907"/>
    <x v="45"/>
    <n v="17000"/>
    <x v="45"/>
  </r>
  <r>
    <x v="46"/>
    <s v="NA"/>
    <x v="0"/>
    <x v="0"/>
    <s v="NA"/>
    <n v="2"/>
    <s v="Alt Pop"/>
    <s v="Indie Folk"/>
    <x v="0"/>
    <s v="Flora_Cash"/>
    <n v="2910"/>
    <x v="46"/>
    <x v="0"/>
    <s v="floracash.official"/>
    <n v="31000"/>
    <x v="45"/>
    <x v="0"/>
    <s v="flora_cash"/>
    <n v="857"/>
    <x v="46"/>
    <n v="165000"/>
    <x v="35"/>
  </r>
  <r>
    <x v="47"/>
    <s v="NA"/>
    <x v="0"/>
    <x v="0"/>
    <s v="NA"/>
    <n v="16"/>
    <s v="Alternative Rock"/>
    <s v="Hard Rock"/>
    <x v="0"/>
    <s v="foofighters"/>
    <n v="3416"/>
    <x v="47"/>
    <x v="0"/>
    <s v="foofighters"/>
    <n v="11000000"/>
    <x v="11"/>
    <x v="0"/>
    <s v="foofighters"/>
    <n v="674"/>
    <x v="47"/>
    <n v="2300000"/>
    <x v="46"/>
  </r>
  <r>
    <x v="48"/>
    <n v="30"/>
    <x v="0"/>
    <x v="0"/>
    <s v="NA"/>
    <n v="5"/>
    <s v="Hip Hop"/>
    <s v="Alternative Hip Hop"/>
    <x v="0"/>
    <s v="g_eazy"/>
    <n v="31700"/>
    <x v="48"/>
    <x v="0"/>
    <s v="G.Eazy"/>
    <n v="2000000"/>
    <x v="46"/>
    <x v="0"/>
    <s v="g_eazy"/>
    <n v="3400"/>
    <x v="48"/>
    <n v="6600000"/>
    <x v="47"/>
  </r>
  <r>
    <x v="49"/>
    <n v="26"/>
    <x v="0"/>
    <x v="0"/>
    <s v="NA"/>
    <n v="1"/>
    <s v="Hip Hop"/>
    <m/>
    <x v="0"/>
    <s v="gashi"/>
    <n v="1422"/>
    <x v="49"/>
    <x v="0"/>
    <s v="GASHIMusic"/>
    <n v="19000"/>
    <x v="47"/>
    <x v="0"/>
    <s v="g4shi"/>
    <n v="1"/>
    <x v="49"/>
    <n v="0"/>
    <x v="48"/>
  </r>
  <r>
    <x v="50"/>
    <n v="42"/>
    <x v="0"/>
    <x v="0"/>
    <s v="NA"/>
    <n v="6"/>
    <s v="Soul"/>
    <s v="Rock"/>
    <x v="0"/>
    <s v="GavinDeGraw"/>
    <n v="9050"/>
    <x v="50"/>
    <x v="0"/>
    <s v="gavindegraw"/>
    <n v="772000"/>
    <x v="48"/>
    <x v="0"/>
    <s v="gavindegraw"/>
    <n v="750"/>
    <x v="50"/>
    <n v="0"/>
    <x v="49"/>
  </r>
  <r>
    <x v="51"/>
    <n v="70"/>
    <x v="0"/>
    <x v="0"/>
    <s v="NA"/>
    <n v="16"/>
    <s v="Stride"/>
    <s v="R&amp;B"/>
    <x v="0"/>
    <s v="gwinstonpiano"/>
    <n v="1871"/>
    <x v="51"/>
    <x v="0"/>
    <s v="georgewinstonpiano"/>
    <n v="35000"/>
    <x v="45"/>
    <x v="0"/>
    <s v="georgewinstonpiano"/>
    <n v="169"/>
    <x v="51"/>
    <n v="10000"/>
    <x v="50"/>
  </r>
  <r>
    <x v="52"/>
    <n v="22"/>
    <x v="0"/>
    <x v="0"/>
    <s v="NA"/>
    <n v="0"/>
    <s v="Pop"/>
    <m/>
    <x v="0"/>
    <s v="itsglowie"/>
    <n v="246"/>
    <x v="52"/>
    <x v="0"/>
    <s v="itsglowie"/>
    <n v="4400"/>
    <x v="49"/>
    <x v="0"/>
    <s v="itsglowie"/>
    <n v="732"/>
    <x v="52"/>
    <n v="4100"/>
    <x v="51"/>
  </r>
  <r>
    <x v="53"/>
    <n v="26"/>
    <x v="0"/>
    <x v="0"/>
    <s v="NA"/>
    <n v="2"/>
    <s v="Hip Hop"/>
    <s v="Alternative Hip Hop"/>
    <x v="0"/>
    <s v="GoldLink"/>
    <n v="176"/>
    <x v="53"/>
    <x v="0"/>
    <s v="goldlink"/>
    <n v="95000"/>
    <x v="50"/>
    <x v="0"/>
    <s v="goldlink"/>
    <n v="11"/>
    <x v="53"/>
    <n v="0"/>
    <x v="52"/>
  </r>
  <r>
    <x v="54"/>
    <n v="22"/>
    <x v="0"/>
    <x v="0"/>
    <s v="NA"/>
    <n v="1"/>
    <s v="R&amp;B"/>
    <s v="Hip Hop"/>
    <x v="0"/>
    <s v="officialgrace"/>
    <n v="7530"/>
    <x v="54"/>
    <x v="0"/>
    <s v="iamgrace"/>
    <n v="39000"/>
    <x v="51"/>
    <x v="0"/>
    <s v="iamgrace"/>
    <n v="1097"/>
    <x v="54"/>
    <n v="0"/>
    <x v="53"/>
  </r>
  <r>
    <x v="55"/>
    <s v="NA"/>
    <x v="0"/>
    <x v="0"/>
    <s v="NA"/>
    <n v="5"/>
    <s v="Indie Rock"/>
    <s v="Folk Rock"/>
    <x v="0"/>
    <s v="grizzlybear"/>
    <n v="7975"/>
    <x v="55"/>
    <x v="0"/>
    <s v="grizzlybear"/>
    <n v="658000000"/>
    <x v="52"/>
    <x v="0"/>
    <s v="grizzlybear"/>
    <n v="117"/>
    <x v="55"/>
    <n v="68000"/>
    <x v="10"/>
  </r>
  <r>
    <x v="56"/>
    <n v="21"/>
    <x v="0"/>
    <x v="0"/>
    <s v="NA"/>
    <n v="1"/>
    <s v="R&amp;B"/>
    <m/>
    <x v="0"/>
    <s v="HERMusicx"/>
    <n v="12400"/>
    <x v="56"/>
    <x v="0"/>
    <s v="officialHERmusic"/>
    <n v="136000"/>
    <x v="53"/>
    <x v="0"/>
    <s v="hermusicofficial"/>
    <n v="672"/>
    <x v="56"/>
    <n v="957000"/>
    <x v="54"/>
  </r>
  <r>
    <x v="57"/>
    <n v="19"/>
    <x v="0"/>
    <x v="0"/>
    <s v="NA"/>
    <n v="1"/>
    <s v="Pop"/>
    <s v="Soul"/>
    <x v="0"/>
    <s v="isaiahofficial"/>
    <n v="881"/>
    <x v="57"/>
    <x v="0"/>
    <s v="isaiahmusicofficial"/>
    <n v="71000"/>
    <x v="54"/>
    <x v="0"/>
    <s v="isaiahfirebrace_official"/>
    <n v="72"/>
    <x v="57"/>
    <n v="47000"/>
    <x v="55"/>
  </r>
  <r>
    <x v="58"/>
    <s v="NA"/>
    <x v="0"/>
    <x v="0"/>
    <s v="NA"/>
    <s v="NA"/>
    <s v="Pop"/>
    <m/>
    <x v="1"/>
    <m/>
    <n v="0"/>
    <x v="58"/>
    <x v="0"/>
    <s v="jadedofficial"/>
    <n v="3700"/>
    <x v="55"/>
    <x v="0"/>
    <s v="jadedofficial"/>
    <n v="128"/>
    <x v="58"/>
    <n v="19000"/>
    <x v="56"/>
  </r>
  <r>
    <x v="59"/>
    <n v="27"/>
    <x v="0"/>
    <x v="0"/>
    <s v="NA"/>
    <n v="2"/>
    <s v="Pop"/>
    <s v="World music"/>
    <x v="0"/>
    <s v="jainmusic"/>
    <n v="3674"/>
    <x v="59"/>
    <x v="0"/>
    <s v="JAINMUSIC"/>
    <n v="221000"/>
    <x v="56"/>
    <x v="0"/>
    <s v="jainmusic"/>
    <n v="832"/>
    <x v="59"/>
    <n v="0"/>
    <x v="57"/>
  </r>
  <r>
    <x v="60"/>
    <n v="18"/>
    <x v="0"/>
    <x v="0"/>
    <s v="NA"/>
    <n v="0"/>
    <m/>
    <m/>
    <x v="1"/>
    <m/>
    <n v="0"/>
    <x v="58"/>
    <x v="1"/>
    <m/>
    <n v="0"/>
    <x v="57"/>
    <x v="0"/>
    <s v="jaygwuapo_"/>
    <n v="42"/>
    <x v="60"/>
    <n v="10000"/>
    <x v="58"/>
  </r>
  <r>
    <x v="61"/>
    <n v="32"/>
    <x v="0"/>
    <x v="0"/>
    <s v="NA"/>
    <n v="4"/>
    <s v="R&amp;B"/>
    <s v="Soul"/>
    <x v="0"/>
    <s v="jsullivanmusic"/>
    <n v="5208"/>
    <x v="60"/>
    <x v="0"/>
    <s v="jazminesullivan"/>
    <n v="2300000"/>
    <x v="58"/>
    <x v="0"/>
    <s v="jsullivanmusic"/>
    <n v="183"/>
    <x v="61"/>
    <n v="0"/>
    <x v="59"/>
  </r>
  <r>
    <x v="62"/>
    <s v="NA"/>
    <x v="0"/>
    <x v="0"/>
    <s v="NA"/>
    <n v="14"/>
    <s v="Alternative Rock"/>
    <s v="Pop"/>
    <x v="0"/>
    <s v="jimmyeatworld"/>
    <n v="5643"/>
    <x v="61"/>
    <x v="0"/>
    <s v="jimmyeatworld"/>
    <n v="1400000"/>
    <x v="18"/>
    <x v="0"/>
    <s v="jimmyeatworld"/>
    <n v="1322"/>
    <x v="62"/>
    <n v="131000"/>
    <x v="60"/>
  </r>
  <r>
    <x v="63"/>
    <n v="24"/>
    <x v="0"/>
    <x v="0"/>
    <s v="NA"/>
    <s v="NA"/>
    <m/>
    <m/>
    <x v="0"/>
    <s v="jordanbratton"/>
    <n v="4474"/>
    <x v="62"/>
    <x v="0"/>
    <s v="jordanbratton"/>
    <n v="6300"/>
    <x v="59"/>
    <x v="0"/>
    <s v="jordanbratton"/>
    <n v="86"/>
    <x v="63"/>
    <n v="0"/>
    <x v="61"/>
  </r>
  <r>
    <x v="64"/>
    <n v="24"/>
    <x v="0"/>
    <x v="0"/>
    <s v="NA"/>
    <n v="1"/>
    <s v="Folk"/>
    <m/>
    <x v="0"/>
    <s v="jukeRoss"/>
    <n v="281"/>
    <x v="63"/>
    <x v="0"/>
    <s v="jukeRoss"/>
    <n v="7000"/>
    <x v="60"/>
    <x v="0"/>
    <s v="jukeRoss"/>
    <n v="34"/>
    <x v="64"/>
    <n v="37000"/>
    <x v="62"/>
  </r>
  <r>
    <x v="65"/>
    <n v="38"/>
    <x v="0"/>
    <x v="0"/>
    <s v="NA"/>
    <n v="7"/>
    <s v="R&amp;B"/>
    <s v="Pop"/>
    <x v="0"/>
    <s v="jtimberlake"/>
    <n v="4088"/>
    <x v="64"/>
    <x v="0"/>
    <s v="justintimberlake"/>
    <n v="37000000"/>
    <x v="61"/>
    <x v="0"/>
    <s v="justintimberlake"/>
    <n v="693"/>
    <x v="65"/>
    <n v="0"/>
    <x v="63"/>
  </r>
  <r>
    <x v="66"/>
    <n v="32"/>
    <x v="0"/>
    <x v="0"/>
    <s v="NA"/>
    <n v="4"/>
    <s v="Pop"/>
    <s v="Rock"/>
    <x v="0"/>
    <s v="KeshaRose"/>
    <n v="7119"/>
    <x v="65"/>
    <x v="0"/>
    <s v="kesha"/>
    <n v="28000000"/>
    <x v="62"/>
    <x v="0"/>
    <s v="iiswhoiis"/>
    <n v="2274"/>
    <x v="66"/>
    <n v="3400000"/>
    <x v="46"/>
  </r>
  <r>
    <x v="67"/>
    <n v="22"/>
    <x v="0"/>
    <x v="0"/>
    <s v="NA"/>
    <n v="4"/>
    <s v="Alternative Hip Hop"/>
    <s v="Indie Rock"/>
    <x v="0"/>
    <s v="kevinabstract"/>
    <n v="10600"/>
    <x v="66"/>
    <x v="0"/>
    <s v="kevinabstract"/>
    <n v="15000"/>
    <x v="63"/>
    <x v="0"/>
    <s v="kevinabstract"/>
    <n v="185"/>
    <x v="67"/>
    <n v="552000"/>
    <x v="17"/>
  </r>
  <r>
    <x v="68"/>
    <n v="21"/>
    <x v="0"/>
    <x v="0"/>
    <s v="NA"/>
    <n v="2"/>
    <s v="R&amp;B"/>
    <m/>
    <x v="0"/>
    <s v="thegreatkhalid"/>
    <n v="57900"/>
    <x v="67"/>
    <x v="0"/>
    <s v="thegreatkhalid"/>
    <n v="773000"/>
    <x v="64"/>
    <x v="0"/>
    <s v="thegr8khalid"/>
    <n v="1199"/>
    <x v="68"/>
    <n v="6100000"/>
    <x v="64"/>
  </r>
  <r>
    <x v="69"/>
    <n v="33"/>
    <x v="0"/>
    <x v="0"/>
    <s v="NA"/>
    <n v="3"/>
    <s v="Hip Hop"/>
    <m/>
    <x v="0"/>
    <s v="kid_ink"/>
    <n v="28800"/>
    <x v="68"/>
    <x v="0"/>
    <s v="OfficialKidInk"/>
    <n v="338"/>
    <x v="65"/>
    <x v="0"/>
    <s v="kidink"/>
    <n v="21"/>
    <x v="47"/>
    <n v="0"/>
    <x v="65"/>
  </r>
  <r>
    <x v="70"/>
    <n v="37"/>
    <x v="0"/>
    <x v="0"/>
    <s v="NA"/>
    <n v="1"/>
    <s v="Hip Hop"/>
    <m/>
    <x v="0"/>
    <s v="iamKingLos"/>
    <n v="54600"/>
    <x v="69"/>
    <x v="0"/>
    <s v="iamKingLos"/>
    <n v="141000"/>
    <x v="66"/>
    <x v="0"/>
    <s v="iamKingLos"/>
    <n v="151"/>
    <x v="69"/>
    <n v="24000"/>
    <x v="66"/>
  </r>
  <r>
    <x v="71"/>
    <s v="NA"/>
    <x v="0"/>
    <x v="0"/>
    <s v="NA"/>
    <n v="11"/>
    <s v="Alternative Rock"/>
    <m/>
    <x v="0"/>
    <s v="kingsofleon"/>
    <n v="656"/>
    <x v="70"/>
    <x v="0"/>
    <s v="KingsOfLeon"/>
    <n v="11000000"/>
    <x v="67"/>
    <x v="0"/>
    <s v="kingsofleon"/>
    <n v="135"/>
    <x v="70"/>
    <n v="0"/>
    <x v="67"/>
  </r>
  <r>
    <x v="72"/>
    <n v="49"/>
    <x v="0"/>
    <x v="0"/>
    <s v="NA"/>
    <n v="11"/>
    <s v="Christian Hip Hop"/>
    <s v="Contemporary Gospel"/>
    <x v="0"/>
    <s v="kirkfranklin"/>
    <n v="10900"/>
    <x v="71"/>
    <x v="0"/>
    <s v="KirkFranklin"/>
    <n v="2800000"/>
    <x v="68"/>
    <x v="0"/>
    <s v="kirkfranklin"/>
    <n v="1023"/>
    <x v="71"/>
    <n v="772000"/>
    <x v="68"/>
  </r>
  <r>
    <x v="73"/>
    <n v="27"/>
    <x v="0"/>
    <x v="0"/>
    <s v="NA"/>
    <n v="0"/>
    <s v="Pop"/>
    <s v="R&amp;B"/>
    <x v="0"/>
    <s v="kirstin"/>
    <n v="12500"/>
    <x v="72"/>
    <x v="0"/>
    <s v="kirstinmaldonado"/>
    <n v="573000"/>
    <x v="69"/>
    <x v="0"/>
    <s v="kirstin"/>
    <n v="1317"/>
    <x v="72"/>
    <n v="0"/>
    <x v="69"/>
  </r>
  <r>
    <x v="74"/>
    <s v="NA"/>
    <x v="0"/>
    <x v="0"/>
    <s v="NA"/>
    <n v="3"/>
    <s v="Indie Folk"/>
    <s v="Indie Rock"/>
    <x v="0"/>
    <s v="kodaline"/>
    <n v="10400"/>
    <x v="73"/>
    <x v="0"/>
    <s v="Kodaline"/>
    <n v="800000"/>
    <x v="70"/>
    <x v="0"/>
    <s v="kodaline"/>
    <n v="725"/>
    <x v="73"/>
    <n v="0"/>
    <x v="70"/>
  </r>
  <r>
    <x v="75"/>
    <n v="19"/>
    <x v="0"/>
    <x v="0"/>
    <s v="NA"/>
    <n v="0"/>
    <s v="Reggae"/>
    <s v="Dancehall"/>
    <x v="0"/>
    <s v="originalkoffee"/>
    <n v="454"/>
    <x v="74"/>
    <x v="0"/>
    <s v="originalkoffee"/>
    <n v="144000"/>
    <x v="71"/>
    <x v="0"/>
    <s v="originalkoffee"/>
    <n v="54"/>
    <x v="74"/>
    <n v="343000"/>
    <x v="71"/>
  </r>
  <r>
    <x v="76"/>
    <n v="27"/>
    <x v="0"/>
    <x v="0"/>
    <s v="NA"/>
    <n v="1"/>
    <s v="Alternative Rock"/>
    <s v="Pop"/>
    <x v="0"/>
    <s v="kulickofficial"/>
    <n v="1472"/>
    <x v="75"/>
    <x v="0"/>
    <s v="kulickofficial"/>
    <n v="3200"/>
    <x v="72"/>
    <x v="0"/>
    <s v="kulickofficial"/>
    <n v="216"/>
    <x v="75"/>
    <n v="2700"/>
    <x v="72"/>
  </r>
  <r>
    <x v="77"/>
    <n v="27"/>
    <x v="0"/>
    <x v="0"/>
    <s v="NA"/>
    <n v="2"/>
    <s v="Tropical House"/>
    <s v="Deep House"/>
    <x v="0"/>
    <s v="kygomusic"/>
    <n v="1584"/>
    <x v="76"/>
    <x v="0"/>
    <s v="kygoofficial"/>
    <n v="2500000"/>
    <x v="73"/>
    <x v="0"/>
    <s v="kygomusic"/>
    <n v="507"/>
    <x v="25"/>
    <n v="5000000"/>
    <x v="73"/>
  </r>
  <r>
    <x v="78"/>
    <n v="30"/>
    <x v="0"/>
    <x v="0"/>
    <s v="NA"/>
    <n v="1"/>
    <s v="R&amp;B"/>
    <s v="Hip Hop"/>
    <x v="0"/>
    <s v="Labrinth"/>
    <n v="23600"/>
    <x v="77"/>
    <x v="0"/>
    <s v="Labrinth"/>
    <n v="972000"/>
    <x v="74"/>
    <x v="0"/>
    <s v="labrinth"/>
    <n v="134"/>
    <x v="76"/>
    <n v="0"/>
    <x v="74"/>
  </r>
  <r>
    <x v="79"/>
    <s v="NA"/>
    <x v="0"/>
    <x v="0"/>
    <s v="NA"/>
    <n v="2"/>
    <s v="Hip Hop"/>
    <s v="Pop"/>
    <x v="0"/>
    <s v="leikeli47"/>
    <n v="2078"/>
    <x v="78"/>
    <x v="0"/>
    <s v="Leikeli47"/>
    <n v="12000"/>
    <x v="75"/>
    <x v="0"/>
    <s v="leikeli47"/>
    <n v="3"/>
    <x v="77"/>
    <n v="73000"/>
    <x v="75"/>
  </r>
  <r>
    <x v="80"/>
    <n v="20"/>
    <x v="0"/>
    <x v="0"/>
    <s v="NA"/>
    <n v="1"/>
    <s v="R&amp;B"/>
    <s v="Pop"/>
    <x v="0"/>
    <s v="lolozouai"/>
    <n v="3798"/>
    <x v="79"/>
    <x v="0"/>
    <s v="LoloZouai"/>
    <n v="9000"/>
    <x v="76"/>
    <x v="0"/>
    <s v="lolozouai"/>
    <n v="320"/>
    <x v="15"/>
    <n v="53000"/>
    <x v="76"/>
  </r>
  <r>
    <x v="81"/>
    <n v="28"/>
    <x v="0"/>
    <x v="0"/>
    <s v="NA"/>
    <n v="0"/>
    <s v="Hip Hop"/>
    <s v="Trap"/>
    <x v="0"/>
    <s v="LondonOnDaTrack"/>
    <n v="3778"/>
    <x v="80"/>
    <x v="0"/>
    <s v="WeGotLondonOnDaTrack"/>
    <n v="38000"/>
    <x v="77"/>
    <x v="0"/>
    <s v="londonondatrack"/>
    <n v="34"/>
    <x v="56"/>
    <n v="89000"/>
    <x v="77"/>
  </r>
  <r>
    <x v="82"/>
    <s v="NA"/>
    <x v="0"/>
    <x v="0"/>
    <s v="NA"/>
    <n v="0"/>
    <s v="Progressive House"/>
    <s v="Melpdy House"/>
    <x v="0"/>
    <s v="wearelostkings"/>
    <n v="13500"/>
    <x v="81"/>
    <x v="0"/>
    <s v="wearelostkings"/>
    <n v="197000"/>
    <x v="78"/>
    <x v="0"/>
    <s v="wearelostkings"/>
    <n v="85"/>
    <x v="78"/>
    <n v="0"/>
    <x v="45"/>
  </r>
  <r>
    <x v="83"/>
    <n v="26"/>
    <x v="0"/>
    <x v="0"/>
    <s v="NA"/>
    <n v="1"/>
    <s v="Hip Hop"/>
    <s v="Pop"/>
    <x v="0"/>
    <s v="AyLukeChris"/>
    <n v="8795"/>
    <x v="82"/>
    <x v="0"/>
    <s v="lukechrismuzic"/>
    <n v="43000"/>
    <x v="79"/>
    <x v="0"/>
    <s v="aylukechristopher"/>
    <n v="32"/>
    <x v="79"/>
    <n v="0"/>
    <x v="78"/>
  </r>
  <r>
    <x v="84"/>
    <n v="33"/>
    <x v="0"/>
    <x v="0"/>
    <s v="NA"/>
    <n v="4"/>
    <s v="Indie pop"/>
    <s v="ElectroPop"/>
    <x v="0"/>
    <s v="LykkeLi"/>
    <n v="1554"/>
    <x v="83"/>
    <x v="0"/>
    <s v="lykkeli"/>
    <n v="1400000"/>
    <x v="18"/>
    <x v="0"/>
    <s v="lykkeli"/>
    <n v="1836"/>
    <x v="80"/>
    <n v="422000"/>
    <x v="79"/>
  </r>
  <r>
    <x v="85"/>
    <n v="31"/>
    <x v="0"/>
    <x v="0"/>
    <s v="NA"/>
    <n v="4"/>
    <s v="Gospel"/>
    <s v="R&amp;B"/>
    <x v="0"/>
    <s v="malimusic"/>
    <n v="3898"/>
    <x v="84"/>
    <x v="0"/>
    <s v="malimusicnote"/>
    <n v="378000"/>
    <x v="80"/>
    <x v="0"/>
    <s v="malimusic"/>
    <n v="785"/>
    <x v="81"/>
    <n v="0"/>
    <x v="80"/>
  </r>
  <r>
    <x v="86"/>
    <n v="43"/>
    <x v="0"/>
    <x v="0"/>
    <s v="NA"/>
    <n v="4"/>
    <s v="Electronic"/>
    <s v="Funk"/>
    <x v="0"/>
    <s v="MarkRonson"/>
    <n v="6019"/>
    <x v="85"/>
    <x v="0"/>
    <s v="markronson"/>
    <n v="552000"/>
    <x v="81"/>
    <x v="0"/>
    <s v="iammarkronson"/>
    <n v="1236"/>
    <x v="82"/>
    <n v="0"/>
    <x v="81"/>
  </r>
  <r>
    <x v="87"/>
    <n v="23"/>
    <x v="0"/>
    <x v="0"/>
    <s v="NA"/>
    <n v="1"/>
    <s v="Progressive House"/>
    <s v="Big Room House"/>
    <x v="0"/>
    <s v="MartinGarrix"/>
    <n v="16400"/>
    <x v="86"/>
    <x v="0"/>
    <s v="martin.garrix"/>
    <n v="15000000"/>
    <x v="82"/>
    <x v="0"/>
    <s v="martingarrix"/>
    <n v="2888"/>
    <x v="83"/>
    <n v="12000000"/>
    <x v="82"/>
  </r>
  <r>
    <x v="88"/>
    <n v="32"/>
    <x v="0"/>
    <x v="0"/>
    <s v="NA"/>
    <n v="0"/>
    <s v="Pop"/>
    <s v="Rock"/>
    <x v="0"/>
    <s v="matthewkoma"/>
    <n v="12600"/>
    <x v="84"/>
    <x v="0"/>
    <s v="MatthewKoma"/>
    <n v="672000"/>
    <x v="83"/>
    <x v="0"/>
    <s v="matthewkoma"/>
    <n v="2113"/>
    <x v="84"/>
    <n v="176000"/>
    <x v="83"/>
  </r>
  <r>
    <x v="89"/>
    <n v="33"/>
    <x v="0"/>
    <x v="0"/>
    <s v="NA"/>
    <n v="4"/>
    <s v="R&amp;B"/>
    <s v="Alternative R&amp;B"/>
    <x v="0"/>
    <s v="Miguel"/>
    <n v="25000"/>
    <x v="87"/>
    <x v="0"/>
    <s v="miguelmusic"/>
    <n v="2000000"/>
    <x v="46"/>
    <x v="0"/>
    <s v="miguel"/>
    <n v="11"/>
    <x v="85"/>
    <n v="0"/>
    <x v="84"/>
  </r>
  <r>
    <x v="90"/>
    <n v="26"/>
    <x v="0"/>
    <x v="0"/>
    <s v="NA"/>
    <n v="9"/>
    <s v="Pop"/>
    <s v="Hip Hop"/>
    <x v="0"/>
    <s v="mileycyrus"/>
    <n v="10100"/>
    <x v="88"/>
    <x v="0"/>
    <s v="MileyCyrus"/>
    <n v="44000000"/>
    <x v="84"/>
    <x v="0"/>
    <s v="mileycyrus"/>
    <n v="328"/>
    <x v="86"/>
    <n v="12000000"/>
    <x v="81"/>
  </r>
  <r>
    <x v="91"/>
    <s v="NA"/>
    <x v="0"/>
    <x v="0"/>
    <s v="NA"/>
    <n v="2"/>
    <s v="Pop rock"/>
    <m/>
    <x v="0"/>
    <s v="missiomusic"/>
    <n v="653"/>
    <x v="79"/>
    <x v="0"/>
    <s v="MissioMusic"/>
    <n v="33000"/>
    <x v="85"/>
    <x v="0"/>
    <s v="missiomusic"/>
    <n v="89"/>
    <x v="87"/>
    <n v="337000"/>
    <x v="85"/>
  </r>
  <r>
    <x v="92"/>
    <s v="NA"/>
    <x v="0"/>
    <x v="0"/>
    <s v="NA"/>
    <n v="6"/>
    <s v="Indie Rock"/>
    <s v="Alternative Rock"/>
    <x v="0"/>
    <s v="MoonTaxi"/>
    <n v="5619"/>
    <x v="54"/>
    <x v="0"/>
    <s v="ridethemoontaxi"/>
    <n v="100000"/>
    <x v="86"/>
    <x v="0"/>
    <s v="moon_taxi"/>
    <n v="1409"/>
    <x v="88"/>
    <n v="0"/>
    <x v="69"/>
  </r>
  <r>
    <x v="93"/>
    <s v="NA"/>
    <x v="0"/>
    <x v="0"/>
    <s v="NA"/>
    <n v="1"/>
    <s v="R&amp;B"/>
    <s v="Soul"/>
    <x v="0"/>
    <s v="MossKena"/>
    <n v="2620"/>
    <x v="89"/>
    <x v="0"/>
    <s v="MossKena"/>
    <n v="3500"/>
    <x v="87"/>
    <x v="0"/>
    <s v="mosskena"/>
    <n v="151"/>
    <x v="89"/>
    <n v="0"/>
    <x v="86"/>
  </r>
  <r>
    <x v="94"/>
    <s v="NA"/>
    <x v="0"/>
    <x v="0"/>
    <s v="NA"/>
    <n v="2"/>
    <s v="Dark Pop"/>
    <s v="Pop Rock"/>
    <x v="0"/>
    <s v="whereismuna"/>
    <n v="2714"/>
    <x v="90"/>
    <x v="0"/>
    <s v="whereismuna"/>
    <n v="26000"/>
    <x v="88"/>
    <x v="0"/>
    <s v="whereismuna"/>
    <n v="21"/>
    <x v="90"/>
    <n v="0"/>
    <x v="87"/>
  </r>
  <r>
    <x v="95"/>
    <n v="31"/>
    <x v="0"/>
    <x v="0"/>
    <s v="NA"/>
    <n v="2"/>
    <s v="Soul"/>
    <s v="R&amp;B"/>
    <x v="0"/>
    <s v="thisnao"/>
    <n v="613"/>
    <x v="91"/>
    <x v="0"/>
    <s v="thisnao"/>
    <n v="95000"/>
    <x v="89"/>
    <x v="0"/>
    <s v="this_nao"/>
    <n v="327"/>
    <x v="91"/>
    <n v="137000"/>
    <x v="88"/>
  </r>
  <r>
    <x v="96"/>
    <n v="38"/>
    <x v="0"/>
    <x v="0"/>
    <s v="NA"/>
    <n v="6"/>
    <s v="Reggae"/>
    <m/>
    <x v="0"/>
    <s v="nickyjampr"/>
    <n v="8941"/>
    <x v="92"/>
    <x v="0"/>
    <s v="NickyJamPR"/>
    <n v="24000000"/>
    <x v="90"/>
    <x v="0"/>
    <s v="nickyjampr"/>
    <n v="10221"/>
    <x v="92"/>
    <n v="18000000"/>
    <x v="89"/>
  </r>
  <r>
    <x v="97"/>
    <n v="23"/>
    <x v="0"/>
    <x v="0"/>
    <s v="NA"/>
    <n v="0"/>
    <s v="R&amp;B"/>
    <s v="Pop"/>
    <x v="0"/>
    <s v="Normani"/>
    <n v="13100"/>
    <x v="93"/>
    <x v="0"/>
    <s v="normanikordei"/>
    <n v="255000"/>
    <x v="91"/>
    <x v="0"/>
    <s v="normani"/>
    <n v="166"/>
    <x v="93"/>
    <n v="414000"/>
    <x v="90"/>
  </r>
  <r>
    <x v="98"/>
    <s v="NA"/>
    <x v="0"/>
    <x v="0"/>
    <s v="NA"/>
    <n v="2"/>
    <s v="Alternative Rock"/>
    <m/>
    <x v="0"/>
    <s v="nbthieves"/>
    <n v="9878"/>
    <x v="94"/>
    <x v="0"/>
    <s v="NothingButThieves"/>
    <n v="213000"/>
    <x v="92"/>
    <x v="0"/>
    <s v="nothingbutthieves"/>
    <n v="1211"/>
    <x v="94"/>
    <n v="0"/>
    <x v="91"/>
  </r>
  <r>
    <x v="99"/>
    <n v="24"/>
    <x v="0"/>
    <x v="0"/>
    <s v="NA"/>
    <n v="0"/>
    <s v="Progressive House"/>
    <s v="Future House"/>
    <x v="0"/>
    <s v="OliverHeldens"/>
    <n v="20600"/>
    <x v="95"/>
    <x v="0"/>
    <s v="OliverHeldens"/>
    <n v="3000000"/>
    <x v="93"/>
    <x v="0"/>
    <s v="oliverheldens"/>
    <n v="1734"/>
    <x v="43"/>
    <n v="679000"/>
    <x v="92"/>
  </r>
  <r>
    <x v="100"/>
    <n v="39"/>
    <x v="0"/>
    <x v="0"/>
    <s v="NA"/>
    <n v="16"/>
    <s v="Pop rock"/>
    <s v="R&amp;B"/>
    <x v="0"/>
    <s v="Pink"/>
    <n v="7417"/>
    <x v="96"/>
    <x v="0"/>
    <s v="pink"/>
    <n v="31000000"/>
    <x v="62"/>
    <x v="0"/>
    <s v="pink"/>
    <n v="1073"/>
    <x v="95"/>
    <n v="0"/>
    <x v="93"/>
  </r>
  <r>
    <x v="101"/>
    <s v="NA"/>
    <x v="0"/>
    <x v="0"/>
    <s v="NA"/>
    <n v="7"/>
    <s v="A Cappella"/>
    <s v="Pop"/>
    <x v="0"/>
    <s v="PTXofficial"/>
    <n v="19700"/>
    <x v="97"/>
    <x v="0"/>
    <s v="Pentatonix"/>
    <n v="3600000"/>
    <x v="94"/>
    <x v="0"/>
    <s v="PTXofficial"/>
    <n v="2191"/>
    <x v="96"/>
    <n v="16000000"/>
    <x v="63"/>
  </r>
  <r>
    <x v="102"/>
    <n v="45"/>
    <x v="0"/>
    <x v="0"/>
    <s v="NA"/>
    <n v="7"/>
    <s v="Folk"/>
    <s v="Rock"/>
    <x v="0"/>
    <s v="raylamontagne"/>
    <n v="925"/>
    <x v="98"/>
    <x v="0"/>
    <s v="raylamontagne"/>
    <n v="837000"/>
    <x v="95"/>
    <x v="0"/>
    <s v="raylamontagne"/>
    <n v="346"/>
    <x v="97"/>
    <n v="0"/>
    <x v="94"/>
  </r>
  <r>
    <x v="103"/>
    <n v="32"/>
    <x v="0"/>
    <x v="0"/>
    <s v="NA"/>
    <n v="1"/>
    <s v="Alternative R&amp;B"/>
    <m/>
    <x v="0"/>
    <s v="RoJamesXIX"/>
    <n v="254"/>
    <x v="99"/>
    <x v="0"/>
    <s v="rojamesxix"/>
    <n v="40000"/>
    <x v="96"/>
    <x v="0"/>
    <s v="rojamesxix"/>
    <n v="49"/>
    <x v="98"/>
    <n v="0"/>
    <x v="95"/>
  </r>
  <r>
    <x v="104"/>
    <n v="16"/>
    <x v="0"/>
    <x v="0"/>
    <s v="NA"/>
    <n v="0"/>
    <s v="R&amp;B"/>
    <s v="Soul"/>
    <x v="0"/>
    <s v="oneruel"/>
    <n v="561"/>
    <x v="100"/>
    <x v="0"/>
    <s v="oneruel"/>
    <n v="63000"/>
    <x v="97"/>
    <x v="0"/>
    <s v="oneruel"/>
    <n v="252"/>
    <x v="99"/>
    <n v="450000"/>
    <x v="96"/>
  </r>
  <r>
    <x v="105"/>
    <s v="NA"/>
    <x v="0"/>
    <x v="0"/>
    <s v="NA"/>
    <n v="0"/>
    <s v="Hip Hop"/>
    <m/>
    <x v="0"/>
    <s v="sam_dew"/>
    <n v="1190"/>
    <x v="101"/>
    <x v="0"/>
    <s v="samdewmusic"/>
    <n v="5800"/>
    <x v="98"/>
    <x v="0"/>
    <s v="sam_dew"/>
    <n v="0"/>
    <x v="100"/>
    <n v="228"/>
    <x v="97"/>
  </r>
  <r>
    <x v="106"/>
    <n v="24"/>
    <x v="0"/>
    <x v="0"/>
    <s v="NA"/>
    <n v="0"/>
    <s v="Pop"/>
    <m/>
    <x v="0"/>
    <s v="sadgirlsloan"/>
    <n v="4216"/>
    <x v="102"/>
    <x v="0"/>
    <s v="sadgirlsloan"/>
    <n v="12000"/>
    <x v="75"/>
    <x v="0"/>
    <s v="sadgirlsloan"/>
    <n v="115"/>
    <x v="101"/>
    <n v="199000"/>
    <x v="15"/>
  </r>
  <r>
    <x v="107"/>
    <n v="42"/>
    <x v="0"/>
    <x v="0"/>
    <s v="NA"/>
    <n v="18"/>
    <s v="Latin"/>
    <s v="Pop"/>
    <x v="0"/>
    <s v="shakira"/>
    <n v="6219"/>
    <x v="103"/>
    <x v="0"/>
    <s v="shakira"/>
    <n v="101000000"/>
    <x v="99"/>
    <x v="0"/>
    <s v="shakira"/>
    <n v="1398"/>
    <x v="102"/>
    <n v="25000000"/>
    <x v="98"/>
  </r>
  <r>
    <x v="108"/>
    <n v="27"/>
    <x v="0"/>
    <x v="0"/>
    <s v="NA"/>
    <n v="1"/>
    <m/>
    <s v="Pop"/>
    <x v="0"/>
    <s v="skottmusic"/>
    <n v="916"/>
    <x v="104"/>
    <x v="0"/>
    <s v="skottmusic"/>
    <n v="19000"/>
    <x v="47"/>
    <x v="0"/>
    <s v="skottpeace"/>
    <n v="345"/>
    <x v="103"/>
    <n v="37000"/>
    <x v="69"/>
  </r>
  <r>
    <x v="109"/>
    <s v="NA"/>
    <x v="0"/>
    <x v="0"/>
    <s v="NA"/>
    <n v="0"/>
    <s v="Electronic"/>
    <s v="R&amp;B"/>
    <x v="0"/>
    <s v="snakehipsuk"/>
    <n v="4012"/>
    <x v="105"/>
    <x v="0"/>
    <s v="Snakehipsuk"/>
    <n v="140000"/>
    <x v="100"/>
    <x v="0"/>
    <s v="snakehipsmusic"/>
    <n v="90"/>
    <x v="104"/>
    <n v="0"/>
    <x v="99"/>
  </r>
  <r>
    <x v="110"/>
    <s v="NA"/>
    <x v="0"/>
    <x v="0"/>
    <s v="NA"/>
    <n v="0"/>
    <s v="R&amp;B"/>
    <s v="Pop"/>
    <x v="0"/>
    <s v="stargate"/>
    <n v="63"/>
    <x v="106"/>
    <x v="0"/>
    <s v="2StargateMusic"/>
    <n v="5300"/>
    <x v="101"/>
    <x v="0"/>
    <s v="stargatemusic"/>
    <n v="118"/>
    <x v="105"/>
    <n v="54000"/>
    <x v="100"/>
  </r>
  <r>
    <x v="111"/>
    <s v="NA"/>
    <x v="0"/>
    <x v="0"/>
    <s v="NA"/>
    <n v="0"/>
    <s v="R&amp;B"/>
    <s v="Pop"/>
    <x v="0"/>
    <s v="callmestelacole"/>
    <n v="2863"/>
    <x v="107"/>
    <x v="0"/>
    <s v="callmestelacole"/>
    <n v="1100"/>
    <x v="25"/>
    <x v="0"/>
    <s v="callmestelacole"/>
    <n v="250"/>
    <x v="106"/>
    <n v="0"/>
    <x v="101"/>
  </r>
  <r>
    <x v="112"/>
    <s v="NA"/>
    <x v="0"/>
    <x v="0"/>
    <s v="NA"/>
    <n v="1"/>
    <s v="Pop"/>
    <m/>
    <x v="0"/>
    <s v="SUP3RFRUIT"/>
    <n v="6236"/>
    <x v="108"/>
    <x v="0"/>
    <s v="Scomiche"/>
    <n v="470000"/>
    <x v="102"/>
    <x v="0"/>
    <s v="sup3rfruit"/>
    <n v="1089"/>
    <x v="107"/>
    <n v="2100000"/>
    <x v="102"/>
  </r>
  <r>
    <x v="113"/>
    <n v="28"/>
    <x v="0"/>
    <x v="0"/>
    <s v="NA"/>
    <n v="1"/>
    <s v="Alternative R&amp;B"/>
    <s v="Neo Soul"/>
    <x v="0"/>
    <s v="sza"/>
    <n v="6500"/>
    <x v="109"/>
    <x v="0"/>
    <s v="sza"/>
    <n v="485000"/>
    <x v="103"/>
    <x v="0"/>
    <s v="sza"/>
    <n v="32"/>
    <x v="7"/>
    <n v="1300000"/>
    <x v="70"/>
  </r>
  <r>
    <x v="114"/>
    <s v="NA"/>
    <x v="0"/>
    <x v="0"/>
    <s v="NA"/>
    <n v="1"/>
    <s v="French House"/>
    <s v="Electronic"/>
    <x v="0"/>
    <s v="TheBlaze_Prod"/>
    <n v="198"/>
    <x v="110"/>
    <x v="0"/>
    <s v="TheBlazeProduction"/>
    <n v="68000"/>
    <x v="104"/>
    <x v="0"/>
    <s v="theblazeprod"/>
    <n v="52"/>
    <x v="108"/>
    <n v="122000"/>
    <x v="103"/>
  </r>
  <r>
    <x v="115"/>
    <s v="NA"/>
    <x v="0"/>
    <x v="0"/>
    <s v="NA"/>
    <n v="2"/>
    <s v="Experimental Rock"/>
    <m/>
    <x v="0"/>
    <s v="thevoidz"/>
    <n v="218"/>
    <x v="111"/>
    <x v="1"/>
    <m/>
    <n v="0"/>
    <x v="57"/>
    <x v="0"/>
    <s v="thevoidz"/>
    <n v="515"/>
    <x v="109"/>
    <n v="0"/>
    <x v="104"/>
  </r>
  <r>
    <x v="116"/>
    <s v="NA"/>
    <x v="0"/>
    <x v="0"/>
    <s v="NA"/>
    <n v="8"/>
    <s v="Post-grunge"/>
    <s v="Hard Rock"/>
    <x v="0"/>
    <s v="threedaysgrace"/>
    <n v="1600"/>
    <x v="112"/>
    <x v="0"/>
    <s v="threedaysgrace"/>
    <n v="7500000"/>
    <x v="105"/>
    <x v="0"/>
    <s v="threedaysgrace"/>
    <n v="893"/>
    <x v="110"/>
    <n v="2300000"/>
    <x v="105"/>
  </r>
  <r>
    <x v="117"/>
    <s v="NA"/>
    <x v="0"/>
    <x v="0"/>
    <s v="NA"/>
    <n v="0"/>
    <s v="Dance"/>
    <m/>
    <x v="0"/>
    <s v="tieksmusic"/>
    <n v="1800"/>
    <x v="113"/>
    <x v="0"/>
    <s v="tieksmusic"/>
    <n v="5500"/>
    <x v="106"/>
    <x v="0"/>
    <s v="tieksmusic"/>
    <n v="392"/>
    <x v="106"/>
    <n v="2100"/>
    <x v="106"/>
  </r>
  <r>
    <x v="118"/>
    <n v="28"/>
    <x v="0"/>
    <x v="0"/>
    <s v="NA"/>
    <n v="3"/>
    <s v="Indie Pop"/>
    <s v="Folk Pop"/>
    <x v="0"/>
    <s v="tompeterodell"/>
    <n v="4600"/>
    <x v="114"/>
    <x v="0"/>
    <s v="TomOdellmusic"/>
    <n v="710000"/>
    <x v="107"/>
    <x v="0"/>
    <s v="tompeterodell"/>
    <n v="1028"/>
    <x v="111"/>
    <n v="0"/>
    <x v="107"/>
  </r>
  <r>
    <x v="119"/>
    <s v="NA"/>
    <x v="0"/>
    <x v="0"/>
    <s v="NA"/>
    <n v="0"/>
    <s v="Rock"/>
    <m/>
    <x v="0"/>
    <s v="thenametomi"/>
    <n v="457"/>
    <x v="115"/>
    <x v="0"/>
    <s v="thenametomi"/>
    <n v="777"/>
    <x v="108"/>
    <x v="0"/>
    <s v="thenametomi"/>
    <n v="291"/>
    <x v="112"/>
    <n v="0"/>
    <x v="32"/>
  </r>
  <r>
    <x v="120"/>
    <n v="23"/>
    <x v="0"/>
    <x v="0"/>
    <s v="NA"/>
    <n v="3"/>
    <s v="R&amp;B"/>
    <m/>
    <x v="0"/>
    <s v="ToneStith"/>
    <n v="18400"/>
    <x v="116"/>
    <x v="0"/>
    <s v="tonestithofficial"/>
    <n v="6000"/>
    <x v="109"/>
    <x v="0"/>
    <s v="tonestith"/>
    <n v="42"/>
    <x v="113"/>
    <n v="59000"/>
    <x v="108"/>
  </r>
  <r>
    <x v="121"/>
    <n v="24"/>
    <x v="0"/>
    <x v="0"/>
    <s v="NA"/>
    <n v="1"/>
    <s v="Rock"/>
    <m/>
    <x v="0"/>
    <s v="toniromiti"/>
    <n v="63000"/>
    <x v="117"/>
    <x v="0"/>
    <s v="RomitiMusic"/>
    <n v="381000"/>
    <x v="110"/>
    <x v="0"/>
    <s v="toniromiti"/>
    <n v="383"/>
    <x v="114"/>
    <n v="700000"/>
    <x v="109"/>
  </r>
  <r>
    <x v="122"/>
    <n v="26"/>
    <x v="0"/>
    <x v="0"/>
    <s v="NA"/>
    <n v="3"/>
    <s v="Pop"/>
    <s v="ElectroPop"/>
    <x v="0"/>
    <s v="tovestyrke"/>
    <n v="3715"/>
    <x v="118"/>
    <x v="0"/>
    <s v="tovestyrke"/>
    <n v="56000"/>
    <x v="111"/>
    <x v="0"/>
    <s v="tovestyrke"/>
    <n v="1167"/>
    <x v="115"/>
    <n v="120000"/>
    <x v="110"/>
  </r>
  <r>
    <x v="123"/>
    <n v="27"/>
    <x v="0"/>
    <x v="0"/>
    <s v="NA"/>
    <n v="3"/>
    <s v="Country"/>
    <s v="Folk"/>
    <x v="0"/>
    <s v="TTChilders"/>
    <n v="2488"/>
    <x v="119"/>
    <x v="0"/>
    <s v="tylerchildersmusic"/>
    <n v="123000"/>
    <x v="112"/>
    <x v="0"/>
    <s v="timmytychilders"/>
    <n v="928"/>
    <x v="116"/>
    <n v="69000"/>
    <x v="111"/>
  </r>
  <r>
    <x v="124"/>
    <n v="40"/>
    <x v="0"/>
    <x v="0"/>
    <s v="NA"/>
    <n v="19"/>
    <s v="R&amp;B"/>
    <s v="Pop"/>
    <x v="0"/>
    <s v="usher"/>
    <n v="5800"/>
    <x v="120"/>
    <x v="0"/>
    <s v="usher"/>
    <n v="44000000"/>
    <x v="113"/>
    <x v="0"/>
    <s v="usher"/>
    <n v="91"/>
    <x v="117"/>
    <n v="0"/>
    <x v="112"/>
  </r>
  <r>
    <x v="125"/>
    <s v="NA"/>
    <x v="0"/>
    <x v="0"/>
    <s v="NA"/>
    <s v="NA"/>
    <m/>
    <m/>
    <x v="0"/>
    <s v="vrbroussard"/>
    <n v="1118"/>
    <x v="121"/>
    <x v="0"/>
    <s v="valeriebroussardmusic"/>
    <n v="2600"/>
    <x v="114"/>
    <x v="0"/>
    <s v="valerie.broussard"/>
    <n v="33"/>
    <x v="118"/>
    <n v="16000"/>
    <x v="69"/>
  </r>
  <r>
    <x v="126"/>
    <n v="30"/>
    <x v="0"/>
    <x v="0"/>
    <s v="NA"/>
    <n v="0"/>
    <s v="Future Bass"/>
    <s v="Trap"/>
    <x v="0"/>
    <s v="djvanic"/>
    <n v="8587"/>
    <x v="122"/>
    <x v="0"/>
    <s v="djvanic"/>
    <n v="164000"/>
    <x v="115"/>
    <x v="0"/>
    <s v="djvanic"/>
    <n v="580"/>
    <x v="119"/>
    <n v="36000"/>
    <x v="66"/>
  </r>
  <r>
    <x v="127"/>
    <s v="NA"/>
    <x v="0"/>
    <x v="0"/>
    <s v="NA"/>
    <n v="6"/>
    <s v="Pop rock"/>
    <s v="Indie Rock"/>
    <x v="0"/>
    <s v="WALKTHEMOONband"/>
    <n v="808"/>
    <x v="123"/>
    <x v="0"/>
    <s v="walkthemoon"/>
    <n v="450000"/>
    <x v="116"/>
    <x v="0"/>
    <s v="walkthemoonband"/>
    <n v="550"/>
    <x v="120"/>
    <n v="685000"/>
    <x v="113"/>
  </r>
  <r>
    <x v="128"/>
    <s v="NA"/>
    <x v="0"/>
    <x v="0"/>
    <s v="NA"/>
    <s v="NA"/>
    <m/>
    <m/>
    <x v="0"/>
    <s v="WinnetkaBowling"/>
    <n v="292"/>
    <x v="124"/>
    <x v="0"/>
    <s v="WinnetkaBowlingLeague"/>
    <n v="1000"/>
    <x v="117"/>
    <x v="0"/>
    <s v="WinnetkabowlingLeague"/>
    <n v="221"/>
    <x v="121"/>
    <n v="1500"/>
    <x v="114"/>
  </r>
  <r>
    <x v="129"/>
    <n v="28"/>
    <x v="0"/>
    <x v="0"/>
    <s v="NA"/>
    <n v="4"/>
    <s v="Afropop"/>
    <s v="Afrobeat"/>
    <x v="0"/>
    <s v="wizkidayo"/>
    <n v="50800"/>
    <x v="125"/>
    <x v="0"/>
    <s v="wizkidmusic"/>
    <n v="2000000"/>
    <x v="46"/>
    <x v="0"/>
    <s v="wizkidayo"/>
    <n v="2011"/>
    <x v="122"/>
    <n v="0"/>
    <x v="115"/>
  </r>
  <r>
    <x v="130"/>
    <s v="NA"/>
    <x v="0"/>
    <x v="0"/>
    <s v="NA"/>
    <n v="2"/>
    <s v="Alternate Rock"/>
    <s v="Indie Pop"/>
    <x v="0"/>
    <s v="wolfalicemusic"/>
    <n v="3948"/>
    <x v="126"/>
    <x v="0"/>
    <s v="wolfalicemusic"/>
    <n v="231000"/>
    <x v="118"/>
    <x v="0"/>
    <s v="wolfaliceband"/>
    <n v="1393"/>
    <x v="123"/>
    <n v="129000"/>
    <x v="48"/>
  </r>
  <r>
    <x v="131"/>
    <s v="NA"/>
    <x v="0"/>
    <x v="0"/>
    <s v="NA"/>
    <s v="NA"/>
    <m/>
    <m/>
    <x v="0"/>
    <s v="xlovers"/>
    <n v="687"/>
    <x v="127"/>
    <x v="0"/>
    <s v="XLoversMusic"/>
    <n v="5600"/>
    <x v="119"/>
    <x v="0"/>
    <s v="xlovers"/>
    <n v="70"/>
    <x v="124"/>
    <n v="1100"/>
    <x v="116"/>
  </r>
  <r>
    <x v="132"/>
    <n v="26"/>
    <x v="0"/>
    <x v="0"/>
    <s v="NA"/>
    <n v="2"/>
    <s v="R&amp;B"/>
    <s v="Alternative R&amp;B"/>
    <x v="0"/>
    <s v="zaynmalik"/>
    <n v="3579"/>
    <x v="128"/>
    <x v="0"/>
    <s v="zayn"/>
    <n v="19700000"/>
    <x v="120"/>
    <x v="0"/>
    <s v="zayn"/>
    <n v="126"/>
    <x v="125"/>
    <n v="0"/>
    <x v="73"/>
  </r>
  <r>
    <x v="133"/>
    <s v="NA"/>
    <x v="0"/>
    <x v="0"/>
    <s v="NA"/>
    <n v="0"/>
    <s v="Indie Pop"/>
    <s v="Alternative Rock"/>
    <x v="0"/>
    <s v="halfaliveco"/>
    <n v="397"/>
    <x v="129"/>
    <x v="0"/>
    <s v="halfalivejoshtaylor"/>
    <n v="14000"/>
    <x v="121"/>
    <x v="0"/>
    <s v="halfaliveco"/>
    <n v="215"/>
    <x v="126"/>
    <n v="228000"/>
    <x v="78"/>
  </r>
  <r>
    <x v="134"/>
    <n v="22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135"/>
    <n v="31"/>
    <x v="1"/>
    <x v="0"/>
    <n v="10000000"/>
    <n v="5"/>
    <s v="Pop"/>
    <s v="Hip-Hop"/>
    <x v="0"/>
    <s v="aaroncarter"/>
    <n v="4980"/>
    <x v="70"/>
    <x v="0"/>
    <s v="AaronCarterMusic"/>
    <n v="490437"/>
    <x v="122"/>
    <x v="0"/>
    <s v="aaroncarter"/>
    <n v="161"/>
    <x v="127"/>
    <n v="85272"/>
    <x v="117"/>
  </r>
  <r>
    <x v="136"/>
    <s v="NA"/>
    <x v="1"/>
    <x v="0"/>
    <n v="200000000"/>
    <n v="17"/>
    <s v="Hard Rock"/>
    <m/>
    <x v="0"/>
    <s v="acdc"/>
    <n v="672"/>
    <x v="130"/>
    <x v="0"/>
    <s v="acdc"/>
    <n v="29266821"/>
    <x v="123"/>
    <x v="0"/>
    <s v="acdc"/>
    <n v="498"/>
    <x v="56"/>
    <n v="4971771"/>
    <x v="118"/>
  </r>
  <r>
    <x v="137"/>
    <n v="64"/>
    <x v="1"/>
    <x v="0"/>
    <s v="NA"/>
    <n v="9"/>
    <s v="New Wave"/>
    <s v="Alternative Rock"/>
    <x v="0"/>
    <s v="adamaofficial"/>
    <n v="835"/>
    <x v="131"/>
    <x v="0"/>
    <s v="antmusicofficial"/>
    <n v="179022"/>
    <x v="124"/>
    <x v="0"/>
    <s v="adamantofficial"/>
    <n v="413"/>
    <x v="128"/>
    <n v="28000"/>
    <x v="119"/>
  </r>
  <r>
    <x v="138"/>
    <n v="37"/>
    <x v="1"/>
    <x v="0"/>
    <n v="3000000"/>
    <n v="3"/>
    <s v="Pop"/>
    <s v="pop rock"/>
    <x v="0"/>
    <s v="adamlambert"/>
    <n v="8496"/>
    <x v="18"/>
    <x v="0"/>
    <s v="AdamLambert"/>
    <n v="4698787"/>
    <x v="125"/>
    <x v="0"/>
    <s v="adamlambert"/>
    <n v="2307"/>
    <x v="71"/>
    <n v="1246121"/>
    <x v="120"/>
  </r>
  <r>
    <x v="139"/>
    <n v="31"/>
    <x v="1"/>
    <x v="0"/>
    <n v="100000000"/>
    <n v="3"/>
    <s v="Pop"/>
    <s v="Soul"/>
    <x v="0"/>
    <s v="adele"/>
    <n v="309"/>
    <x v="132"/>
    <x v="0"/>
    <s v="adele"/>
    <n v="63177167"/>
    <x v="126"/>
    <x v="0"/>
    <s v="adele"/>
    <n v="355"/>
    <x v="129"/>
    <n v="19771482"/>
    <x v="121"/>
  </r>
  <r>
    <x v="140"/>
    <s v="NA"/>
    <x v="1"/>
    <x v="0"/>
    <s v="NA"/>
    <n v="6"/>
    <s v="Alternative Metal"/>
    <s v="Hard Rock"/>
    <x v="1"/>
    <m/>
    <n v="0"/>
    <x v="58"/>
    <x v="0"/>
    <s v="officialadema"/>
    <n v="31693"/>
    <x v="127"/>
    <x v="1"/>
    <m/>
    <n v="0"/>
    <x v="35"/>
    <n v="2076"/>
    <x v="122"/>
  </r>
  <r>
    <x v="141"/>
    <s v="NA"/>
    <x v="1"/>
    <x v="0"/>
    <n v="150000000"/>
    <n v="15"/>
    <s v="Hard Rock"/>
    <s v="Blues Rock"/>
    <x v="0"/>
    <s v="aerosmith"/>
    <n v="5424"/>
    <x v="133"/>
    <x v="0"/>
    <s v="aerosmith"/>
    <n v="16046342"/>
    <x v="128"/>
    <x v="0"/>
    <s v="aerosmith"/>
    <n v="1496"/>
    <x v="11"/>
    <n v="2099073"/>
    <x v="123"/>
  </r>
  <r>
    <x v="142"/>
    <n v="60"/>
    <x v="1"/>
    <x v="0"/>
    <n v="80000000"/>
    <n v="20"/>
    <s v="Country"/>
    <s v="Bluegrass"/>
    <x v="0"/>
    <s v="officialjackson"/>
    <n v="1791"/>
    <x v="134"/>
    <x v="0"/>
    <s v="officialalanjackson"/>
    <n v="4843628"/>
    <x v="129"/>
    <x v="0"/>
    <s v="officialalanjackson"/>
    <n v="427"/>
    <x v="130"/>
    <n v="1147638"/>
    <x v="124"/>
  </r>
  <r>
    <x v="143"/>
    <n v="71"/>
    <x v="1"/>
    <x v="0"/>
    <n v="50000000"/>
    <n v="27"/>
    <s v="Hard Rock"/>
    <s v="Heavy Metal"/>
    <x v="0"/>
    <s v="alicecooper"/>
    <n v="2216"/>
    <x v="135"/>
    <x v="0"/>
    <s v="alicecooper"/>
    <n v="4365926"/>
    <x v="130"/>
    <x v="0"/>
    <s v="alicecooper"/>
    <n v="1224"/>
    <x v="131"/>
    <n v="298190"/>
    <x v="125"/>
  </r>
  <r>
    <x v="8"/>
    <n v="38"/>
    <x v="1"/>
    <x v="0"/>
    <n v="65000000"/>
    <n v="6"/>
    <s v="R&amp;B"/>
    <s v="Hip-Hop"/>
    <x v="0"/>
    <s v="aliciakeys"/>
    <n v="8069"/>
    <x v="8"/>
    <x v="0"/>
    <s v="aliciakeys"/>
    <n v="33074459"/>
    <x v="131"/>
    <x v="0"/>
    <s v="aliciakeys"/>
    <n v="2295"/>
    <x v="8"/>
    <n v="3418305"/>
    <x v="126"/>
  </r>
  <r>
    <x v="144"/>
    <n v="42"/>
    <x v="1"/>
    <x v="0"/>
    <s v="NA"/>
    <n v="4"/>
    <s v="Latin Pop"/>
    <s v="Rock"/>
    <x v="1"/>
    <m/>
    <n v="0"/>
    <x v="58"/>
    <x v="1"/>
    <m/>
    <n v="0"/>
    <x v="57"/>
    <x v="1"/>
    <m/>
    <n v="0"/>
    <x v="35"/>
    <n v="54"/>
    <x v="127"/>
  </r>
  <r>
    <x v="145"/>
    <n v="34"/>
    <x v="1"/>
    <x v="0"/>
    <n v="40000000"/>
    <n v="6"/>
    <s v="Pop punk"/>
    <s v="Pop rock"/>
    <x v="0"/>
    <s v="avrillavigne"/>
    <n v="4000"/>
    <x v="136"/>
    <x v="0"/>
    <s v="avrillavigne"/>
    <n v="49254112"/>
    <x v="132"/>
    <x v="0"/>
    <s v="avrillavigne"/>
    <n v="246"/>
    <x v="132"/>
    <n v="9172486"/>
    <x v="128"/>
  </r>
  <r>
    <x v="146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147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148"/>
    <s v="NA"/>
    <x v="1"/>
    <x v="0"/>
    <s v="NA"/>
    <n v="2"/>
    <s v="K-pop"/>
    <m/>
    <x v="1"/>
    <m/>
    <n v="0"/>
    <x v="58"/>
    <x v="0"/>
    <s v="ateezofficial"/>
    <n v="49955"/>
    <x v="133"/>
    <x v="1"/>
    <m/>
    <n v="0"/>
    <x v="35"/>
    <n v="21672"/>
    <x v="32"/>
  </r>
  <r>
    <x v="149"/>
    <n v="60"/>
    <x v="1"/>
    <x v="0"/>
    <s v="NA"/>
    <n v="8"/>
    <s v="R&amp;B"/>
    <m/>
    <x v="0"/>
    <s v="KennyEdmonds"/>
    <n v="811"/>
    <x v="137"/>
    <x v="0"/>
    <s v="babyface"/>
    <n v="1548498"/>
    <x v="134"/>
    <x v="0"/>
    <s v="babyface"/>
    <n v="196"/>
    <x v="133"/>
    <n v="15593"/>
    <x v="129"/>
  </r>
  <r>
    <x v="11"/>
    <s v="NA"/>
    <x v="1"/>
    <x v="0"/>
    <n v="100000000"/>
    <n v="9"/>
    <s v="Pop"/>
    <s v="dance-pop"/>
    <x v="0"/>
    <s v="backstreetboys"/>
    <n v="18600"/>
    <x v="11"/>
    <x v="0"/>
    <s v="backstreetboys"/>
    <n v="11165902"/>
    <x v="135"/>
    <x v="0"/>
    <s v="backstreetboys"/>
    <n v="2036"/>
    <x v="11"/>
    <n v="3528795"/>
    <x v="130"/>
  </r>
  <r>
    <x v="150"/>
    <n v="77"/>
    <x v="1"/>
    <x v="0"/>
    <n v="150000000"/>
    <n v="36"/>
    <s v="Broadway"/>
    <s v="Traditional Pop"/>
    <x v="0"/>
    <s v="barbrastreisand"/>
    <n v="2667"/>
    <x v="138"/>
    <x v="0"/>
    <s v="barbrastreisand"/>
    <n v="2705715"/>
    <x v="136"/>
    <x v="0"/>
    <s v="barbrastreisand"/>
    <n v="691"/>
    <x v="134"/>
    <n v="142688"/>
    <x v="131"/>
  </r>
  <r>
    <x v="151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152"/>
    <n v="37"/>
    <x v="1"/>
    <x v="0"/>
    <n v="100000000"/>
    <n v="6"/>
    <s v="R&amp;B"/>
    <s v="Hip-Hop"/>
    <x v="0"/>
    <s v="beyonce"/>
    <n v="12"/>
    <x v="139"/>
    <x v="0"/>
    <s v="beyonce"/>
    <n v="61897381"/>
    <x v="137"/>
    <x v="0"/>
    <s v="beyonce"/>
    <n v="1781"/>
    <x v="135"/>
    <n v="18575712"/>
    <x v="132"/>
  </r>
  <r>
    <x v="153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154"/>
    <n v="70"/>
    <x v="1"/>
    <x v="0"/>
    <n v="150000000"/>
    <n v="13"/>
    <s v="Rock"/>
    <s v="Soft Rock"/>
    <x v="0"/>
    <s v="billyjoel"/>
    <n v="1217"/>
    <x v="140"/>
    <x v="0"/>
    <s v="billyjoel"/>
    <n v="3467816"/>
    <x v="138"/>
    <x v="0"/>
    <s v="billyjoel"/>
    <n v="287"/>
    <x v="59"/>
    <n v="722147"/>
    <x v="133"/>
  </r>
  <r>
    <x v="155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156"/>
    <s v="NA"/>
    <x v="1"/>
    <x v="0"/>
    <n v="24000000"/>
    <n v="13"/>
    <s v="Hard Rock"/>
    <s v="Heavy Metal"/>
    <x v="1"/>
    <m/>
    <n v="0"/>
    <x v="58"/>
    <x v="0"/>
    <s v="blueoustercult"/>
    <n v="738603"/>
    <x v="139"/>
    <x v="1"/>
    <m/>
    <n v="0"/>
    <x v="35"/>
    <n v="9949"/>
    <x v="134"/>
  </r>
  <r>
    <x v="157"/>
    <n v="78"/>
    <x v="1"/>
    <x v="0"/>
    <n v="100000000"/>
    <n v="38"/>
    <s v="Folk"/>
    <s v="Blues Rock"/>
    <x v="0"/>
    <s v="bobdylan"/>
    <n v="628"/>
    <x v="141"/>
    <x v="0"/>
    <s v="bobdylan"/>
    <n v="6593335"/>
    <x v="140"/>
    <x v="0"/>
    <s v="bobdylan"/>
    <n v="106"/>
    <x v="94"/>
    <n v="428790"/>
    <x v="135"/>
  </r>
  <r>
    <x v="158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159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160"/>
    <n v="68"/>
    <x v="1"/>
    <x v="0"/>
    <s v="NA"/>
    <n v="15"/>
    <s v="Rock"/>
    <s v="Country"/>
    <x v="0"/>
    <s v="BonnieTOfficial"/>
    <n v="227"/>
    <x v="142"/>
    <x v="0"/>
    <s v="bonnietylerofficial"/>
    <n v="795680"/>
    <x v="141"/>
    <x v="1"/>
    <m/>
    <n v="0"/>
    <x v="35"/>
    <n v="880333"/>
    <x v="136"/>
  </r>
  <r>
    <x v="16"/>
    <n v="37"/>
    <x v="1"/>
    <x v="0"/>
    <n v="150000000"/>
    <n v="9"/>
    <s v="Pop"/>
    <s v="dance-pop"/>
    <x v="0"/>
    <s v="britneyspears"/>
    <n v="5634"/>
    <x v="16"/>
    <x v="0"/>
    <s v="britneyspears"/>
    <n v="37838167"/>
    <x v="142"/>
    <x v="0"/>
    <s v="britneyspears"/>
    <n v="2175"/>
    <x v="16"/>
    <n v="6662135"/>
    <x v="137"/>
  </r>
  <r>
    <x v="161"/>
    <n v="69"/>
    <x v="1"/>
    <x v="0"/>
    <n v="135000000"/>
    <n v="19"/>
    <s v="Rock"/>
    <s v="Folk"/>
    <x v="0"/>
    <s v="springsteen"/>
    <n v="3885"/>
    <x v="143"/>
    <x v="0"/>
    <s v="brucespringsteen"/>
    <n v="5395274"/>
    <x v="143"/>
    <x v="0"/>
    <s v="springsteen"/>
    <n v="459"/>
    <x v="136"/>
    <n v="761755"/>
    <x v="138"/>
  </r>
  <r>
    <x v="162"/>
    <n v="35"/>
    <x v="1"/>
    <x v="0"/>
    <s v="NA"/>
    <n v="5"/>
    <s v="EDM"/>
    <s v="Electronic"/>
    <x v="0"/>
    <s v="calvinharris"/>
    <n v="1215"/>
    <x v="144"/>
    <x v="0"/>
    <s v="calvinharris"/>
    <n v="13757885"/>
    <x v="144"/>
    <x v="0"/>
    <s v="calvinharris"/>
    <n v="1893"/>
    <x v="137"/>
    <n v="16543648"/>
    <x v="139"/>
  </r>
  <r>
    <x v="163"/>
    <n v="73"/>
    <x v="1"/>
    <x v="0"/>
    <s v="NA"/>
    <n v="22"/>
    <s v="Pop Rock"/>
    <s v="Soft Rock"/>
    <x v="0"/>
    <s v="carlysimonHQ"/>
    <n v="1347"/>
    <x v="145"/>
    <x v="0"/>
    <s v="carlysimonofficial"/>
    <n v="923686"/>
    <x v="145"/>
    <x v="0"/>
    <s v="carlysimonhq"/>
    <n v="526"/>
    <x v="138"/>
    <n v="125385"/>
    <x v="140"/>
  </r>
  <r>
    <x v="164"/>
    <n v="70"/>
    <x v="1"/>
    <x v="0"/>
    <s v="NA"/>
    <n v="15"/>
    <s v="Folk"/>
    <s v="pop rock"/>
    <x v="0"/>
    <s v="YusufCatStevens"/>
    <n v="1967"/>
    <x v="146"/>
    <x v="0"/>
    <s v="YusufCatStevens"/>
    <n v="1398153"/>
    <x v="146"/>
    <x v="0"/>
    <s v="yusufcatstevens"/>
    <n v="655"/>
    <x v="139"/>
    <n v="43644"/>
    <x v="141"/>
  </r>
  <r>
    <x v="165"/>
    <n v="51"/>
    <x v="1"/>
    <x v="0"/>
    <n v="200000000"/>
    <n v="25"/>
    <s v="Pop"/>
    <s v="R&amp;B"/>
    <x v="0"/>
    <s v="celinedion"/>
    <n v="1931"/>
    <x v="147"/>
    <x v="0"/>
    <s v="celinedion"/>
    <n v="23091052"/>
    <x v="147"/>
    <x v="0"/>
    <s v="celinedion"/>
    <n v="368"/>
    <x v="140"/>
    <n v="3091337"/>
    <x v="142"/>
  </r>
  <r>
    <x v="166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167"/>
    <n v="82"/>
    <x v="1"/>
    <x v="0"/>
    <s v="NA"/>
    <n v="32"/>
    <s v="Country"/>
    <s v="Bluegrass"/>
    <x v="0"/>
    <s v="charliedaniels"/>
    <n v="67300"/>
    <x v="148"/>
    <x v="0"/>
    <s v="charliedanielsband"/>
    <n v="1956894"/>
    <x v="148"/>
    <x v="0"/>
    <s v="thecharliedanielsband"/>
    <n v="667"/>
    <x v="141"/>
    <n v="9741"/>
    <x v="143"/>
  </r>
  <r>
    <x v="168"/>
    <s v="NA"/>
    <x v="1"/>
    <x v="0"/>
    <n v="20000000"/>
    <n v="20"/>
    <s v="Rock"/>
    <s v="Hard Rock"/>
    <x v="0"/>
    <s v="cheaptrick"/>
    <n v="1260"/>
    <x v="149"/>
    <x v="0"/>
    <s v="cheaptrick"/>
    <n v="973516"/>
    <x v="149"/>
    <x v="1"/>
    <m/>
    <n v="0"/>
    <x v="35"/>
    <n v="101308"/>
    <x v="144"/>
  </r>
  <r>
    <x v="169"/>
    <n v="77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7"/>
    <n v="30"/>
    <x v="1"/>
    <x v="0"/>
    <n v="100000000"/>
    <n v="9"/>
    <s v="R&amp;B"/>
    <s v="Hip-Hop"/>
    <x v="0"/>
    <s v="chrisbrown"/>
    <n v="4412"/>
    <x v="27"/>
    <x v="0"/>
    <s v="chrisbrown"/>
    <n v="41891657"/>
    <x v="150"/>
    <x v="0"/>
    <s v="chrisbrownofficial"/>
    <n v="6383"/>
    <x v="27"/>
    <n v="16435249"/>
    <x v="145"/>
  </r>
  <r>
    <x v="28"/>
    <n v="38"/>
    <x v="1"/>
    <x v="0"/>
    <n v="75000000"/>
    <n v="8"/>
    <s v="R&amp;B"/>
    <s v="Pop"/>
    <x v="0"/>
    <s v="xtina"/>
    <n v="1519"/>
    <x v="28"/>
    <x v="0"/>
    <s v="christinaaguilera"/>
    <n v="23907188"/>
    <x v="151"/>
    <x v="0"/>
    <s v="xtina"/>
    <n v="289"/>
    <x v="28"/>
    <n v="3737048"/>
    <x v="146"/>
  </r>
  <r>
    <x v="170"/>
    <n v="33"/>
    <x v="1"/>
    <x v="0"/>
    <n v="23000000"/>
    <n v="7"/>
    <s v="R&amp;B"/>
    <s v="Pop"/>
    <x v="0"/>
    <s v="ciara"/>
    <n v="11000"/>
    <x v="150"/>
    <x v="0"/>
    <s v="ciaramusic"/>
    <n v="13354672"/>
    <x v="152"/>
    <x v="1"/>
    <m/>
    <n v="0"/>
    <x v="35"/>
    <n v="4004542"/>
    <x v="147"/>
  </r>
  <r>
    <x v="171"/>
    <s v="NA"/>
    <x v="1"/>
    <x v="0"/>
    <n v="90000000"/>
    <n v="16"/>
    <s v="Celtic"/>
    <s v="Folk"/>
    <x v="1"/>
    <m/>
    <n v="0"/>
    <x v="58"/>
    <x v="0"/>
    <s v="ClannadMusic"/>
    <n v="73749"/>
    <x v="153"/>
    <x v="1"/>
    <m/>
    <n v="0"/>
    <x v="35"/>
    <n v="0"/>
    <x v="32"/>
  </r>
  <r>
    <x v="172"/>
    <n v="80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173"/>
    <n v="65"/>
    <x v="1"/>
    <x v="0"/>
    <n v="50000000"/>
    <n v="11"/>
    <s v="New Wave"/>
    <s v="Pop"/>
    <x v="0"/>
    <s v="cyndilauper"/>
    <n v="4648"/>
    <x v="151"/>
    <x v="0"/>
    <s v="officialcyndilauper"/>
    <n v="3158978"/>
    <x v="154"/>
    <x v="0"/>
    <s v="cyndilauper"/>
    <n v="1499"/>
    <x v="142"/>
    <n v="1441068"/>
    <x v="148"/>
  </r>
  <r>
    <x v="174"/>
    <s v="NA"/>
    <x v="1"/>
    <x v="0"/>
    <n v="12000000"/>
    <n v="4"/>
    <s v="House"/>
    <s v="Electronic"/>
    <x v="0"/>
    <s v="giorgiomoroder"/>
    <n v="2602"/>
    <x v="152"/>
    <x v="0"/>
    <s v="daftpunk"/>
    <n v="12938273"/>
    <x v="155"/>
    <x v="0"/>
    <s v="daftpunk"/>
    <n v="48"/>
    <x v="143"/>
    <n v="3246944"/>
    <x v="149"/>
  </r>
  <r>
    <x v="175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176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177"/>
    <n v="43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178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179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180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181"/>
    <n v="73"/>
    <x v="1"/>
    <x v="0"/>
    <n v="250000000"/>
    <n v="4"/>
    <s v="Progressive Rock"/>
    <s v="Psychedelic Rock"/>
    <x v="0"/>
    <s v="_DavidGilmour"/>
    <n v="527"/>
    <x v="39"/>
    <x v="0"/>
    <s v="davidgilmour"/>
    <n v="2472681"/>
    <x v="156"/>
    <x v="0"/>
    <s v="davidgilmour"/>
    <n v="163"/>
    <x v="144"/>
    <n v="334015"/>
    <x v="150"/>
  </r>
  <r>
    <x v="182"/>
    <n v="44"/>
    <x v="1"/>
    <x v="0"/>
    <s v="NA"/>
    <n v="5"/>
    <s v="R&amp;B"/>
    <s v="Dance"/>
    <x v="0"/>
    <s v="Deborah_cox"/>
    <n v="32200"/>
    <x v="153"/>
    <x v="0"/>
    <s v="deborahcoxdrg"/>
    <n v="527490"/>
    <x v="157"/>
    <x v="0"/>
    <s v="deborahcox"/>
    <n v="2629"/>
    <x v="145"/>
    <n v="155633"/>
    <x v="151"/>
  </r>
  <r>
    <x v="183"/>
    <n v="34"/>
    <x v="1"/>
    <x v="1"/>
    <n v="8000000"/>
    <n v="5"/>
    <s v="Pop"/>
    <s v="pop rock"/>
    <x v="0"/>
    <s v="deltagoodrem"/>
    <n v="11400"/>
    <x v="154"/>
    <x v="0"/>
    <s v="deltagoodremmusic"/>
    <n v="432192"/>
    <x v="158"/>
    <x v="0"/>
    <s v="deltagoodrem"/>
    <n v="1820"/>
    <x v="146"/>
    <n v="122558"/>
    <x v="152"/>
  </r>
  <r>
    <x v="184"/>
    <s v="NA"/>
    <x v="1"/>
    <x v="0"/>
    <n v="100000000"/>
    <n v="14"/>
    <s v="New Wave"/>
    <s v="Dance Rock"/>
    <x v="0"/>
    <s v="depechemode"/>
    <n v="1234"/>
    <x v="155"/>
    <x v="0"/>
    <s v="depechemode"/>
    <n v="7151524"/>
    <x v="159"/>
    <x v="0"/>
    <s v="depechemode"/>
    <n v="595"/>
    <x v="142"/>
    <n v="871994"/>
    <x v="153"/>
  </r>
  <r>
    <x v="185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186"/>
    <n v="75"/>
    <x v="1"/>
    <x v="0"/>
    <s v="NA"/>
    <n v="20"/>
    <s v="R&amp;B"/>
    <s v="Soul"/>
    <x v="0"/>
    <s v="DianaRoss"/>
    <n v="411"/>
    <x v="156"/>
    <x v="0"/>
    <s v="DianaRoss"/>
    <n v="1971389"/>
    <x v="160"/>
    <x v="0"/>
    <s v="dianaross"/>
    <n v="116"/>
    <x v="147"/>
    <n v="9082"/>
    <x v="154"/>
  </r>
  <r>
    <x v="187"/>
    <n v="78"/>
    <x v="1"/>
    <x v="0"/>
    <n v="35000000"/>
    <n v="25"/>
    <s v="R&amp;B"/>
    <s v="Soul"/>
    <x v="0"/>
    <s v="_DionneWarwick"/>
    <n v="2119"/>
    <x v="157"/>
    <x v="0"/>
    <s v="officialdionne"/>
    <n v="96180"/>
    <x v="161"/>
    <x v="0"/>
    <s v="therealdionnew"/>
    <n v="60"/>
    <x v="148"/>
    <n v="6960"/>
    <x v="155"/>
  </r>
  <r>
    <x v="188"/>
    <n v="73"/>
    <x v="1"/>
    <x v="0"/>
    <n v="100000000"/>
    <n v="58"/>
    <s v="Country"/>
    <s v="Bluegrass"/>
    <x v="0"/>
    <s v="dollyparton"/>
    <n v="1978"/>
    <x v="158"/>
    <x v="0"/>
    <s v="stellapartonofficial"/>
    <n v="96970"/>
    <x v="162"/>
    <x v="0"/>
    <s v="dollyparton"/>
    <n v="415"/>
    <x v="3"/>
    <n v="230496"/>
    <x v="156"/>
  </r>
  <r>
    <x v="189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190"/>
    <n v="73"/>
    <x v="1"/>
    <x v="0"/>
    <s v="NA"/>
    <n v="26"/>
    <s v="Folk"/>
    <s v="Rock"/>
    <x v="1"/>
    <m/>
    <n v="0"/>
    <x v="58"/>
    <x v="0"/>
    <s v="DonovanOfficial"/>
    <n v="270927"/>
    <x v="163"/>
    <x v="1"/>
    <m/>
    <n v="0"/>
    <x v="35"/>
    <n v="4379"/>
    <x v="157"/>
  </r>
  <r>
    <x v="191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192"/>
    <s v="NA"/>
    <x v="1"/>
    <x v="0"/>
    <n v="100000000"/>
    <n v="14"/>
    <s v="New Wave"/>
    <s v="Dance Rock"/>
    <x v="0"/>
    <s v="duranduran"/>
    <n v="26500"/>
    <x v="159"/>
    <x v="0"/>
    <s v="duranduran"/>
    <n v="2590217"/>
    <x v="164"/>
    <x v="0"/>
    <s v="duranduran"/>
    <n v="2734"/>
    <x v="149"/>
    <n v="242258"/>
    <x v="158"/>
  </r>
  <r>
    <x v="193"/>
    <s v="NA"/>
    <x v="1"/>
    <x v="0"/>
    <n v="90000000"/>
    <n v="22"/>
    <s v="R&amp;B"/>
    <s v="Soul"/>
    <x v="0"/>
    <s v="earthwindfire"/>
    <n v="5991"/>
    <x v="160"/>
    <x v="0"/>
    <s v="earthwindandfire"/>
    <n v="2278959"/>
    <x v="165"/>
    <x v="0"/>
    <s v="earthwindandfire"/>
    <n v="609"/>
    <x v="150"/>
    <n v="796674"/>
    <x v="159"/>
  </r>
  <r>
    <x v="194"/>
    <n v="70"/>
    <x v="1"/>
    <x v="0"/>
    <s v="NA"/>
    <n v="12"/>
    <s v="Rock"/>
    <s v="pop rock"/>
    <x v="0"/>
    <s v="ImEddieMoney"/>
    <n v="971"/>
    <x v="161"/>
    <x v="0"/>
    <s v="eddiemoney"/>
    <n v="362622"/>
    <x v="166"/>
    <x v="0"/>
    <s v="imeddiemoney"/>
    <n v="479"/>
    <x v="64"/>
    <n v="3665"/>
    <x v="160"/>
  </r>
  <r>
    <x v="195"/>
    <s v="NA"/>
    <x v="1"/>
    <x v="0"/>
    <n v="50000000"/>
    <n v="13"/>
    <s v="Progressive Pop"/>
    <s v="pop rock"/>
    <x v="1"/>
    <m/>
    <n v="0"/>
    <x v="58"/>
    <x v="0"/>
    <s v="electriclightorchestra"/>
    <n v="1565128"/>
    <x v="167"/>
    <x v="1"/>
    <m/>
    <n v="0"/>
    <x v="35"/>
    <n v="231204"/>
    <x v="161"/>
  </r>
  <r>
    <x v="196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197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198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199"/>
    <s v="NA"/>
    <x v="1"/>
    <x v="0"/>
    <s v="NA"/>
    <n v="3"/>
    <s v="Latin"/>
    <s v="Pop Rock"/>
    <x v="0"/>
    <s v="Expose_Online"/>
    <n v="2872"/>
    <x v="162"/>
    <x v="0"/>
    <s v="exposeonline"/>
    <n v="85980"/>
    <x v="168"/>
    <x v="1"/>
    <m/>
    <n v="0"/>
    <x v="35"/>
    <n v="42097"/>
    <x v="162"/>
  </r>
  <r>
    <x v="200"/>
    <n v="45"/>
    <x v="1"/>
    <x v="0"/>
    <s v="NA"/>
    <n v="8"/>
    <s v="Latin"/>
    <s v="Dance Pop"/>
    <x v="1"/>
    <m/>
    <n v="0"/>
    <x v="58"/>
    <x v="0"/>
    <s v="Fey.oficial"/>
    <n v="527085"/>
    <x v="169"/>
    <x v="1"/>
    <m/>
    <n v="0"/>
    <x v="35"/>
    <n v="184763"/>
    <x v="163"/>
  </r>
  <r>
    <x v="201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02"/>
    <s v="NA"/>
    <x v="1"/>
    <x v="0"/>
    <s v="NA"/>
    <n v="7"/>
    <s v="Alternative Rock"/>
    <s v="Funk Rock"/>
    <x v="1"/>
    <m/>
    <n v="0"/>
    <x v="58"/>
    <x v="0"/>
    <s v="fishbonemusic"/>
    <n v="120067"/>
    <x v="170"/>
    <x v="1"/>
    <m/>
    <n v="0"/>
    <x v="35"/>
    <n v="9643"/>
    <x v="164"/>
  </r>
  <r>
    <x v="47"/>
    <s v="NA"/>
    <x v="1"/>
    <x v="0"/>
    <n v="12000000"/>
    <n v="9"/>
    <s v="Alternative Rock"/>
    <s v="Post-Grunge"/>
    <x v="0"/>
    <s v="foofighters"/>
    <n v="3416"/>
    <x v="47"/>
    <x v="0"/>
    <s v="foofighters"/>
    <n v="11750962"/>
    <x v="171"/>
    <x v="0"/>
    <s v="foofighters"/>
    <n v="674"/>
    <x v="47"/>
    <n v="2333553"/>
    <x v="165"/>
  </r>
  <r>
    <x v="203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04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05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06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07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08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09"/>
    <n v="61"/>
    <x v="1"/>
    <x v="0"/>
    <n v="115000000"/>
    <n v="12"/>
    <s v="Latin"/>
    <s v="Dance"/>
    <x v="0"/>
    <s v="gloriaestefan"/>
    <n v="38200"/>
    <x v="163"/>
    <x v="0"/>
    <s v="gloriaestefan"/>
    <n v="1160086"/>
    <x v="172"/>
    <x v="0"/>
    <s v="gloriaestefan"/>
    <n v="2103"/>
    <x v="151"/>
    <n v="315760"/>
    <x v="166"/>
  </r>
  <r>
    <x v="210"/>
    <s v="NA"/>
    <x v="1"/>
    <x v="0"/>
    <n v="40000000"/>
    <n v="18"/>
    <s v="Pop Rock"/>
    <m/>
    <x v="0"/>
    <s v="halloates"/>
    <n v="4256"/>
    <x v="164"/>
    <x v="0"/>
    <s v="hallandoates"/>
    <n v="1183761"/>
    <x v="173"/>
    <x v="0"/>
    <s v="hallandoatesofficial"/>
    <n v="535"/>
    <x v="152"/>
    <n v="225695"/>
    <x v="167"/>
  </r>
  <r>
    <x v="211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12"/>
    <s v="NA"/>
    <x v="1"/>
    <x v="0"/>
    <n v="35000000"/>
    <n v="15"/>
    <s v="Rock"/>
    <s v="pop rock"/>
    <x v="0"/>
    <s v="officialheart"/>
    <n v="5376"/>
    <x v="117"/>
    <x v="0"/>
    <s v="heart"/>
    <n v="2171468"/>
    <x v="174"/>
    <x v="0"/>
    <s v="heartofficial"/>
    <n v="923"/>
    <x v="153"/>
    <n v="230549"/>
    <x v="168"/>
  </r>
  <r>
    <x v="213"/>
    <n v="72"/>
    <x v="1"/>
    <x v="0"/>
    <s v="NA"/>
    <n v="23"/>
    <s v="Rock"/>
    <s v="Punk Rock"/>
    <x v="0"/>
    <s v="iggypop"/>
    <n v="1510"/>
    <x v="165"/>
    <x v="0"/>
    <s v="iggypop"/>
    <n v="1581432"/>
    <x v="175"/>
    <x v="0"/>
    <s v="iggypopofficial"/>
    <n v="508"/>
    <x v="154"/>
    <n v="70018"/>
    <x v="169"/>
  </r>
  <r>
    <x v="214"/>
    <s v="NA"/>
    <x v="1"/>
    <x v="0"/>
    <n v="100000000"/>
    <n v="15"/>
    <s v="Heavy Metal"/>
    <m/>
    <x v="0"/>
    <s v="ironmaiden"/>
    <n v="6099"/>
    <x v="166"/>
    <x v="0"/>
    <s v="ironmaiden"/>
    <n v="13420330"/>
    <x v="176"/>
    <x v="0"/>
    <s v="ironmaiden"/>
    <n v="1671"/>
    <x v="155"/>
    <n v="1059021"/>
    <x v="170"/>
  </r>
  <r>
    <x v="215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16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17"/>
    <n v="74"/>
    <x v="1"/>
    <x v="0"/>
    <s v="NA"/>
    <n v="15"/>
    <s v="Blues Rock"/>
    <s v="Instrumental Rock"/>
    <x v="0"/>
    <s v="jeffbeckmusic"/>
    <n v="430"/>
    <x v="167"/>
    <x v="0"/>
    <s v="jeffbeck"/>
    <n v="816999"/>
    <x v="177"/>
    <x v="0"/>
    <s v="jeffbeckofficial"/>
    <n v="126"/>
    <x v="156"/>
    <n v="19781"/>
    <x v="171"/>
  </r>
  <r>
    <x v="218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19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20"/>
    <s v="NA"/>
    <x v="1"/>
    <x v="0"/>
    <s v="NA"/>
    <n v="10"/>
    <s v="Rock"/>
    <s v="Hard Rock"/>
    <x v="0"/>
    <s v="jstarship"/>
    <n v="249"/>
    <x v="168"/>
    <x v="0"/>
    <s v="officialjeffersonstarship"/>
    <n v="34253"/>
    <x v="178"/>
    <x v="0"/>
    <s v="jeffersonstarshipofficial"/>
    <n v="116"/>
    <x v="157"/>
    <n v="57208"/>
    <x v="172"/>
  </r>
  <r>
    <x v="221"/>
    <n v="37"/>
    <x v="1"/>
    <x v="0"/>
    <s v="NA"/>
    <n v="3"/>
    <s v="R&amp;B"/>
    <s v="Soul"/>
    <x v="0"/>
    <s v="IAMJHUD"/>
    <n v="16000"/>
    <x v="169"/>
    <x v="0"/>
    <s v="jenniferhudson"/>
    <n v="7758329"/>
    <x v="179"/>
    <x v="0"/>
    <s v="iamjhud"/>
    <n v="3986"/>
    <x v="158"/>
    <n v="507375"/>
    <x v="173"/>
  </r>
  <r>
    <x v="222"/>
    <n v="49"/>
    <x v="1"/>
    <x v="0"/>
    <n v="80000000"/>
    <n v="8"/>
    <s v="R&amp;B"/>
    <s v="Latin"/>
    <x v="0"/>
    <s v="Jlo"/>
    <n v="147000"/>
    <x v="170"/>
    <x v="0"/>
    <s v="jenniferlopez"/>
    <n v="44136885"/>
    <x v="180"/>
    <x v="0"/>
    <s v="jlo"/>
    <n v="2517"/>
    <x v="159"/>
    <n v="11231983"/>
    <x v="174"/>
  </r>
  <r>
    <x v="223"/>
    <n v="38"/>
    <x v="1"/>
    <x v="0"/>
    <s v="NA"/>
    <n v="8"/>
    <s v="Pop"/>
    <s v="Dance Rock"/>
    <x v="0"/>
    <s v="JessicaSimpson"/>
    <n v="2273"/>
    <x v="171"/>
    <x v="0"/>
    <s v="jessicasimpson"/>
    <n v="2787048"/>
    <x v="181"/>
    <x v="0"/>
    <s v="jessicasimpson"/>
    <n v="858"/>
    <x v="160"/>
    <n v="139721"/>
    <x v="175"/>
  </r>
  <r>
    <x v="224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25"/>
    <n v="60"/>
    <x v="1"/>
    <x v="0"/>
    <s v="NA"/>
    <n v="12"/>
    <s v="Rock"/>
    <s v="Hard Rock"/>
    <x v="0"/>
    <s v="joanjett"/>
    <n v="1260"/>
    <x v="172"/>
    <x v="0"/>
    <s v="joanjettandtheblackheart"/>
    <n v="1200735"/>
    <x v="182"/>
    <x v="0"/>
    <s v="joanjett"/>
    <n v="667"/>
    <x v="161"/>
    <n v="140864"/>
    <x v="176"/>
  </r>
  <r>
    <x v="226"/>
    <n v="62"/>
    <x v="1"/>
    <x v="0"/>
    <n v="10000000"/>
    <n v="16"/>
    <s v="Hard Rock"/>
    <s v="Instrumental Rock"/>
    <x v="0"/>
    <s v="chickenfootjoe"/>
    <n v="2654"/>
    <x v="173"/>
    <x v="0"/>
    <s v="joesatriani"/>
    <n v="2726021"/>
    <x v="183"/>
    <x v="0"/>
    <s v="joesatriani"/>
    <n v="220"/>
    <x v="146"/>
    <n v="221203"/>
    <x v="177"/>
  </r>
  <r>
    <x v="227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28"/>
    <n v="41"/>
    <x v="1"/>
    <x v="0"/>
    <n v="20000000"/>
    <n v="7"/>
    <s v="Pop"/>
    <s v="Alternative Rock"/>
    <x v="0"/>
    <s v="johnmayer"/>
    <n v="2722"/>
    <x v="174"/>
    <x v="0"/>
    <s v="johnmayer"/>
    <n v="6770543"/>
    <x v="184"/>
    <x v="0"/>
    <s v="johnmayer"/>
    <n v="1372"/>
    <x v="162"/>
    <n v="1499832"/>
    <x v="178"/>
  </r>
  <r>
    <x v="229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30"/>
    <n v="83"/>
    <x v="1"/>
    <x v="0"/>
    <n v="360000000"/>
    <n v="67"/>
    <s v="Easy Listening"/>
    <s v="Traditional Pop"/>
    <x v="0"/>
    <s v="MathisJohnny"/>
    <n v="735"/>
    <x v="175"/>
    <x v="0"/>
    <s v="JohnnyMathisMusic"/>
    <n v="431860"/>
    <x v="185"/>
    <x v="1"/>
    <m/>
    <n v="0"/>
    <x v="35"/>
    <n v="4597"/>
    <x v="179"/>
  </r>
  <r>
    <x v="231"/>
    <s v="NA"/>
    <x v="1"/>
    <x v="0"/>
    <n v="75000000"/>
    <n v="14"/>
    <s v="Hard Rock"/>
    <s v="Progressive"/>
    <x v="0"/>
    <s v="JourneyOfficial"/>
    <n v="1733"/>
    <x v="176"/>
    <x v="0"/>
    <s v="journey"/>
    <n v="5741474"/>
    <x v="186"/>
    <x v="1"/>
    <m/>
    <n v="0"/>
    <x v="35"/>
    <n v="843933"/>
    <x v="180"/>
  </r>
  <r>
    <x v="65"/>
    <n v="38"/>
    <x v="1"/>
    <x v="0"/>
    <n v="56000000"/>
    <n v="5"/>
    <s v="R&amp;B"/>
    <s v="Pop"/>
    <x v="0"/>
    <s v="jtimberlake"/>
    <n v="4088"/>
    <x v="64"/>
    <x v="0"/>
    <s v="justintimberlake"/>
    <n v="37543609"/>
    <x v="187"/>
    <x v="0"/>
    <s v="justintimberlake"/>
    <n v="693"/>
    <x v="65"/>
    <n v="8088375"/>
    <x v="181"/>
  </r>
  <r>
    <x v="232"/>
    <s v="NA"/>
    <x v="1"/>
    <x v="0"/>
    <n v="15500000"/>
    <n v="15"/>
    <s v="Hard Rock"/>
    <s v="Progressive Rock"/>
    <x v="0"/>
    <s v="kansasband"/>
    <n v="6909"/>
    <x v="177"/>
    <x v="0"/>
    <s v="kansasband"/>
    <n v="1452913"/>
    <x v="188"/>
    <x v="0"/>
    <s v="kansasband"/>
    <n v="276"/>
    <x v="163"/>
    <n v="336895"/>
    <x v="182"/>
  </r>
  <r>
    <x v="233"/>
    <n v="60"/>
    <x v="1"/>
    <x v="0"/>
    <s v="NA"/>
    <n v="10"/>
    <s v="Art Rock"/>
    <s v="pop rock"/>
    <x v="0"/>
    <s v="katebushmusic"/>
    <n v="163"/>
    <x v="178"/>
    <x v="0"/>
    <s v="katebush"/>
    <n v="627386"/>
    <x v="189"/>
    <x v="0"/>
    <s v="katebushmusic"/>
    <n v="41"/>
    <x v="164"/>
    <n v="152044"/>
    <x v="183"/>
  </r>
  <r>
    <x v="234"/>
    <n v="39"/>
    <x v="1"/>
    <x v="0"/>
    <n v="6000000"/>
    <n v="6"/>
    <s v="R&amp;B"/>
    <s v="Hip-Hop"/>
    <x v="1"/>
    <m/>
    <n v="0"/>
    <x v="58"/>
    <x v="0"/>
    <s v="i.am.kelis"/>
    <n v="320476"/>
    <x v="190"/>
    <x v="1"/>
    <m/>
    <n v="0"/>
    <x v="35"/>
    <n v="161321"/>
    <x v="184"/>
  </r>
  <r>
    <x v="235"/>
    <n v="37"/>
    <x v="1"/>
    <x v="0"/>
    <n v="90000000"/>
    <n v="8"/>
    <s v="Pop"/>
    <s v="pop rock"/>
    <x v="0"/>
    <s v="kellyclarkson"/>
    <n v="7676"/>
    <x v="179"/>
    <x v="0"/>
    <s v="kellyclarkson"/>
    <n v="14276217"/>
    <x v="191"/>
    <x v="0"/>
    <s v="kellyclarkson"/>
    <n v="653"/>
    <x v="165"/>
    <n v="2804750"/>
    <x v="185"/>
  </r>
  <r>
    <x v="236"/>
    <n v="63"/>
    <x v="1"/>
    <x v="0"/>
    <n v="75000000"/>
    <n v="19"/>
    <s v="Smooth Jazz"/>
    <s v="Easy Listening"/>
    <x v="0"/>
    <s v="kennyg"/>
    <n v="1708"/>
    <x v="180"/>
    <x v="0"/>
    <s v="kennyg"/>
    <n v="1586148"/>
    <x v="192"/>
    <x v="0"/>
    <s v="kennyg"/>
    <n v="792"/>
    <x v="166"/>
    <n v="23028"/>
    <x v="186"/>
  </r>
  <r>
    <x v="237"/>
    <n v="71"/>
    <x v="1"/>
    <x v="0"/>
    <n v="22000000"/>
    <n v="14"/>
    <s v="Rock"/>
    <s v="Country"/>
    <x v="0"/>
    <s v="kennyloggins"/>
    <n v="2845"/>
    <x v="181"/>
    <x v="0"/>
    <s v="kennyloggins"/>
    <n v="458888"/>
    <x v="193"/>
    <x v="0"/>
    <s v="thekennyloggins"/>
    <n v="233"/>
    <x v="167"/>
    <n v="140252"/>
    <x v="187"/>
  </r>
  <r>
    <x v="66"/>
    <n v="32"/>
    <x v="1"/>
    <x v="0"/>
    <n v="76000000"/>
    <n v="3"/>
    <s v="Pop"/>
    <s v="dance-pop"/>
    <x v="0"/>
    <s v="kesharose"/>
    <n v="7119"/>
    <x v="65"/>
    <x v="0"/>
    <s v="kesha"/>
    <n v="28442186"/>
    <x v="194"/>
    <x v="1"/>
    <m/>
    <n v="0"/>
    <x v="35"/>
    <n v="3490421"/>
    <x v="188"/>
  </r>
  <r>
    <x v="238"/>
    <n v="82"/>
    <x v="1"/>
    <x v="0"/>
    <s v="NA"/>
    <n v="18"/>
    <s v="Country"/>
    <s v="Country Rock"/>
    <x v="1"/>
    <m/>
    <n v="0"/>
    <x v="58"/>
    <x v="0"/>
    <s v="krisKristofferson"/>
    <n v="330551"/>
    <x v="195"/>
    <x v="1"/>
    <m/>
    <n v="0"/>
    <x v="35"/>
    <n v="6141"/>
    <x v="189"/>
  </r>
  <r>
    <x v="239"/>
    <n v="44"/>
    <x v="1"/>
    <x v="0"/>
    <n v="20000000"/>
    <n v="1"/>
    <s v="R&amp;B"/>
    <s v="Soul"/>
    <x v="0"/>
    <s v="MsLaurynHill"/>
    <n v="554"/>
    <x v="182"/>
    <x v="0"/>
    <s v="mslaurynhill"/>
    <n v="1719258"/>
    <x v="196"/>
    <x v="1"/>
    <m/>
    <n v="0"/>
    <x v="35"/>
    <n v="321765"/>
    <x v="190"/>
  </r>
  <r>
    <x v="240"/>
    <n v="34"/>
    <x v="1"/>
    <x v="0"/>
    <n v="30000000"/>
    <n v="5"/>
    <s v="R&amp;B"/>
    <s v="Soul"/>
    <x v="0"/>
    <s v="leonalewis"/>
    <n v="8501"/>
    <x v="183"/>
    <x v="0"/>
    <s v="leonalewis"/>
    <n v="5306846"/>
    <x v="197"/>
    <x v="1"/>
    <m/>
    <n v="0"/>
    <x v="35"/>
    <n v="983060"/>
    <x v="191"/>
  </r>
  <r>
    <x v="241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42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43"/>
    <n v="87"/>
    <x v="1"/>
    <x v="0"/>
    <n v="45000000"/>
    <n v="60"/>
    <s v="Country"/>
    <s v="Gospel"/>
    <x v="0"/>
    <s v="lorettalynn"/>
    <n v="1912"/>
    <x v="184"/>
    <x v="0"/>
    <s v="lorettalynnofficial"/>
    <n v="1134886"/>
    <x v="198"/>
    <x v="0"/>
    <s v="lorettalynnofficial"/>
    <n v="118"/>
    <x v="168"/>
    <n v="26072"/>
    <x v="192"/>
  </r>
  <r>
    <x v="244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45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46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47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48"/>
    <n v="50"/>
    <x v="1"/>
    <x v="0"/>
    <n v="200000000"/>
    <n v="15"/>
    <s v="R&amp;B"/>
    <s v="Hip-Hop"/>
    <x v="0"/>
    <s v="mariahcarey"/>
    <n v="8585"/>
    <x v="185"/>
    <x v="0"/>
    <s v="mariahcarey"/>
    <n v="20002562"/>
    <x v="199"/>
    <x v="0"/>
    <s v="mariahcarey"/>
    <n v="2214"/>
    <x v="169"/>
    <n v="4693497"/>
    <x v="193"/>
  </r>
  <r>
    <x v="249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50"/>
    <n v="61"/>
    <x v="1"/>
    <x v="0"/>
    <n v="12000000"/>
    <n v="15"/>
    <s v="Country"/>
    <s v="Folk"/>
    <x v="0"/>
    <s v="m_ccarpenter"/>
    <n v="4764"/>
    <x v="186"/>
    <x v="0"/>
    <s v="officialmarychapincarpenter"/>
    <n v="114851"/>
    <x v="200"/>
    <x v="0"/>
    <s v="marychapincarpenter"/>
    <n v="1131"/>
    <x v="170"/>
    <n v="2512"/>
    <x v="194"/>
  </r>
  <r>
    <x v="251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52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53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54"/>
    <s v="NA"/>
    <x v="1"/>
    <x v="0"/>
    <s v="NA"/>
    <n v="1"/>
    <s v="K-pop"/>
    <m/>
    <x v="0"/>
    <s v="MMLD_Official"/>
    <n v="5017"/>
    <x v="114"/>
    <x v="0"/>
    <s v="Momolandofficial"/>
    <n v="769775"/>
    <x v="201"/>
    <x v="0"/>
    <s v="momoland_official"/>
    <n v="1736"/>
    <x v="96"/>
    <n v="164303"/>
    <x v="195"/>
  </r>
  <r>
    <x v="255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56"/>
    <s v="NA"/>
    <x v="1"/>
    <x v="0"/>
    <s v="NA"/>
    <n v="14"/>
    <s v="Southern Rock"/>
    <s v="Hard Rock"/>
    <x v="0"/>
    <s v="mollyhatchet"/>
    <n v="1110"/>
    <x v="187"/>
    <x v="0"/>
    <s v="Official Molly Hatchet"/>
    <n v="39779"/>
    <x v="202"/>
    <x v="1"/>
    <m/>
    <n v="0"/>
    <x v="35"/>
    <n v="3788"/>
    <x v="196"/>
  </r>
  <r>
    <x v="257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58"/>
    <s v="NA"/>
    <x v="1"/>
    <x v="0"/>
    <n v="80000000"/>
    <n v="7"/>
    <s v="Pop"/>
    <s v="R&amp;B"/>
    <x v="0"/>
    <s v="NKOTB"/>
    <n v="9354"/>
    <x v="188"/>
    <x v="0"/>
    <s v="nkotb"/>
    <n v="1118426"/>
    <x v="203"/>
    <x v="0"/>
    <s v="nkotb"/>
    <n v="1356"/>
    <x v="171"/>
    <n v="450256"/>
    <x v="197"/>
  </r>
  <r>
    <x v="259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60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61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62"/>
    <n v="70"/>
    <x v="1"/>
    <x v="0"/>
    <n v="100000000"/>
    <n v="30"/>
    <s v="Heavy Metal"/>
    <m/>
    <x v="0"/>
    <s v="ozzyosbourne"/>
    <n v="4794"/>
    <x v="189"/>
    <x v="0"/>
    <s v="ozzyosbourne"/>
    <n v="11956616"/>
    <x v="204"/>
    <x v="0"/>
    <s v="ozzyosbourne"/>
    <n v="2133"/>
    <x v="66"/>
    <n v="685444"/>
    <x v="198"/>
  </r>
  <r>
    <x v="263"/>
    <n v="72"/>
    <x v="1"/>
    <x v="0"/>
    <s v="NA"/>
    <n v="11"/>
    <s v="Punk-Rock"/>
    <s v="Art Rock"/>
    <x v="1"/>
    <m/>
    <n v="0"/>
    <x v="58"/>
    <x v="0"/>
    <s v="PattiSmithAuthor"/>
    <n v="450313"/>
    <x v="205"/>
    <x v="0"/>
    <s v="thisispattismith"/>
    <n v="522"/>
    <x v="172"/>
    <n v="6026"/>
    <x v="199"/>
  </r>
  <r>
    <x v="264"/>
    <n v="77"/>
    <x v="1"/>
    <x v="0"/>
    <n v="100000000"/>
    <n v="19"/>
    <s v="Folk"/>
    <s v="Rock"/>
    <x v="0"/>
    <s v="PaulSimonMusic"/>
    <n v="325"/>
    <x v="190"/>
    <x v="0"/>
    <s v="paulsimon"/>
    <n v="1341162"/>
    <x v="206"/>
    <x v="1"/>
    <m/>
    <n v="0"/>
    <x v="35"/>
    <n v="141575"/>
    <x v="200"/>
  </r>
  <r>
    <x v="265"/>
    <s v="NA"/>
    <x v="1"/>
    <x v="0"/>
    <n v="85000000"/>
    <n v="10"/>
    <s v="Alternative Rock"/>
    <s v="Grunge"/>
    <x v="0"/>
    <s v="pearljam"/>
    <n v="7645"/>
    <x v="191"/>
    <x v="0"/>
    <s v="pearljam"/>
    <n v="10405753"/>
    <x v="207"/>
    <x v="0"/>
    <s v="pearljam"/>
    <n v="2822"/>
    <x v="11"/>
    <n v="998640"/>
    <x v="201"/>
  </r>
  <r>
    <x v="266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67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68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69"/>
    <n v="39"/>
    <x v="1"/>
    <x v="0"/>
    <n v="90000000"/>
    <n v="8"/>
    <s v="Pop"/>
    <s v="pop rock"/>
    <x v="0"/>
    <s v="pink"/>
    <n v="7417"/>
    <x v="96"/>
    <x v="0"/>
    <s v="pink"/>
    <n v="31257206"/>
    <x v="208"/>
    <x v="0"/>
    <s v="pink"/>
    <n v="1073"/>
    <x v="95"/>
    <n v="9075407"/>
    <x v="202"/>
  </r>
  <r>
    <x v="270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71"/>
    <s v="NA"/>
    <x v="1"/>
    <x v="0"/>
    <s v="NA"/>
    <n v="19"/>
    <s v="Country Rock"/>
    <s v="Folk"/>
    <x v="1"/>
    <m/>
    <n v="0"/>
    <x v="58"/>
    <x v="0"/>
    <s v="poco2013"/>
    <n v="13571"/>
    <x v="209"/>
    <x v="1"/>
    <m/>
    <n v="0"/>
    <x v="35"/>
    <n v="1328"/>
    <x v="203"/>
  </r>
  <r>
    <x v="272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73"/>
    <n v="52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74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75"/>
    <s v="NA"/>
    <x v="1"/>
    <x v="0"/>
    <s v="NA"/>
    <n v="4"/>
    <s v="Electronic Rock"/>
    <s v="Pop Rock"/>
    <x v="0"/>
    <s v="Rogue_Traders"/>
    <n v="2509"/>
    <x v="192"/>
    <x v="0"/>
    <s v="roguetraders"/>
    <n v="12468"/>
    <x v="210"/>
    <x v="1"/>
    <m/>
    <n v="0"/>
    <x v="35"/>
    <n v="3842"/>
    <x v="204"/>
  </r>
  <r>
    <x v="276"/>
    <s v="NA"/>
    <x v="1"/>
    <x v="0"/>
    <n v="40000000"/>
    <n v="16"/>
    <s v="Rock"/>
    <s v="Hard Rock"/>
    <x v="0"/>
    <s v="kcreospeedwagon"/>
    <n v="1185"/>
    <x v="193"/>
    <x v="0"/>
    <s v="REOSpeedwagon"/>
    <n v="1721878"/>
    <x v="211"/>
    <x v="0"/>
    <s v="reospeedwagonofficial"/>
    <n v="59"/>
    <x v="173"/>
    <n v="11712"/>
    <x v="205"/>
  </r>
  <r>
    <x v="277"/>
    <n v="47"/>
    <x v="1"/>
    <x v="0"/>
    <n v="70000000"/>
    <n v="10"/>
    <s v="Pop"/>
    <s v="Latin"/>
    <x v="0"/>
    <s v="ricky_martin"/>
    <n v="6712"/>
    <x v="194"/>
    <x v="0"/>
    <s v="rickymartinofficialpage"/>
    <n v="11186392"/>
    <x v="212"/>
    <x v="0"/>
    <s v="ricky_martin"/>
    <n v="1497"/>
    <x v="174"/>
    <n v="5034587"/>
    <x v="206"/>
  </r>
  <r>
    <x v="278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79"/>
    <n v="74"/>
    <x v="1"/>
    <x v="0"/>
    <n v="100000000"/>
    <n v="31"/>
    <s v="Rock"/>
    <s v="Pop"/>
    <x v="0"/>
    <s v="rodstewart"/>
    <n v="1125"/>
    <x v="195"/>
    <x v="1"/>
    <m/>
    <n v="0"/>
    <x v="57"/>
    <x v="0"/>
    <s v="sirrodstewart"/>
    <n v="168"/>
    <x v="175"/>
    <n v="1024269"/>
    <x v="207"/>
  </r>
  <r>
    <x v="280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81"/>
    <s v="NA"/>
    <x v="1"/>
    <x v="0"/>
    <n v="75000000"/>
    <n v="6"/>
    <s v="Soul"/>
    <s v="Smooth Jazz"/>
    <x v="0"/>
    <s v="sadeofficial"/>
    <n v="20"/>
    <x v="196"/>
    <x v="0"/>
    <s v="sadeofficial"/>
    <n v="3904554"/>
    <x v="213"/>
    <x v="0"/>
    <s v="sade"/>
    <n v="12"/>
    <x v="176"/>
    <n v="766998"/>
    <x v="208"/>
  </r>
  <r>
    <x v="282"/>
    <n v="71"/>
    <x v="1"/>
    <x v="0"/>
    <n v="100000000"/>
    <n v="25"/>
    <s v="Latin"/>
    <s v="Rock"/>
    <x v="0"/>
    <s v="carlossantana"/>
    <n v="2118"/>
    <x v="197"/>
    <x v="0"/>
    <s v="carlossantana"/>
    <n v="6357171"/>
    <x v="214"/>
    <x v="0"/>
    <s v="carlossantana"/>
    <n v="204"/>
    <x v="177"/>
    <n v="1002771"/>
    <x v="209"/>
  </r>
  <r>
    <x v="283"/>
    <n v="51"/>
    <x v="1"/>
    <x v="0"/>
    <n v="30000000"/>
    <n v="9"/>
    <s v="Pop"/>
    <s v="Rock"/>
    <x v="0"/>
    <s v="sarahmclachlan"/>
    <n v="5370"/>
    <x v="198"/>
    <x v="0"/>
    <s v="SarahMcLachlan"/>
    <n v="1484687"/>
    <x v="215"/>
    <x v="0"/>
    <s v="officialsarahmclachlan"/>
    <n v="1530"/>
    <x v="178"/>
    <n v="115001"/>
    <x v="210"/>
  </r>
  <r>
    <x v="284"/>
    <s v="NA"/>
    <x v="1"/>
    <x v="0"/>
    <n v="110000000"/>
    <n v="18"/>
    <s v="Hard Rock"/>
    <s v="Heavy Metal"/>
    <x v="0"/>
    <s v="scorpions"/>
    <n v="3960"/>
    <x v="199"/>
    <x v="0"/>
    <s v="scorpions"/>
    <n v="6756744"/>
    <x v="216"/>
    <x v="0"/>
    <s v="scorpions"/>
    <n v="1329"/>
    <x v="179"/>
    <n v="1761864"/>
    <x v="211"/>
  </r>
  <r>
    <x v="107"/>
    <n v="42"/>
    <x v="1"/>
    <x v="0"/>
    <n v="75000000"/>
    <n v="11"/>
    <s v="Latin"/>
    <s v="Pop"/>
    <x v="0"/>
    <s v="shakira"/>
    <n v="6222"/>
    <x v="103"/>
    <x v="0"/>
    <s v="shakira"/>
    <n v="101051064"/>
    <x v="217"/>
    <x v="0"/>
    <s v="shakira"/>
    <n v="1400"/>
    <x v="180"/>
    <n v="25506930"/>
    <x v="212"/>
  </r>
  <r>
    <x v="285"/>
    <n v="43"/>
    <x v="1"/>
    <x v="0"/>
    <s v="NA"/>
    <n v="5"/>
    <s v="Rock"/>
    <s v="Hip-Hop"/>
    <x v="0"/>
    <s v="nollsie"/>
    <n v="8514"/>
    <x v="200"/>
    <x v="0"/>
    <s v="shannonnoll"/>
    <n v="240765"/>
    <x v="218"/>
    <x v="0"/>
    <s v="nollsie"/>
    <n v="806"/>
    <x v="181"/>
    <n v="6881"/>
    <x v="213"/>
  </r>
  <r>
    <x v="286"/>
    <n v="43"/>
    <x v="1"/>
    <x v="0"/>
    <s v="NA"/>
    <n v="8"/>
    <s v="Pop"/>
    <s v="Electronic"/>
    <x v="0"/>
    <s v="sia"/>
    <n v="16400"/>
    <x v="201"/>
    <x v="0"/>
    <s v="siamusic"/>
    <n v="7156823"/>
    <x v="219"/>
    <x v="0"/>
    <s v="siamusic"/>
    <n v="612"/>
    <x v="182"/>
    <n v="15351464"/>
    <x v="214"/>
  </r>
  <r>
    <x v="287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88"/>
    <s v="NA"/>
    <x v="1"/>
    <x v="0"/>
    <n v="10000000"/>
    <n v="12"/>
    <s v="Heavy Metal"/>
    <s v="Thrash Metal"/>
    <x v="0"/>
    <s v="slayer"/>
    <n v="1834"/>
    <x v="202"/>
    <x v="0"/>
    <s v="slayer"/>
    <n v="4818484"/>
    <x v="220"/>
    <x v="0"/>
    <s v="slayerbandofficial"/>
    <n v="837"/>
    <x v="61"/>
    <n v="450220"/>
    <x v="215"/>
  </r>
  <r>
    <x v="289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90"/>
    <s v="NA"/>
    <x v="1"/>
    <x v="0"/>
    <n v="2000000"/>
    <n v="6"/>
    <s v="Alternative Metal"/>
    <s v="Hard Rock"/>
    <x v="0"/>
    <s v="soiltheband"/>
    <n v="4945"/>
    <x v="203"/>
    <x v="0"/>
    <s v="soilmusic"/>
    <n v="274690"/>
    <x v="221"/>
    <x v="1"/>
    <m/>
    <n v="0"/>
    <x v="35"/>
    <n v="1803"/>
    <x v="216"/>
  </r>
  <r>
    <x v="291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92"/>
    <n v="58"/>
    <x v="1"/>
    <x v="0"/>
    <n v="19000000"/>
    <n v="8"/>
    <s v="Operatic Pop"/>
    <s v="Pop"/>
    <x v="0"/>
    <s v="susanboyle"/>
    <n v="1775"/>
    <x v="204"/>
    <x v="0"/>
    <s v="susanboyle"/>
    <n v="1555444"/>
    <x v="222"/>
    <x v="0"/>
    <s v="susanboylemusic"/>
    <n v="127"/>
    <x v="183"/>
    <n v="115679"/>
    <x v="217"/>
  </r>
  <r>
    <x v="293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94"/>
    <s v="NA"/>
    <x v="1"/>
    <x v="0"/>
    <n v="40000000"/>
    <n v="5"/>
    <s v="Heavy Metal"/>
    <s v="Alternative Metal"/>
    <x v="0"/>
    <s v="systemofadown"/>
    <n v="385"/>
    <x v="205"/>
    <x v="0"/>
    <s v="systemofadown"/>
    <n v="19358699"/>
    <x v="223"/>
    <x v="0"/>
    <s v="systemofadown"/>
    <n v="255"/>
    <x v="3"/>
    <n v="3945709"/>
    <x v="218"/>
  </r>
  <r>
    <x v="295"/>
    <n v="77"/>
    <x v="1"/>
    <x v="0"/>
    <s v="NA"/>
    <n v="30"/>
    <s v="Blues Rock"/>
    <s v="R&amp;B"/>
    <x v="0"/>
    <s v="tajmahalblues"/>
    <n v="1316"/>
    <x v="206"/>
    <x v="0"/>
    <s v="tajmahal"/>
    <n v="175159"/>
    <x v="224"/>
    <x v="0"/>
    <s v="tajmahalblues"/>
    <n v="254"/>
    <x v="184"/>
    <n v="3212"/>
    <x v="219"/>
  </r>
  <r>
    <x v="296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97"/>
    <n v="57"/>
    <x v="1"/>
    <x v="0"/>
    <n v="75000000"/>
    <n v="5"/>
    <s v="Pop"/>
    <s v="dance-pop"/>
    <x v="0"/>
    <s v="taylordayne"/>
    <n v="14900"/>
    <x v="200"/>
    <x v="0"/>
    <s v="therealtaylordayne"/>
    <n v="205576"/>
    <x v="225"/>
    <x v="0"/>
    <s v="therealtaylordayne"/>
    <n v="234"/>
    <x v="185"/>
    <n v="110086"/>
    <x v="220"/>
  </r>
  <r>
    <x v="298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299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300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301"/>
    <s v="NA"/>
    <x v="1"/>
    <x v="0"/>
    <s v="NA"/>
    <n v="5"/>
    <s v="Pop"/>
    <s v="Rock"/>
    <x v="1"/>
    <m/>
    <n v="0"/>
    <x v="58"/>
    <x v="0"/>
    <s v="thebangles"/>
    <n v="470792"/>
    <x v="226"/>
    <x v="0"/>
    <s v="officialthebangles"/>
    <n v="6"/>
    <x v="186"/>
    <n v="158161"/>
    <x v="221"/>
  </r>
  <r>
    <x v="302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303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304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305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306"/>
    <s v="NA"/>
    <x v="1"/>
    <x v="0"/>
    <s v="NA"/>
    <n v="31"/>
    <s v="R&amp;B"/>
    <s v="Rock"/>
    <x v="1"/>
    <m/>
    <n v="0"/>
    <x v="58"/>
    <x v="0"/>
    <s v="isleybrothers"/>
    <n v="1079027"/>
    <x v="227"/>
    <x v="0"/>
    <s v="theisleybrothers"/>
    <n v="24"/>
    <x v="187"/>
    <n v="278039"/>
    <x v="222"/>
  </r>
  <r>
    <x v="307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308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309"/>
    <s v="NA"/>
    <x v="1"/>
    <x v="0"/>
    <s v="NA"/>
    <n v="29"/>
    <s v="R&amp;B"/>
    <s v="Soul"/>
    <x v="0"/>
    <s v="themightojays"/>
    <n v="211"/>
    <x v="207"/>
    <x v="0"/>
    <s v="themightojays"/>
    <n v="376127"/>
    <x v="228"/>
    <x v="0"/>
    <s v="themightyojays"/>
    <n v="83"/>
    <x v="188"/>
    <n v="84701"/>
    <x v="223"/>
  </r>
  <r>
    <x v="310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311"/>
    <s v="NA"/>
    <x v="1"/>
    <x v="0"/>
    <n v="85000000"/>
    <n v="5"/>
    <s v="R&amp;B"/>
    <s v="Hip-Hop"/>
    <x v="0"/>
    <s v="officialtlc"/>
    <n v="2993"/>
    <x v="181"/>
    <x v="0"/>
    <s v="officialtlc"/>
    <n v="1820503"/>
    <x v="229"/>
    <x v="0"/>
    <s v="officialtlc"/>
    <n v="169"/>
    <x v="189"/>
    <n v="53311"/>
    <x v="224"/>
  </r>
  <r>
    <x v="312"/>
    <n v="51"/>
    <x v="1"/>
    <x v="0"/>
    <n v="67000000"/>
    <n v="8"/>
    <s v="R&amp;B"/>
    <s v="Soul"/>
    <x v="0"/>
    <s v="tonibraxton"/>
    <n v="18000"/>
    <x v="208"/>
    <x v="0"/>
    <s v="tonibraxton"/>
    <n v="3712485"/>
    <x v="230"/>
    <x v="0"/>
    <s v="tonibraxton"/>
    <n v="52"/>
    <x v="66"/>
    <n v="1155692"/>
    <x v="225"/>
  </r>
  <r>
    <x v="313"/>
    <n v="92"/>
    <x v="1"/>
    <x v="0"/>
    <n v="50000000"/>
    <n v="57"/>
    <s v="Traditional Pop"/>
    <s v="Easy Listening"/>
    <x v="0"/>
    <s v="itstonybennett"/>
    <n v="3163"/>
    <x v="209"/>
    <x v="0"/>
    <s v="tonybennett"/>
    <n v="665740"/>
    <x v="231"/>
    <x v="0"/>
    <m/>
    <n v="434"/>
    <x v="190"/>
    <n v="190738"/>
    <x v="226"/>
  </r>
  <r>
    <x v="314"/>
    <n v="55"/>
    <x v="1"/>
    <x v="0"/>
    <s v="NA"/>
    <n v="15"/>
    <s v="Alternative Rock"/>
    <s v="pop rock"/>
    <x v="0"/>
    <s v="toriamos"/>
    <n v="1072"/>
    <x v="210"/>
    <x v="0"/>
    <s v="toriamos"/>
    <n v="845902"/>
    <x v="232"/>
    <x v="0"/>
    <s v="toriamos"/>
    <n v="574"/>
    <x v="178"/>
    <n v="47812"/>
    <x v="227"/>
  </r>
  <r>
    <x v="315"/>
    <s v="NA"/>
    <x v="1"/>
    <x v="0"/>
    <n v="40000000"/>
    <n v="14"/>
    <s v="Rock"/>
    <s v="Pop"/>
    <x v="0"/>
    <s v="toto99com"/>
    <n v="1087"/>
    <x v="211"/>
    <x v="0"/>
    <s v="totoband"/>
    <n v="1470495"/>
    <x v="233"/>
    <x v="1"/>
    <m/>
    <n v="0"/>
    <x v="35"/>
    <n v="637613"/>
    <x v="228"/>
  </r>
  <r>
    <x v="124"/>
    <n v="40"/>
    <x v="1"/>
    <x v="0"/>
    <n v="75000000"/>
    <n v="9"/>
    <s v="R&amp;B"/>
    <s v="Pop"/>
    <x v="0"/>
    <s v="usher"/>
    <n v="5800"/>
    <x v="120"/>
    <x v="0"/>
    <s v="usher"/>
    <n v="43991825"/>
    <x v="234"/>
    <x v="0"/>
    <s v="usher"/>
    <n v="91"/>
    <x v="117"/>
    <n v="4888113"/>
    <x v="229"/>
  </r>
  <r>
    <x v="316"/>
    <n v="73"/>
    <x v="1"/>
    <x v="0"/>
    <n v="75000000"/>
    <n v="40"/>
    <s v="Rock"/>
    <s v="R&amp;B"/>
    <x v="0"/>
    <s v="vanmorrison"/>
    <n v="1255"/>
    <x v="212"/>
    <x v="0"/>
    <s v="vanmorrisonofficial"/>
    <n v="1254376"/>
    <x v="235"/>
    <x v="0"/>
    <s v="vanmorrisonofficial"/>
    <n v="103"/>
    <x v="191"/>
    <n v="102419"/>
    <x v="230"/>
  </r>
  <r>
    <x v="317"/>
    <n v="56"/>
    <x v="1"/>
    <x v="0"/>
    <n v="25000000"/>
    <n v="8"/>
    <s v="R&amp;B"/>
    <s v="Pop"/>
    <x v="0"/>
    <s v="vwofficial"/>
    <n v="6771"/>
    <x v="213"/>
    <x v="0"/>
    <s v="officialvanessawilliams"/>
    <n v="679563"/>
    <x v="236"/>
    <x v="0"/>
    <s v="vanessawilliamsofficial"/>
    <n v="2428"/>
    <x v="192"/>
    <n v="3310"/>
    <x v="231"/>
  </r>
  <r>
    <x v="318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319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320"/>
    <n v="59"/>
    <x v="1"/>
    <x v="0"/>
    <n v="12000000"/>
    <n v="14"/>
    <s v="Parody"/>
    <s v="Comedy"/>
    <x v="0"/>
    <s v="alyankovic"/>
    <n v="3970"/>
    <x v="214"/>
    <x v="0"/>
    <s v="weirdal"/>
    <n v="1751079"/>
    <x v="237"/>
    <x v="0"/>
    <s v="alfredyankovic"/>
    <n v="1681"/>
    <x v="193"/>
    <n v="1634841"/>
    <x v="232"/>
  </r>
  <r>
    <x v="321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322"/>
    <s v="NA"/>
    <x v="1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323"/>
    <n v="50"/>
    <x v="1"/>
    <x v="0"/>
    <n v="10000000"/>
    <n v="4"/>
    <s v="Hip-Hop"/>
    <m/>
    <x v="1"/>
    <m/>
    <n v="0"/>
    <x v="58"/>
    <x v="0"/>
    <s v="Will Smith"/>
    <n v="77167622"/>
    <x v="238"/>
    <x v="0"/>
    <s v="willsmith"/>
    <n v="531"/>
    <x v="194"/>
    <n v="5507320"/>
    <x v="233"/>
  </r>
  <r>
    <x v="324"/>
    <n v="86"/>
    <x v="1"/>
    <x v="0"/>
    <n v="50000000"/>
    <n v="98"/>
    <s v="Country"/>
    <s v="Blues"/>
    <x v="0"/>
    <s v="willienelson"/>
    <n v="175"/>
    <x v="215"/>
    <x v="0"/>
    <s v="willienelson"/>
    <n v="5412760"/>
    <x v="239"/>
    <x v="0"/>
    <s v="willienelsonofficial"/>
    <n v="214"/>
    <x v="151"/>
    <n v="366954"/>
    <x v="234"/>
  </r>
  <r>
    <x v="325"/>
    <n v="63"/>
    <x v="1"/>
    <x v="0"/>
    <s v="NA"/>
    <n v="90"/>
    <s v="Classical"/>
    <m/>
    <x v="0"/>
    <s v="YoYo_Ma"/>
    <n v="661"/>
    <x v="216"/>
    <x v="0"/>
    <s v="yoyoma"/>
    <n v="615184"/>
    <x v="240"/>
    <x v="0"/>
    <s v="yoyoma"/>
    <n v="193"/>
    <x v="195"/>
    <n v="110579"/>
    <x v="235"/>
  </r>
  <r>
    <x v="326"/>
    <s v="NA"/>
    <x v="2"/>
    <x v="0"/>
    <s v="NA"/>
    <n v="3"/>
    <s v="Country"/>
    <m/>
    <x v="0"/>
    <s v="MattStellMusic"/>
    <n v="5378"/>
    <x v="217"/>
    <x v="0"/>
    <s v="Mattstellmusic"/>
    <n v="10753"/>
    <x v="241"/>
    <x v="0"/>
    <s v="mattstellmusic"/>
    <n v="610"/>
    <x v="6"/>
    <n v="14028"/>
    <x v="236"/>
  </r>
  <r>
    <x v="327"/>
    <n v="27"/>
    <x v="2"/>
    <x v="0"/>
    <s v="NA"/>
    <n v="2"/>
    <s v="Country"/>
    <m/>
    <x v="0"/>
    <s v="SethEnnis"/>
    <n v="5548"/>
    <x v="218"/>
    <x v="0"/>
    <s v="sethennis"/>
    <n v="31378"/>
    <x v="242"/>
    <x v="0"/>
    <s v="seth_ennis"/>
    <n v="1147"/>
    <x v="196"/>
    <n v="15696"/>
    <x v="237"/>
  </r>
  <r>
    <x v="328"/>
    <s v="NA"/>
    <x v="2"/>
    <x v="0"/>
    <s v="NA"/>
    <n v="1"/>
    <s v="Country"/>
    <m/>
    <x v="0"/>
    <s v="LancoMusic"/>
    <n v="2440"/>
    <x v="219"/>
    <x v="0"/>
    <s v="lancomusic"/>
    <n v="115267"/>
    <x v="243"/>
    <x v="0"/>
    <s v="lancomusic"/>
    <n v="627"/>
    <x v="197"/>
    <n v="150775"/>
    <x v="238"/>
  </r>
  <r>
    <x v="329"/>
    <s v="NA"/>
    <x v="2"/>
    <x v="0"/>
    <s v="NA"/>
    <n v="1"/>
    <s v="Country"/>
    <m/>
    <x v="0"/>
    <s v="CarltonAnderson"/>
    <n v="871"/>
    <x v="220"/>
    <x v="0"/>
    <s v="CarltonAnderson"/>
    <n v="28106"/>
    <x v="244"/>
    <x v="0"/>
    <s v="carltonanderson"/>
    <n v="124"/>
    <x v="58"/>
    <n v="2454"/>
    <x v="239"/>
  </r>
  <r>
    <x v="330"/>
    <n v="46"/>
    <x v="2"/>
    <x v="0"/>
    <n v="11000000"/>
    <n v="14"/>
    <s v="Country"/>
    <m/>
    <x v="0"/>
    <s v="BradPaisley"/>
    <n v="7693"/>
    <x v="221"/>
    <x v="0"/>
    <s v="bradpaisley"/>
    <n v="7288538"/>
    <x v="245"/>
    <x v="0"/>
    <s v="bradpaisley"/>
    <n v="752"/>
    <x v="43"/>
    <n v="931299"/>
    <x v="240"/>
  </r>
  <r>
    <x v="331"/>
    <n v="44"/>
    <x v="3"/>
    <x v="0"/>
    <s v="NA"/>
    <n v="12"/>
    <s v="Hip-Hop"/>
    <m/>
    <x v="0"/>
    <s v="djkhaled"/>
    <n v="94600"/>
    <x v="222"/>
    <x v="0"/>
    <s v="officialdjkhaled"/>
    <n v="3643479"/>
    <x v="246"/>
    <x v="0"/>
    <s v="djkhaled"/>
    <n v="29023"/>
    <x v="198"/>
    <n v="8265298"/>
    <x v="241"/>
  </r>
  <r>
    <x v="332"/>
    <n v="27"/>
    <x v="3"/>
    <x v="0"/>
    <s v="NA"/>
    <n v="3"/>
    <s v="Hip-Hop"/>
    <s v="Rap"/>
    <x v="0"/>
    <s v="21savage"/>
    <n v="13700"/>
    <x v="223"/>
    <x v="0"/>
    <s v="21savage"/>
    <n v="1332822"/>
    <x v="247"/>
    <x v="0"/>
    <s v="21savage"/>
    <n v="1240"/>
    <x v="199"/>
    <n v="5972405"/>
    <x v="242"/>
  </r>
  <r>
    <x v="333"/>
    <n v="30"/>
    <x v="3"/>
    <x v="0"/>
    <s v="NA"/>
    <n v="2"/>
    <s v="R&amp;B"/>
    <s v="Trap"/>
    <x v="0"/>
    <s v="AlejandroChal"/>
    <n v="4878"/>
    <x v="224"/>
    <x v="0"/>
    <s v="achal.music"/>
    <n v="21555"/>
    <x v="248"/>
    <x v="0"/>
    <s v="a.chal"/>
    <n v="714"/>
    <x v="200"/>
    <n v="130358"/>
    <x v="243"/>
  </r>
  <r>
    <x v="334"/>
    <n v="31"/>
    <x v="3"/>
    <x v="0"/>
    <s v="NA"/>
    <s v="NA"/>
    <s v="Hip-Hop"/>
    <m/>
    <x v="0"/>
    <s v="adeinmylife"/>
    <n v="41100"/>
    <x v="225"/>
    <x v="0"/>
    <s v="adeinmylife"/>
    <n v="12944"/>
    <x v="249"/>
    <x v="0"/>
    <s v="adeinmylife"/>
    <n v="34"/>
    <x v="201"/>
    <n v="7434"/>
    <x v="244"/>
  </r>
  <r>
    <x v="335"/>
    <n v="18"/>
    <x v="3"/>
    <x v="0"/>
    <s v="NA"/>
    <n v="1"/>
    <s v="Pop"/>
    <m/>
    <x v="0"/>
    <s v="ajmitchell"/>
    <n v="2970"/>
    <x v="226"/>
    <x v="0"/>
    <s v="imajmitchell"/>
    <n v="177958"/>
    <x v="250"/>
    <x v="0"/>
    <s v="imajmitchell"/>
    <n v="21"/>
    <x v="43"/>
    <n v="569901"/>
    <x v="245"/>
  </r>
  <r>
    <x v="336"/>
    <n v="28"/>
    <x v="3"/>
    <x v="0"/>
    <s v="NA"/>
    <n v="2"/>
    <s v="Hip-Hop"/>
    <s v="Trap"/>
    <x v="0"/>
    <s v="BlacYoungstaFB"/>
    <n v="8737"/>
    <x v="227"/>
    <x v="0"/>
    <s v="BlacYoungsta"/>
    <n v="859703"/>
    <x v="251"/>
    <x v="0"/>
    <s v="blackyoungsta"/>
    <n v="27"/>
    <x v="25"/>
    <n v="506893"/>
    <x v="246"/>
  </r>
  <r>
    <x v="337"/>
    <n v="33"/>
    <x v="3"/>
    <x v="0"/>
    <s v="NA"/>
    <n v="5"/>
    <s v="Pop"/>
    <m/>
    <x v="0"/>
    <s v="BrotherLeo"/>
    <n v="1379"/>
    <x v="228"/>
    <x v="0"/>
    <s v="Brother Leo"/>
    <n v="37380"/>
    <x v="252"/>
    <x v="0"/>
    <s v="brotherleo"/>
    <n v="120"/>
    <x v="202"/>
    <n v="46373"/>
    <x v="247"/>
  </r>
  <r>
    <x v="338"/>
    <n v="50"/>
    <x v="3"/>
    <x v="0"/>
    <s v="NA"/>
    <n v="12"/>
    <s v="Hip-Hop"/>
    <m/>
    <x v="0"/>
    <s v="BustaRhymes"/>
    <n v="29700"/>
    <x v="229"/>
    <x v="0"/>
    <s v="bustarhymesworldwide"/>
    <n v="3769440"/>
    <x v="253"/>
    <x v="0"/>
    <s v="bustarhymes"/>
    <n v="3250"/>
    <x v="3"/>
    <n v="785066"/>
    <x v="248"/>
  </r>
  <r>
    <x v="339"/>
    <n v="22"/>
    <x v="3"/>
    <x v="0"/>
    <s v="NA"/>
    <n v="1"/>
    <s v="Pop"/>
    <s v="R&amp;B"/>
    <x v="0"/>
    <s v="Camila_Cabello"/>
    <n v="12800"/>
    <x v="230"/>
    <x v="0"/>
    <s v="camilacabello"/>
    <n v="2964594"/>
    <x v="254"/>
    <x v="0"/>
    <s v="camila_cabello"/>
    <n v="1998"/>
    <x v="203"/>
    <n v="10168053"/>
    <x v="249"/>
  </r>
  <r>
    <x v="340"/>
    <s v="NA"/>
    <x v="3"/>
    <x v="0"/>
    <n v="4000000"/>
    <n v="8"/>
    <s v="Alternative Metal"/>
    <m/>
    <x v="0"/>
    <s v="ChevelleInc"/>
    <n v="1746"/>
    <x v="231"/>
    <x v="0"/>
    <s v="chevelle"/>
    <n v="1783620"/>
    <x v="255"/>
    <x v="0"/>
    <s v="getmorechevelle"/>
    <n v="516"/>
    <x v="204"/>
    <n v="0"/>
    <x v="250"/>
  </r>
  <r>
    <x v="341"/>
    <n v="21"/>
    <x v="3"/>
    <x v="0"/>
    <s v="NA"/>
    <n v="1"/>
    <s v="Hip-Hop"/>
    <m/>
    <x v="0"/>
    <s v="PontiacMadeDDG"/>
    <n v="32300"/>
    <x v="232"/>
    <x v="0"/>
    <s v="Pontiacmadeddg"/>
    <n v="38585"/>
    <x v="256"/>
    <x v="0"/>
    <s v="pontiacmadeddg"/>
    <n v="397"/>
    <x v="205"/>
    <n v="836206"/>
    <x v="251"/>
  </r>
  <r>
    <x v="201"/>
    <s v="NA"/>
    <x v="3"/>
    <x v="0"/>
    <s v="NA"/>
    <n v="3"/>
    <s v="Pop"/>
    <s v="R&amp;B"/>
    <x v="0"/>
    <s v="FifthHarmony"/>
    <n v="13500"/>
    <x v="233"/>
    <x v="0"/>
    <s v="fifthharmony"/>
    <n v="7510669"/>
    <x v="257"/>
    <x v="0"/>
    <s v="fifthharmony"/>
    <n v="1602"/>
    <x v="137"/>
    <n v="12666103"/>
    <x v="252"/>
  </r>
  <r>
    <x v="342"/>
    <n v="42"/>
    <x v="3"/>
    <x v="0"/>
    <n v="10000000"/>
    <n v="3"/>
    <s v="Art pop"/>
    <s v="Baroque pop"/>
    <x v="1"/>
    <m/>
    <n v="0"/>
    <x v="58"/>
    <x v="0"/>
    <s v="fionaapple"/>
    <n v="743204"/>
    <x v="258"/>
    <x v="1"/>
    <m/>
    <n v="0"/>
    <x v="35"/>
    <n v="125064"/>
    <x v="253"/>
  </r>
  <r>
    <x v="343"/>
    <n v="23"/>
    <x v="3"/>
    <x v="0"/>
    <s v="NA"/>
    <n v="1"/>
    <s v="Hip-Hop"/>
    <s v="Trap"/>
    <x v="0"/>
    <s v="FlippDinero"/>
    <n v="2222"/>
    <x v="234"/>
    <x v="0"/>
    <s v="FlippDinero"/>
    <n v="40219"/>
    <x v="259"/>
    <x v="0"/>
    <s v="flippdinero"/>
    <n v="146"/>
    <x v="206"/>
    <n v="132783"/>
    <x v="254"/>
  </r>
  <r>
    <x v="344"/>
    <n v="34"/>
    <x v="3"/>
    <x v="0"/>
    <s v="NA"/>
    <n v="2"/>
    <s v="Hip-Hop"/>
    <m/>
    <x v="0"/>
    <s v="FrencHMonTanA"/>
    <n v="32200"/>
    <x v="235"/>
    <x v="0"/>
    <s v="FrenchMontanaOfficial"/>
    <n v="4276237"/>
    <x v="260"/>
    <x v="0"/>
    <s v="frenchmontana"/>
    <n v="289"/>
    <x v="207"/>
    <n v="3505755"/>
    <x v="255"/>
  </r>
  <r>
    <x v="345"/>
    <n v="36"/>
    <x v="3"/>
    <x v="0"/>
    <s v="NA"/>
    <n v="7"/>
    <s v="Hip-Hop"/>
    <s v="Trap"/>
    <x v="0"/>
    <s v="1future"/>
    <n v="14000"/>
    <x v="236"/>
    <x v="0"/>
    <s v="FutureOfficial"/>
    <n v="7211566"/>
    <x v="261"/>
    <x v="0"/>
    <s v="future"/>
    <n v="12"/>
    <x v="208"/>
    <n v="7091977"/>
    <x v="256"/>
  </r>
  <r>
    <x v="346"/>
    <n v="27"/>
    <x v="3"/>
    <x v="0"/>
    <s v="NA"/>
    <n v="2"/>
    <s v="Reggae"/>
    <s v="Hip-Hop"/>
    <x v="0"/>
    <s v="HoodCelebrityy"/>
    <n v="419"/>
    <x v="237"/>
    <x v="0"/>
    <s v="Hoodcelebrityy"/>
    <n v="42056"/>
    <x v="262"/>
    <x v="0"/>
    <s v="hoodcelebrityy"/>
    <n v="341"/>
    <x v="209"/>
    <n v="144418"/>
    <x v="257"/>
  </r>
  <r>
    <x v="347"/>
    <n v="23"/>
    <x v="3"/>
    <x v="0"/>
    <s v="NA"/>
    <n v="1"/>
    <s v="Hip-Hop"/>
    <m/>
    <x v="0"/>
    <s v="Jhus"/>
    <n v="34200"/>
    <x v="238"/>
    <x v="0"/>
    <s v="Jhusmusic"/>
    <n v="92492"/>
    <x v="263"/>
    <x v="0"/>
    <s v="theuglygram"/>
    <n v="2"/>
    <x v="210"/>
    <n v="323453"/>
    <x v="258"/>
  </r>
  <r>
    <x v="221"/>
    <n v="37"/>
    <x v="3"/>
    <x v="0"/>
    <s v="NA"/>
    <n v="3"/>
    <s v="R&amp;B"/>
    <s v="Soul"/>
    <x v="0"/>
    <s v="IAMJHUD"/>
    <n v="16000"/>
    <x v="169"/>
    <x v="0"/>
    <s v="jenniferhudson"/>
    <n v="7758109"/>
    <x v="264"/>
    <x v="0"/>
    <s v="iamjhud"/>
    <n v="3986"/>
    <x v="158"/>
    <n v="507580"/>
    <x v="259"/>
  </r>
  <r>
    <x v="348"/>
    <n v="26"/>
    <x v="3"/>
    <x v="0"/>
    <s v="NA"/>
    <s v="NA"/>
    <s v="Hip-Hop"/>
    <m/>
    <x v="0"/>
    <s v="jezdior"/>
    <n v="158"/>
    <x v="239"/>
    <x v="0"/>
    <s v="jezdior"/>
    <n v="19303"/>
    <x v="265"/>
    <x v="0"/>
    <s v="jezdior"/>
    <n v="136"/>
    <x v="88"/>
    <n v="21681"/>
    <x v="260"/>
  </r>
  <r>
    <x v="349"/>
    <n v="34"/>
    <x v="3"/>
    <x v="0"/>
    <s v="NA"/>
    <n v="1"/>
    <s v="Hip-Hop"/>
    <s v="Afrobeat"/>
    <x v="0"/>
    <s v="Jidenna"/>
    <n v="3181"/>
    <x v="84"/>
    <x v="0"/>
    <s v="jidenna"/>
    <n v="343754"/>
    <x v="266"/>
    <x v="0"/>
    <s v="jidenna"/>
    <n v="1103"/>
    <x v="211"/>
    <n v="0"/>
    <x v="261"/>
  </r>
  <r>
    <x v="350"/>
    <n v="46"/>
    <x v="3"/>
    <x v="0"/>
    <s v="NA"/>
    <n v="2"/>
    <s v="Folk Punk"/>
    <s v="Indie Rock"/>
    <x v="0"/>
    <s v="JohnKSamson"/>
    <n v="4"/>
    <x v="240"/>
    <x v="1"/>
    <m/>
    <n v="0"/>
    <x v="57"/>
    <x v="1"/>
    <m/>
    <n v="0"/>
    <x v="35"/>
    <n v="0"/>
    <x v="32"/>
  </r>
  <r>
    <x v="351"/>
    <s v="NA"/>
    <x v="3"/>
    <x v="0"/>
    <n v="50000000"/>
    <n v="18"/>
    <s v="Heavy Metal"/>
    <m/>
    <x v="0"/>
    <s v="judaspriest"/>
    <n v="1430"/>
    <x v="241"/>
    <x v="0"/>
    <s v="OfficialJudasPriest"/>
    <n v="4460061"/>
    <x v="267"/>
    <x v="0"/>
    <s v="judaspriest"/>
    <n v="395"/>
    <x v="212"/>
    <n v="465017"/>
    <x v="262"/>
  </r>
  <r>
    <x v="352"/>
    <n v="26"/>
    <x v="3"/>
    <x v="0"/>
    <s v="NA"/>
    <n v="3"/>
    <s v="Hip-Hop"/>
    <s v="R&amp;B"/>
    <x v="0"/>
    <s v="KentJonesWTB"/>
    <n v="6801"/>
    <x v="242"/>
    <x v="0"/>
    <s v="kentjoneswtbm"/>
    <n v="16408"/>
    <x v="268"/>
    <x v="0"/>
    <s v="kentjonesofficial"/>
    <n v="12"/>
    <x v="213"/>
    <n v="386440"/>
    <x v="263"/>
  </r>
  <r>
    <x v="353"/>
    <n v="19"/>
    <x v="3"/>
    <x v="0"/>
    <s v="NA"/>
    <n v="1"/>
    <s v="Hip-Hop"/>
    <m/>
    <x v="0"/>
    <s v="kodieshane"/>
    <n v="14200"/>
    <x v="243"/>
    <x v="0"/>
    <s v="kodieshane"/>
    <n v="42299"/>
    <x v="269"/>
    <x v="0"/>
    <s v="kodieshane"/>
    <n v="519"/>
    <x v="214"/>
    <n v="173876"/>
    <x v="264"/>
  </r>
  <r>
    <x v="354"/>
    <s v="NA"/>
    <x v="3"/>
    <x v="0"/>
    <s v="NA"/>
    <n v="9"/>
    <s v="Groove Metal"/>
    <s v="Thrash Metal"/>
    <x v="0"/>
    <s v="lambofgod"/>
    <n v="4125"/>
    <x v="244"/>
    <x v="0"/>
    <s v="lambofgod"/>
    <n v="3842113"/>
    <x v="270"/>
    <x v="0"/>
    <s v="lambofgod"/>
    <n v="437"/>
    <x v="215"/>
    <n v="333722"/>
    <x v="265"/>
  </r>
  <r>
    <x v="355"/>
    <n v="23"/>
    <x v="3"/>
    <x v="0"/>
    <s v="NA"/>
    <n v="1"/>
    <s v="Hip-Hop"/>
    <m/>
    <x v="0"/>
    <s v="LaurenSanderson"/>
    <n v="56000"/>
    <x v="245"/>
    <x v="0"/>
    <s v="iamlaurensanderson"/>
    <n v="3905"/>
    <x v="271"/>
    <x v="0"/>
    <s v="laurensanderson"/>
    <n v="1385"/>
    <x v="216"/>
    <n v="44936"/>
    <x v="266"/>
  </r>
  <r>
    <x v="248"/>
    <n v="50"/>
    <x v="3"/>
    <x v="0"/>
    <n v="64000000"/>
    <n v="15"/>
    <s v="Pop"/>
    <s v="R&amp;B"/>
    <x v="0"/>
    <s v="MariahCarey"/>
    <n v="8586"/>
    <x v="185"/>
    <x v="0"/>
    <s v="mariahcarey"/>
    <n v="20002485"/>
    <x v="272"/>
    <x v="0"/>
    <s v="mariahcarey"/>
    <n v="2214"/>
    <x v="169"/>
    <n v="4694241"/>
    <x v="193"/>
  </r>
  <r>
    <x v="356"/>
    <n v="25"/>
    <x v="3"/>
    <x v="0"/>
    <s v="NA"/>
    <n v="3"/>
    <s v="Pop"/>
    <s v="R&amp;B"/>
    <x v="0"/>
    <s v="Meghan_Trainor"/>
    <n v="12900"/>
    <x v="246"/>
    <x v="0"/>
    <s v="meghantrainorsongs"/>
    <n v="2792658"/>
    <x v="273"/>
    <x v="0"/>
    <s v="meghan_trainor"/>
    <n v="2153"/>
    <x v="137"/>
    <n v="0"/>
    <x v="267"/>
  </r>
  <r>
    <x v="253"/>
    <s v="NA"/>
    <x v="3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357"/>
    <s v="NA"/>
    <x v="3"/>
    <x v="0"/>
    <s v="NA"/>
    <n v="6"/>
    <s v="Indie Rock"/>
    <s v="Alternative Rock"/>
    <x v="0"/>
    <s v="modestmouseband"/>
    <n v="311"/>
    <x v="247"/>
    <x v="0"/>
    <s v="ModestMouse"/>
    <n v="1762728"/>
    <x v="274"/>
    <x v="0"/>
    <s v="modestmouse"/>
    <n v="218"/>
    <x v="15"/>
    <n v="0"/>
    <x v="268"/>
  </r>
  <r>
    <x v="358"/>
    <s v="NA"/>
    <x v="3"/>
    <x v="0"/>
    <s v="NA"/>
    <n v="4"/>
    <s v="K-Pop"/>
    <s v="Hip-Hop"/>
    <x v="0"/>
    <s v="OfficialMonstaX"/>
    <n v="7945"/>
    <x v="248"/>
    <x v="0"/>
    <s v="OfficialMonstaX"/>
    <n v="1318211"/>
    <x v="275"/>
    <x v="0"/>
    <s v="official_monsta_x"/>
    <n v="775"/>
    <x v="217"/>
    <n v="366333"/>
    <x v="269"/>
  </r>
  <r>
    <x v="359"/>
    <s v="NA"/>
    <x v="3"/>
    <x v="0"/>
    <s v="NA"/>
    <n v="2"/>
    <s v="Pop"/>
    <m/>
    <x v="0"/>
    <s v="morgansaint"/>
    <n v="4091"/>
    <x v="249"/>
    <x v="0"/>
    <s v="morgansaintmusic"/>
    <n v="4307"/>
    <x v="276"/>
    <x v="0"/>
    <s v="morgan_saint"/>
    <n v="310"/>
    <x v="218"/>
    <n v="8615"/>
    <x v="270"/>
  </r>
  <r>
    <x v="360"/>
    <s v="NA"/>
    <x v="3"/>
    <x v="0"/>
    <n v="12000000"/>
    <n v="6"/>
    <s v="Hip-Hop"/>
    <m/>
    <x v="0"/>
    <s v="Outkast"/>
    <n v="370"/>
    <x v="250"/>
    <x v="0"/>
    <s v="outkast"/>
    <n v="1609304"/>
    <x v="277"/>
    <x v="0"/>
    <s v="outkast"/>
    <n v="89"/>
    <x v="219"/>
    <n v="758609"/>
    <x v="271"/>
  </r>
  <r>
    <x v="262"/>
    <n v="70"/>
    <x v="3"/>
    <x v="0"/>
    <n v="100000000"/>
    <n v="11"/>
    <s v="Heavy Metal"/>
    <m/>
    <x v="0"/>
    <s v="OzzyOsbourne"/>
    <n v="4795"/>
    <x v="189"/>
    <x v="0"/>
    <s v="ozzyosbourne"/>
    <n v="11956449"/>
    <x v="278"/>
    <x v="0"/>
    <s v="ozzyosbourne"/>
    <n v="2134"/>
    <x v="66"/>
    <n v="685653"/>
    <x v="198"/>
  </r>
  <r>
    <x v="361"/>
    <n v="33"/>
    <x v="3"/>
    <x v="0"/>
    <s v="NA"/>
    <n v="2"/>
    <s v="Pop"/>
    <s v="Dance"/>
    <x v="0"/>
    <s v="TheRajaKumari"/>
    <n v="269"/>
    <x v="251"/>
    <x v="0"/>
    <s v="TheRajaKumari"/>
    <n v="108422"/>
    <x v="279"/>
    <x v="0"/>
    <s v="therajakumari"/>
    <n v="366"/>
    <x v="220"/>
    <n v="181351"/>
    <x v="272"/>
  </r>
  <r>
    <x v="362"/>
    <n v="43"/>
    <x v="3"/>
    <x v="0"/>
    <s v="NA"/>
    <n v="9"/>
    <s v="Hip-Hop"/>
    <m/>
    <x v="0"/>
    <s v="RickRoss"/>
    <n v="60700"/>
    <x v="252"/>
    <x v="0"/>
    <s v="rickross"/>
    <n v="8590232"/>
    <x v="280"/>
    <x v="0"/>
    <s v="richforever"/>
    <n v="553"/>
    <x v="221"/>
    <n v="0"/>
    <x v="273"/>
  </r>
  <r>
    <x v="281"/>
    <n v="60"/>
    <x v="3"/>
    <x v="0"/>
    <n v="23500000"/>
    <n v="6"/>
    <s v="Soul"/>
    <s v="Smooth Jazz"/>
    <x v="0"/>
    <s v="SadeOfficial"/>
    <n v="20"/>
    <x v="196"/>
    <x v="0"/>
    <s v="sadeofficial"/>
    <n v="3904538"/>
    <x v="281"/>
    <x v="0"/>
    <s v="sadeadu_"/>
    <n v="304"/>
    <x v="222"/>
    <n v="767181"/>
    <x v="208"/>
  </r>
  <r>
    <x v="363"/>
    <n v="39"/>
    <x v="3"/>
    <x v="0"/>
    <s v="NA"/>
    <n v="5"/>
    <s v="Pop"/>
    <s v="Soul"/>
    <x v="0"/>
    <s v="SaraBareilles"/>
    <n v="11800"/>
    <x v="253"/>
    <x v="0"/>
    <s v="sarabareilles"/>
    <n v="1586727"/>
    <x v="282"/>
    <x v="0"/>
    <s v="sarabareilles"/>
    <n v="1977"/>
    <x v="223"/>
    <n v="814823"/>
    <x v="274"/>
  </r>
  <r>
    <x v="364"/>
    <n v="40"/>
    <x v="3"/>
    <x v="0"/>
    <s v="NA"/>
    <n v="2"/>
    <s v="Hip-Hop"/>
    <m/>
    <x v="0"/>
    <s v="THEREALSWIZZZ"/>
    <n v="29500"/>
    <x v="92"/>
    <x v="0"/>
    <s v="swizzbeatz"/>
    <n v="279576"/>
    <x v="283"/>
    <x v="0"/>
    <s v="therealswizzz"/>
    <n v="11234"/>
    <x v="224"/>
    <n v="0"/>
    <x v="275"/>
  </r>
  <r>
    <x v="365"/>
    <n v="27"/>
    <x v="3"/>
    <x v="0"/>
    <s v="NA"/>
    <n v="1"/>
    <s v="Indie Folk"/>
    <s v="Indie Pop"/>
    <x v="0"/>
    <s v="IamTomWalker"/>
    <n v="6552"/>
    <x v="254"/>
    <x v="0"/>
    <s v="IamTomWalker"/>
    <n v="98694"/>
    <x v="284"/>
    <x v="0"/>
    <s v="iamtomwalker"/>
    <n v="1426"/>
    <x v="225"/>
    <n v="688234"/>
    <x v="276"/>
  </r>
  <r>
    <x v="366"/>
    <n v="28"/>
    <x v="3"/>
    <x v="0"/>
    <n v="600000"/>
    <n v="3"/>
    <s v="Hip-Hop"/>
    <s v="Trap"/>
    <x v="0"/>
    <s v="trvisXX"/>
    <n v="926"/>
    <x v="255"/>
    <x v="0"/>
    <s v="travisscottlaflame"/>
    <n v="1681353"/>
    <x v="285"/>
    <x v="0"/>
    <s v="travisscott"/>
    <n v="2823"/>
    <x v="226"/>
    <n v="5248433"/>
    <x v="277"/>
  </r>
  <r>
    <x v="367"/>
    <n v="22"/>
    <x v="3"/>
    <x v="0"/>
    <s v="NA"/>
    <n v="2"/>
    <s v="Hip-Hop"/>
    <m/>
    <x v="0"/>
    <s v="travisxthompson"/>
    <n v="32300"/>
    <x v="256"/>
    <x v="0"/>
    <s v="TravisThompsonMusic"/>
    <n v="18598"/>
    <x v="286"/>
    <x v="0"/>
    <s v="travisxthompson"/>
    <n v="405"/>
    <x v="227"/>
    <n v="251117"/>
    <x v="278"/>
  </r>
  <r>
    <x v="368"/>
    <n v="24"/>
    <x v="3"/>
    <x v="0"/>
    <s v="NA"/>
    <n v="1"/>
    <s v="R&amp;B"/>
    <s v="Hip-Hop"/>
    <x v="0"/>
    <s v="TylaYaweh"/>
    <n v="33000"/>
    <x v="257"/>
    <x v="0"/>
    <s v="tylayaweh"/>
    <n v="8551"/>
    <x v="287"/>
    <x v="0"/>
    <s v="tylayaweh"/>
    <n v="299"/>
    <x v="228"/>
    <n v="52180"/>
    <x v="279"/>
  </r>
  <r>
    <x v="369"/>
    <n v="38"/>
    <x v="3"/>
    <x v="0"/>
    <s v="NA"/>
    <n v="16"/>
    <s v="Hip-Hop"/>
    <s v="Gangsta Rap"/>
    <x v="0"/>
    <s v="YoGotti"/>
    <n v="27600"/>
    <x v="71"/>
    <x v="0"/>
    <s v="yogotti"/>
    <n v="4282850"/>
    <x v="288"/>
    <x v="0"/>
    <s v="yogotti"/>
    <n v="19"/>
    <x v="229"/>
    <n v="2166949"/>
    <x v="280"/>
  </r>
  <r>
    <x v="370"/>
    <n v="21"/>
    <x v="3"/>
    <x v="0"/>
    <s v="NA"/>
    <n v="2"/>
    <s v="Pop"/>
    <s v="R&amp;B"/>
    <x v="0"/>
    <s v="zaralarsson"/>
    <n v="1892"/>
    <x v="258"/>
    <x v="0"/>
    <s v="ZaraLarssonOfficial"/>
    <n v="1361363"/>
    <x v="289"/>
    <x v="0"/>
    <s v="zaralarsson"/>
    <n v="2674"/>
    <x v="230"/>
    <n v="5395557"/>
    <x v="281"/>
  </r>
  <r>
    <x v="371"/>
    <s v="NA"/>
    <x v="4"/>
    <x v="0"/>
    <s v="NA"/>
    <n v="1"/>
    <s v="Country"/>
    <m/>
    <x v="0"/>
    <s v="jamesonrodgers"/>
    <n v="1579"/>
    <x v="259"/>
    <x v="0"/>
    <s v="jamesonrodgers"/>
    <n v="17981"/>
    <x v="290"/>
    <x v="0"/>
    <s v="jamesonrodgers"/>
    <n v="304"/>
    <x v="231"/>
    <n v="5459"/>
    <x v="282"/>
  </r>
  <r>
    <x v="372"/>
    <n v="52"/>
    <x v="4"/>
    <x v="0"/>
    <n v="40000000"/>
    <n v="15"/>
    <s v="Country"/>
    <m/>
    <x v="0"/>
    <s v="TheTimMcGraw"/>
    <n v="482"/>
    <x v="260"/>
    <x v="0"/>
    <s v="TimMcGraw"/>
    <n v="8512671"/>
    <x v="291"/>
    <x v="0"/>
    <s v="thetimmcgraw"/>
    <n v="197"/>
    <x v="232"/>
    <n v="693647"/>
    <x v="283"/>
  </r>
  <r>
    <x v="373"/>
    <n v="25"/>
    <x v="4"/>
    <x v="0"/>
    <s v="NA"/>
    <n v="2"/>
    <s v="Country"/>
    <m/>
    <x v="0"/>
    <s v="tenilletownes"/>
    <n v="8334"/>
    <x v="261"/>
    <x v="0"/>
    <s v="tellinetownes"/>
    <n v="17418"/>
    <x v="292"/>
    <x v="0"/>
    <s v="tenilletownes"/>
    <n v="1779"/>
    <x v="233"/>
    <n v="8403"/>
    <x v="284"/>
  </r>
  <r>
    <x v="374"/>
    <n v="29"/>
    <x v="4"/>
    <x v="0"/>
    <s v="NA"/>
    <n v="2"/>
    <s v="Country"/>
    <m/>
    <x v="0"/>
    <s v="m10penny"/>
    <n v="5749"/>
    <x v="262"/>
    <x v="0"/>
    <s v="m10penny"/>
    <n v="118069"/>
    <x v="293"/>
    <x v="0"/>
    <s v="m10penny"/>
    <n v="2334"/>
    <x v="234"/>
    <n v="84970"/>
    <x v="285"/>
  </r>
  <r>
    <x v="375"/>
    <n v="29"/>
    <x v="4"/>
    <x v="0"/>
    <s v="NA"/>
    <n v="1"/>
    <s v="Country"/>
    <m/>
    <x v="0"/>
    <s v="lukecombs"/>
    <n v="9598"/>
    <x v="263"/>
    <x v="0"/>
    <s v="LukeCombs"/>
    <n v="1250435"/>
    <x v="294"/>
    <x v="0"/>
    <s v="lukecombs"/>
    <n v="1003"/>
    <x v="235"/>
    <n v="1132489"/>
    <x v="286"/>
  </r>
  <r>
    <x v="376"/>
    <n v="51"/>
    <x v="4"/>
    <x v="0"/>
    <n v="15000000"/>
    <n v="8"/>
    <s v="Country"/>
    <m/>
    <x v="0"/>
    <s v="FaithHill"/>
    <n v="1823"/>
    <x v="22"/>
    <x v="0"/>
    <s v="faithhillofficial"/>
    <n v="3175222"/>
    <x v="295"/>
    <x v="0"/>
    <s v="faithhill"/>
    <n v="462"/>
    <x v="61"/>
    <n v="178836"/>
    <x v="287"/>
  </r>
  <r>
    <x v="377"/>
    <n v="29"/>
    <x v="4"/>
    <x v="0"/>
    <s v="NA"/>
    <n v="4"/>
    <s v="Country"/>
    <m/>
    <x v="0"/>
    <s v="MarenMorris"/>
    <n v="10300"/>
    <x v="3"/>
    <x v="0"/>
    <s v="marenmorris"/>
    <n v="260713"/>
    <x v="296"/>
    <x v="0"/>
    <s v="marenmorris"/>
    <n v="2379"/>
    <x v="236"/>
    <n v="236292"/>
    <x v="288"/>
  </r>
  <r>
    <x v="378"/>
    <n v="58"/>
    <x v="5"/>
    <x v="0"/>
    <s v="NA"/>
    <n v="13"/>
    <s v="Gospel"/>
    <m/>
    <x v="0"/>
    <s v="DonaldLawrence"/>
    <n v="17400"/>
    <x v="264"/>
    <x v="0"/>
    <s v="DonaldLawrenceMusic"/>
    <n v="601436"/>
    <x v="297"/>
    <x v="0"/>
    <s v="donaldlawrence"/>
    <n v="2225"/>
    <x v="237"/>
    <n v="0"/>
    <x v="32"/>
  </r>
  <r>
    <x v="379"/>
    <n v="59"/>
    <x v="5"/>
    <x v="0"/>
    <s v="NA"/>
    <n v="3"/>
    <s v="Gospel"/>
    <m/>
    <x v="0"/>
    <s v="Donnieradio"/>
    <n v="13800"/>
    <x v="265"/>
    <x v="0"/>
    <s v="DonnieMcClurkin"/>
    <n v="1374199"/>
    <x v="298"/>
    <x v="0"/>
    <s v="donmac6453"/>
    <n v="200"/>
    <x v="238"/>
    <n v="0"/>
    <x v="32"/>
  </r>
  <r>
    <x v="380"/>
    <n v="48"/>
    <x v="5"/>
    <x v="0"/>
    <s v="NA"/>
    <n v="16"/>
    <s v="Gospel"/>
    <s v="Contemporary Christian"/>
    <x v="0"/>
    <s v="israelhoughton"/>
    <n v="4684"/>
    <x v="266"/>
    <x v="0"/>
    <s v="IsraelHoughton"/>
    <n v="732721"/>
    <x v="299"/>
    <x v="0"/>
    <s v="israelhoughton"/>
    <n v="631"/>
    <x v="239"/>
    <n v="120475"/>
    <x v="289"/>
  </r>
  <r>
    <x v="381"/>
    <n v="44"/>
    <x v="5"/>
    <x v="0"/>
    <s v="NA"/>
    <n v="5"/>
    <s v="Gospel"/>
    <m/>
    <x v="0"/>
    <s v="pastorjnelson"/>
    <n v="37700"/>
    <x v="84"/>
    <x v="0"/>
    <s v="JasonNelsonMusic"/>
    <n v="288881"/>
    <x v="300"/>
    <x v="0"/>
    <s v="pastorjnelson"/>
    <n v="3661"/>
    <x v="240"/>
    <n v="47535"/>
    <x v="290"/>
  </r>
  <r>
    <x v="72"/>
    <n v="49"/>
    <x v="5"/>
    <x v="0"/>
    <s v="NA"/>
    <n v="12"/>
    <s v="Gospel"/>
    <s v="Christian Hip-Hop"/>
    <x v="0"/>
    <s v="kirkfranklin"/>
    <n v="10900"/>
    <x v="71"/>
    <x v="0"/>
    <s v="KirkFranklin"/>
    <n v="2831796"/>
    <x v="301"/>
    <x v="0"/>
    <s v="kirkfranklin"/>
    <n v="1023"/>
    <x v="71"/>
    <n v="772837"/>
    <x v="291"/>
  </r>
  <r>
    <x v="382"/>
    <n v="21"/>
    <x v="5"/>
    <x v="0"/>
    <s v="NA"/>
    <n v="1"/>
    <s v="Gospel"/>
    <s v="Contemporary Christian"/>
    <x v="0"/>
    <s v="KorynHawthorne"/>
    <n v="1006"/>
    <x v="267"/>
    <x v="0"/>
    <s v="korynhawthornemusic"/>
    <n v="72987"/>
    <x v="302"/>
    <x v="0"/>
    <s v="korynhawthorne"/>
    <n v="1245"/>
    <x v="241"/>
    <n v="194282"/>
    <x v="292"/>
  </r>
  <r>
    <x v="383"/>
    <n v="54"/>
    <x v="5"/>
    <x v="0"/>
    <s v="NA"/>
    <n v="8"/>
    <s v="Gospel"/>
    <m/>
    <x v="0"/>
    <s v="TheKurtCarr"/>
    <n v="14100"/>
    <x v="268"/>
    <x v="0"/>
    <s v="TheKurtCarr"/>
    <n v="30869"/>
    <x v="303"/>
    <x v="0"/>
    <s v="thekurtcarr"/>
    <n v="236"/>
    <x v="242"/>
    <n v="0"/>
    <x v="32"/>
  </r>
  <r>
    <x v="384"/>
    <n v="36"/>
    <x v="5"/>
    <x v="0"/>
    <s v="NA"/>
    <n v="5"/>
    <s v="Gospel"/>
    <s v="Contemporary Christian"/>
    <x v="0"/>
    <s v="LeAndriaJ"/>
    <n v="21300"/>
    <x v="269"/>
    <x v="0"/>
    <s v="leandriajohnson"/>
    <n v="740033"/>
    <x v="304"/>
    <x v="0"/>
    <s v="leandriaj"/>
    <n v="956"/>
    <x v="154"/>
    <n v="113474"/>
    <x v="293"/>
  </r>
  <r>
    <x v="385"/>
    <n v="52"/>
    <x v="5"/>
    <x v="0"/>
    <s v="NA"/>
    <n v="11"/>
    <s v="Gospel"/>
    <s v="Contemporary Christian"/>
    <x v="0"/>
    <s v="marvinsapp"/>
    <n v="12100"/>
    <x v="270"/>
    <x v="0"/>
    <s v="officialmarvinsapp"/>
    <n v="2363698"/>
    <x v="305"/>
    <x v="0"/>
    <s v="marvinsapp"/>
    <n v="2692"/>
    <x v="243"/>
    <n v="0"/>
    <x v="32"/>
  </r>
  <r>
    <x v="386"/>
    <n v="47"/>
    <x v="5"/>
    <x v="0"/>
    <n v="69300000"/>
    <n v="16"/>
    <s v="Hip-Hop"/>
    <s v="Funk"/>
    <x v="0"/>
    <s v="SnoopDogg"/>
    <n v="41200"/>
    <x v="271"/>
    <x v="0"/>
    <s v="snoopdogg"/>
    <n v="35474902"/>
    <x v="306"/>
    <x v="0"/>
    <s v="snoopdogg"/>
    <n v="41143"/>
    <x v="244"/>
    <n v="0"/>
    <x v="294"/>
  </r>
  <r>
    <x v="387"/>
    <n v="35"/>
    <x v="5"/>
    <x v="0"/>
    <s v="NA"/>
    <n v="3"/>
    <s v="Gospel"/>
    <m/>
    <x v="0"/>
    <s v="TravisGreeneTV"/>
    <n v="19700"/>
    <x v="272"/>
    <x v="0"/>
    <s v="TravisGreeneTV"/>
    <n v="492074"/>
    <x v="307"/>
    <x v="0"/>
    <s v="travisgreenetv"/>
    <n v="3483"/>
    <x v="245"/>
    <n v="0"/>
    <x v="32"/>
  </r>
  <r>
    <x v="388"/>
    <n v="45"/>
    <x v="5"/>
    <x v="0"/>
    <s v="NA"/>
    <n v="4"/>
    <s v="Gospel"/>
    <m/>
    <x v="0"/>
    <s v="pastormurph"/>
    <n v="8459"/>
    <x v="273"/>
    <x v="0"/>
    <s v="OfficialWilliamMurphy"/>
    <n v="138548"/>
    <x v="308"/>
    <x v="0"/>
    <s v="williammurphyiii"/>
    <n v="2802"/>
    <x v="246"/>
    <n v="0"/>
    <x v="32"/>
  </r>
  <r>
    <x v="389"/>
    <s v="NA"/>
    <x v="6"/>
    <x v="0"/>
    <s v="NA"/>
    <n v="1"/>
    <s v="Pop"/>
    <s v="Rap"/>
    <x v="0"/>
    <s v="brananmurphy"/>
    <n v="9915"/>
    <x v="274"/>
    <x v="0"/>
    <s v="BrananMurphy"/>
    <n v="2840"/>
    <x v="309"/>
    <x v="0"/>
    <s v="brananmurphy"/>
    <n v="1284"/>
    <x v="247"/>
    <n v="7899"/>
    <x v="295"/>
  </r>
  <r>
    <x v="390"/>
    <s v="NA"/>
    <x v="6"/>
    <x v="0"/>
    <s v="NA"/>
    <n v="12"/>
    <s v="Contemporary Christian"/>
    <s v="Christian Rock"/>
    <x v="0"/>
    <s v="castingcrowns"/>
    <n v="3142"/>
    <x v="275"/>
    <x v="0"/>
    <s v="castingcrowns"/>
    <n v="4596016"/>
    <x v="310"/>
    <x v="0"/>
    <s v="castingcrownsofficial"/>
    <n v="140"/>
    <x v="172"/>
    <n v="694668"/>
    <x v="296"/>
  </r>
  <r>
    <x v="391"/>
    <s v="NA"/>
    <x v="6"/>
    <x v="0"/>
    <s v="NA"/>
    <n v="2"/>
    <s v="Christian Rock"/>
    <s v="Worship"/>
    <x v="0"/>
    <s v="IAMTHEY"/>
    <n v="2652"/>
    <x v="276"/>
    <x v="0"/>
    <s v="iamthey"/>
    <n v="54712"/>
    <x v="311"/>
    <x v="0"/>
    <s v="iamtheyband"/>
    <n v="1132"/>
    <x v="248"/>
    <n v="93471"/>
    <x v="297"/>
  </r>
  <r>
    <x v="392"/>
    <n v="22"/>
    <x v="6"/>
    <x v="0"/>
    <s v="NA"/>
    <n v="1"/>
    <s v="Contemporary Christian"/>
    <m/>
    <x v="0"/>
    <s v="Elle_Limebear"/>
    <n v="3291"/>
    <x v="277"/>
    <x v="0"/>
    <s v="ellelimebear"/>
    <n v="1515"/>
    <x v="312"/>
    <x v="0"/>
    <s v="elle_limebear"/>
    <n v="1757"/>
    <x v="249"/>
    <n v="2429"/>
    <x v="298"/>
  </r>
  <r>
    <x v="393"/>
    <s v="NA"/>
    <x v="6"/>
    <x v="0"/>
    <s v="NA"/>
    <n v="1"/>
    <s v="Christian"/>
    <s v="Pop"/>
    <x v="0"/>
    <s v="KIMMETTMUSIC"/>
    <n v="548"/>
    <x v="52"/>
    <x v="0"/>
    <s v="kimmettmusic"/>
    <n v="3716"/>
    <x v="313"/>
    <x v="0"/>
    <s v="kimmettmusic"/>
    <n v="222"/>
    <x v="250"/>
    <n v="4280"/>
    <x v="299"/>
  </r>
  <r>
    <x v="394"/>
    <s v="NA"/>
    <x v="6"/>
    <x v="0"/>
    <s v="NA"/>
    <n v="1"/>
    <s v="Christian"/>
    <m/>
    <x v="0"/>
    <s v="land_of_color"/>
    <n v="139"/>
    <x v="278"/>
    <x v="0"/>
    <s v="landofcolormusic"/>
    <n v="1507"/>
    <x v="314"/>
    <x v="0"/>
    <s v="landofcolormusic"/>
    <n v="90"/>
    <x v="251"/>
    <n v="915"/>
    <x v="300"/>
  </r>
  <r>
    <x v="395"/>
    <n v="44"/>
    <x v="6"/>
    <x v="0"/>
    <s v="NA"/>
    <n v="10"/>
    <s v="Worship"/>
    <m/>
    <x v="0"/>
    <s v="mattmahermusic"/>
    <n v="14000"/>
    <x v="279"/>
    <x v="0"/>
    <s v="mattmahermusic"/>
    <n v="290004"/>
    <x v="315"/>
    <x v="0"/>
    <s v="mattmahermusic"/>
    <n v="475"/>
    <x v="252"/>
    <n v="168476"/>
    <x v="301"/>
  </r>
  <r>
    <x v="396"/>
    <n v="42"/>
    <x v="6"/>
    <x v="0"/>
    <s v="NA"/>
    <n v="6"/>
    <s v="Contemporary Christian"/>
    <m/>
    <x v="0"/>
    <s v="matthew_west"/>
    <n v="13300"/>
    <x v="280"/>
    <x v="0"/>
    <s v="mathewwest"/>
    <n v="1226507"/>
    <x v="316"/>
    <x v="0"/>
    <s v="matthewjwest"/>
    <n v="2485"/>
    <x v="213"/>
    <n v="272664"/>
    <x v="302"/>
  </r>
  <r>
    <x v="397"/>
    <s v="NA"/>
    <x v="6"/>
    <x v="0"/>
    <s v="NA"/>
    <n v="1"/>
    <s v="Contemporary Christian"/>
    <m/>
    <x v="0"/>
    <s v="sonicsociety"/>
    <n v="12900"/>
    <x v="281"/>
    <x v="0"/>
    <s v="onesonicsociety"/>
    <n v="10213"/>
    <x v="317"/>
    <x v="0"/>
    <s v="thejasoningram"/>
    <n v="254"/>
    <x v="253"/>
    <n v="0"/>
    <x v="32"/>
  </r>
  <r>
    <x v="398"/>
    <s v="NA"/>
    <x v="6"/>
    <x v="0"/>
    <s v="NA"/>
    <n v="4"/>
    <s v="Worship"/>
    <m/>
    <x v="0"/>
    <s v="RedRocksWorship"/>
    <n v="533"/>
    <x v="282"/>
    <x v="0"/>
    <s v="redrocksworship"/>
    <n v="11702"/>
    <x v="318"/>
    <x v="0"/>
    <s v="redrocksworship"/>
    <n v="610"/>
    <x v="254"/>
    <n v="37715"/>
    <x v="303"/>
  </r>
  <r>
    <x v="399"/>
    <s v="NA"/>
    <x v="6"/>
    <x v="0"/>
    <s v="NA"/>
    <n v="2"/>
    <s v="Christian Rock"/>
    <m/>
    <x v="0"/>
    <s v="rhettwalker"/>
    <n v="6530"/>
    <x v="283"/>
    <x v="0"/>
    <s v="rhettwalkermusic"/>
    <n v="56746"/>
    <x v="319"/>
    <x v="1"/>
    <m/>
    <n v="0"/>
    <x v="35"/>
    <n v="17418"/>
    <x v="304"/>
  </r>
  <r>
    <x v="400"/>
    <n v="33"/>
    <x v="6"/>
    <x v="0"/>
    <s v="NA"/>
    <n v="3"/>
    <s v="Christian Rock"/>
    <m/>
    <x v="0"/>
    <s v="taurenwells"/>
    <n v="12600"/>
    <x v="9"/>
    <x v="0"/>
    <s v="taurenwellsofficial"/>
    <n v="55109"/>
    <x v="320"/>
    <x v="0"/>
    <s v="taurenwells"/>
    <n v="2319"/>
    <x v="255"/>
    <n v="314080"/>
    <x v="305"/>
  </r>
  <r>
    <x v="401"/>
    <s v="NA"/>
    <x v="6"/>
    <x v="0"/>
    <s v="NA"/>
    <n v="8"/>
    <s v="Christian Rock"/>
    <m/>
    <x v="0"/>
    <s v="tenthavenorth"/>
    <n v="6077"/>
    <x v="284"/>
    <x v="0"/>
    <s v="tenthavenuenorth"/>
    <n v="1033199"/>
    <x v="321"/>
    <x v="0"/>
    <s v="tenthavenuenorth"/>
    <n v="49"/>
    <x v="84"/>
    <n v="229990"/>
    <x v="306"/>
  </r>
  <r>
    <x v="402"/>
    <s v="NA"/>
    <x v="6"/>
    <x v="0"/>
    <s v="NA"/>
    <n v="5"/>
    <s v="Contemporary Christian"/>
    <m/>
    <x v="0"/>
    <s v="verticalworship"/>
    <n v="3599"/>
    <x v="285"/>
    <x v="0"/>
    <s v="verticalworship"/>
    <n v="200684"/>
    <x v="322"/>
    <x v="0"/>
    <s v="verticalworship"/>
    <n v="1774"/>
    <x v="256"/>
    <n v="97454"/>
    <x v="307"/>
  </r>
  <r>
    <x v="403"/>
    <n v="38"/>
    <x v="6"/>
    <x v="0"/>
    <s v="NA"/>
    <n v="2"/>
    <s v="Christian Rock"/>
    <m/>
    <x v="0"/>
    <s v="zwilliamslive"/>
    <n v="1374"/>
    <x v="286"/>
    <x v="0"/>
    <s v="zachwilliamslive"/>
    <n v="99761"/>
    <x v="323"/>
    <x v="0"/>
    <s v="zachwilliamsmusic"/>
    <n v="625"/>
    <x v="257"/>
    <n v="281557"/>
    <x v="308"/>
  </r>
  <r>
    <x v="404"/>
    <n v="25"/>
    <x v="7"/>
    <x v="0"/>
    <s v="NA"/>
    <n v="2"/>
    <s v="Country"/>
    <s v="R&amp;B"/>
    <x v="0"/>
    <s v="kanebrown"/>
    <n v="3445"/>
    <x v="287"/>
    <x v="0"/>
    <s v="KaneBrownCountry"/>
    <n v="1084372"/>
    <x v="324"/>
    <x v="0"/>
    <s v="kanebrown_music"/>
    <n v="105"/>
    <x v="96"/>
    <n v="1864977"/>
    <x v="309"/>
  </r>
  <r>
    <x v="405"/>
    <n v="32"/>
    <x v="7"/>
    <x v="0"/>
    <s v="NA"/>
    <n v="1"/>
    <s v="Country"/>
    <m/>
    <x v="0"/>
    <s v="RyanHurd"/>
    <n v="6466"/>
    <x v="288"/>
    <x v="0"/>
    <s v="RyanHurdOfficial"/>
    <n v="40444"/>
    <x v="325"/>
    <x v="0"/>
    <s v="ryanhurd"/>
    <n v="718"/>
    <x v="258"/>
    <n v="14107"/>
    <x v="310"/>
  </r>
  <r>
    <x v="406"/>
    <n v="35"/>
    <x v="7"/>
    <x v="0"/>
    <s v="NA"/>
    <n v="7"/>
    <s v="Country"/>
    <m/>
    <x v="0"/>
    <s v="mirandalambert"/>
    <n v="3966"/>
    <x v="289"/>
    <x v="0"/>
    <s v="mirandalamber"/>
    <n v="8342634"/>
    <x v="326"/>
    <x v="0"/>
    <s v="mirandalambert"/>
    <n v="675"/>
    <x v="217"/>
    <n v="993223"/>
    <x v="311"/>
  </r>
  <r>
    <x v="407"/>
    <s v="NA"/>
    <x v="7"/>
    <x v="0"/>
    <s v="NA"/>
    <n v="2"/>
    <s v="Country"/>
    <m/>
    <x v="0"/>
    <s v="OldDominion"/>
    <n v="7105"/>
    <x v="184"/>
    <x v="0"/>
    <s v="olddominionband"/>
    <n v="301058"/>
    <x v="327"/>
    <x v="0"/>
    <s v="olddominionmusic"/>
    <n v="2108"/>
    <x v="259"/>
    <n v="191649"/>
    <x v="312"/>
  </r>
  <r>
    <x v="188"/>
    <n v="73"/>
    <x v="7"/>
    <x v="0"/>
    <s v="NA"/>
    <n v="63"/>
    <s v="Country"/>
    <m/>
    <x v="0"/>
    <s v="DollyParton"/>
    <n v="1978"/>
    <x v="158"/>
    <x v="0"/>
    <s v="DollyParton"/>
    <n v="4235527"/>
    <x v="328"/>
    <x v="0"/>
    <s v="dollyparton"/>
    <n v="415"/>
    <x v="3"/>
    <n v="230838"/>
    <x v="313"/>
  </r>
  <r>
    <x v="408"/>
    <s v="NA"/>
    <x v="7"/>
    <x v="0"/>
    <s v="NA"/>
    <n v="3"/>
    <s v="Country"/>
    <m/>
    <x v="0"/>
    <s v="PistolAnnies"/>
    <n v="767"/>
    <x v="159"/>
    <x v="0"/>
    <s v="PistolAnnies"/>
    <n v="864562"/>
    <x v="329"/>
    <x v="0"/>
    <s v="pistolannies"/>
    <n v="95"/>
    <x v="260"/>
    <n v="152354"/>
    <x v="314"/>
  </r>
  <r>
    <x v="409"/>
    <s v="NA"/>
    <x v="7"/>
    <x v="0"/>
    <s v="NA"/>
    <n v="1"/>
    <s v="Country"/>
    <m/>
    <x v="0"/>
    <s v="weareseaforth"/>
    <n v="1371"/>
    <x v="290"/>
    <x v="0"/>
    <s v="weareseaforth"/>
    <n v="26951"/>
    <x v="330"/>
    <x v="0"/>
    <s v="weareseaforth"/>
    <n v="212"/>
    <x v="261"/>
    <n v="1920"/>
    <x v="315"/>
  </r>
  <r>
    <x v="410"/>
    <s v="NA"/>
    <x v="7"/>
    <x v="0"/>
    <s v="NA"/>
    <n v="1"/>
    <s v="Country"/>
    <m/>
    <x v="0"/>
    <s v="RachelWammack"/>
    <n v="539"/>
    <x v="291"/>
    <x v="0"/>
    <s v="RachelWammack"/>
    <n v="29202"/>
    <x v="331"/>
    <x v="0"/>
    <s v="rachelwammack"/>
    <n v="1284"/>
    <x v="262"/>
    <n v="3078"/>
    <x v="316"/>
  </r>
  <r>
    <x v="411"/>
    <n v="33"/>
    <x v="7"/>
    <x v="0"/>
    <s v="NA"/>
    <n v="1"/>
    <s v="Country"/>
    <m/>
    <x v="0"/>
    <s v="ChrisYoungMusic"/>
    <n v="8799"/>
    <x v="292"/>
    <x v="0"/>
    <s v="chrisyoungmusic"/>
    <n v="1966422"/>
    <x v="332"/>
    <x v="0"/>
    <s v="chrisyoungmusic"/>
    <n v="1746"/>
    <x v="61"/>
    <n v="690673"/>
    <x v="317"/>
  </r>
  <r>
    <x v="412"/>
    <n v="49"/>
    <x v="8"/>
    <x v="0"/>
    <s v="NA"/>
    <n v="46"/>
    <s v="Classical"/>
    <m/>
    <x v="0"/>
    <s v="LeifOveAndsnes"/>
    <n v="605"/>
    <x v="293"/>
    <x v="0"/>
    <s v="LeifOveAndsnes"/>
    <n v="12393"/>
    <x v="333"/>
    <x v="0"/>
    <s v="leifoveandsnes"/>
    <n v="342"/>
    <x v="263"/>
    <n v="0"/>
    <x v="32"/>
  </r>
  <r>
    <x v="413"/>
    <n v="37"/>
    <x v="8"/>
    <x v="0"/>
    <s v="NA"/>
    <n v="4"/>
    <s v="Classical"/>
    <m/>
    <x v="0"/>
    <s v="BenjaminAppl"/>
    <n v="2018"/>
    <x v="294"/>
    <x v="0"/>
    <s v="benjaminapplbaritone"/>
    <n v="2504"/>
    <x v="334"/>
    <x v="0"/>
    <s v="benjaminapplbaritone"/>
    <n v="308"/>
    <x v="264"/>
    <n v="481"/>
    <x v="318"/>
  </r>
  <r>
    <x v="414"/>
    <n v="52"/>
    <x v="8"/>
    <x v="0"/>
    <s v="NA"/>
    <n v="7"/>
    <s v="Classical"/>
    <m/>
    <x v="0"/>
    <s v="JoshuaBellMusic"/>
    <n v="2063"/>
    <x v="295"/>
    <x v="0"/>
    <s v="joshuabellviolinist"/>
    <n v="195768"/>
    <x v="335"/>
    <x v="0"/>
    <s v="joshuabellmusic"/>
    <n v="727"/>
    <x v="265"/>
    <n v="0"/>
    <x v="32"/>
  </r>
  <r>
    <x v="415"/>
    <s v="NA"/>
    <x v="8"/>
    <x v="1"/>
    <s v="NA"/>
    <s v="NA"/>
    <s v="Classical"/>
    <m/>
    <x v="1"/>
    <m/>
    <n v="0"/>
    <x v="58"/>
    <x v="1"/>
    <m/>
    <n v="0"/>
    <x v="57"/>
    <x v="2"/>
    <m/>
    <n v="0"/>
    <x v="35"/>
    <n v="0"/>
    <x v="32"/>
  </r>
  <r>
    <x v="416"/>
    <s v="NA"/>
    <x v="8"/>
    <x v="1"/>
    <s v="NA"/>
    <s v="NA"/>
    <s v="Classical"/>
    <m/>
    <x v="1"/>
    <m/>
    <n v="0"/>
    <x v="58"/>
    <x v="1"/>
    <m/>
    <n v="0"/>
    <x v="57"/>
    <x v="2"/>
    <m/>
    <n v="0"/>
    <x v="35"/>
    <n v="0"/>
    <x v="32"/>
  </r>
  <r>
    <x v="417"/>
    <n v="73"/>
    <x v="8"/>
    <x v="0"/>
    <s v="NA"/>
    <n v="18"/>
    <s v="Classical"/>
    <m/>
    <x v="0"/>
    <s v="buchbinderpiano"/>
    <n v="40"/>
    <x v="296"/>
    <x v="0"/>
    <s v="buchbinder.pianist"/>
    <n v="246"/>
    <x v="336"/>
    <x v="0"/>
    <s v="rudolfbuchbinder.piano"/>
    <n v="26"/>
    <x v="266"/>
    <n v="0"/>
    <x v="32"/>
  </r>
  <r>
    <x v="418"/>
    <n v="32"/>
    <x v="8"/>
    <x v="0"/>
    <s v="NA"/>
    <n v="6"/>
    <s v="Classical"/>
    <m/>
    <x v="0"/>
    <s v="BuniatishviliKh"/>
    <n v="1565"/>
    <x v="297"/>
    <x v="0"/>
    <s v="khatiabuniatishvili"/>
    <n v="216717"/>
    <x v="337"/>
    <x v="0"/>
    <s v="khatiabuniatishvili"/>
    <n v="219"/>
    <x v="267"/>
    <n v="0"/>
    <x v="32"/>
  </r>
  <r>
    <x v="419"/>
    <n v="38"/>
    <x v="8"/>
    <x v="0"/>
    <s v="NA"/>
    <n v="6"/>
    <s v="Classical"/>
    <m/>
    <x v="1"/>
    <m/>
    <n v="0"/>
    <x v="58"/>
    <x v="0"/>
    <s v="CameronOrganist"/>
    <n v="40125"/>
    <x v="338"/>
    <x v="0"/>
    <s v="cameronorganist"/>
    <n v="191"/>
    <x v="268"/>
    <n v="0"/>
    <x v="32"/>
  </r>
  <r>
    <x v="420"/>
    <n v="47"/>
    <x v="8"/>
    <x v="0"/>
    <s v="NA"/>
    <n v="8"/>
    <s v="Classical"/>
    <m/>
    <x v="0"/>
    <s v="Currentzis"/>
    <n v="0"/>
    <x v="298"/>
    <x v="0"/>
    <s v="currentzis"/>
    <n v="30447"/>
    <x v="339"/>
    <x v="1"/>
    <m/>
    <n v="0"/>
    <x v="35"/>
    <n v="0"/>
    <x v="32"/>
  </r>
  <r>
    <x v="421"/>
    <n v="46"/>
    <x v="8"/>
    <x v="0"/>
    <s v="NA"/>
    <n v="24"/>
    <s v="Classical"/>
    <m/>
    <x v="1"/>
    <m/>
    <n v="0"/>
    <x v="58"/>
    <x v="0"/>
    <s v="xavier.demaistre"/>
    <n v="7616"/>
    <x v="340"/>
    <x v="0"/>
    <s v="xavierdemaistre"/>
    <n v="40"/>
    <x v="269"/>
    <n v="752"/>
    <x v="319"/>
  </r>
  <r>
    <x v="422"/>
    <n v="28"/>
    <x v="8"/>
    <x v="0"/>
    <s v="NA"/>
    <n v="2"/>
    <s v="Classical"/>
    <m/>
    <x v="0"/>
    <s v="LDpianist"/>
    <n v="22"/>
    <x v="299"/>
    <x v="0"/>
    <s v="lucas.debargue"/>
    <n v="18524"/>
    <x v="341"/>
    <x v="1"/>
    <m/>
    <n v="0"/>
    <x v="35"/>
    <n v="0"/>
    <x v="32"/>
  </r>
  <r>
    <x v="423"/>
    <n v="54"/>
    <x v="8"/>
    <x v="0"/>
    <s v="NA"/>
    <n v="37"/>
    <s v="Classical"/>
    <m/>
    <x v="0"/>
    <s v="NatalieDessay"/>
    <n v="8"/>
    <x v="300"/>
    <x v="0"/>
    <s v="NatalieDessay"/>
    <n v="58963"/>
    <x v="342"/>
    <x v="1"/>
    <m/>
    <n v="0"/>
    <x v="35"/>
    <n v="0"/>
    <x v="32"/>
  </r>
  <r>
    <x v="424"/>
    <n v="47"/>
    <x v="8"/>
    <x v="0"/>
    <s v="NA"/>
    <n v="12"/>
    <s v="Classical"/>
    <m/>
    <x v="0"/>
    <s v="sdinnerstein"/>
    <n v="140"/>
    <x v="301"/>
    <x v="0"/>
    <s v="simondinnerstein"/>
    <n v="18905"/>
    <x v="343"/>
    <x v="0"/>
    <s v="simonedinnerstein"/>
    <n v="97"/>
    <x v="270"/>
    <n v="669"/>
    <x v="320"/>
  </r>
  <r>
    <x v="425"/>
    <n v="78"/>
    <x v="8"/>
    <x v="0"/>
    <s v="NA"/>
    <n v="65"/>
    <s v="Classical"/>
    <m/>
    <x v="1"/>
    <s v="PlacidoDomingo"/>
    <n v="5080"/>
    <x v="302"/>
    <x v="0"/>
    <s v="PlacidoDomingo"/>
    <n v="1197584"/>
    <x v="344"/>
    <x v="0"/>
    <s v="placido_domingo"/>
    <n v="1002"/>
    <x v="240"/>
    <n v="1907"/>
    <x v="321"/>
  </r>
  <r>
    <x v="426"/>
    <n v="49"/>
    <x v="8"/>
    <x v="0"/>
    <s v="NA"/>
    <n v="9"/>
    <s v="Classical"/>
    <m/>
    <x v="0"/>
    <s v="AlexisFfrench"/>
    <n v="1002"/>
    <x v="303"/>
    <x v="0"/>
    <s v="AlexisFfrenchMusic"/>
    <n v="3377"/>
    <x v="345"/>
    <x v="0"/>
    <s v="alexisffrench"/>
    <n v="422"/>
    <x v="271"/>
    <n v="5236"/>
    <x v="322"/>
  </r>
  <r>
    <x v="427"/>
    <n v="46"/>
    <x v="8"/>
    <x v="0"/>
    <s v="NA"/>
    <n v="15"/>
    <s v="Classical"/>
    <m/>
    <x v="0"/>
    <s v="jdiego_florez"/>
    <n v="751"/>
    <x v="304"/>
    <x v="0"/>
    <s v="JuanDiegoFlorezOfficial"/>
    <n v="337252"/>
    <x v="346"/>
    <x v="0"/>
    <s v="jdiego_florez"/>
    <n v="363"/>
    <x v="272"/>
    <n v="0"/>
    <x v="32"/>
  </r>
  <r>
    <x v="428"/>
    <n v="49"/>
    <x v="8"/>
    <x v="0"/>
    <s v="NA"/>
    <n v="4"/>
    <s v="Classical"/>
    <m/>
    <x v="1"/>
    <m/>
    <n v="0"/>
    <x v="58"/>
    <x v="0"/>
    <s v="mar.frost"/>
    <n v="28367"/>
    <x v="347"/>
    <x v="0"/>
    <s v="martinfrostofficial"/>
    <n v="67"/>
    <x v="273"/>
    <n v="0"/>
    <x v="32"/>
  </r>
  <r>
    <x v="429"/>
    <n v="38"/>
    <x v="8"/>
    <x v="0"/>
    <s v="NA"/>
    <n v="19"/>
    <s v="Classical"/>
    <m/>
    <x v="0"/>
    <s v="solgabetta"/>
    <n v="814"/>
    <x v="305"/>
    <x v="0"/>
    <s v="solgabetta"/>
    <n v="87694"/>
    <x v="348"/>
    <x v="0"/>
    <s v="sol_gabetta"/>
    <n v="132"/>
    <x v="274"/>
    <n v="0"/>
    <x v="32"/>
  </r>
  <r>
    <x v="430"/>
    <n v="50"/>
    <x v="8"/>
    <x v="0"/>
    <s v="NA"/>
    <n v="23"/>
    <s v="Classical"/>
    <m/>
    <x v="1"/>
    <m/>
    <n v="0"/>
    <x v="58"/>
    <x v="1"/>
    <m/>
    <n v="0"/>
    <x v="57"/>
    <x v="1"/>
    <m/>
    <n v="0"/>
    <x v="35"/>
    <n v="0"/>
    <x v="32"/>
  </r>
  <r>
    <x v="431"/>
    <s v="NA"/>
    <x v="8"/>
    <x v="1"/>
    <s v="NA"/>
    <s v="NA"/>
    <s v="Classical"/>
    <m/>
    <x v="1"/>
    <m/>
    <n v="0"/>
    <x v="58"/>
    <x v="1"/>
    <m/>
    <n v="0"/>
    <x v="57"/>
    <x v="2"/>
    <m/>
    <n v="0"/>
    <x v="35"/>
    <n v="0"/>
    <x v="32"/>
  </r>
  <r>
    <x v="432"/>
    <s v="NA"/>
    <x v="8"/>
    <x v="1"/>
    <s v="NA"/>
    <s v="NA"/>
    <s v="Classical"/>
    <m/>
    <x v="1"/>
    <m/>
    <n v="0"/>
    <x v="58"/>
    <x v="1"/>
    <m/>
    <n v="0"/>
    <x v="57"/>
    <x v="2"/>
    <m/>
    <n v="0"/>
    <x v="35"/>
    <n v="0"/>
    <x v="32"/>
  </r>
  <r>
    <x v="433"/>
    <n v="42"/>
    <x v="8"/>
    <x v="0"/>
    <s v="NA"/>
    <n v="6"/>
    <s v="Classical"/>
    <m/>
    <x v="0"/>
    <s v="VittorioGrigolo"/>
    <n v="1268"/>
    <x v="306"/>
    <x v="0"/>
    <s v="VittorioGrigolo"/>
    <n v="50675"/>
    <x v="349"/>
    <x v="0"/>
    <s v="vittoriogrigolo"/>
    <n v="353"/>
    <x v="275"/>
    <n v="0"/>
    <x v="32"/>
  </r>
  <r>
    <x v="434"/>
    <s v="NA"/>
    <x v="8"/>
    <x v="1"/>
    <s v="NA"/>
    <s v="NA"/>
    <s v="Classical"/>
    <m/>
    <x v="1"/>
    <m/>
    <n v="0"/>
    <x v="58"/>
    <x v="1"/>
    <m/>
    <n v="0"/>
    <x v="57"/>
    <x v="2"/>
    <m/>
    <n v="0"/>
    <x v="35"/>
    <n v="0"/>
    <x v="32"/>
  </r>
  <r>
    <x v="435"/>
    <s v="NA"/>
    <x v="8"/>
    <x v="0"/>
    <s v="NA"/>
    <n v="26"/>
    <s v="Classical"/>
    <m/>
    <x v="0"/>
    <s v="hauschkamusic"/>
    <n v="1821"/>
    <x v="307"/>
    <x v="0"/>
    <s v="HauschkaMusic"/>
    <n v="38670"/>
    <x v="350"/>
    <x v="0"/>
    <s v="hauschkamusic"/>
    <n v="249"/>
    <x v="276"/>
    <n v="6990"/>
    <x v="323"/>
  </r>
  <r>
    <x v="436"/>
    <s v="NA"/>
    <x v="8"/>
    <x v="1"/>
    <s v="NA"/>
    <s v="NA"/>
    <s v="Classical"/>
    <m/>
    <x v="1"/>
    <m/>
    <n v="0"/>
    <x v="58"/>
    <x v="1"/>
    <m/>
    <n v="0"/>
    <x v="57"/>
    <x v="2"/>
    <m/>
    <n v="0"/>
    <x v="35"/>
    <n v="0"/>
    <x v="32"/>
  </r>
  <r>
    <x v="437"/>
    <s v="NA"/>
    <x v="8"/>
    <x v="1"/>
    <s v="NA"/>
    <s v="NA"/>
    <s v="Classical"/>
    <m/>
    <x v="1"/>
    <m/>
    <n v="0"/>
    <x v="58"/>
    <x v="1"/>
    <m/>
    <n v="0"/>
    <x v="57"/>
    <x v="2"/>
    <m/>
    <n v="0"/>
    <x v="35"/>
    <n v="0"/>
    <x v="32"/>
  </r>
  <r>
    <x v="438"/>
    <n v="50"/>
    <x v="8"/>
    <x v="0"/>
    <s v="NA"/>
    <n v="23"/>
    <s v="Classical"/>
    <m/>
    <x v="0"/>
    <s v="tenorkaufmann"/>
    <n v="239"/>
    <x v="308"/>
    <x v="0"/>
    <s v="kaufmannjonas"/>
    <n v="137141"/>
    <x v="351"/>
    <x v="0"/>
    <s v="tenorkaufmann"/>
    <n v="98"/>
    <x v="277"/>
    <n v="0"/>
    <x v="32"/>
  </r>
  <r>
    <x v="439"/>
    <n v="52"/>
    <x v="8"/>
    <x v="0"/>
    <s v="NA"/>
    <n v="25"/>
    <s v="Classical"/>
    <m/>
    <x v="1"/>
    <m/>
    <n v="0"/>
    <x v="58"/>
    <x v="0"/>
    <s v="leonidas.kavakos.violin"/>
    <n v="83356"/>
    <x v="352"/>
    <x v="0"/>
    <s v="lkavakos"/>
    <n v="51"/>
    <x v="278"/>
    <n v="0"/>
    <x v="32"/>
  </r>
  <r>
    <x v="440"/>
    <n v="54"/>
    <x v="8"/>
    <x v="0"/>
    <s v="NA"/>
    <n v="21"/>
    <s v="Classical"/>
    <m/>
    <x v="0"/>
    <s v="skermes1"/>
    <n v="49"/>
    <x v="309"/>
    <x v="0"/>
    <s v="SimonesKermes"/>
    <n v="7403"/>
    <x v="353"/>
    <x v="0"/>
    <s v="kermessimone"/>
    <n v="132"/>
    <x v="279"/>
    <n v="0"/>
    <x v="32"/>
  </r>
  <r>
    <x v="441"/>
    <n v="26"/>
    <x v="8"/>
    <x v="0"/>
    <s v="NA"/>
    <n v="9"/>
    <s v="Classical"/>
    <m/>
    <x v="0"/>
    <s v="lang_lang"/>
    <n v="4772"/>
    <x v="310"/>
    <x v="0"/>
    <s v="LangLangPiano"/>
    <n v="503554"/>
    <x v="354"/>
    <x v="0"/>
    <s v="langlangpiano"/>
    <n v="1630"/>
    <x v="280"/>
    <n v="67800"/>
    <x v="324"/>
  </r>
  <r>
    <x v="442"/>
    <n v="32"/>
    <x v="8"/>
    <x v="0"/>
    <s v="NA"/>
    <n v="6"/>
    <s v="Classical"/>
    <m/>
    <x v="0"/>
    <s v="igorpianist"/>
    <n v="20300"/>
    <x v="54"/>
    <x v="0"/>
    <s v="levit.igor"/>
    <n v="8471"/>
    <x v="355"/>
    <x v="0"/>
    <s v="igorlevit_pianist"/>
    <n v="862"/>
    <x v="281"/>
    <n v="0"/>
    <x v="32"/>
  </r>
  <r>
    <x v="325"/>
    <n v="64"/>
    <x v="8"/>
    <x v="0"/>
    <s v="NA"/>
    <n v="129"/>
    <s v="Classical"/>
    <m/>
    <x v="0"/>
    <s v="YoYo_Ma"/>
    <n v="661"/>
    <x v="216"/>
    <x v="0"/>
    <s v="YoYoMa"/>
    <n v="615197"/>
    <x v="356"/>
    <x v="0"/>
    <s v="yoyoma.official"/>
    <n v="192"/>
    <x v="282"/>
    <n v="110621"/>
    <x v="325"/>
  </r>
  <r>
    <x v="443"/>
    <n v="36"/>
    <x v="8"/>
    <x v="0"/>
    <s v="NA"/>
    <n v="4"/>
    <s v="Classical"/>
    <m/>
    <x v="0"/>
    <s v="Nino_Machaidze"/>
    <n v="2171"/>
    <x v="311"/>
    <x v="0"/>
    <s v="ninomachaidzeofficial"/>
    <n v="105568"/>
    <x v="357"/>
    <x v="0"/>
    <s v="nino_machaidze"/>
    <n v="2120"/>
    <x v="283"/>
    <n v="0"/>
    <x v="32"/>
  </r>
  <r>
    <x v="444"/>
    <n v="36"/>
    <x v="8"/>
    <x v="0"/>
    <s v="NA"/>
    <n v="12"/>
    <s v="Classical"/>
    <m/>
    <x v="0"/>
    <s v="LaviniaMeijer"/>
    <n v="1279"/>
    <x v="312"/>
    <x v="0"/>
    <s v="laviniameijer"/>
    <n v="8437"/>
    <x v="358"/>
    <x v="0"/>
    <s v="laviniameijer"/>
    <n v="103"/>
    <x v="284"/>
    <n v="0"/>
    <x v="32"/>
  </r>
  <r>
    <x v="445"/>
    <n v="33"/>
    <x v="8"/>
    <x v="0"/>
    <s v="NA"/>
    <n v="4"/>
    <s v="Classical"/>
    <m/>
    <x v="0"/>
    <s v="regulamuhlemann"/>
    <n v="0"/>
    <x v="313"/>
    <x v="0"/>
    <s v="Regula_Muehlemann"/>
    <n v="4312"/>
    <x v="359"/>
    <x v="0"/>
    <s v="regulamuehlemann"/>
    <n v="472"/>
    <x v="285"/>
    <n v="0"/>
    <x v="32"/>
  </r>
  <r>
    <x v="446"/>
    <s v="NA"/>
    <x v="8"/>
    <x v="1"/>
    <s v="NA"/>
    <s v="NA"/>
    <s v="Classical"/>
    <m/>
    <x v="1"/>
    <m/>
    <n v="0"/>
    <x v="58"/>
    <x v="1"/>
    <m/>
    <n v="0"/>
    <x v="57"/>
    <x v="2"/>
    <m/>
    <n v="0"/>
    <x v="35"/>
    <n v="0"/>
    <x v="32"/>
  </r>
  <r>
    <x v="447"/>
    <n v="72"/>
    <x v="8"/>
    <x v="0"/>
    <s v="NA"/>
    <n v="89"/>
    <s v="Classical"/>
    <m/>
    <x v="1"/>
    <m/>
    <n v="0"/>
    <x v="58"/>
    <x v="0"/>
    <s v="MurrayPerahia"/>
    <n v="25590"/>
    <x v="360"/>
    <x v="1"/>
    <m/>
    <n v="0"/>
    <x v="35"/>
    <n v="0"/>
    <x v="32"/>
  </r>
  <r>
    <x v="448"/>
    <n v="39"/>
    <x v="8"/>
    <x v="0"/>
    <s v="NA"/>
    <n v="5"/>
    <s v="Classical"/>
    <m/>
    <x v="0"/>
    <s v="Olgaperetyatko"/>
    <n v="6637"/>
    <x v="314"/>
    <x v="0"/>
    <s v="OlgaPeretyatkoSoprano"/>
    <n v="65304"/>
    <x v="361"/>
    <x v="0"/>
    <s v="olgaperetyatko"/>
    <n v="1307"/>
    <x v="286"/>
    <n v="0"/>
    <x v="326"/>
  </r>
  <r>
    <x v="449"/>
    <n v="92"/>
    <x v="8"/>
    <x v="0"/>
    <s v="NA"/>
    <n v="112"/>
    <s v="Classical"/>
    <m/>
    <x v="0"/>
    <s v="leontyne_price"/>
    <n v="0"/>
    <x v="315"/>
    <x v="0"/>
    <s v="LeontynePrice"/>
    <n v="21282"/>
    <x v="362"/>
    <x v="1"/>
    <m/>
    <n v="0"/>
    <x v="35"/>
    <n v="0"/>
    <x v="32"/>
  </r>
  <r>
    <x v="450"/>
    <n v="35"/>
    <x v="8"/>
    <x v="0"/>
    <s v="NA"/>
    <n v="2"/>
    <s v="Classical"/>
    <m/>
    <x v="0"/>
    <s v="AnitaRachveli"/>
    <n v="4035"/>
    <x v="316"/>
    <x v="0"/>
    <s v="AnitaRachvelishviliOfficial"/>
    <n v="83568"/>
    <x v="363"/>
    <x v="0"/>
    <s v="anitarachvelishvili"/>
    <n v="2624"/>
    <x v="287"/>
    <n v="0"/>
    <x v="32"/>
  </r>
  <r>
    <x v="451"/>
    <n v="52"/>
    <x v="8"/>
    <x v="0"/>
    <s v="NA"/>
    <n v="22"/>
    <s v="Classical"/>
    <m/>
    <x v="1"/>
    <m/>
    <n v="0"/>
    <x v="58"/>
    <x v="1"/>
    <m/>
    <n v="0"/>
    <x v="57"/>
    <x v="1"/>
    <m/>
    <n v="0"/>
    <x v="35"/>
    <n v="0"/>
    <x v="32"/>
  </r>
  <r>
    <x v="452"/>
    <s v="NA"/>
    <x v="8"/>
    <x v="1"/>
    <s v="NA"/>
    <s v="NA"/>
    <s v="Classical"/>
    <m/>
    <x v="1"/>
    <m/>
    <n v="0"/>
    <x v="58"/>
    <x v="1"/>
    <m/>
    <n v="0"/>
    <x v="57"/>
    <x v="2"/>
    <m/>
    <n v="0"/>
    <x v="35"/>
    <n v="0"/>
    <x v="32"/>
  </r>
  <r>
    <x v="453"/>
    <n v="61"/>
    <x v="8"/>
    <x v="0"/>
    <s v="NA"/>
    <n v="108"/>
    <s v="Classical"/>
    <m/>
    <x v="0"/>
    <s v="esapekkasalonen"/>
    <n v="2062"/>
    <x v="317"/>
    <x v="0"/>
    <s v="esapekkasalonen"/>
    <n v="17691"/>
    <x v="364"/>
    <x v="0"/>
    <s v="floof"/>
    <n v="42"/>
    <x v="288"/>
    <n v="0"/>
    <x v="32"/>
  </r>
  <r>
    <x v="454"/>
    <n v="33"/>
    <x v="8"/>
    <x v="0"/>
    <s v="NA"/>
    <n v="9"/>
    <s v="Classical"/>
    <m/>
    <x v="0"/>
    <s v="SchepsOlga"/>
    <n v="280"/>
    <x v="107"/>
    <x v="0"/>
    <s v="olgascheps"/>
    <n v="56548"/>
    <x v="365"/>
    <x v="0"/>
    <s v="olgascheps"/>
    <n v="298"/>
    <x v="289"/>
    <n v="22513"/>
    <x v="327"/>
  </r>
  <r>
    <x v="455"/>
    <n v="47"/>
    <x v="8"/>
    <x v="0"/>
    <s v="NA"/>
    <n v="4"/>
    <s v="Classical"/>
    <m/>
    <x v="0"/>
    <s v="erwinschrott"/>
    <n v="4765"/>
    <x v="318"/>
    <x v="0"/>
    <s v="erwinschrott"/>
    <n v="47446"/>
    <x v="366"/>
    <x v="0"/>
    <s v="erwinschrott"/>
    <n v="316"/>
    <x v="119"/>
    <n v="0"/>
    <x v="32"/>
  </r>
  <r>
    <x v="456"/>
    <s v="NA"/>
    <x v="8"/>
    <x v="1"/>
    <s v="NA"/>
    <s v="NA"/>
    <s v="Classical"/>
    <m/>
    <x v="1"/>
    <m/>
    <n v="0"/>
    <x v="58"/>
    <x v="1"/>
    <m/>
    <n v="0"/>
    <x v="57"/>
    <x v="2"/>
    <m/>
    <n v="0"/>
    <x v="35"/>
    <n v="0"/>
    <x v="32"/>
  </r>
  <r>
    <x v="457"/>
    <s v="NA"/>
    <x v="8"/>
    <x v="1"/>
    <s v="NA"/>
    <s v="NA"/>
    <s v="Classical"/>
    <m/>
    <x v="1"/>
    <m/>
    <n v="0"/>
    <x v="58"/>
    <x v="1"/>
    <m/>
    <n v="0"/>
    <x v="57"/>
    <x v="2"/>
    <m/>
    <n v="0"/>
    <x v="35"/>
    <n v="0"/>
    <x v="32"/>
  </r>
  <r>
    <x v="458"/>
    <s v="NA"/>
    <x v="8"/>
    <x v="1"/>
    <s v="NA"/>
    <s v="NA"/>
    <s v="Classical"/>
    <m/>
    <x v="1"/>
    <m/>
    <n v="0"/>
    <x v="58"/>
    <x v="1"/>
    <m/>
    <n v="0"/>
    <x v="57"/>
    <x v="2"/>
    <m/>
    <n v="0"/>
    <x v="35"/>
    <n v="0"/>
    <x v="32"/>
  </r>
  <r>
    <x v="459"/>
    <n v="38"/>
    <x v="8"/>
    <x v="0"/>
    <s v="NA"/>
    <n v="15"/>
    <s v="Classical"/>
    <m/>
    <x v="0"/>
    <s v="fratrist"/>
    <n v="11400"/>
    <x v="319"/>
    <x v="0"/>
    <s v="francescotristano"/>
    <n v="45597"/>
    <x v="367"/>
    <x v="0"/>
    <s v="francescotristanoofficial"/>
    <n v="983"/>
    <x v="290"/>
    <n v="0"/>
    <x v="32"/>
  </r>
  <r>
    <x v="460"/>
    <n v="47"/>
    <x v="8"/>
    <x v="0"/>
    <s v="NA"/>
    <n v="9"/>
    <s v="Classical"/>
    <m/>
    <x v="0"/>
    <s v="ArcadiVolodos"/>
    <n v="469"/>
    <x v="320"/>
    <x v="0"/>
    <s v="ArcadiVolodos"/>
    <n v="1477"/>
    <x v="368"/>
    <x v="0"/>
    <s v="arcadivolodos"/>
    <n v="137"/>
    <x v="291"/>
    <n v="0"/>
    <x v="32"/>
  </r>
  <r>
    <x v="461"/>
    <s v="NA"/>
    <x v="8"/>
    <x v="0"/>
    <s v="NA"/>
    <n v="1805"/>
    <s v="Classical"/>
    <m/>
    <x v="0"/>
    <s v="Vienna_Phil"/>
    <n v="567"/>
    <x v="321"/>
    <x v="0"/>
    <s v="ViennaPhilharmonic"/>
    <n v="410404"/>
    <x v="369"/>
    <x v="1"/>
    <m/>
    <n v="0"/>
    <x v="35"/>
    <n v="0"/>
    <x v="32"/>
  </r>
  <r>
    <x v="462"/>
    <n v="34"/>
    <x v="8"/>
    <x v="0"/>
    <s v="NA"/>
    <n v="2"/>
    <s v="Classical"/>
    <m/>
    <x v="0"/>
    <s v="PrettyYende"/>
    <n v="4028"/>
    <x v="322"/>
    <x v="0"/>
    <s v="PrettyYendeOfficial"/>
    <n v="33677"/>
    <x v="370"/>
    <x v="0"/>
    <s v="pretty_yende_official"/>
    <n v="1553"/>
    <x v="292"/>
    <n v="0"/>
    <x v="32"/>
  </r>
  <r>
    <x v="463"/>
    <n v="37"/>
    <x v="8"/>
    <x v="0"/>
    <s v="NA"/>
    <n v="4"/>
    <s v="Classical"/>
    <m/>
    <x v="0"/>
    <s v="sonyayoncheva"/>
    <n v="1416"/>
    <x v="323"/>
    <x v="0"/>
    <s v="sonyayonchevaofficial"/>
    <n v="67311"/>
    <x v="371"/>
    <x v="0"/>
    <s v="sonyayoncheva"/>
    <n v="694"/>
    <x v="293"/>
    <n v="0"/>
    <x v="32"/>
  </r>
  <r>
    <x v="464"/>
    <n v="62"/>
    <x v="8"/>
    <x v="0"/>
    <s v="NA"/>
    <n v="112"/>
    <s v="Classical"/>
    <m/>
    <x v="0"/>
    <s v="HansZimmer"/>
    <n v="614"/>
    <x v="324"/>
    <x v="0"/>
    <s v="hanszimmer"/>
    <n v="2227861"/>
    <x v="372"/>
    <x v="0"/>
    <s v="hanszimmer"/>
    <n v="153"/>
    <x v="294"/>
    <n v="0"/>
    <x v="32"/>
  </r>
  <r>
    <x v="136"/>
    <s v="NA"/>
    <x v="9"/>
    <x v="0"/>
    <n v="79600000"/>
    <n v="16"/>
    <s v="Hard Rock"/>
    <s v="Blues Rock"/>
    <x v="0"/>
    <s v="acdc"/>
    <n v="672"/>
    <x v="130"/>
    <x v="0"/>
    <s v="acdc"/>
    <n v="29265888"/>
    <x v="373"/>
    <x v="0"/>
    <s v="acdc"/>
    <n v="498"/>
    <x v="56"/>
    <n v="4975000"/>
    <x v="328"/>
  </r>
  <r>
    <x v="139"/>
    <n v="31"/>
    <x v="9"/>
    <x v="0"/>
    <n v="24400000"/>
    <n v="3"/>
    <s v="Pop"/>
    <s v="Soul"/>
    <x v="0"/>
    <s v="Adele"/>
    <n v="309"/>
    <x v="132"/>
    <x v="0"/>
    <s v="adele"/>
    <n v="63174244"/>
    <x v="374"/>
    <x v="0"/>
    <s v="adele"/>
    <n v="3555"/>
    <x v="129"/>
    <n v="19776000"/>
    <x v="329"/>
  </r>
  <r>
    <x v="465"/>
    <n v="19"/>
    <x v="9"/>
    <x v="0"/>
    <s v="NA"/>
    <n v="1"/>
    <s v="Hip-Hop"/>
    <s v="Rap"/>
    <x v="0"/>
    <s v="ambjaay"/>
    <n v="19"/>
    <x v="325"/>
    <x v="1"/>
    <m/>
    <n v="0"/>
    <x v="57"/>
    <x v="0"/>
    <s v="ambjaay"/>
    <n v="257"/>
    <x v="295"/>
    <n v="38778"/>
    <x v="330"/>
  </r>
  <r>
    <x v="466"/>
    <s v="NA"/>
    <x v="9"/>
    <x v="0"/>
    <s v="NA"/>
    <n v="5"/>
    <s v="Indie Rock"/>
    <s v="Art Rock"/>
    <x v="0"/>
    <s v="arcadefire"/>
    <n v="2059"/>
    <x v="326"/>
    <x v="0"/>
    <s v="arcadefire"/>
    <n v="2337791"/>
    <x v="375"/>
    <x v="0"/>
    <s v="arcadefire"/>
    <n v="410"/>
    <x v="294"/>
    <n v="355125"/>
    <x v="331"/>
  </r>
  <r>
    <x v="467"/>
    <n v="17"/>
    <x v="9"/>
    <x v="0"/>
    <s v="NA"/>
    <n v="2"/>
    <s v="Alternative pop"/>
    <s v="electropop"/>
    <x v="0"/>
    <s v="heyitsau_ra"/>
    <n v="2160"/>
    <x v="327"/>
    <x v="0"/>
    <s v="heyitsaura"/>
    <n v="16414"/>
    <x v="376"/>
    <x v="0"/>
    <s v="heyitsau_ra"/>
    <n v="548"/>
    <x v="296"/>
    <n v="195165"/>
    <x v="332"/>
  </r>
  <r>
    <x v="468"/>
    <s v="NA"/>
    <x v="9"/>
    <x v="0"/>
    <s v="NA"/>
    <n v="0"/>
    <s v="Hip-Hop"/>
    <s v="Trap"/>
    <x v="0"/>
    <s v="AyoTeoOfficial"/>
    <n v="16"/>
    <x v="328"/>
    <x v="1"/>
    <m/>
    <n v="0"/>
    <x v="57"/>
    <x v="0"/>
    <s v="officialayoandteo"/>
    <n v="426"/>
    <x v="297"/>
    <n v="4817309"/>
    <x v="333"/>
  </r>
  <r>
    <x v="469"/>
    <s v="NA"/>
    <x v="9"/>
    <x v="0"/>
    <s v="NA"/>
    <n v="2"/>
    <s v="Dance"/>
    <s v="Electronic"/>
    <x v="0"/>
    <s v="ayokay"/>
    <n v="537"/>
    <x v="329"/>
    <x v="0"/>
    <s v="everythingisayokay"/>
    <n v="6696"/>
    <x v="377"/>
    <x v="0"/>
    <s v="ayokay"/>
    <n v="348"/>
    <x v="298"/>
    <n v="31121"/>
    <x v="334"/>
  </r>
  <r>
    <x v="150"/>
    <n v="77"/>
    <x v="9"/>
    <x v="0"/>
    <n v="68500000"/>
    <n v="36"/>
    <s v="Broadway"/>
    <s v="Traditional Pop"/>
    <x v="0"/>
    <s v="BarbraStreisand"/>
    <n v="2668"/>
    <x v="138"/>
    <x v="0"/>
    <s v="barbrastreisand"/>
    <n v="2705638"/>
    <x v="378"/>
    <x v="0"/>
    <s v="barbrastreisand"/>
    <n v="691"/>
    <x v="134"/>
    <n v="142812"/>
    <x v="335"/>
  </r>
  <r>
    <x v="152"/>
    <n v="37"/>
    <x v="9"/>
    <x v="0"/>
    <n v="17200000"/>
    <n v="6"/>
    <s v="R&amp;B"/>
    <s v="Pop"/>
    <x v="0"/>
    <s v="Beyonce"/>
    <n v="12"/>
    <x v="139"/>
    <x v="0"/>
    <s v="beyonce"/>
    <n v="61894627"/>
    <x v="379"/>
    <x v="0"/>
    <s v="beyonce"/>
    <n v="1781"/>
    <x v="135"/>
    <n v="18578261"/>
    <x v="336"/>
  </r>
  <r>
    <x v="470"/>
    <n v="20"/>
    <x v="9"/>
    <x v="0"/>
    <s v="NA"/>
    <n v="2"/>
    <s v="Acoustic"/>
    <s v="Folk"/>
    <x v="0"/>
    <s v="BillieMarten"/>
    <n v="2854"/>
    <x v="330"/>
    <x v="0"/>
    <s v="billiemarten"/>
    <n v="28507"/>
    <x v="380"/>
    <x v="0"/>
    <s v="billiemarten"/>
    <n v="331"/>
    <x v="242"/>
    <n v="42353"/>
    <x v="337"/>
  </r>
  <r>
    <x v="154"/>
    <n v="70"/>
    <x v="9"/>
    <x v="0"/>
    <n v="150000000"/>
    <n v="13"/>
    <s v="Rock"/>
    <s v="Soft Rock"/>
    <x v="0"/>
    <s v="billyjoel"/>
    <n v="1217"/>
    <x v="140"/>
    <x v="0"/>
    <s v="billyjoel"/>
    <n v="3467720"/>
    <x v="381"/>
    <x v="0"/>
    <s v="billyjoel"/>
    <n v="288"/>
    <x v="59"/>
    <n v="722330"/>
    <x v="338"/>
  </r>
  <r>
    <x v="157"/>
    <n v="78"/>
    <x v="9"/>
    <x v="0"/>
    <n v="100000000"/>
    <n v="38"/>
    <s v="Folk"/>
    <s v="Blues"/>
    <x v="0"/>
    <s v="bobdylan"/>
    <n v="628"/>
    <x v="141"/>
    <x v="0"/>
    <s v="bobdylan"/>
    <n v="6593208"/>
    <x v="382"/>
    <x v="0"/>
    <s v="bobdylan"/>
    <n v="106"/>
    <x v="299"/>
    <n v="429393"/>
    <x v="339"/>
  </r>
  <r>
    <x v="471"/>
    <s v="NA"/>
    <x v="9"/>
    <x v="0"/>
    <s v="NA"/>
    <n v="6"/>
    <s v="Metalcore"/>
    <s v="Alternative metal"/>
    <x v="0"/>
    <s v="bmthofficial"/>
    <n v="7543"/>
    <x v="331"/>
    <x v="0"/>
    <s v="bmthofficial"/>
    <n v="5749846"/>
    <x v="383"/>
    <x v="0"/>
    <s v="bringmethehorizon"/>
    <n v="255"/>
    <x v="232"/>
    <n v="2398817"/>
    <x v="340"/>
  </r>
  <r>
    <x v="161"/>
    <n v="69"/>
    <x v="9"/>
    <x v="0"/>
    <n v="135000000"/>
    <n v="19"/>
    <s v="Rock"/>
    <s v="Heartland Rock"/>
    <x v="0"/>
    <s v="springsteen"/>
    <n v="3885"/>
    <x v="143"/>
    <x v="0"/>
    <s v="brucespringsteen"/>
    <n v="5395233"/>
    <x v="143"/>
    <x v="0"/>
    <s v="springsteen"/>
    <n v="459"/>
    <x v="300"/>
    <n v="762774"/>
    <x v="341"/>
  </r>
  <r>
    <x v="162"/>
    <n v="35"/>
    <x v="9"/>
    <x v="0"/>
    <s v="NA"/>
    <n v="5"/>
    <s v="EDM"/>
    <s v="Electro House"/>
    <x v="0"/>
    <s v="calvinharris"/>
    <n v="1214"/>
    <x v="144"/>
    <x v="0"/>
    <s v="calvinharris"/>
    <n v="13757216"/>
    <x v="384"/>
    <x v="0"/>
    <s v="calvinharris"/>
    <n v="1894"/>
    <x v="137"/>
    <n v="16548098"/>
    <x v="342"/>
  </r>
  <r>
    <x v="472"/>
    <n v="51"/>
    <x v="9"/>
    <x v="0"/>
    <n v="250000000"/>
    <n v="26"/>
    <s v="Pop"/>
    <s v="Chanson"/>
    <x v="0"/>
    <s v="celinedion"/>
    <n v="1934"/>
    <x v="147"/>
    <x v="0"/>
    <s v="celinedion"/>
    <n v="23091181"/>
    <x v="385"/>
    <x v="0"/>
    <s v="celinedion"/>
    <n v="370"/>
    <x v="140"/>
    <n v="3094590"/>
    <x v="343"/>
  </r>
  <r>
    <x v="473"/>
    <n v="29"/>
    <x v="9"/>
    <x v="0"/>
    <s v="NA"/>
    <n v="2"/>
    <m/>
    <m/>
    <x v="0"/>
    <s v="ogchaseb"/>
    <n v="25200"/>
    <x v="332"/>
    <x v="0"/>
    <s v="ogchaseb"/>
    <n v="633"/>
    <x v="386"/>
    <x v="0"/>
    <s v="ogchaseb"/>
    <n v="2"/>
    <x v="50"/>
    <n v="0"/>
    <x v="32"/>
  </r>
  <r>
    <x v="474"/>
    <s v="NA"/>
    <x v="9"/>
    <x v="0"/>
    <n v="2000"/>
    <n v="1"/>
    <s v="R&amp;B"/>
    <m/>
    <x v="0"/>
    <s v="chloexhalle"/>
    <n v="31700"/>
    <x v="333"/>
    <x v="0"/>
    <s v="chloexhalle"/>
    <n v="770345"/>
    <x v="387"/>
    <x v="0"/>
    <s v="chloexhalle"/>
    <n v="1706"/>
    <x v="301"/>
    <n v="1046397"/>
    <x v="344"/>
  </r>
  <r>
    <x v="174"/>
    <s v="NA"/>
    <x v="9"/>
    <x v="0"/>
    <n v="12000000"/>
    <n v="4"/>
    <s v="House"/>
    <s v="Electronic"/>
    <x v="1"/>
    <m/>
    <n v="0"/>
    <x v="58"/>
    <x v="0"/>
    <s v="daftpunk"/>
    <n v="12937489"/>
    <x v="388"/>
    <x v="0"/>
    <s v="daftpunk"/>
    <n v="48"/>
    <x v="143"/>
    <n v="3247989"/>
    <x v="345"/>
  </r>
  <r>
    <x v="475"/>
    <n v="57"/>
    <x v="9"/>
    <x v="0"/>
    <s v="NA"/>
    <n v="2"/>
    <s v="Alternative dance"/>
    <s v="Synthpop"/>
    <x v="1"/>
    <m/>
    <n v="0"/>
    <x v="58"/>
    <x v="0"/>
    <s v="DaveGahan"/>
    <n v="754990"/>
    <x v="389"/>
    <x v="0"/>
    <s v="davegahan_dm"/>
    <n v="1446"/>
    <x v="302"/>
    <n v="16500"/>
    <x v="346"/>
  </r>
  <r>
    <x v="181"/>
    <n v="73"/>
    <x v="9"/>
    <x v="0"/>
    <s v="NA"/>
    <n v="4"/>
    <s v="Progressive Rock"/>
    <s v="Psychedelic Rock"/>
    <x v="0"/>
    <s v="_DavidGilmour"/>
    <n v="527"/>
    <x v="39"/>
    <x v="0"/>
    <s v="davidgilmour"/>
    <n v="2472639"/>
    <x v="390"/>
    <x v="0"/>
    <s v="davidgilmour"/>
    <n v="163"/>
    <x v="303"/>
    <n v="334319"/>
    <x v="347"/>
  </r>
  <r>
    <x v="476"/>
    <n v="20"/>
    <x v="9"/>
    <x v="0"/>
    <s v="NA"/>
    <n v="1"/>
    <s v="Indie Rock"/>
    <m/>
    <x v="0"/>
    <s v="DeclanMcKenna"/>
    <n v="2373"/>
    <x v="334"/>
    <x v="0"/>
    <s v="DeclanMckennaMusic"/>
    <n v="75907"/>
    <x v="391"/>
    <x v="0"/>
    <s v="thedeclanmckenna"/>
    <n v="979"/>
    <x v="304"/>
    <n v="272457"/>
    <x v="348"/>
  </r>
  <r>
    <x v="477"/>
    <n v="28"/>
    <x v="9"/>
    <x v="0"/>
    <s v="NA"/>
    <n v="2"/>
    <s v="Hip-Hop"/>
    <s v="R&amp;B"/>
    <x v="0"/>
    <s v="DeJLoaf"/>
    <n v="53500"/>
    <x v="335"/>
    <x v="0"/>
    <s v="dejloafhottest"/>
    <n v="1587888"/>
    <x v="392"/>
    <x v="0"/>
    <s v="dejloaf"/>
    <n v="50"/>
    <x v="305"/>
    <n v="1072356"/>
    <x v="349"/>
  </r>
  <r>
    <x v="184"/>
    <s v="NA"/>
    <x v="9"/>
    <x v="0"/>
    <n v="100000000"/>
    <n v="14"/>
    <s v="Synth-pop"/>
    <s v="New wave"/>
    <x v="0"/>
    <s v="depechemode"/>
    <n v="1235"/>
    <x v="155"/>
    <x v="0"/>
    <s v="depechemode"/>
    <n v="7151524"/>
    <x v="159"/>
    <x v="0"/>
    <s v="depechemode"/>
    <n v="596"/>
    <x v="142"/>
    <n v="871994"/>
    <x v="153"/>
  </r>
  <r>
    <x v="185"/>
    <s v="NA"/>
    <x v="9"/>
    <x v="1"/>
    <s v="NA"/>
    <n v="5"/>
    <s v="R&amp;B"/>
    <m/>
    <x v="1"/>
    <m/>
    <n v="0"/>
    <x v="58"/>
    <x v="0"/>
    <s v="denstinyschild"/>
    <n v="2656442"/>
    <x v="393"/>
    <x v="0"/>
    <s v="destinyschild"/>
    <n v="75"/>
    <x v="225"/>
    <n v="1101522"/>
    <x v="350"/>
  </r>
  <r>
    <x v="478"/>
    <n v="40"/>
    <x v="9"/>
    <x v="0"/>
    <s v="NA"/>
    <n v="1"/>
    <s v="EDM"/>
    <s v="Dancehall"/>
    <x v="0"/>
    <s v="diplo"/>
    <n v="70600"/>
    <x v="336"/>
    <x v="0"/>
    <s v="diplo"/>
    <n v="3358088"/>
    <x v="394"/>
    <x v="0"/>
    <s v="diplo"/>
    <n v="6261"/>
    <x v="306"/>
    <n v="1687885"/>
    <x v="351"/>
  </r>
  <r>
    <x v="479"/>
    <s v="NA"/>
    <x v="9"/>
    <x v="0"/>
    <n v="30000000"/>
    <n v="7"/>
    <s v="Country"/>
    <s v="Country Pop"/>
    <x v="0"/>
    <s v="dixiechicks"/>
    <n v="3504"/>
    <x v="337"/>
    <x v="0"/>
    <s v="dixiechicks"/>
    <n v="1467387"/>
    <x v="395"/>
    <x v="1"/>
    <m/>
    <n v="0"/>
    <x v="35"/>
    <n v="238532"/>
    <x v="352"/>
  </r>
  <r>
    <x v="480"/>
    <n v="23"/>
    <x v="9"/>
    <x v="0"/>
    <s v="NA"/>
    <n v="1"/>
    <s v="Pop"/>
    <m/>
    <x v="1"/>
    <m/>
    <n v="0"/>
    <x v="58"/>
    <x v="0"/>
    <s v="dominicfikeofficial"/>
    <n v="3767"/>
    <x v="396"/>
    <x v="0"/>
    <s v="dominicfike"/>
    <n v="55"/>
    <x v="307"/>
    <n v="64501"/>
    <x v="353"/>
  </r>
  <r>
    <x v="481"/>
    <n v="25"/>
    <x v="9"/>
    <x v="0"/>
    <s v="NA"/>
    <n v="3"/>
    <s v="Alternative hip hop"/>
    <m/>
    <x v="0"/>
    <s v="earlxsweat"/>
    <n v="10400"/>
    <x v="338"/>
    <x v="0"/>
    <s v="EarlSweatshirtMusic"/>
    <n v="839920"/>
    <x v="397"/>
    <x v="0"/>
    <s v="soapmanwun"/>
    <n v="697"/>
    <x v="308"/>
    <n v="255697"/>
    <x v="354"/>
  </r>
  <r>
    <x v="482"/>
    <s v="NA"/>
    <x v="9"/>
    <x v="0"/>
    <s v="NA"/>
    <n v="4"/>
    <s v="Folk"/>
    <s v="Indie Folk"/>
    <x v="0"/>
    <s v="FirstAidKitBand"/>
    <n v="4909"/>
    <x v="39"/>
    <x v="0"/>
    <s v="firstaidkitband"/>
    <n v="368248"/>
    <x v="398"/>
    <x v="0"/>
    <s v="firstaidkitband"/>
    <n v="1220"/>
    <x v="309"/>
    <n v="178680"/>
    <x v="355"/>
  </r>
  <r>
    <x v="483"/>
    <s v="NA"/>
    <x v="9"/>
    <x v="0"/>
    <s v="NA"/>
    <n v="3"/>
    <s v="Indie Pop"/>
    <s v="Alternative Rock"/>
    <x v="0"/>
    <s v="fosterthepeople"/>
    <n v="5329"/>
    <x v="339"/>
    <x v="0"/>
    <s v="fosterthepeople"/>
    <n v="4406066"/>
    <x v="399"/>
    <x v="0"/>
    <s v="fosterthepeople"/>
    <n v="954"/>
    <x v="310"/>
    <n v="2117347"/>
    <x v="356"/>
  </r>
  <r>
    <x v="484"/>
    <n v="26"/>
    <x v="9"/>
    <x v="0"/>
    <s v="NA"/>
    <n v="2"/>
    <s v="Folk Rock"/>
    <s v="Blues"/>
    <x v="0"/>
    <s v="george_ezra"/>
    <n v="13100"/>
    <x v="340"/>
    <x v="0"/>
    <s v="georgeerzamusic"/>
    <n v="698342"/>
    <x v="400"/>
    <x v="0"/>
    <s v="george_erza"/>
    <n v="1637"/>
    <x v="311"/>
    <n v="1429090"/>
    <x v="357"/>
  </r>
  <r>
    <x v="485"/>
    <n v="31"/>
    <x v="9"/>
    <x v="0"/>
    <s v="NA"/>
    <n v="2"/>
    <s v="Tech House"/>
    <s v="Industrial Techno"/>
    <x v="1"/>
    <m/>
    <n v="0"/>
    <x v="58"/>
    <x v="0"/>
    <s v="gesaffelsteinmusic"/>
    <n v="403808"/>
    <x v="401"/>
    <x v="1"/>
    <m/>
    <n v="0"/>
    <x v="35"/>
    <n v="238647"/>
    <x v="358"/>
  </r>
  <r>
    <x v="486"/>
    <n v="15"/>
    <x v="9"/>
    <x v="0"/>
    <s v="NA"/>
    <n v="1"/>
    <s v="Pop"/>
    <m/>
    <x v="0"/>
    <s v="GraceVanderWaal"/>
    <n v="3962"/>
    <x v="341"/>
    <x v="0"/>
    <s v="GraceVanderWaalMusic"/>
    <n v="1089297"/>
    <x v="402"/>
    <x v="0"/>
    <s v="gracevanderwaal"/>
    <n v="499"/>
    <x v="30"/>
    <n v="3098738"/>
    <x v="359"/>
  </r>
  <r>
    <x v="487"/>
    <s v="NA"/>
    <x v="9"/>
    <x v="0"/>
    <s v="NA"/>
    <n v="2"/>
    <s v="Pop Rock"/>
    <s v="Soft Rock"/>
    <x v="0"/>
    <s v="HAIMtheband"/>
    <n v="3378"/>
    <x v="342"/>
    <x v="0"/>
    <s v="haimtheband"/>
    <n v="839628"/>
    <x v="403"/>
    <x v="0"/>
    <s v="haimtheband"/>
    <n v="587"/>
    <x v="236"/>
    <n v="380935"/>
    <x v="360"/>
  </r>
  <r>
    <x v="488"/>
    <n v="25"/>
    <x v="9"/>
    <x v="0"/>
    <s v="NA"/>
    <n v="1"/>
    <s v="Soft Rock"/>
    <s v="Pop"/>
    <x v="0"/>
    <s v="Harry_Styles"/>
    <n v="5489"/>
    <x v="343"/>
    <x v="0"/>
    <s v="harrystyles"/>
    <n v="14507554"/>
    <x v="404"/>
    <x v="0"/>
    <s v="harrystyles"/>
    <n v="481"/>
    <x v="312"/>
    <n v="4143380"/>
    <x v="361"/>
  </r>
  <r>
    <x v="489"/>
    <n v="29"/>
    <x v="9"/>
    <x v="0"/>
    <s v="NA"/>
    <n v="2"/>
    <s v="Indie Rock"/>
    <s v="Soul"/>
    <x v="0"/>
    <s v="Hozier"/>
    <n v="3646"/>
    <x v="344"/>
    <x v="0"/>
    <s v="hoziermusic"/>
    <n v="1570536"/>
    <x v="405"/>
    <x v="0"/>
    <s v="hozier"/>
    <n v="468"/>
    <x v="61"/>
    <n v="2305464"/>
    <x v="362"/>
  </r>
  <r>
    <x v="490"/>
    <n v="43"/>
    <x v="9"/>
    <x v="0"/>
    <s v="NA"/>
    <n v="3"/>
    <s v="Rock"/>
    <s v="Alternative Rock"/>
    <x v="0"/>
    <s v="JackWhiteLive"/>
    <n v="226"/>
    <x v="345"/>
    <x v="0"/>
    <s v="jackwhite"/>
    <n v="1577664"/>
    <x v="406"/>
    <x v="0"/>
    <s v="officialjackwhitelive"/>
    <n v="718"/>
    <x v="50"/>
    <n v="359951"/>
    <x v="363"/>
  </r>
  <r>
    <x v="491"/>
    <n v="31"/>
    <x v="9"/>
    <x v="0"/>
    <s v="NA"/>
    <n v="4"/>
    <s v="Pop"/>
    <s v="R&amp;B"/>
    <x v="0"/>
    <s v="JamesArthur23"/>
    <n v="16700"/>
    <x v="338"/>
    <x v="0"/>
    <s v="JamesArthur"/>
    <n v="2111651"/>
    <x v="407"/>
    <x v="0"/>
    <s v="jamesarthurinsta23"/>
    <n v="15"/>
    <x v="313"/>
    <n v="3923537"/>
    <x v="364"/>
  </r>
  <r>
    <x v="492"/>
    <n v="71"/>
    <x v="9"/>
    <x v="0"/>
    <s v="NA"/>
    <n v="18"/>
    <s v="Rock"/>
    <s v="Pop"/>
    <x v="0"/>
    <s v="JeffLynnesELO"/>
    <n v="697"/>
    <x v="346"/>
    <x v="0"/>
    <s v="OfficialJeffLynne"/>
    <n v="253037"/>
    <x v="408"/>
    <x v="0"/>
    <s v="jefflynneselo"/>
    <n v="285"/>
    <x v="314"/>
    <n v="231615"/>
    <x v="365"/>
  </r>
  <r>
    <x v="493"/>
    <n v="27"/>
    <x v="9"/>
    <x v="0"/>
    <s v="NA"/>
    <n v="3"/>
    <s v="Jazz"/>
    <m/>
    <x v="0"/>
    <s v="jesserutherford"/>
    <n v="11800"/>
    <x v="347"/>
    <x v="0"/>
    <s v="jesserutherford"/>
    <n v="59025"/>
    <x v="409"/>
    <x v="0"/>
    <s v="jesserutherford"/>
    <n v="58"/>
    <x v="315"/>
    <n v="1665"/>
    <x v="32"/>
  </r>
  <r>
    <x v="494"/>
    <n v="40"/>
    <x v="9"/>
    <x v="0"/>
    <s v="NA"/>
    <n v="6"/>
    <s v="R&amp;B"/>
    <s v="Soul"/>
    <x v="0"/>
    <s v="johnlegend"/>
    <n v="13300"/>
    <x v="348"/>
    <x v="0"/>
    <s v="johnlegend"/>
    <n v="9101046"/>
    <x v="410"/>
    <x v="0"/>
    <s v="johnlegend"/>
    <n v="1613"/>
    <x v="316"/>
    <n v="5278455"/>
    <x v="366"/>
  </r>
  <r>
    <x v="228"/>
    <n v="41"/>
    <x v="9"/>
    <x v="0"/>
    <n v="20000000"/>
    <n v="7"/>
    <s v="Pop"/>
    <s v="Alternative Rock"/>
    <x v="0"/>
    <s v="johnmayer"/>
    <n v="2722"/>
    <x v="174"/>
    <x v="0"/>
    <s v="johnmayer"/>
    <n v="6770543"/>
    <x v="184"/>
    <x v="0"/>
    <s v="johnmayer"/>
    <n v="1372"/>
    <x v="162"/>
    <n v="1499832"/>
    <x v="178"/>
  </r>
  <r>
    <x v="495"/>
    <s v="NA"/>
    <x v="9"/>
    <x v="0"/>
    <s v="NA"/>
    <s v="NA"/>
    <m/>
    <m/>
    <x v="0"/>
    <s v="Dopebyaccident"/>
    <n v="49300"/>
    <x v="349"/>
    <x v="1"/>
    <m/>
    <n v="0"/>
    <x v="57"/>
    <x v="0"/>
    <s v="dopebyaccident"/>
    <n v="51"/>
    <x v="317"/>
    <n v="1491"/>
    <x v="367"/>
  </r>
  <r>
    <x v="496"/>
    <n v="44"/>
    <x v="9"/>
    <x v="0"/>
    <s v="NA"/>
    <n v="4"/>
    <s v="Hip-Hop"/>
    <m/>
    <x v="0"/>
    <s v="therealjuicyj"/>
    <n v="43000"/>
    <x v="350"/>
    <x v="0"/>
    <s v="juicyjmusic"/>
    <n v="4367503"/>
    <x v="411"/>
    <x v="0"/>
    <s v="juicyj"/>
    <n v="165"/>
    <x v="30"/>
    <n v="1225708"/>
    <x v="368"/>
  </r>
  <r>
    <x v="497"/>
    <n v="48"/>
    <x v="9"/>
    <x v="0"/>
    <s v="NA"/>
    <n v="10"/>
    <s v="House"/>
    <s v="Progressive house"/>
    <x v="0"/>
    <s v="kaskade"/>
    <n v="35900"/>
    <x v="351"/>
    <x v="0"/>
    <s v="kaskade"/>
    <n v="1737359"/>
    <x v="412"/>
    <x v="0"/>
    <s v="kaskade"/>
    <n v="2717"/>
    <x v="61"/>
    <n v="310838"/>
    <x v="369"/>
  </r>
  <r>
    <x v="498"/>
    <n v="28"/>
    <x v="9"/>
    <x v="0"/>
    <s v="NA"/>
    <s v="NA"/>
    <m/>
    <m/>
    <x v="0"/>
    <s v="IAmKelseyLu"/>
    <n v="5133"/>
    <x v="352"/>
    <x v="0"/>
    <s v="iamkelseylu"/>
    <n v="13571"/>
    <x v="413"/>
    <x v="0"/>
    <s v="iamkelseylu"/>
    <n v="3331"/>
    <x v="318"/>
    <n v="17741"/>
    <x v="370"/>
  </r>
  <r>
    <x v="499"/>
    <n v="19"/>
    <x v="9"/>
    <x v="0"/>
    <s v="NA"/>
    <s v="NA"/>
    <m/>
    <m/>
    <x v="0"/>
    <s v="Kinabeats"/>
    <n v="159"/>
    <x v="353"/>
    <x v="1"/>
    <m/>
    <n v="0"/>
    <x v="57"/>
    <x v="0"/>
    <s v="kinabeats"/>
    <n v="68"/>
    <x v="319"/>
    <n v="62853"/>
    <x v="371"/>
  </r>
  <r>
    <x v="500"/>
    <n v="20"/>
    <x v="9"/>
    <x v="0"/>
    <s v="NA"/>
    <n v="1"/>
    <s v="Pop"/>
    <m/>
    <x v="0"/>
    <s v="KingPrincess69"/>
    <n v="1007"/>
    <x v="354"/>
    <x v="0"/>
    <s v="KingPrincess69"/>
    <n v="24354"/>
    <x v="414"/>
    <x v="0"/>
    <s v="kingprincess69"/>
    <n v="940"/>
    <x v="320"/>
    <n v="187602"/>
    <x v="372"/>
  </r>
  <r>
    <x v="501"/>
    <n v="22"/>
    <x v="9"/>
    <x v="0"/>
    <s v="NA"/>
    <n v="0"/>
    <s v="Pop"/>
    <m/>
    <x v="0"/>
    <s v="LaurenJauregui"/>
    <n v="13300"/>
    <x v="355"/>
    <x v="0"/>
    <s v="LaurenJaureguiOfficial"/>
    <n v="904585"/>
    <x v="415"/>
    <x v="0"/>
    <s v="laurenjauregui"/>
    <n v="1237"/>
    <x v="321"/>
    <n v="583430"/>
    <x v="373"/>
  </r>
  <r>
    <x v="502"/>
    <s v="NA"/>
    <x v="9"/>
    <x v="0"/>
    <s v="NA"/>
    <n v="4"/>
    <s v="Dance-punk"/>
    <s v="Electronic Rock"/>
    <x v="0"/>
    <s v="lcdsoundsystem"/>
    <n v="492"/>
    <x v="356"/>
    <x v="0"/>
    <s v="lcdsoundsystem"/>
    <n v="760430"/>
    <x v="416"/>
    <x v="0"/>
    <s v="lcdsoundsystem"/>
    <n v="6"/>
    <x v="322"/>
    <n v="37168"/>
    <x v="374"/>
  </r>
  <r>
    <x v="503"/>
    <n v="39"/>
    <x v="9"/>
    <x v="0"/>
    <s v="NA"/>
    <n v="9"/>
    <s v="Christian Hip-Hop"/>
    <s v="Hip-Hop"/>
    <x v="0"/>
    <s v="lecrae"/>
    <n v="12900"/>
    <x v="357"/>
    <x v="0"/>
    <s v="Lecrae"/>
    <n v="2067404"/>
    <x v="417"/>
    <x v="0"/>
    <s v="lecrae"/>
    <n v="84"/>
    <x v="43"/>
    <n v="543545"/>
    <x v="375"/>
  </r>
  <r>
    <x v="504"/>
    <n v="20"/>
    <x v="9"/>
    <x v="0"/>
    <s v="NA"/>
    <n v="1"/>
    <s v="Country"/>
    <s v="Pop"/>
    <x v="0"/>
    <s v="lennonstella"/>
    <n v="613"/>
    <x v="358"/>
    <x v="1"/>
    <m/>
    <n v="0"/>
    <x v="57"/>
    <x v="0"/>
    <s v="lennonstella"/>
    <n v="2741"/>
    <x v="323"/>
    <n v="104484"/>
    <x v="376"/>
  </r>
  <r>
    <x v="505"/>
    <n v="29"/>
    <x v="9"/>
    <x v="0"/>
    <s v="NA"/>
    <n v="2"/>
    <s v="Soul"/>
    <s v="Neo soul"/>
    <x v="0"/>
    <s v="leonbridges"/>
    <n v="4276"/>
    <x v="359"/>
    <x v="0"/>
    <s v="LeonBridgesOfficial"/>
    <n v="258222"/>
    <x v="418"/>
    <x v="0"/>
    <s v="leonbridgesofficial"/>
    <n v="242"/>
    <x v="324"/>
    <n v="285297"/>
    <x v="377"/>
  </r>
  <r>
    <x v="506"/>
    <s v="NA"/>
    <x v="9"/>
    <x v="0"/>
    <s v="NA"/>
    <n v="1"/>
    <s v="Experimental Pop"/>
    <s v="Rock"/>
    <x v="0"/>
    <s v="LewisDelMar"/>
    <n v="3068"/>
    <x v="360"/>
    <x v="0"/>
    <s v="lewisdelmar"/>
    <n v="21234"/>
    <x v="419"/>
    <x v="0"/>
    <s v="lewisdelmar"/>
    <n v="130"/>
    <x v="325"/>
    <n v="20371"/>
    <x v="378"/>
  </r>
  <r>
    <x v="507"/>
    <n v="20"/>
    <x v="9"/>
    <x v="0"/>
    <s v="NA"/>
    <n v="0"/>
    <s v="Hip-Hop"/>
    <s v="Country Rap"/>
    <x v="0"/>
    <s v="LilNasX"/>
    <n v="5314"/>
    <x v="361"/>
    <x v="0"/>
    <s v="LilNasX"/>
    <n v="41908"/>
    <x v="420"/>
    <x v="0"/>
    <s v="lilnasx"/>
    <n v="424"/>
    <x v="205"/>
    <n v="2750639"/>
    <x v="379"/>
  </r>
  <r>
    <x v="508"/>
    <n v="21"/>
    <x v="9"/>
    <x v="1"/>
    <s v="NA"/>
    <s v="NA"/>
    <m/>
    <m/>
    <x v="1"/>
    <m/>
    <n v="0"/>
    <x v="58"/>
    <x v="1"/>
    <m/>
    <n v="0"/>
    <x v="57"/>
    <x v="2"/>
    <m/>
    <n v="0"/>
    <x v="35"/>
    <n v="0"/>
    <x v="32"/>
  </r>
  <r>
    <x v="509"/>
    <n v="18"/>
    <x v="9"/>
    <x v="0"/>
    <s v="NA"/>
    <n v="0"/>
    <s v="Hip-Hop"/>
    <m/>
    <x v="0"/>
    <s v="_liltjay"/>
    <n v="4"/>
    <x v="362"/>
    <x v="1"/>
    <m/>
    <n v="0"/>
    <x v="57"/>
    <x v="0"/>
    <s v="liltjay"/>
    <n v="132"/>
    <x v="39"/>
    <n v="442611"/>
    <x v="380"/>
  </r>
  <r>
    <x v="510"/>
    <s v="NA"/>
    <x v="9"/>
    <x v="0"/>
    <n v="30000000"/>
    <n v="5"/>
    <s v="R&amp;B"/>
    <s v="Pop"/>
    <x v="0"/>
    <s v="LittleMix"/>
    <n v="32400"/>
    <x v="363"/>
    <x v="0"/>
    <s v="LittleMixOfficial"/>
    <n v="9960298"/>
    <x v="421"/>
    <x v="0"/>
    <s v="littlemix"/>
    <n v="3163"/>
    <x v="326"/>
    <n v="11948646"/>
    <x v="381"/>
  </r>
  <r>
    <x v="511"/>
    <s v="NA"/>
    <x v="9"/>
    <x v="0"/>
    <s v="NA"/>
    <n v="1"/>
    <s v="Indie Pop"/>
    <s v="Indie Rock"/>
    <x v="0"/>
    <s v="lomoon"/>
    <n v="1438"/>
    <x v="364"/>
    <x v="0"/>
    <s v="lomoon"/>
    <n v="11981"/>
    <x v="422"/>
    <x v="0"/>
    <s v="lomoon"/>
    <n v="403"/>
    <x v="327"/>
    <n v="22178"/>
    <x v="382"/>
  </r>
  <r>
    <x v="512"/>
    <s v="NA"/>
    <x v="9"/>
    <x v="0"/>
    <s v="NA"/>
    <n v="2"/>
    <s v="Indie Pop"/>
    <s v="Dream Pop"/>
    <x v="0"/>
    <s v="londongrammar"/>
    <n v="1575"/>
    <x v="365"/>
    <x v="0"/>
    <s v="londongrammar"/>
    <n v="1095150"/>
    <x v="423"/>
    <x v="0"/>
    <s v="londongrammar"/>
    <n v="149"/>
    <x v="328"/>
    <n v="499897"/>
    <x v="383"/>
  </r>
  <r>
    <x v="513"/>
    <s v="NA"/>
    <x v="9"/>
    <x v="0"/>
    <s v="NA"/>
    <n v="1"/>
    <s v="Electronic"/>
    <s v="Pop"/>
    <x v="1"/>
    <m/>
    <n v="0"/>
    <x v="58"/>
    <x v="0"/>
    <s v="droppingLSD"/>
    <n v="28781"/>
    <x v="424"/>
    <x v="1"/>
    <m/>
    <n v="0"/>
    <x v="35"/>
    <n v="86580"/>
    <x v="384"/>
  </r>
  <r>
    <x v="514"/>
    <n v="25"/>
    <x v="9"/>
    <x v="0"/>
    <s v="NA"/>
    <n v="2"/>
    <s v="Electropop"/>
    <s v="House"/>
    <x v="0"/>
    <s v="madeon"/>
    <n v="6674"/>
    <x v="366"/>
    <x v="0"/>
    <s v="itsmadeon"/>
    <n v="780890"/>
    <x v="425"/>
    <x v="0"/>
    <s v="madeon"/>
    <n v="24"/>
    <x v="329"/>
    <n v="776419"/>
    <x v="385"/>
  </r>
  <r>
    <x v="515"/>
    <s v="NA"/>
    <x v="9"/>
    <x v="0"/>
    <s v="NA"/>
    <n v="7"/>
    <s v="Gospel"/>
    <s v="R&amp;B"/>
    <x v="0"/>
    <s v="therealmarymary"/>
    <n v="28900"/>
    <x v="367"/>
    <x v="0"/>
    <s v="TheRealMaryMary"/>
    <n v="3685798"/>
    <x v="426"/>
    <x v="0"/>
    <s v="therealmarymary"/>
    <n v="1691"/>
    <x v="330"/>
    <n v="266007"/>
    <x v="386"/>
  </r>
  <r>
    <x v="516"/>
    <n v="46"/>
    <x v="9"/>
    <x v="0"/>
    <s v="NA"/>
    <n v="5"/>
    <s v="R&amp;B"/>
    <s v="Soul"/>
    <x v="0"/>
    <s v="_MAXWELL_"/>
    <n v="15600"/>
    <x v="143"/>
    <x v="0"/>
    <s v="Maxwell"/>
    <n v="4046981"/>
    <x v="427"/>
    <x v="0"/>
    <s v="maxwell"/>
    <n v="1163"/>
    <x v="331"/>
    <n v="366649"/>
    <x v="387"/>
  </r>
  <r>
    <x v="517"/>
    <s v="NA"/>
    <x v="9"/>
    <x v="0"/>
    <s v="NA"/>
    <n v="4"/>
    <s v="Indie Rock"/>
    <s v="Indie Pop"/>
    <x v="0"/>
    <s v="whoisMGMT"/>
    <n v="1224"/>
    <x v="368"/>
    <x v="0"/>
    <s v="mgmt"/>
    <n v="3803106"/>
    <x v="428"/>
    <x v="0"/>
    <s v="whoismgmt"/>
    <n v="762"/>
    <x v="332"/>
    <n v="574901"/>
    <x v="388"/>
  </r>
  <r>
    <x v="518"/>
    <n v="30"/>
    <x v="9"/>
    <x v="0"/>
    <s v="NA"/>
    <n v="2"/>
    <s v="Electronic"/>
    <s v="electropop"/>
    <x v="0"/>
    <s v="MOMOMOYOUTH"/>
    <n v="7042"/>
    <x v="369"/>
    <x v="0"/>
    <s v="MOMOMOYOUTH"/>
    <n v="1064950"/>
    <x v="429"/>
    <x v="0"/>
    <s v="momomoyouth"/>
    <n v="2103"/>
    <x v="333"/>
    <n v="1024001"/>
    <x v="389"/>
  </r>
  <r>
    <x v="519"/>
    <s v="NA"/>
    <x v="9"/>
    <x v="0"/>
    <s v="NA"/>
    <n v="5"/>
    <s v="Alternative hip hop"/>
    <s v="Funk Rock"/>
    <x v="0"/>
    <s v="NERDarmy"/>
    <n v="195"/>
    <x v="370"/>
    <x v="0"/>
    <s v="NERD"/>
    <n v="422865"/>
    <x v="430"/>
    <x v="0"/>
    <s v="nerd"/>
    <n v="119"/>
    <x v="334"/>
    <n v="308264"/>
    <x v="390"/>
  </r>
  <r>
    <x v="520"/>
    <n v="44"/>
    <x v="9"/>
    <x v="0"/>
    <s v="NA"/>
    <n v="7"/>
    <s v="Hip-Hop"/>
    <m/>
    <x v="0"/>
    <s v="Nelly_Mo"/>
    <n v="10900"/>
    <x v="371"/>
    <x v="0"/>
    <s v="nelly"/>
    <n v="10317512"/>
    <x v="431"/>
    <x v="0"/>
    <s v="derrtymo"/>
    <n v="12"/>
    <x v="335"/>
    <n v="68662"/>
    <x v="391"/>
  </r>
  <r>
    <x v="521"/>
    <n v="16"/>
    <x v="9"/>
    <x v="0"/>
    <s v="NA"/>
    <n v="0"/>
    <s v="R&amp;B"/>
    <s v="Soul"/>
    <x v="0"/>
    <s v="no1"/>
    <n v="7179"/>
    <x v="372"/>
    <x v="0"/>
    <s v="no1drugmusic"/>
    <n v="863"/>
    <x v="432"/>
    <x v="0"/>
    <s v="no1"/>
    <n v="27"/>
    <x v="336"/>
    <n v="381"/>
    <x v="392"/>
  </r>
  <r>
    <x v="522"/>
    <n v="19"/>
    <x v="9"/>
    <x v="0"/>
    <s v="NA"/>
    <n v="1"/>
    <s v="Pop"/>
    <m/>
    <x v="0"/>
    <s v="noahcyrus"/>
    <n v="8136"/>
    <x v="373"/>
    <x v="0"/>
    <s v="NoahCyrus"/>
    <n v="445623"/>
    <x v="433"/>
    <x v="0"/>
    <s v="noahcyrus"/>
    <n v="2902"/>
    <x v="18"/>
    <n v="1585823"/>
    <x v="393"/>
  </r>
  <r>
    <x v="523"/>
    <n v="19"/>
    <x v="9"/>
    <x v="0"/>
    <s v="NA"/>
    <n v="0"/>
    <s v="Hip-Hop"/>
    <s v="Rap"/>
    <x v="0"/>
    <s v="obn_jay"/>
    <n v="29300"/>
    <x v="374"/>
    <x v="1"/>
    <m/>
    <n v="0"/>
    <x v="57"/>
    <x v="0"/>
    <s v="obnjay"/>
    <n v="129"/>
    <x v="337"/>
    <n v="3350"/>
    <x v="394"/>
  </r>
  <r>
    <x v="261"/>
    <s v="NA"/>
    <x v="9"/>
    <x v="1"/>
    <n v="50000000"/>
    <n v="5"/>
    <s v="Pop"/>
    <s v="Teen Pop"/>
    <x v="0"/>
    <s v="onedirection"/>
    <n v="9868"/>
    <x v="375"/>
    <x v="0"/>
    <s v="onedirectionmusic"/>
    <n v="36975247"/>
    <x v="434"/>
    <x v="0"/>
    <s v="onedirection"/>
    <n v="726"/>
    <x v="338"/>
    <n v="29396867"/>
    <x v="395"/>
  </r>
  <r>
    <x v="524"/>
    <s v="NA"/>
    <x v="9"/>
    <x v="0"/>
    <s v="NA"/>
    <n v="4"/>
    <s v="Electropop"/>
    <s v="Alternative Dance"/>
    <x v="0"/>
    <s v="passionpit"/>
    <n v="1898"/>
    <x v="376"/>
    <x v="0"/>
    <s v="passionpitofficial"/>
    <n v="1249037"/>
    <x v="435"/>
    <x v="0"/>
    <s v="passion_pit"/>
    <n v="138"/>
    <x v="339"/>
    <n v="279156"/>
    <x v="396"/>
  </r>
  <r>
    <x v="525"/>
    <n v="65"/>
    <x v="9"/>
    <x v="0"/>
    <s v="NA"/>
    <n v="5"/>
    <s v="Rock"/>
    <m/>
    <x v="1"/>
    <m/>
    <n v="0"/>
    <x v="58"/>
    <x v="1"/>
    <m/>
    <n v="0"/>
    <x v="57"/>
    <x v="0"/>
    <s v="officialrumbledoll"/>
    <n v="562"/>
    <x v="340"/>
    <n v="426"/>
    <x v="397"/>
  </r>
  <r>
    <x v="263"/>
    <n v="72"/>
    <x v="9"/>
    <x v="0"/>
    <s v="NA"/>
    <n v="11"/>
    <s v="Punk-Rock"/>
    <s v="Art Rock"/>
    <x v="1"/>
    <m/>
    <n v="0"/>
    <x v="58"/>
    <x v="0"/>
    <s v="PattiSmithAuthor"/>
    <n v="450313"/>
    <x v="205"/>
    <x v="0"/>
    <s v="thisispattismith"/>
    <n v="522"/>
    <x v="172"/>
    <n v="6026"/>
    <x v="199"/>
  </r>
  <r>
    <x v="526"/>
    <s v="NA"/>
    <x v="9"/>
    <x v="0"/>
    <s v="NA"/>
    <n v="1"/>
    <s v="Pop"/>
    <m/>
    <x v="0"/>
    <s v="peachpitmusic"/>
    <n v="1706"/>
    <x v="377"/>
    <x v="0"/>
    <s v="peachpit17"/>
    <n v="31821"/>
    <x v="436"/>
    <x v="0"/>
    <s v="peachpit17"/>
    <n v="315"/>
    <x v="341"/>
    <n v="100019"/>
    <x v="398"/>
  </r>
  <r>
    <x v="527"/>
    <n v="46"/>
    <x v="9"/>
    <x v="0"/>
    <s v="NA"/>
    <n v="7"/>
    <s v="Hip-Hop"/>
    <s v="R&amp;B"/>
    <x v="0"/>
    <s v="Pharrell"/>
    <n v="4694"/>
    <x v="378"/>
    <x v="0"/>
    <s v="Pharrell"/>
    <n v="10306221"/>
    <x v="437"/>
    <x v="0"/>
    <s v="pharrell"/>
    <n v="1022"/>
    <x v="342"/>
    <n v="2391994"/>
    <x v="399"/>
  </r>
  <r>
    <x v="270"/>
    <s v="NA"/>
    <x v="9"/>
    <x v="1"/>
    <n v="1696000000"/>
    <n v="15"/>
    <s v="Progressive Rock"/>
    <s v="Art Rock"/>
    <x v="0"/>
    <s v="pinkfloyd"/>
    <n v="1748"/>
    <x v="379"/>
    <x v="0"/>
    <s v="pinkfloyd"/>
    <n v="28281162"/>
    <x v="438"/>
    <x v="0"/>
    <s v="pinkfloydofficial"/>
    <n v="10"/>
    <x v="343"/>
    <n v="1426727"/>
    <x v="400"/>
  </r>
  <r>
    <x v="528"/>
    <n v="20"/>
    <x v="9"/>
    <x v="0"/>
    <s v="NA"/>
    <n v="1"/>
    <s v="Hip-Hop"/>
    <m/>
    <x v="0"/>
    <s v="Polo_Capalot"/>
    <n v="95"/>
    <x v="380"/>
    <x v="0"/>
    <s v="pologofficial"/>
    <n v="14372"/>
    <x v="439"/>
    <x v="0"/>
    <s v="polo.capalot"/>
    <n v="67"/>
    <x v="236"/>
    <n v="664734"/>
    <x v="401"/>
  </r>
  <r>
    <x v="529"/>
    <s v="NA"/>
    <x v="9"/>
    <x v="0"/>
    <s v="NA"/>
    <n v="0"/>
    <s v="Pop"/>
    <s v="R&amp;B"/>
    <x v="0"/>
    <s v="PRETTYMUCH"/>
    <n v="2894"/>
    <x v="381"/>
    <x v="0"/>
    <s v="PRETTYMUCH"/>
    <n v="105802"/>
    <x v="440"/>
    <x v="0"/>
    <s v="prettymuch"/>
    <n v="628"/>
    <x v="344"/>
    <n v="648844"/>
    <x v="402"/>
  </r>
  <r>
    <x v="530"/>
    <n v="27"/>
    <x v="9"/>
    <x v="0"/>
    <s v="NA"/>
    <n v="2"/>
    <s v="Hip-Hop"/>
    <s v="Pop"/>
    <x v="0"/>
    <s v="QuinnXCII"/>
    <n v="4388"/>
    <x v="382"/>
    <x v="0"/>
    <s v="quinnxcii"/>
    <n v="27681"/>
    <x v="441"/>
    <x v="0"/>
    <s v="quinnxcii"/>
    <n v="1128"/>
    <x v="345"/>
    <n v="132077"/>
    <x v="403"/>
  </r>
  <r>
    <x v="531"/>
    <n v="34"/>
    <x v="9"/>
    <x v="0"/>
    <s v="NA"/>
    <n v="1"/>
    <s v="New Blues"/>
    <s v="Soul"/>
    <x v="1"/>
    <m/>
    <n v="0"/>
    <x v="58"/>
    <x v="0"/>
    <s v="ragnbonemanuk"/>
    <n v="465291"/>
    <x v="442"/>
    <x v="0"/>
    <s v="ragnbonemanuk"/>
    <n v="0"/>
    <x v="24"/>
    <n v="2444055"/>
    <x v="404"/>
  </r>
  <r>
    <x v="532"/>
    <n v="53"/>
    <x v="9"/>
    <x v="0"/>
    <s v="NA"/>
    <n v="5"/>
    <s v="R&amp;B"/>
    <s v="Soul"/>
    <x v="0"/>
    <s v="RaphaelSaadiq"/>
    <n v="2331"/>
    <x v="383"/>
    <x v="0"/>
    <s v="raphaelsaadiq"/>
    <n v="685410"/>
    <x v="443"/>
    <x v="0"/>
    <s v="raphael_saadiq"/>
    <n v="9"/>
    <x v="50"/>
    <n v="75310"/>
    <x v="405"/>
  </r>
  <r>
    <x v="533"/>
    <n v="39"/>
    <x v="9"/>
    <x v="0"/>
    <s v="NA"/>
    <n v="1"/>
    <s v="Hip-Hop"/>
    <m/>
    <x v="0"/>
    <s v="RealRemyMa"/>
    <n v="2709"/>
    <x v="384"/>
    <x v="0"/>
    <s v="RealRemyMa"/>
    <n v="736540"/>
    <x v="444"/>
    <x v="0"/>
    <s v="remyma"/>
    <n v="996"/>
    <x v="321"/>
    <n v="197361"/>
    <x v="406"/>
  </r>
  <r>
    <x v="534"/>
    <n v="45"/>
    <x v="9"/>
    <x v="0"/>
    <n v="75000000"/>
    <n v="11"/>
    <s v="Pop Rock"/>
    <s v="Soft Rock"/>
    <x v="0"/>
    <s v="robbiewilliams"/>
    <n v="4774"/>
    <x v="385"/>
    <x v="0"/>
    <s v="robbiewilliams"/>
    <n v="4938812"/>
    <x v="445"/>
    <x v="0"/>
    <s v="robbiewilliams"/>
    <n v="1510"/>
    <x v="3"/>
    <n v="1265408"/>
    <x v="407"/>
  </r>
  <r>
    <x v="535"/>
    <n v="23"/>
    <x v="9"/>
    <x v="0"/>
    <s v="NA"/>
    <n v="0"/>
    <s v="Pop"/>
    <m/>
    <x v="0"/>
    <s v="robinsonxmusic"/>
    <n v="1103"/>
    <x v="386"/>
    <x v="0"/>
    <s v="robinsonxmusic"/>
    <n v="7437"/>
    <x v="446"/>
    <x v="0"/>
    <s v="robinsonxmusic"/>
    <n v="366"/>
    <x v="346"/>
    <n v="16458"/>
    <x v="408"/>
  </r>
  <r>
    <x v="536"/>
    <n v="75"/>
    <x v="9"/>
    <x v="0"/>
    <s v="NA"/>
    <n v="5"/>
    <s v="Progressive Rock"/>
    <s v="Psychedelic Rock"/>
    <x v="0"/>
    <s v="rogerwaters"/>
    <n v="645"/>
    <x v="387"/>
    <x v="0"/>
    <s v="rogerwaters"/>
    <n v="2133896"/>
    <x v="447"/>
    <x v="0"/>
    <s v="rogerwaters"/>
    <n v="730"/>
    <x v="347"/>
    <n v="18098"/>
    <x v="409"/>
  </r>
  <r>
    <x v="537"/>
    <n v="25"/>
    <x v="9"/>
    <x v="0"/>
    <s v="NA"/>
    <n v="2"/>
    <s v="Alternative R&amp;B"/>
    <s v="Folk"/>
    <x v="0"/>
    <s v="rosaliavt"/>
    <n v="4668"/>
    <x v="130"/>
    <x v="0"/>
    <s v="rosalia.vt"/>
    <n v="156457"/>
    <x v="448"/>
    <x v="0"/>
    <s v="rosalia.vt"/>
    <n v="581"/>
    <x v="30"/>
    <n v="1623511"/>
    <x v="410"/>
  </r>
  <r>
    <x v="538"/>
    <n v="26"/>
    <x v="9"/>
    <x v="0"/>
    <s v="NA"/>
    <n v="2"/>
    <s v="Hip-Hop"/>
    <s v="Alternative Hip-Hop"/>
    <x v="0"/>
    <s v="russdiemon"/>
    <n v="38200"/>
    <x v="388"/>
    <x v="0"/>
    <s v="russtheone"/>
    <n v="1495075"/>
    <x v="449"/>
    <x v="0"/>
    <s v="russ"/>
    <n v="1684"/>
    <x v="155"/>
    <n v="3423180"/>
    <x v="411"/>
  </r>
  <r>
    <x v="539"/>
    <n v="23"/>
    <x v="9"/>
    <x v="0"/>
    <s v="NA"/>
    <n v="1"/>
    <s v="Pop"/>
    <m/>
    <x v="0"/>
    <s v="itsruthb"/>
    <n v="4760"/>
    <x v="205"/>
    <x v="0"/>
    <s v="RuthBMusic"/>
    <n v="69070"/>
    <x v="450"/>
    <x v="0"/>
    <s v="itsruthb"/>
    <n v="968"/>
    <x v="120"/>
    <n v="1070085"/>
    <x v="412"/>
  </r>
  <r>
    <x v="540"/>
    <n v="26"/>
    <x v="9"/>
    <x v="0"/>
    <s v="NA"/>
    <n v="1"/>
    <s v="House"/>
    <s v="Dance-pop"/>
    <x v="0"/>
    <s v="SigalaMusic"/>
    <n v="3889"/>
    <x v="389"/>
    <x v="0"/>
    <s v="sigalamusic"/>
    <n v="144430"/>
    <x v="451"/>
    <x v="0"/>
    <s v="sigalamusic"/>
    <n v="1047"/>
    <x v="348"/>
    <n v="988914"/>
    <x v="413"/>
  </r>
  <r>
    <x v="541"/>
    <s v="NA"/>
    <x v="9"/>
    <x v="0"/>
    <s v="NA"/>
    <n v="0"/>
    <s v="EDM"/>
    <s v="House"/>
    <x v="1"/>
    <m/>
    <n v="0"/>
    <x v="58"/>
    <x v="0"/>
    <s v="SilkCityMusic"/>
    <n v="4186"/>
    <x v="452"/>
    <x v="1"/>
    <m/>
    <n v="0"/>
    <x v="35"/>
    <n v="1464"/>
    <x v="414"/>
  </r>
  <r>
    <x v="542"/>
    <n v="32"/>
    <x v="9"/>
    <x v="0"/>
    <s v="NA"/>
    <n v="4"/>
    <s v="R&amp;B"/>
    <s v="Pop"/>
    <x v="0"/>
    <s v="solangeknowles"/>
    <n v="478"/>
    <x v="390"/>
    <x v="0"/>
    <s v="solange"/>
    <n v="1403391"/>
    <x v="453"/>
    <x v="0"/>
    <s v="saintrecords"/>
    <n v="50"/>
    <x v="349"/>
    <n v="396253"/>
    <x v="415"/>
  </r>
  <r>
    <x v="292"/>
    <n v="58"/>
    <x v="9"/>
    <x v="0"/>
    <n v="19000000"/>
    <n v="8"/>
    <s v="Operatic Pop"/>
    <s v="Pop"/>
    <x v="0"/>
    <s v="susanboyle"/>
    <n v="1775"/>
    <x v="204"/>
    <x v="0"/>
    <s v="susanboyle"/>
    <n v="1555444"/>
    <x v="222"/>
    <x v="0"/>
    <s v="susanboylemusic"/>
    <n v="127"/>
    <x v="183"/>
    <n v="115679"/>
    <x v="217"/>
  </r>
  <r>
    <x v="543"/>
    <s v="NA"/>
    <x v="9"/>
    <x v="0"/>
    <s v="NA"/>
    <n v="2"/>
    <s v="Progressive House"/>
    <s v="Electro House"/>
    <x v="0"/>
    <s v="swedishousemfia"/>
    <n v="278"/>
    <x v="391"/>
    <x v="0"/>
    <s v="swedishousemfia"/>
    <n v="9088272"/>
    <x v="454"/>
    <x v="0"/>
    <s v="swedishousemfia"/>
    <n v="20"/>
    <x v="134"/>
    <n v="2124074"/>
    <x v="416"/>
  </r>
  <r>
    <x v="544"/>
    <n v="27"/>
    <x v="9"/>
    <x v="0"/>
    <s v="NA"/>
    <n v="5"/>
    <s v="Soul"/>
    <s v="Trip Hop"/>
    <x v="1"/>
    <m/>
    <n v="0"/>
    <x v="58"/>
    <x v="0"/>
    <s v="syd"/>
    <n v="54114"/>
    <x v="455"/>
    <x v="0"/>
    <s v="syd"/>
    <n v="4"/>
    <x v="34"/>
    <n v="68136"/>
    <x v="417"/>
  </r>
  <r>
    <x v="294"/>
    <s v="NA"/>
    <x v="9"/>
    <x v="0"/>
    <n v="40000000"/>
    <n v="5"/>
    <s v="Heavy Metal"/>
    <s v="Alternative Metal"/>
    <x v="0"/>
    <s v="systemofadown"/>
    <n v="385"/>
    <x v="205"/>
    <x v="0"/>
    <s v="systemofadown"/>
    <n v="19358699"/>
    <x v="223"/>
    <x v="0"/>
    <s v="systemofadown"/>
    <n v="255"/>
    <x v="3"/>
    <n v="3945709"/>
    <x v="218"/>
  </r>
  <r>
    <x v="545"/>
    <s v="NA"/>
    <x v="9"/>
    <x v="0"/>
    <s v="NA"/>
    <n v="4"/>
    <s v="Comedy Rock"/>
    <s v="Acoustic Rock"/>
    <x v="0"/>
    <s v="RealTenaciousD"/>
    <n v="773"/>
    <x v="392"/>
    <x v="0"/>
    <s v="tenacious"/>
    <n v="2819585"/>
    <x v="456"/>
    <x v="0"/>
    <s v="tenaciousd"/>
    <n v="152"/>
    <x v="350"/>
    <n v="579104"/>
    <x v="418"/>
  </r>
  <r>
    <x v="546"/>
    <s v="NA"/>
    <x v="9"/>
    <x v="0"/>
    <s v="NA"/>
    <n v="3"/>
    <s v="EDM"/>
    <s v="Pop"/>
    <x v="0"/>
    <s v="TheChainsmokers"/>
    <n v="368"/>
    <x v="380"/>
    <x v="0"/>
    <s v="thechainsmokers"/>
    <n v="8601767"/>
    <x v="457"/>
    <x v="0"/>
    <s v="thechainsmokers"/>
    <n v="2932"/>
    <x v="122"/>
    <n v="18919444"/>
    <x v="419"/>
  </r>
  <r>
    <x v="547"/>
    <s v="NA"/>
    <x v="9"/>
    <x v="0"/>
    <s v="NA"/>
    <n v="4"/>
    <s v="Soul"/>
    <s v="Trip Hop"/>
    <x v="0"/>
    <s v="intanetz"/>
    <n v="14800"/>
    <x v="393"/>
    <x v="0"/>
    <s v="TheInternetMusic"/>
    <n v="225448"/>
    <x v="458"/>
    <x v="0"/>
    <s v="theinternet"/>
    <n v="49"/>
    <x v="192"/>
    <n v="304073"/>
    <x v="420"/>
  </r>
  <r>
    <x v="548"/>
    <s v="NA"/>
    <x v="9"/>
    <x v="0"/>
    <s v="NA"/>
    <n v="3"/>
    <s v="Alternative Rock"/>
    <s v="Indie Pop"/>
    <x v="0"/>
    <s v="thenbhd"/>
    <n v="6937"/>
    <x v="394"/>
    <x v="0"/>
    <s v="TheNeighbourhood"/>
    <n v="1349435"/>
    <x v="459"/>
    <x v="0"/>
    <s v="thenbhd"/>
    <n v="856"/>
    <x v="39"/>
    <n v="2165422"/>
    <x v="421"/>
  </r>
  <r>
    <x v="549"/>
    <s v="NA"/>
    <x v="9"/>
    <x v="0"/>
    <s v="NA"/>
    <n v="5"/>
    <s v="Pop"/>
    <s v="Soft Rock"/>
    <x v="0"/>
    <s v="thescript"/>
    <n v="21400"/>
    <x v="395"/>
    <x v="0"/>
    <s v="thescript"/>
    <n v="6470976"/>
    <x v="460"/>
    <x v="0"/>
    <s v="thescriptofficial"/>
    <n v="1859"/>
    <x v="351"/>
    <n v="3069512"/>
    <x v="422"/>
  </r>
  <r>
    <x v="313"/>
    <n v="92"/>
    <x v="9"/>
    <x v="0"/>
    <n v="50000000"/>
    <n v="57"/>
    <s v="Traditional Pop"/>
    <s v="Easy Listening"/>
    <x v="0"/>
    <s v="itstonybennett"/>
    <n v="3163"/>
    <x v="209"/>
    <x v="0"/>
    <s v="tonybennett"/>
    <n v="665740"/>
    <x v="231"/>
    <x v="0"/>
    <n v="0"/>
    <n v="434"/>
    <x v="190"/>
    <n v="190738"/>
    <x v="226"/>
  </r>
  <r>
    <x v="550"/>
    <s v="NA"/>
    <x v="9"/>
    <x v="0"/>
    <n v="10000000"/>
    <n v="10"/>
    <s v="Rock"/>
    <s v="Pop Rock"/>
    <x v="0"/>
    <s v="train"/>
    <n v="13600"/>
    <x v="396"/>
    <x v="0"/>
    <s v="Train"/>
    <n v="4456266"/>
    <x v="461"/>
    <x v="0"/>
    <s v="train"/>
    <n v="1542"/>
    <x v="116"/>
    <n v="1239528"/>
    <x v="423"/>
  </r>
  <r>
    <x v="551"/>
    <n v="28"/>
    <x v="9"/>
    <x v="0"/>
    <s v="NA"/>
    <n v="6"/>
    <s v="Alternative hip hop"/>
    <m/>
    <x v="0"/>
    <s v="tylerthecreator"/>
    <n v="40400"/>
    <x v="397"/>
    <x v="0"/>
    <s v="TylertheCreatorOfficial"/>
    <n v="3033501"/>
    <x v="462"/>
    <x v="0"/>
    <s v="feliciathegoat"/>
    <n v="425"/>
    <x v="352"/>
    <n v="1681811"/>
    <x v="424"/>
  </r>
  <r>
    <x v="552"/>
    <s v="NA"/>
    <x v="9"/>
    <x v="0"/>
    <s v="NA"/>
    <n v="4"/>
    <s v="Indie Pop"/>
    <s v="Indie Rock"/>
    <x v="0"/>
    <s v="vampireweekend"/>
    <n v="83"/>
    <x v="398"/>
    <x v="0"/>
    <s v="VampireWeekend"/>
    <n v="2098841"/>
    <x v="463"/>
    <x v="0"/>
    <s v="vampireweekend"/>
    <n v="129"/>
    <x v="353"/>
    <n v="223263"/>
    <x v="425"/>
  </r>
  <r>
    <x v="553"/>
    <s v="NA"/>
    <x v="9"/>
    <x v="0"/>
    <s v="NA"/>
    <n v="1"/>
    <s v="Indie Pop"/>
    <s v="Indie Rock"/>
    <x v="0"/>
    <s v="wet"/>
    <n v="7785"/>
    <x v="399"/>
    <x v="0"/>
    <s v="wet"/>
    <n v="61025"/>
    <x v="464"/>
    <x v="0"/>
    <s v="wet"/>
    <n v="745"/>
    <x v="354"/>
    <n v="115730"/>
    <x v="426"/>
  </r>
  <r>
    <x v="554"/>
    <n v="25"/>
    <x v="9"/>
    <x v="0"/>
    <s v="NA"/>
    <n v="4"/>
    <s v="Hip-Hop"/>
    <s v="Rap"/>
    <x v="0"/>
    <s v="_YungBleu"/>
    <n v="31500"/>
    <x v="160"/>
    <x v="0"/>
    <s v="OfficialYungBleu"/>
    <n v="296327"/>
    <x v="465"/>
    <x v="0"/>
    <s v="bleuvandross"/>
    <n v="2"/>
    <x v="212"/>
    <n v="580070"/>
    <x v="427"/>
  </r>
  <r>
    <x v="555"/>
    <n v="22"/>
    <x v="9"/>
    <x v="0"/>
    <s v="NA"/>
    <n v="3"/>
    <s v="Hip-Hop"/>
    <s v="Rap"/>
    <x v="0"/>
    <s v="yungpinch"/>
    <n v="20200"/>
    <x v="400"/>
    <x v="0"/>
    <s v="YUNGPINCH"/>
    <n v="25187"/>
    <x v="466"/>
    <x v="0"/>
    <s v="yungpinch"/>
    <n v="724"/>
    <x v="355"/>
    <n v="240200"/>
    <x v="428"/>
  </r>
  <r>
    <x v="556"/>
    <n v="18"/>
    <x v="9"/>
    <x v="0"/>
    <s v="NA"/>
    <n v="1"/>
    <s v="Pop"/>
    <s v="R&amp;B"/>
    <x v="0"/>
    <s v="ZhaviaWard"/>
    <n v="585"/>
    <x v="401"/>
    <x v="0"/>
    <s v="ZhaviaWard"/>
    <n v="1185285"/>
    <x v="467"/>
    <x v="0"/>
    <s v="zhaviaward"/>
    <n v="348"/>
    <x v="217"/>
    <n v="967226"/>
    <x v="429"/>
  </r>
  <r>
    <x v="557"/>
    <s v="NA"/>
    <x v="10"/>
    <x v="0"/>
    <s v="NA"/>
    <n v="21"/>
    <s v="Latin"/>
    <s v="Sierreño"/>
    <x v="0"/>
    <s v="@alta_consigna"/>
    <n v="94"/>
    <x v="402"/>
    <x v="0"/>
    <s v="@AltaConsigna"/>
    <n v="1059508"/>
    <x v="468"/>
    <x v="0"/>
    <s v="altaconsignaoficial"/>
    <n v="1057"/>
    <x v="356"/>
    <n v="786525"/>
    <x v="430"/>
  </r>
  <r>
    <x v="558"/>
    <s v="NA"/>
    <x v="10"/>
    <x v="0"/>
    <s v="NA"/>
    <n v="9"/>
    <s v="Latin Pop"/>
    <s v="Tropipop"/>
    <x v="1"/>
    <m/>
    <n v="0"/>
    <x v="58"/>
    <x v="0"/>
    <s v="@bacilos"/>
    <n v="18204"/>
    <x v="469"/>
    <x v="0"/>
    <s v="bacilos"/>
    <n v="607"/>
    <x v="357"/>
    <n v="115000"/>
    <x v="431"/>
  </r>
  <r>
    <x v="559"/>
    <n v="36"/>
    <x v="10"/>
    <x v="0"/>
    <s v="NA"/>
    <n v="8"/>
    <s v="Latin Pop"/>
    <s v="R&amp;B"/>
    <x v="0"/>
    <s v="@EsBeatrizLuengo"/>
    <n v="7240"/>
    <x v="146"/>
    <x v="0"/>
    <s v="@BeatrizLuengoOficial"/>
    <n v="178523"/>
    <x v="470"/>
    <x v="0"/>
    <s v="beatrizluengo"/>
    <n v="1152"/>
    <x v="80"/>
    <n v="254712"/>
    <x v="432"/>
  </r>
  <r>
    <x v="12"/>
    <n v="22"/>
    <x v="10"/>
    <x v="0"/>
    <s v="NA"/>
    <n v="6"/>
    <s v="Pop"/>
    <s v="Hip Hop"/>
    <x v="0"/>
    <s v="@iambeckyg"/>
    <n v="26300"/>
    <x v="12"/>
    <x v="0"/>
    <s v="@iambeckyg"/>
    <n v="8620197"/>
    <x v="471"/>
    <x v="0"/>
    <s v="iambeckyg"/>
    <n v="7788"/>
    <x v="12"/>
    <n v="13383748"/>
    <x v="433"/>
  </r>
  <r>
    <x v="560"/>
    <s v="NA"/>
    <x v="10"/>
    <x v="0"/>
    <s v="NA"/>
    <n v="13"/>
    <s v="Electro"/>
    <s v="Cumbia"/>
    <x v="0"/>
    <s v="@bombaestereo"/>
    <n v="8460"/>
    <x v="403"/>
    <x v="0"/>
    <s v="@BombaEstereo"/>
    <n v="705228"/>
    <x v="472"/>
    <x v="0"/>
    <s v="bombaestereo"/>
    <n v="2261"/>
    <x v="358"/>
    <n v="1412081"/>
    <x v="434"/>
  </r>
  <r>
    <x v="561"/>
    <s v="NA"/>
    <x v="10"/>
    <x v="0"/>
    <s v="NA"/>
    <n v="32"/>
    <s v="Cumbia"/>
    <s v="Norteno"/>
    <x v="0"/>
    <s v="@Grupo_Bronco"/>
    <n v="6118"/>
    <x v="404"/>
    <x v="0"/>
    <s v="@grupobronco"/>
    <n v="1262623"/>
    <x v="473"/>
    <x v="0"/>
    <s v="grupobronco"/>
    <n v="1819"/>
    <x v="257"/>
    <n v="564289"/>
    <x v="435"/>
  </r>
  <r>
    <x v="562"/>
    <n v="28"/>
    <x v="10"/>
    <x v="0"/>
    <s v="NA"/>
    <n v="5"/>
    <s v="Reggaeton"/>
    <s v="Trap"/>
    <x v="0"/>
    <s v="@c_tangana"/>
    <n v="2929"/>
    <x v="405"/>
    <x v="0"/>
    <s v="@ctanganaoficial"/>
    <n v="74138"/>
    <x v="474"/>
    <x v="0"/>
    <s v="c.tangana"/>
    <n v="310"/>
    <x v="359"/>
    <n v="877000"/>
    <x v="436"/>
  </r>
  <r>
    <x v="563"/>
    <n v="25"/>
    <x v="10"/>
    <x v="0"/>
    <s v="NA"/>
    <n v="12"/>
    <s v="Classical"/>
    <s v="Dance/Electronic"/>
    <x v="0"/>
    <s v="@CamiloMusica"/>
    <n v="15100"/>
    <x v="406"/>
    <x v="0"/>
    <s v="@camilomusica"/>
    <n v="2532443"/>
    <x v="475"/>
    <x v="0"/>
    <s v="camilomusica"/>
    <n v="1160"/>
    <x v="360"/>
    <n v="1390581"/>
    <x v="437"/>
  </r>
  <r>
    <x v="564"/>
    <n v="57"/>
    <x v="10"/>
    <x v="0"/>
    <s v="NA"/>
    <n v="26"/>
    <s v="Vallenato"/>
    <s v="Cumbia"/>
    <x v="0"/>
    <s v="@carlosvives"/>
    <n v="24600"/>
    <x v="407"/>
    <x v="0"/>
    <s v="@carlosvivesoficial"/>
    <n v="3995419"/>
    <x v="476"/>
    <x v="0"/>
    <s v="carlosvives"/>
    <n v="3709"/>
    <x v="7"/>
    <n v="4344435"/>
    <x v="438"/>
  </r>
  <r>
    <x v="565"/>
    <n v="50"/>
    <x v="10"/>
    <x v="0"/>
    <s v="NA"/>
    <n v="35"/>
    <s v="Latin Pop"/>
    <m/>
    <x v="0"/>
    <s v="@CHAYANNEMUSIC"/>
    <n v="4869"/>
    <x v="408"/>
    <x v="0"/>
    <s v="@CHAYANNE"/>
    <n v="12801122"/>
    <x v="477"/>
    <x v="0"/>
    <s v="chayanne"/>
    <n v="1321"/>
    <x v="361"/>
    <n v="2808358"/>
    <x v="439"/>
  </r>
  <r>
    <x v="566"/>
    <s v="NA"/>
    <x v="10"/>
    <x v="0"/>
    <s v="NA"/>
    <n v="15"/>
    <s v="Hip Hop"/>
    <s v="Reggaeton"/>
    <x v="0"/>
    <s v="@chocquibtown"/>
    <n v="17000"/>
    <x v="409"/>
    <x v="0"/>
    <s v="@chocquibtown"/>
    <n v="970059"/>
    <x v="478"/>
    <x v="0"/>
    <s v="chocquibtown"/>
    <n v="3608"/>
    <x v="362"/>
    <n v="768936"/>
    <x v="440"/>
  </r>
  <r>
    <x v="30"/>
    <s v="NA"/>
    <x v="10"/>
    <x v="0"/>
    <s v="NA"/>
    <n v="3"/>
    <s v="Latin Pop"/>
    <s v="Reggaeton"/>
    <x v="0"/>
    <s v="@CNCOmusic"/>
    <n v="8636"/>
    <x v="30"/>
    <x v="0"/>
    <s v="@CNCOmusic"/>
    <n v="3520384"/>
    <x v="479"/>
    <x v="0"/>
    <s v="cncomusic"/>
    <n v="18989"/>
    <x v="30"/>
    <n v="8969019"/>
    <x v="441"/>
  </r>
  <r>
    <x v="567"/>
    <n v="29"/>
    <x v="10"/>
    <x v="0"/>
    <s v="NA"/>
    <n v="5"/>
    <s v="Reggaeton"/>
    <s v="Pop Rap"/>
    <x v="0"/>
    <s v="@Darell_RG4L"/>
    <n v="19600"/>
    <x v="365"/>
    <x v="0"/>
    <s v="@darellpr"/>
    <n v="375938"/>
    <x v="480"/>
    <x v="0"/>
    <s v="darel"/>
    <n v="131"/>
    <x v="56"/>
    <n v="1436218"/>
    <x v="442"/>
  </r>
  <r>
    <x v="568"/>
    <s v="NA"/>
    <x v="10"/>
    <x v="0"/>
    <s v="NA"/>
    <n v="2"/>
    <s v="Alternative Metal"/>
    <s v="Groove Metal"/>
    <x v="0"/>
    <s v="@delatierramusic"/>
    <n v="126"/>
    <x v="410"/>
    <x v="0"/>
    <s v="@delatierramusic"/>
    <n v="163241"/>
    <x v="481"/>
    <x v="0"/>
    <s v="delatierraofficial"/>
    <n v="321"/>
    <x v="363"/>
    <n v="23819"/>
    <x v="443"/>
  </r>
  <r>
    <x v="569"/>
    <n v="38"/>
    <x v="10"/>
    <x v="0"/>
    <s v="NA"/>
    <n v="4"/>
    <s v="Dance/Electronic"/>
    <s v="Pop"/>
    <x v="0"/>
    <s v="@debinova"/>
    <n v="10900"/>
    <x v="411"/>
    <x v="0"/>
    <s v="@debinovamusic"/>
    <n v="144453"/>
    <x v="482"/>
    <x v="0"/>
    <s v="debinova"/>
    <n v="1712"/>
    <x v="189"/>
    <n v="40760"/>
    <x v="444"/>
  </r>
  <r>
    <x v="570"/>
    <n v="47"/>
    <x v="10"/>
    <x v="0"/>
    <s v="NA"/>
    <n v="9"/>
    <s v="Jazz"/>
    <s v="Hip Hop"/>
    <x v="0"/>
    <s v="@Descemer_Bueno"/>
    <n v="4164"/>
    <x v="412"/>
    <x v="0"/>
    <s v="@DescemerBueno"/>
    <n v="322132"/>
    <x v="483"/>
    <x v="0"/>
    <s v="descemerbueno"/>
    <n v="959"/>
    <x v="219"/>
    <n v="59607"/>
    <x v="445"/>
  </r>
  <r>
    <x v="571"/>
    <n v="34"/>
    <x v="10"/>
    <x v="0"/>
    <s v="NA"/>
    <n v="4"/>
    <s v="Alternative/Indie"/>
    <m/>
    <x v="0"/>
    <s v="@_dianafuentes_"/>
    <n v="7404"/>
    <x v="413"/>
    <x v="0"/>
    <s v="@dianafuentesoficial"/>
    <n v="89767"/>
    <x v="484"/>
    <x v="0"/>
    <s v="dianafuentes"/>
    <n v="2337"/>
    <x v="364"/>
    <n v="52000"/>
    <x v="446"/>
  </r>
  <r>
    <x v="572"/>
    <n v="48"/>
    <x v="10"/>
    <x v="0"/>
    <s v="NA"/>
    <n v="21"/>
    <s v="Pop"/>
    <s v="Pop Rock"/>
    <x v="0"/>
    <s v="@diegotorres"/>
    <n v="9947"/>
    <x v="414"/>
    <x v="0"/>
    <s v="@diegotorresoficial"/>
    <n v="1900793"/>
    <x v="485"/>
    <x v="0"/>
    <s v="diegotorresmusica"/>
    <n v="1026"/>
    <x v="365"/>
    <n v="431408"/>
    <x v="447"/>
  </r>
  <r>
    <x v="573"/>
    <n v="49"/>
    <x v="10"/>
    <x v="0"/>
    <s v="NA"/>
    <n v="18"/>
    <s v="Easy Listening"/>
    <s v="Rock"/>
    <x v="0"/>
    <s v="@dracorosa"/>
    <n v="3177"/>
    <x v="415"/>
    <x v="0"/>
    <s v="@dracorosaoficial"/>
    <n v="346115"/>
    <x v="486"/>
    <x v="0"/>
    <s v="dracorosa"/>
    <n v="980"/>
    <x v="91"/>
    <n v="100268"/>
    <x v="448"/>
  </r>
  <r>
    <x v="574"/>
    <n v="64"/>
    <x v="10"/>
    <x v="0"/>
    <s v="NA"/>
    <n v="43"/>
    <s v="Latin Pop"/>
    <s v="Latin Ballad"/>
    <x v="0"/>
    <s v="@EdnitaNazario"/>
    <n v="33200"/>
    <x v="416"/>
    <x v="0"/>
    <s v="@ednitanazario"/>
    <n v="766469"/>
    <x v="487"/>
    <x v="0"/>
    <s v="ednitanazario"/>
    <n v="2321"/>
    <x v="366"/>
    <n v="96050"/>
    <x v="449"/>
  </r>
  <r>
    <x v="575"/>
    <n v="22"/>
    <x v="10"/>
    <x v="0"/>
    <s v="NA"/>
    <s v="NA"/>
    <s v="Pop"/>
    <m/>
    <x v="0"/>
    <s v="@emimernes_"/>
    <n v="1952"/>
    <x v="417"/>
    <x v="0"/>
    <s v="Emilia Oficial"/>
    <n v="730"/>
    <x v="488"/>
    <x v="0"/>
    <s v="emiliamernes"/>
    <n v="470"/>
    <x v="39"/>
    <n v="67488"/>
    <x v="450"/>
  </r>
  <r>
    <x v="42"/>
    <n v="44"/>
    <x v="10"/>
    <x v="0"/>
    <s v="NA"/>
    <n v="33"/>
    <s v="Pop"/>
    <s v="Latin Pop"/>
    <x v="0"/>
    <s v="@enriqueiglesias"/>
    <n v="5839"/>
    <x v="42"/>
    <x v="0"/>
    <s v="@Enrique"/>
    <n v="49237855"/>
    <x v="489"/>
    <x v="0"/>
    <s v="enriqueiglesias"/>
    <n v="252"/>
    <x v="42"/>
    <n v="17728378"/>
    <x v="451"/>
  </r>
  <r>
    <x v="576"/>
    <n v="21"/>
    <x v="10"/>
    <x v="0"/>
    <s v="NA"/>
    <n v="18"/>
    <s v="Pop"/>
    <m/>
    <x v="0"/>
    <s v="@Montanerevaluna"/>
    <n v="10200"/>
    <x v="418"/>
    <x v="0"/>
    <s v="Evaluna Montaner"/>
    <n v="382132"/>
    <x v="490"/>
    <x v="0"/>
    <s v="evalunamontaner"/>
    <n v="1181"/>
    <x v="232"/>
    <n v="1810576"/>
    <x v="452"/>
  </r>
  <r>
    <x v="577"/>
    <n v="32"/>
    <x v="10"/>
    <x v="0"/>
    <s v="NA"/>
    <n v="4"/>
    <s v="Reggaeton"/>
    <m/>
    <x v="0"/>
    <s v="@FARINAMUSIC"/>
    <n v="18800"/>
    <x v="126"/>
    <x v="0"/>
    <s v="@FarinaMusic"/>
    <n v="736110"/>
    <x v="491"/>
    <x v="0"/>
    <s v="farinamusic"/>
    <n v="475"/>
    <x v="205"/>
    <n v="1035809"/>
    <x v="453"/>
  </r>
  <r>
    <x v="578"/>
    <n v="28"/>
    <x v="10"/>
    <x v="0"/>
    <s v="NA"/>
    <n v="24"/>
    <s v="Reggaeton"/>
    <s v="Latin Trap"/>
    <x v="0"/>
    <s v="@FarrukoOfficial"/>
    <n v="11000"/>
    <x v="419"/>
    <x v="0"/>
    <s v="@FarrukoOfficial"/>
    <n v="15866244"/>
    <x v="492"/>
    <x v="0"/>
    <s v="farrukoofficial"/>
    <n v="1416"/>
    <x v="367"/>
    <n v="9479988"/>
    <x v="454"/>
  </r>
  <r>
    <x v="579"/>
    <n v="40"/>
    <x v="10"/>
    <x v="0"/>
    <s v="NA"/>
    <n v="19"/>
    <s v="Tropipop"/>
    <s v="Latin Pop"/>
    <x v="0"/>
    <s v="@Fonseca"/>
    <n v="14800"/>
    <x v="390"/>
    <x v="0"/>
    <s v="@fonsecamusic"/>
    <n v="1994096"/>
    <x v="493"/>
    <x v="0"/>
    <s v="fonsecamusic"/>
    <n v="2409"/>
    <x v="368"/>
    <n v="908654"/>
    <x v="455"/>
  </r>
  <r>
    <x v="580"/>
    <n v="65"/>
    <x v="10"/>
    <x v="0"/>
    <s v="NA"/>
    <n v="33"/>
    <s v="Latin Pop"/>
    <s v="Rock"/>
    <x v="0"/>
    <s v="@FrancoDeVita"/>
    <n v="4612"/>
    <x v="420"/>
    <x v="0"/>
    <s v="@francodevita"/>
    <n v="6959583"/>
    <x v="494"/>
    <x v="0"/>
    <s v="francodevita"/>
    <n v="936"/>
    <x v="301"/>
    <n v="1600000"/>
    <x v="456"/>
  </r>
  <r>
    <x v="581"/>
    <s v="NA"/>
    <x v="10"/>
    <x v="0"/>
    <s v="NA"/>
    <n v="15"/>
    <s v="Reggaeton"/>
    <s v="Merengue music"/>
    <x v="0"/>
    <s v="@GdZOficial"/>
    <n v="6876"/>
    <x v="421"/>
    <x v="0"/>
    <s v="@gentedezona"/>
    <n v="1969949"/>
    <x v="495"/>
    <x v="0"/>
    <s v="gentedezona"/>
    <n v="2574"/>
    <x v="301"/>
    <n v="2100000"/>
    <x v="457"/>
  </r>
  <r>
    <x v="582"/>
    <n v="29"/>
    <x v="10"/>
    <x v="0"/>
    <s v="NA"/>
    <n v="18"/>
    <s v="Regional Mexican"/>
    <m/>
    <x v="0"/>
    <s v="@gerardoortiznet"/>
    <n v="16200"/>
    <x v="422"/>
    <x v="0"/>
    <s v="@GerardoOrtizNet"/>
    <n v="11040977"/>
    <x v="496"/>
    <x v="0"/>
    <s v="gerardoortizoficial"/>
    <n v="6644"/>
    <x v="369"/>
    <n v="3521707"/>
    <x v="458"/>
  </r>
  <r>
    <x v="209"/>
    <n v="61"/>
    <x v="10"/>
    <x v="0"/>
    <s v="NA"/>
    <n v="43"/>
    <s v="Latin Pop"/>
    <s v="Dance Music"/>
    <x v="0"/>
    <s v="@GloriaEstefan"/>
    <n v="38200"/>
    <x v="163"/>
    <x v="0"/>
    <s v="@gloriaestefan"/>
    <n v="1160086"/>
    <x v="172"/>
    <x v="0"/>
    <s v="gloriaestefan"/>
    <n v="2103"/>
    <x v="151"/>
    <n v="315000"/>
    <x v="459"/>
  </r>
  <r>
    <x v="583"/>
    <n v="26"/>
    <x v="10"/>
    <x v="0"/>
    <s v="NA"/>
    <n v="6"/>
    <s v="Bachata"/>
    <s v="EDM"/>
    <x v="0"/>
    <s v="@DJHappyColors"/>
    <n v="27800"/>
    <x v="423"/>
    <x v="0"/>
    <s v="@DJHappyColors"/>
    <n v="27494"/>
    <x v="497"/>
    <x v="0"/>
    <s v="djhappycolors"/>
    <n v="793"/>
    <x v="370"/>
    <n v="6700"/>
    <x v="460"/>
  </r>
  <r>
    <x v="584"/>
    <s v="NA"/>
    <x v="10"/>
    <x v="0"/>
    <s v="NA"/>
    <n v="21"/>
    <s v="Pop"/>
    <s v="Operatic Pop"/>
    <x v="0"/>
    <s v="@ilvolo"/>
    <n v="4595"/>
    <x v="424"/>
    <x v="0"/>
    <s v="@ilvolomusic"/>
    <n v="1306937"/>
    <x v="498"/>
    <x v="0"/>
    <s v="ilvolomusic"/>
    <n v="1201"/>
    <x v="371"/>
    <n v="1129721"/>
    <x v="461"/>
  </r>
  <r>
    <x v="585"/>
    <n v="30"/>
    <x v="10"/>
    <x v="0"/>
    <s v="NA"/>
    <n v="8"/>
    <s v="Bolero"/>
    <s v="World Music"/>
    <x v="0"/>
    <s v="@ilevitable"/>
    <n v="5782"/>
    <x v="425"/>
    <x v="0"/>
    <s v="@ilevitable"/>
    <n v="168350"/>
    <x v="499"/>
    <x v="0"/>
    <s v="cabralu"/>
    <n v="2679"/>
    <x v="329"/>
    <n v="61949"/>
    <x v="462"/>
  </r>
  <r>
    <x v="586"/>
    <n v="30"/>
    <x v="10"/>
    <x v="0"/>
    <s v="NA"/>
    <n v="4"/>
    <s v="Hip Hop"/>
    <s v="Rap"/>
    <x v="0"/>
    <s v="@irsais"/>
    <n v="2512"/>
    <x v="426"/>
    <x v="0"/>
    <s v="@irsais"/>
    <n v="14606"/>
    <x v="500"/>
    <x v="0"/>
    <s v="irsais"/>
    <n v="143"/>
    <x v="372"/>
    <n v="85545"/>
    <x v="463"/>
  </r>
  <r>
    <x v="222"/>
    <n v="49"/>
    <x v="10"/>
    <x v="0"/>
    <s v="NA"/>
    <n v="37"/>
    <s v="R&amp;B"/>
    <s v="Pop"/>
    <x v="0"/>
    <s v="@JLo"/>
    <n v="14700"/>
    <x v="170"/>
    <x v="0"/>
    <s v="@jenniferlopez"/>
    <n v="44136854"/>
    <x v="501"/>
    <x v="0"/>
    <s v="jlo"/>
    <n v="2571"/>
    <x v="159"/>
    <n v="11232099"/>
    <x v="174"/>
  </r>
  <r>
    <x v="587"/>
    <n v="76"/>
    <x v="11"/>
    <x v="0"/>
    <s v="NA"/>
    <n v="44"/>
    <s v="Canción melódica"/>
    <s v="Bolero"/>
    <x v="0"/>
    <s v="@SoyElPuma"/>
    <n v="2863"/>
    <x v="427"/>
    <x v="0"/>
    <s v="@soyelpuma"/>
    <n v="30559"/>
    <x v="502"/>
    <x v="0"/>
    <s v="elpumaoficial"/>
    <n v="337"/>
    <x v="373"/>
    <n v="23000"/>
    <x v="464"/>
  </r>
  <r>
    <x v="588"/>
    <n v="28"/>
    <x v="10"/>
    <x v="0"/>
    <s v="NA"/>
    <n v="2"/>
    <s v="Regional Mexican"/>
    <m/>
    <x v="0"/>
    <s v="@JossFavela"/>
    <n v="6863"/>
    <x v="428"/>
    <x v="0"/>
    <s v="@JossFavela"/>
    <n v="1167889"/>
    <x v="503"/>
    <x v="0"/>
    <s v="jossfavela"/>
    <n v="1549"/>
    <x v="374"/>
    <n v="540000"/>
    <x v="465"/>
  </r>
  <r>
    <x v="589"/>
    <n v="75"/>
    <x v="10"/>
    <x v="0"/>
    <s v="NA"/>
    <n v="48"/>
    <s v="Latin"/>
    <s v="Latin Pop"/>
    <x v="0"/>
    <s v="@JulioIglesias"/>
    <n v="2336"/>
    <x v="429"/>
    <x v="0"/>
    <s v="@julioiglesias"/>
    <n v="4222161"/>
    <x v="504"/>
    <x v="0"/>
    <s v="julioiglesiasofficial"/>
    <n v="116"/>
    <x v="375"/>
    <n v="243017"/>
    <x v="466"/>
  </r>
  <r>
    <x v="590"/>
    <n v="36"/>
    <x v="11"/>
    <x v="0"/>
    <s v="NA"/>
    <n v="12"/>
    <s v="Latin Pop"/>
    <m/>
    <x v="0"/>
    <s v="@kanygarcia"/>
    <n v="11900"/>
    <x v="95"/>
    <x v="0"/>
    <s v="@kanygarcia"/>
    <n v="1113432"/>
    <x v="505"/>
    <x v="0"/>
    <s v="kanygarcia"/>
    <n v="2982"/>
    <x v="376"/>
    <n v="937000"/>
    <x v="467"/>
  </r>
  <r>
    <x v="591"/>
    <n v="23"/>
    <x v="10"/>
    <x v="0"/>
    <s v="NA"/>
    <n v="3"/>
    <s v="Regional Mexican"/>
    <m/>
    <x v="0"/>
    <s v="@KevinOrtizNet"/>
    <n v="8980"/>
    <x v="430"/>
    <x v="0"/>
    <s v="@KevinOrtizMedina"/>
    <n v="2985379"/>
    <x v="506"/>
    <x v="0"/>
    <s v="kevinortizoficial"/>
    <n v="5370"/>
    <x v="301"/>
    <n v="743000"/>
    <x v="468"/>
  </r>
  <r>
    <x v="592"/>
    <s v="NA"/>
    <x v="10"/>
    <x v="0"/>
    <s v="NA"/>
    <n v="18"/>
    <s v="Regional Mexican"/>
    <m/>
    <x v="0"/>
    <s v="@adictivaoficial"/>
    <n v="7099"/>
    <x v="20"/>
    <x v="0"/>
    <s v="@adictivaoficial"/>
    <n v="4587698"/>
    <x v="507"/>
    <x v="0"/>
    <s v="adictivaoficial"/>
    <n v="2132"/>
    <x v="39"/>
    <n v="2579867"/>
    <x v="469"/>
  </r>
  <r>
    <x v="593"/>
    <n v="36"/>
    <x v="10"/>
    <x v="0"/>
    <s v="NA"/>
    <n v="13"/>
    <s v="Hip Hop"/>
    <s v="Rap"/>
    <x v="0"/>
    <s v="@lapizconciente"/>
    <n v="22500"/>
    <x v="393"/>
    <x v="0"/>
    <s v="@lapizconcienteofficial"/>
    <n v="784307"/>
    <x v="508"/>
    <x v="0"/>
    <s v="lapizconciente"/>
    <n v="18"/>
    <x v="205"/>
    <n v="840000"/>
    <x v="470"/>
  </r>
  <r>
    <x v="594"/>
    <n v="24"/>
    <x v="10"/>
    <x v="0"/>
    <s v="NA"/>
    <n v="3"/>
    <s v="Latin Pop"/>
    <s v="Bachata"/>
    <x v="0"/>
    <s v="@lesliegrace"/>
    <n v="18800"/>
    <x v="431"/>
    <x v="0"/>
    <s v="@LeslieGraceOfficial"/>
    <n v="224661"/>
    <x v="509"/>
    <x v="0"/>
    <s v="lesliegrace"/>
    <n v="925"/>
    <x v="236"/>
    <n v="1599767"/>
    <x v="471"/>
  </r>
  <r>
    <x v="595"/>
    <n v="30"/>
    <x v="10"/>
    <x v="0"/>
    <s v="NA"/>
    <n v="12"/>
    <s v="Pop"/>
    <s v="Pop Rock"/>
    <x v="0"/>
    <s v="@ShawMusica"/>
    <n v="13700"/>
    <x v="432"/>
    <x v="0"/>
    <s v="@LeslieShawOfficial"/>
    <n v="929908"/>
    <x v="510"/>
    <x v="0"/>
    <s v="leslieshaw"/>
    <n v="796"/>
    <x v="224"/>
    <n v="397677"/>
    <x v="472"/>
  </r>
  <r>
    <x v="596"/>
    <s v="NA"/>
    <x v="10"/>
    <x v="0"/>
    <s v="NA"/>
    <n v="1"/>
    <s v="Latin"/>
    <s v="Norteno"/>
    <x v="0"/>
    <s v="@LosProximosPR"/>
    <n v="1"/>
    <x v="433"/>
    <x v="1"/>
    <m/>
    <n v="0"/>
    <x v="57"/>
    <x v="0"/>
    <m/>
    <n v="46"/>
    <x v="377"/>
    <n v="36119"/>
    <x v="473"/>
  </r>
  <r>
    <x v="597"/>
    <n v="23"/>
    <x v="10"/>
    <x v="0"/>
    <s v="NA"/>
    <n v="3"/>
    <s v="Regional Mexican"/>
    <m/>
    <x v="0"/>
    <s v="@LuisCoronel"/>
    <n v="8884"/>
    <x v="434"/>
    <x v="0"/>
    <s v="@luiscoronelmusic"/>
    <n v="5518773"/>
    <x v="511"/>
    <x v="0"/>
    <s v="luiscoronelmusic"/>
    <n v="66"/>
    <x v="56"/>
    <n v="1100000"/>
    <x v="474"/>
  </r>
  <r>
    <x v="598"/>
    <n v="25"/>
    <x v="10"/>
    <x v="0"/>
    <s v="NA"/>
    <n v="7"/>
    <s v="Reggaeton"/>
    <s v="Latin Trap"/>
    <x v="0"/>
    <s v="@maluma"/>
    <n v="19900"/>
    <x v="435"/>
    <x v="0"/>
    <s v="@MALUMAMUSIK"/>
    <n v="23022706"/>
    <x v="512"/>
    <x v="0"/>
    <s v="maluma"/>
    <n v="7268"/>
    <x v="378"/>
    <n v="20000000"/>
    <x v="475"/>
  </r>
  <r>
    <x v="599"/>
    <n v="19"/>
    <x v="10"/>
    <x v="0"/>
    <s v="NA"/>
    <n v="21"/>
    <s v="Reggaeton"/>
    <m/>
    <x v="0"/>
    <s v="@ManuelTurizoMTZ"/>
    <n v="406"/>
    <x v="254"/>
    <x v="0"/>
    <s v="@ManuelTurizoMusic"/>
    <n v="912136"/>
    <x v="513"/>
    <x v="0"/>
    <s v="mturizomusic"/>
    <n v="954"/>
    <x v="352"/>
    <n v="5700000"/>
    <x v="476"/>
  </r>
  <r>
    <x v="600"/>
    <n v="50"/>
    <x v="10"/>
    <x v="0"/>
    <s v="NA"/>
    <n v="35"/>
    <s v="Latin"/>
    <s v="Salsa"/>
    <x v="0"/>
    <s v="@MarcAnthony"/>
    <n v="6924"/>
    <x v="436"/>
    <x v="0"/>
    <s v="@officialmarcanthony"/>
    <n v="16206771"/>
    <x v="514"/>
    <x v="0"/>
    <s v="marcanthony"/>
    <n v="2053"/>
    <x v="379"/>
    <n v="3914344"/>
    <x v="477"/>
  </r>
  <r>
    <x v="601"/>
    <n v="40"/>
    <x v="10"/>
    <x v="0"/>
    <s v="NA"/>
    <n v="2"/>
    <s v="Latin Pop"/>
    <s v="Dance Pop"/>
    <x v="0"/>
    <s v="@MARGERMUSIC"/>
    <n v="22200"/>
    <x v="437"/>
    <x v="0"/>
    <s v="@margermusic"/>
    <n v="21562"/>
    <x v="515"/>
    <x v="0"/>
    <s v="marger"/>
    <n v="1832"/>
    <x v="380"/>
    <n v="1860"/>
    <x v="478"/>
  </r>
  <r>
    <x v="602"/>
    <s v="NA"/>
    <x v="10"/>
    <x v="0"/>
    <s v="NA"/>
    <n v="25"/>
    <s v="Latin Pop"/>
    <m/>
    <x v="0"/>
    <s v="@MauYRicky"/>
    <n v="16700"/>
    <x v="438"/>
    <x v="0"/>
    <s v="@MauyRicky"/>
    <n v="125093"/>
    <x v="516"/>
    <x v="0"/>
    <s v="mauyricky"/>
    <n v="1298"/>
    <x v="232"/>
    <n v="1100000"/>
    <x v="479"/>
  </r>
  <r>
    <x v="603"/>
    <n v="37"/>
    <x v="10"/>
    <x v="0"/>
    <s v="NA"/>
    <n v="7"/>
    <s v="Pop"/>
    <s v="Latin Pop"/>
    <x v="0"/>
    <s v="@NattiNatasha"/>
    <n v="51800"/>
    <x v="439"/>
    <x v="0"/>
    <s v="@NattiNatashaOfficial"/>
    <n v="1940082"/>
    <x v="517"/>
    <x v="0"/>
    <s v="nattinatasha"/>
    <n v="4668"/>
    <x v="381"/>
    <n v="3402085"/>
    <x v="480"/>
  </r>
  <r>
    <x v="604"/>
    <n v="32"/>
    <x v="10"/>
    <x v="0"/>
    <s v="NA"/>
    <n v="4"/>
    <s v="Reggaeton"/>
    <s v="Latin Pop"/>
    <x v="0"/>
    <s v="@NataliaJimenez"/>
    <n v="15800"/>
    <x v="440"/>
    <x v="0"/>
    <s v="@NataliaJimenezOficial"/>
    <n v="1087896"/>
    <x v="518"/>
    <x v="0"/>
    <s v="nataliajimenezoficial"/>
    <n v="1307"/>
    <x v="39"/>
    <n v="667697"/>
    <x v="481"/>
  </r>
  <r>
    <x v="605"/>
    <s v="NA"/>
    <x v="10"/>
    <x v="0"/>
    <s v="NA"/>
    <n v="7"/>
    <s v="Jazz"/>
    <m/>
    <x v="0"/>
    <s v="@negronistrio"/>
    <n v="432"/>
    <x v="441"/>
    <x v="0"/>
    <s v="@NegronisTrio"/>
    <n v="23590"/>
    <x v="519"/>
    <x v="0"/>
    <s v="negronistrio"/>
    <n v="223"/>
    <x v="382"/>
    <n v="471"/>
    <x v="482"/>
  </r>
  <r>
    <x v="96"/>
    <n v="38"/>
    <x v="10"/>
    <x v="0"/>
    <s v="NA"/>
    <n v="36"/>
    <s v="Reggaeton"/>
    <m/>
    <x v="0"/>
    <s v="@NickyJamPR"/>
    <n v="8941"/>
    <x v="92"/>
    <x v="0"/>
    <s v="@NickyJamPR"/>
    <n v="24205938"/>
    <x v="520"/>
    <x v="0"/>
    <s v="nickyjampr"/>
    <n v="10221"/>
    <x v="92"/>
    <n v="18740840"/>
    <x v="483"/>
  </r>
  <r>
    <x v="606"/>
    <n v="24"/>
    <x v="10"/>
    <x v="0"/>
    <s v="NA"/>
    <n v="2"/>
    <s v="Latin Trap"/>
    <s v="Reggaeton"/>
    <x v="0"/>
    <s v="@Noriel_Danger"/>
    <n v="23100"/>
    <x v="188"/>
    <x v="0"/>
    <s v="@NorielDangerr"/>
    <n v="1907415"/>
    <x v="521"/>
    <x v="0"/>
    <s v="noriel"/>
    <n v="143"/>
    <x v="383"/>
    <n v="3300000"/>
    <x v="484"/>
  </r>
  <r>
    <x v="607"/>
    <s v="NA"/>
    <x v="10"/>
    <x v="0"/>
    <s v="NA"/>
    <n v="13"/>
    <s v="Latin Hip Hop"/>
    <s v="Alternative Hip Hop"/>
    <x v="0"/>
    <s v="@orishasoficial"/>
    <n v="136"/>
    <x v="442"/>
    <x v="0"/>
    <s v="@orishasthebest"/>
    <n v="382249"/>
    <x v="522"/>
    <x v="0"/>
    <s v="orishaoficial"/>
    <n v="589"/>
    <x v="384"/>
    <n v="95463"/>
    <x v="485"/>
  </r>
  <r>
    <x v="608"/>
    <n v="27"/>
    <x v="10"/>
    <x v="0"/>
    <s v="NA"/>
    <n v="12"/>
    <s v="Reggaeton"/>
    <s v="Latin Trap"/>
    <x v="0"/>
    <s v="@Ozuna_Pr"/>
    <n v="615"/>
    <x v="443"/>
    <x v="0"/>
    <s v="@ozunapr"/>
    <n v="4435181"/>
    <x v="523"/>
    <x v="0"/>
    <s v="ozunapr"/>
    <n v="654"/>
    <x v="189"/>
    <n v="24794183"/>
    <x v="486"/>
  </r>
  <r>
    <x v="609"/>
    <n v="19"/>
    <x v="10"/>
    <x v="0"/>
    <s v="NA"/>
    <n v="7"/>
    <s v="Pop"/>
    <m/>
    <x v="0"/>
    <s v="@palomamamicl"/>
    <n v="75"/>
    <x v="444"/>
    <x v="0"/>
    <s v="@PaIomaMami"/>
    <n v="172444"/>
    <x v="524"/>
    <x v="0"/>
    <s v="palomamami"/>
    <n v="128"/>
    <x v="158"/>
    <n v="1175822"/>
    <x v="487"/>
  </r>
  <r>
    <x v="610"/>
    <s v="NA"/>
    <x v="10"/>
    <x v="0"/>
    <s v="NA"/>
    <n v="1"/>
    <s v="Latin Pop"/>
    <m/>
    <x v="0"/>
    <s v="@Patsefueamarte"/>
    <n v="1367"/>
    <x v="445"/>
    <x v="0"/>
    <m/>
    <n v="10911"/>
    <x v="525"/>
    <x v="0"/>
    <s v="patrickromantik"/>
    <n v="129"/>
    <x v="385"/>
    <n v="2300"/>
    <x v="488"/>
  </r>
  <r>
    <x v="611"/>
    <n v="38"/>
    <x v="10"/>
    <x v="0"/>
    <s v="NA"/>
    <n v="3"/>
    <s v="Latin Pop"/>
    <s v="Pop Rock"/>
    <x v="0"/>
    <s v="@pedrocapo"/>
    <n v="21300"/>
    <x v="446"/>
    <x v="0"/>
    <s v="@PedroCapoMusica"/>
    <n v="446669"/>
    <x v="526"/>
    <x v="0"/>
    <s v="pedrocapo"/>
    <n v="2600"/>
    <x v="386"/>
    <n v="3736410"/>
    <x v="489"/>
  </r>
  <r>
    <x v="612"/>
    <n v="43"/>
    <x v="10"/>
    <x v="0"/>
    <s v="NA"/>
    <n v="1"/>
    <s v="Hip Hop"/>
    <s v="Rap"/>
    <x v="0"/>
    <s v="@13_Pinto"/>
    <n v="9580"/>
    <x v="447"/>
    <x v="0"/>
    <s v="@13Pinto"/>
    <n v="510152"/>
    <x v="527"/>
    <x v="0"/>
    <s v="13pinto"/>
    <n v="2131"/>
    <x v="236"/>
    <n v="53000"/>
    <x v="490"/>
  </r>
  <r>
    <x v="613"/>
    <n v="38"/>
    <x v="10"/>
    <x v="0"/>
    <s v="NA"/>
    <n v="32"/>
    <s v="Hip Hop"/>
    <s v="Reggaeton"/>
    <x v="0"/>
    <s v="@pitbull"/>
    <n v="7840"/>
    <x v="448"/>
    <x v="0"/>
    <s v="@pitbull"/>
    <n v="54955123"/>
    <x v="528"/>
    <x v="0"/>
    <s v="pitbull"/>
    <n v="1829"/>
    <x v="122"/>
    <n v="12189529"/>
    <x v="491"/>
  </r>
  <r>
    <x v="614"/>
    <s v="NA"/>
    <x v="10"/>
    <x v="0"/>
    <s v="NA"/>
    <n v="7"/>
    <s v="Hip Hop"/>
    <s v="Latin Trap"/>
    <x v="0"/>
    <s v="@playnskillz"/>
    <n v="22100"/>
    <x v="449"/>
    <x v="0"/>
    <s v="@PlayNSkillz"/>
    <n v="28703"/>
    <x v="529"/>
    <x v="0"/>
    <s v="playnskilz"/>
    <n v="999"/>
    <x v="309"/>
    <n v="134000"/>
    <x v="492"/>
  </r>
  <r>
    <x v="615"/>
    <n v="30"/>
    <x v="10"/>
    <x v="0"/>
    <s v="NA"/>
    <n v="14"/>
    <s v="Latin Pop"/>
    <s v="Bachata"/>
    <x v="0"/>
    <s v="@PrinceRoyce"/>
    <n v="15400"/>
    <x v="450"/>
    <x v="0"/>
    <s v="@princeroyce"/>
    <n v="31677909"/>
    <x v="530"/>
    <x v="0"/>
    <s v="princeroyce"/>
    <n v="1375"/>
    <x v="326"/>
    <n v="7100000"/>
    <x v="493"/>
  </r>
  <r>
    <x v="616"/>
    <s v="NA"/>
    <x v="10"/>
    <x v="0"/>
    <s v="NA"/>
    <n v="1"/>
    <s v="Regional Mexican"/>
    <m/>
    <x v="0"/>
    <s v="@LordRancho"/>
    <n v="3940"/>
    <x v="451"/>
    <x v="0"/>
    <s v="@RanchoYBarrio"/>
    <n v="29342"/>
    <x v="531"/>
    <x v="0"/>
    <s v="ranchoybarrio"/>
    <n v="115"/>
    <x v="387"/>
    <n v="4100"/>
    <x v="494"/>
  </r>
  <r>
    <x v="617"/>
    <n v="31"/>
    <x v="10"/>
    <x v="0"/>
    <s v="NA"/>
    <n v="4"/>
    <s v="Latin Pop"/>
    <m/>
    <x v="0"/>
    <s v="@raquelsofia"/>
    <n v="13300"/>
    <x v="452"/>
    <x v="0"/>
    <s v="@raquelsofiamusic"/>
    <n v="112438"/>
    <x v="532"/>
    <x v="0"/>
    <s v="raquelsofia"/>
    <n v="1787"/>
    <x v="388"/>
    <n v="60812"/>
    <x v="495"/>
  </r>
  <r>
    <x v="618"/>
    <n v="41"/>
    <x v="10"/>
    <x v="0"/>
    <s v="NA"/>
    <n v="4"/>
    <s v="Alternative Hip Hop"/>
    <s v="Urban"/>
    <x v="0"/>
    <s v="@Residente"/>
    <n v="29400"/>
    <x v="453"/>
    <x v="0"/>
    <s v="@residente"/>
    <n v="1373690"/>
    <x v="533"/>
    <x v="0"/>
    <s v="residente"/>
    <n v="3005"/>
    <x v="2"/>
    <n v="1500000"/>
    <x v="496"/>
  </r>
  <r>
    <x v="619"/>
    <n v="61"/>
    <x v="10"/>
    <x v="0"/>
    <s v="NA"/>
    <n v="43"/>
    <s v="Latin Pop"/>
    <m/>
    <x v="0"/>
    <s v="@montanertwiter"/>
    <n v="53000"/>
    <x v="454"/>
    <x v="0"/>
    <s v="@ricardo.montaner"/>
    <n v="5782644"/>
    <x v="534"/>
    <x v="0"/>
    <s v="ricardomontaner"/>
    <n v="1987"/>
    <x v="389"/>
    <n v="1501624"/>
    <x v="497"/>
  </r>
  <r>
    <x v="277"/>
    <n v="47"/>
    <x v="10"/>
    <x v="0"/>
    <s v="NA"/>
    <n v="33"/>
    <s v="Pop"/>
    <s v="Latin"/>
    <x v="0"/>
    <s v="@ricky_martin"/>
    <n v="6712"/>
    <x v="194"/>
    <x v="0"/>
    <s v="@RickyMartinOfficialPage"/>
    <n v="11186413"/>
    <x v="535"/>
    <x v="0"/>
    <s v="ricky_martin"/>
    <n v="1497"/>
    <x v="174"/>
    <n v="5000000"/>
    <x v="498"/>
  </r>
  <r>
    <x v="620"/>
    <n v="78"/>
    <x v="10"/>
    <x v="0"/>
    <s v="NA"/>
    <n v="49"/>
    <s v="MPB"/>
    <s v="Rock and Roll"/>
    <x v="0"/>
    <s v="@robertocarlos"/>
    <n v="17500"/>
    <x v="455"/>
    <x v="0"/>
    <s v="@RobertoCarlosOficial"/>
    <n v="5832170"/>
    <x v="536"/>
    <x v="0"/>
    <s v="robertocarlosoficial"/>
    <n v="2565"/>
    <x v="39"/>
    <n v="942000"/>
    <x v="499"/>
  </r>
  <r>
    <x v="621"/>
    <s v="NA"/>
    <x v="10"/>
    <x v="0"/>
    <s v="NA"/>
    <n v="33"/>
    <s v="Cumbia Pop"/>
    <m/>
    <x v="0"/>
    <s v="@rombai_"/>
    <n v="4358"/>
    <x v="456"/>
    <x v="0"/>
    <s v="@rombaidefiesta"/>
    <n v="732589"/>
    <x v="537"/>
    <x v="0"/>
    <s v="rombai"/>
    <n v="142"/>
    <x v="61"/>
    <n v="1512732"/>
    <x v="500"/>
  </r>
  <r>
    <x v="622"/>
    <n v="37"/>
    <x v="10"/>
    <x v="0"/>
    <s v="NA"/>
    <n v="10"/>
    <s v="Bachata"/>
    <s v="Latin Pop"/>
    <x v="0"/>
    <s v="@RomeoSantosPage"/>
    <n v="4183"/>
    <x v="457"/>
    <x v="0"/>
    <s v="@RomeoSantosOfficial"/>
    <n v="34236317"/>
    <x v="538"/>
    <x v="0"/>
    <s v="romeosantos"/>
    <n v="85"/>
    <x v="390"/>
    <n v="13000000"/>
    <x v="501"/>
  </r>
  <r>
    <x v="623"/>
    <n v="29"/>
    <x v="10"/>
    <x v="0"/>
    <s v="NA"/>
    <n v="10"/>
    <s v="Dancehall"/>
    <s v="Reggaeton"/>
    <x v="0"/>
    <s v="@Rvssian"/>
    <n v="16800"/>
    <x v="458"/>
    <x v="0"/>
    <s v="@Rvssianhcr"/>
    <n v="171126"/>
    <x v="539"/>
    <x v="0"/>
    <s v="rvssian"/>
    <n v="175"/>
    <x v="391"/>
    <n v="5100"/>
    <x v="502"/>
  </r>
  <r>
    <x v="107"/>
    <n v="42"/>
    <x v="10"/>
    <x v="0"/>
    <s v="NA"/>
    <n v="41"/>
    <s v="Latin"/>
    <s v="Pop"/>
    <x v="0"/>
    <s v="@shakira"/>
    <n v="6222"/>
    <x v="103"/>
    <x v="0"/>
    <s v="@shakira"/>
    <n v="101051812"/>
    <x v="540"/>
    <x v="0"/>
    <s v="shakira"/>
    <n v="1400"/>
    <x v="180"/>
    <n v="25506831"/>
    <x v="212"/>
  </r>
  <r>
    <x v="624"/>
    <n v="39"/>
    <x v="10"/>
    <x v="0"/>
    <s v="NA"/>
    <n v="23"/>
    <s v="Vallenato"/>
    <s v="Latin"/>
    <x v="0"/>
    <s v="@SilvestreFDC"/>
    <n v="10500"/>
    <x v="459"/>
    <x v="0"/>
    <s v="@SilvestreDangond"/>
    <n v="2008039"/>
    <x v="541"/>
    <x v="0"/>
    <s v="silvestredangond"/>
    <n v="5276"/>
    <x v="306"/>
    <n v="3873698"/>
    <x v="503"/>
  </r>
  <r>
    <x v="625"/>
    <s v="NA"/>
    <x v="10"/>
    <x v="0"/>
    <s v="NA"/>
    <n v="1"/>
    <s v="Latin Pop"/>
    <m/>
    <x v="0"/>
    <s v="@SPIFFTvFilms"/>
    <n v="23600"/>
    <x v="460"/>
    <x v="0"/>
    <s v="@Spifftvoficial"/>
    <n v="1352"/>
    <x v="542"/>
    <x v="0"/>
    <s v="spifftv"/>
    <n v="480"/>
    <x v="392"/>
    <n v="66123"/>
    <x v="504"/>
  </r>
  <r>
    <x v="626"/>
    <n v="47"/>
    <x v="10"/>
    <x v="0"/>
    <s v="NA"/>
    <n v="32"/>
    <s v="Latin Pop"/>
    <m/>
    <x v="0"/>
    <s v="@thalia"/>
    <n v="22100"/>
    <x v="461"/>
    <x v="0"/>
    <s v="@Thalia"/>
    <n v="17943772"/>
    <x v="543"/>
    <x v="0"/>
    <s v="thalia"/>
    <n v="9049"/>
    <x v="208"/>
    <n v="5009134"/>
    <x v="505"/>
  </r>
  <r>
    <x v="627"/>
    <n v="79"/>
    <x v="10"/>
    <x v="1"/>
    <s v="NA"/>
    <n v="49"/>
    <s v="Mariachi"/>
    <m/>
    <x v="0"/>
    <s v="@_VicenteFdez"/>
    <n v="1393"/>
    <x v="462"/>
    <x v="0"/>
    <s v="@VicenteFernandezOficial"/>
    <n v="7202854"/>
    <x v="544"/>
    <x v="0"/>
    <s v="_vicentefdez"/>
    <n v="838"/>
    <x v="393"/>
    <n v="2313837"/>
    <x v="506"/>
  </r>
  <r>
    <x v="628"/>
    <n v="50"/>
    <x v="10"/>
    <x v="0"/>
    <s v="NA"/>
    <n v="47"/>
    <s v="Salsa"/>
    <m/>
    <x v="0"/>
    <s v="@VictorManuelle"/>
    <n v="7730"/>
    <x v="463"/>
    <x v="0"/>
    <s v="@victormanuelleonline"/>
    <n v="1402062"/>
    <x v="545"/>
    <x v="0"/>
    <s v="victormanuelleonline"/>
    <n v="2718"/>
    <x v="394"/>
    <n v="877000"/>
    <x v="507"/>
  </r>
  <r>
    <x v="629"/>
    <n v="40"/>
    <x v="10"/>
    <x v="0"/>
    <s v="NA"/>
    <n v="33"/>
    <s v="Reggaeton"/>
    <s v="Latin Pop"/>
    <x v="0"/>
    <s v="@WisinOficial"/>
    <n v="10400"/>
    <x v="464"/>
    <x v="0"/>
    <s v="@wisinelsobreviviente"/>
    <n v="6928255"/>
    <x v="546"/>
    <x v="0"/>
    <s v="wisin"/>
    <n v="8904"/>
    <x v="395"/>
    <n v="407"/>
    <x v="32"/>
  </r>
  <r>
    <x v="630"/>
    <s v="NA"/>
    <x v="10"/>
    <x v="0"/>
    <s v="NA"/>
    <n v="29"/>
    <s v="Reggaeton"/>
    <m/>
    <x v="0"/>
    <s v="@wisinyyandel"/>
    <n v="9857"/>
    <x v="158"/>
    <x v="0"/>
    <s v="@wisinyyandel"/>
    <n v="21816182"/>
    <x v="547"/>
    <x v="0"/>
    <s v="wisinyyandel"/>
    <n v="2280"/>
    <x v="3"/>
    <n v="4621291"/>
    <x v="508"/>
  </r>
  <r>
    <x v="631"/>
    <n v="67"/>
    <x v="10"/>
    <x v="0"/>
    <s v="NA"/>
    <n v="21"/>
    <s v="Pop"/>
    <m/>
    <x v="0"/>
    <s v="@YordanoOficial"/>
    <n v="28400"/>
    <x v="465"/>
    <x v="0"/>
    <s v="@yordanodimarzo"/>
    <n v="35185"/>
    <x v="548"/>
    <x v="0"/>
    <s v="yordanodimarzo"/>
    <n v="1304"/>
    <x v="396"/>
    <n v="11058"/>
    <x v="509"/>
  </r>
  <r>
    <x v="632"/>
    <s v="NA"/>
    <x v="12"/>
    <x v="0"/>
    <s v="NA"/>
    <n v="2"/>
    <s v="Alternative/Indie"/>
    <s v="--"/>
    <x v="0"/>
    <s v="@sontalkmusic"/>
    <n v="2250"/>
    <x v="466"/>
    <x v="0"/>
    <s v="@Sontalk"/>
    <n v="2347"/>
    <x v="549"/>
    <x v="0"/>
    <s v="sontalkmusic"/>
    <n v="90"/>
    <x v="397"/>
    <n v="593"/>
    <x v="510"/>
  </r>
  <r>
    <x v="633"/>
    <n v="33"/>
    <x v="13"/>
    <x v="0"/>
    <s v="NA"/>
    <n v="1"/>
    <s v="Classical music"/>
    <s v="Pop/instrumental pop"/>
    <x v="0"/>
    <s v="@ChloeFlower"/>
    <n v="12700"/>
    <x v="467"/>
    <x v="0"/>
    <s v="@ChloeFlower"/>
    <n v="92156"/>
    <x v="550"/>
    <x v="0"/>
    <s v="misschloeflower"/>
    <n v="536"/>
    <x v="81"/>
    <n v="6031"/>
    <x v="511"/>
  </r>
  <r>
    <x v="634"/>
    <n v="34"/>
    <x v="13"/>
    <x v="0"/>
    <s v="NA"/>
    <n v="6"/>
    <s v="Jazz"/>
    <s v="--"/>
    <x v="0"/>
    <s v="@camilamezamusic"/>
    <n v="2463"/>
    <x v="468"/>
    <x v="0"/>
    <s v="@camilamezamusic"/>
    <n v="15560"/>
    <x v="551"/>
    <x v="0"/>
    <s v="camilamezamusic"/>
    <n v="701"/>
    <x v="398"/>
    <n v="2652"/>
    <x v="512"/>
  </r>
  <r>
    <x v="325"/>
    <n v="63"/>
    <x v="12"/>
    <x v="0"/>
    <s v="NA"/>
    <n v="50"/>
    <s v="Classical music"/>
    <s v="--"/>
    <x v="0"/>
    <s v="@YoYo_Ma"/>
    <n v="661"/>
    <x v="216"/>
    <x v="0"/>
    <s v="@YoYoMa"/>
    <n v="615125"/>
    <x v="552"/>
    <x v="1"/>
    <m/>
    <n v="0"/>
    <x v="35"/>
    <n v="110424"/>
    <x v="513"/>
  </r>
  <r>
    <x v="635"/>
    <n v="40"/>
    <x v="12"/>
    <x v="0"/>
    <s v="NA"/>
    <n v="3"/>
    <s v="Country"/>
    <s v="Pop"/>
    <x v="0"/>
    <s v="@raminkarimloo"/>
    <n v="76"/>
    <x v="469"/>
    <x v="0"/>
    <s v="@officialraminkarimloo"/>
    <n v="108449"/>
    <x v="553"/>
    <x v="0"/>
    <s v="raminkarimloo"/>
    <n v="1665"/>
    <x v="399"/>
    <n v="24000"/>
    <x v="514"/>
  </r>
  <r>
    <x v="636"/>
    <n v="53"/>
    <x v="13"/>
    <x v="0"/>
    <s v="NA"/>
    <n v="23"/>
    <s v="Classical"/>
    <s v="--"/>
    <x v="0"/>
    <s v="@InonZur"/>
    <n v="1186"/>
    <x v="452"/>
    <x v="0"/>
    <s v="@InonZurMusic"/>
    <n v="3862"/>
    <x v="554"/>
    <x v="0"/>
    <s v="inonzurofficial"/>
    <n v="89"/>
    <x v="400"/>
    <n v="1000"/>
    <x v="515"/>
  </r>
  <r>
    <x v="637"/>
    <n v="33"/>
    <x v="13"/>
    <x v="0"/>
    <s v="NA"/>
    <n v="8"/>
    <s v="Jazz"/>
    <s v="--"/>
    <x v="0"/>
    <s v="@TheoCroker"/>
    <n v="1599"/>
    <x v="470"/>
    <x v="0"/>
    <s v="@TheoCroker"/>
    <n v="13619"/>
    <x v="555"/>
    <x v="0"/>
    <s v="theocroker"/>
    <n v="178"/>
    <x v="401"/>
    <n v="1300"/>
    <x v="516"/>
  </r>
  <r>
    <x v="638"/>
    <s v="NA"/>
    <x v="13"/>
    <x v="0"/>
    <s v="NA"/>
    <n v="1"/>
    <s v="Alternative/Indie"/>
    <s v="--"/>
    <x v="0"/>
    <s v="@NaiaIzumi"/>
    <n v="1248"/>
    <x v="471"/>
    <x v="0"/>
    <s v="@naiaizumiofficial"/>
    <n v="10523"/>
    <x v="556"/>
    <x v="0"/>
    <s v="naiaizumi"/>
    <n v="625"/>
    <x v="402"/>
    <n v="5700"/>
    <x v="517"/>
  </r>
  <r>
    <x v="639"/>
    <s v="NA"/>
    <x v="13"/>
    <x v="0"/>
    <s v="NA"/>
    <n v="11"/>
    <s v="Classical crossover"/>
    <s v="Orchestral pop"/>
    <x v="0"/>
    <s v="@ThePianoGuys"/>
    <n v="2752"/>
    <x v="472"/>
    <x v="0"/>
    <s v="@ThePianoGuys"/>
    <n v="1679065"/>
    <x v="557"/>
    <x v="0"/>
    <s v="thepianoguys"/>
    <n v="819"/>
    <x v="403"/>
    <n v="6500000"/>
    <x v="518"/>
  </r>
  <r>
    <x v="426"/>
    <n v="49"/>
    <x v="12"/>
    <x v="0"/>
    <s v="NA"/>
    <n v="9"/>
    <s v="New age"/>
    <s v="--"/>
    <x v="0"/>
    <s v="@AlexisFfrench"/>
    <n v="1001"/>
    <x v="473"/>
    <x v="0"/>
    <s v="@AlexisFfrenchMusic"/>
    <n v="3374"/>
    <x v="558"/>
    <x v="0"/>
    <s v="alexisffrench"/>
    <n v="422"/>
    <x v="404"/>
    <n v="5228"/>
    <x v="519"/>
  </r>
  <r>
    <x v="464"/>
    <n v="61"/>
    <x v="12"/>
    <x v="0"/>
    <s v="NA"/>
    <n v="51"/>
    <s v="Film score"/>
    <s v="--"/>
    <x v="0"/>
    <s v="@HansZimmer"/>
    <n v="614"/>
    <x v="324"/>
    <x v="0"/>
    <s v="@hanszimmer"/>
    <n v="2227867"/>
    <x v="559"/>
    <x v="0"/>
    <s v="hanszimmer"/>
    <n v="153"/>
    <x v="294"/>
    <n v="0"/>
    <x v="32"/>
  </r>
  <r>
    <x v="640"/>
    <s v="NA"/>
    <x v="13"/>
    <x v="0"/>
    <s v="NA"/>
    <n v="6"/>
    <s v="Cello rock"/>
    <s v="Classical"/>
    <x v="0"/>
    <s v="@2CELLOS"/>
    <n v="2740"/>
    <x v="474"/>
    <x v="0"/>
    <s v="@2cellos"/>
    <n v="1485700"/>
    <x v="560"/>
    <x v="0"/>
    <s v="2cellos"/>
    <n v="53"/>
    <x v="405"/>
    <n v="4338437"/>
    <x v="520"/>
  </r>
  <r>
    <x v="641"/>
    <n v="41"/>
    <x v="13"/>
    <x v="0"/>
    <s v="NA"/>
    <n v="27"/>
    <s v="Film music"/>
    <s v="--"/>
    <x v="0"/>
    <s v="@robsimonsen"/>
    <n v="1444"/>
    <x v="475"/>
    <x v="0"/>
    <s v="@robsimonsenmusic"/>
    <n v="4734"/>
    <x v="561"/>
    <x v="0"/>
    <s v="rob_simonsen"/>
    <n v="511"/>
    <x v="406"/>
    <n v="781"/>
    <x v="521"/>
  </r>
  <r>
    <x v="642"/>
    <s v="NA"/>
    <x v="13"/>
    <x v="0"/>
    <s v="NA"/>
    <n v="1"/>
    <s v="New Age"/>
    <s v="--"/>
    <x v="0"/>
    <s v="@hugarmusic"/>
    <n v="32"/>
    <x v="476"/>
    <x v="0"/>
    <s v="@hugarmusic"/>
    <n v="48937"/>
    <x v="562"/>
    <x v="0"/>
    <s v="hugarmusic"/>
    <n v="191"/>
    <x v="407"/>
    <n v="1000"/>
    <x v="522"/>
  </r>
  <r>
    <x v="643"/>
    <n v="33"/>
    <x v="13"/>
    <x v="0"/>
    <s v="NA"/>
    <n v="15"/>
    <s v="Classical"/>
    <s v="Dance/Electronic"/>
    <x v="0"/>
    <s v="@Tinaguo"/>
    <n v="18300"/>
    <x v="477"/>
    <x v="0"/>
    <s v="@TinaGuo"/>
    <n v="328550"/>
    <x v="563"/>
    <x v="0"/>
    <s v="tinaguo"/>
    <n v="1898"/>
    <x v="101"/>
    <n v="323000"/>
    <x v="523"/>
  </r>
  <r>
    <x v="644"/>
    <n v="30"/>
    <x v="13"/>
    <x v="0"/>
    <s v="NA"/>
    <n v="3"/>
    <s v="Blues"/>
    <s v="--"/>
    <x v="0"/>
    <s v="@artykarateparty"/>
    <n v="4018"/>
    <x v="478"/>
    <x v="0"/>
    <s v="@naipalmmusic"/>
    <n v="35034"/>
    <x v="564"/>
    <x v="0"/>
    <s v="artykarateparty"/>
    <n v="1029"/>
    <x v="408"/>
    <n v="5883"/>
    <x v="524"/>
  </r>
  <r>
    <x v="645"/>
    <s v="NA"/>
    <x v="13"/>
    <x v="0"/>
    <s v="NA"/>
    <n v="2"/>
    <s v="Neo Soul"/>
    <s v="Jazz-funk"/>
    <x v="0"/>
    <s v="@HiatusKaiyote"/>
    <n v="6827"/>
    <x v="105"/>
    <x v="0"/>
    <s v="@hiatuskaiyote"/>
    <n v="173870"/>
    <x v="565"/>
    <x v="0"/>
    <s v="hiatuskaiyote"/>
    <n v="1282"/>
    <x v="409"/>
    <n v="39000"/>
    <x v="525"/>
  </r>
  <r>
    <x v="459"/>
    <n v="37"/>
    <x v="12"/>
    <x v="0"/>
    <s v="NA"/>
    <n v="34"/>
    <s v="Classical"/>
    <s v="Electronic"/>
    <x v="0"/>
    <s v="@fratrist"/>
    <n v="11400"/>
    <x v="479"/>
    <x v="0"/>
    <s v="@francescotristano"/>
    <n v="45584"/>
    <x v="566"/>
    <x v="0"/>
    <s v="francescotristanoofficial"/>
    <n v="982"/>
    <x v="410"/>
    <n v="578"/>
    <x v="526"/>
  </r>
  <r>
    <x v="646"/>
    <s v="NA"/>
    <x v="13"/>
    <x v="0"/>
    <s v="NA"/>
    <n v="1"/>
    <s v="Dance/Electronic"/>
    <s v="--"/>
    <x v="0"/>
    <s v="@MRGOLDIE"/>
    <n v="40800"/>
    <x v="480"/>
    <x v="0"/>
    <s v="@Goldie"/>
    <n v="134340"/>
    <x v="567"/>
    <x v="0"/>
    <s v="mrgoldie"/>
    <n v="2240"/>
    <x v="340"/>
    <n v="5500"/>
    <x v="527"/>
  </r>
  <r>
    <x v="647"/>
    <s v="NA"/>
    <x v="13"/>
    <x v="0"/>
    <s v="NA"/>
    <n v="5"/>
    <s v="Alternative/Indie"/>
    <s v="Folk"/>
    <x v="0"/>
    <s v="@tallheights"/>
    <n v="5367"/>
    <x v="481"/>
    <x v="0"/>
    <s v="@tallh"/>
    <n v="23755"/>
    <x v="568"/>
    <x v="0"/>
    <s v="tallheights"/>
    <n v="559"/>
    <x v="411"/>
    <n v="7500"/>
    <x v="528"/>
  </r>
  <r>
    <x v="435"/>
    <n v="53"/>
    <x v="12"/>
    <x v="0"/>
    <s v="NA"/>
    <n v="26"/>
    <s v="Classical"/>
    <s v="Electronica"/>
    <x v="0"/>
    <s v="@hauschkamusic"/>
    <n v="1821"/>
    <x v="307"/>
    <x v="0"/>
    <s v="@HauschkaMusic"/>
    <n v="38669"/>
    <x v="569"/>
    <x v="0"/>
    <s v="hauschkamusic"/>
    <n v="249"/>
    <x v="412"/>
    <n v="225000"/>
    <x v="529"/>
  </r>
  <r>
    <x v="648"/>
    <n v="58"/>
    <x v="13"/>
    <x v="0"/>
    <s v="NA"/>
    <n v="43"/>
    <s v="Jazz"/>
    <s v="Classical"/>
    <x v="0"/>
    <s v="@bmarsalis"/>
    <n v="6178"/>
    <x v="482"/>
    <x v="0"/>
    <s v="@branfordmarsalis"/>
    <n v="118310"/>
    <x v="570"/>
    <x v="1"/>
    <m/>
    <n v="0"/>
    <x v="35"/>
    <n v="1500"/>
    <x v="530"/>
  </r>
  <r>
    <x v="649"/>
    <s v="NA"/>
    <x v="13"/>
    <x v="0"/>
    <s v="NA"/>
    <n v="2"/>
    <s v="Folk"/>
    <s v="--"/>
    <x v="0"/>
    <s v="@williamwildband"/>
    <n v="742"/>
    <x v="483"/>
    <x v="0"/>
    <s v="@williamwildmusic"/>
    <n v="7866"/>
    <x v="571"/>
    <x v="0"/>
    <s v="williamwildmusic"/>
    <n v="512"/>
    <x v="413"/>
    <n v="3400"/>
    <x v="531"/>
  </r>
  <r>
    <x v="650"/>
    <s v="NA"/>
    <x v="13"/>
    <x v="0"/>
    <s v="NA"/>
    <n v="11"/>
    <s v="Classical"/>
    <s v="--"/>
    <x v="0"/>
    <s v="@laradownes"/>
    <n v="2989"/>
    <x v="484"/>
    <x v="0"/>
    <s v="@lara.downes"/>
    <n v="3200"/>
    <x v="572"/>
    <x v="0"/>
    <s v="laradownesmusic"/>
    <n v="1205"/>
    <x v="414"/>
    <n v="0"/>
    <x v="532"/>
  </r>
  <r>
    <x v="651"/>
    <n v="49"/>
    <x v="13"/>
    <x v="0"/>
    <s v="NA"/>
    <n v="6"/>
    <s v="Jazz"/>
    <s v="--"/>
    <x v="0"/>
    <s v="@theebillyporter"/>
    <n v="8678"/>
    <x v="485"/>
    <x v="0"/>
    <s v="@theebillyporter"/>
    <n v="66205"/>
    <x v="573"/>
    <x v="0"/>
    <s v="theebillyporter"/>
    <n v="1347"/>
    <x v="415"/>
    <n v="819"/>
    <x v="533"/>
  </r>
  <r>
    <x v="427"/>
    <n v="46"/>
    <x v="12"/>
    <x v="0"/>
    <s v="NA"/>
    <n v="29"/>
    <s v="Classical"/>
    <s v="--"/>
    <x v="0"/>
    <s v="@jdiego_florez"/>
    <n v="751"/>
    <x v="81"/>
    <x v="0"/>
    <s v="@JuanDiegoFlorezOfficial"/>
    <n v="337238"/>
    <x v="574"/>
    <x v="0"/>
    <s v="jdiego_florez"/>
    <n v="363"/>
    <x v="272"/>
    <n v="11000"/>
    <x v="534"/>
  </r>
  <r>
    <x v="438"/>
    <n v="49"/>
    <x v="12"/>
    <x v="0"/>
    <s v="NA"/>
    <n v="43"/>
    <s v="Classical"/>
    <s v="--"/>
    <x v="0"/>
    <s v="@tenorkaufmann"/>
    <n v="239"/>
    <x v="308"/>
    <x v="0"/>
    <s v="@kaufmannjonas"/>
    <n v="137124"/>
    <x v="575"/>
    <x v="0"/>
    <s v="tenorkaufmann"/>
    <n v="98"/>
    <x v="277"/>
    <n v="17000"/>
    <x v="535"/>
  </r>
  <r>
    <x v="442"/>
    <n v="32"/>
    <x v="12"/>
    <x v="0"/>
    <s v="NA"/>
    <n v="6"/>
    <s v="Classical"/>
    <s v="--"/>
    <x v="0"/>
    <s v="@igorpianist"/>
    <n v="20200"/>
    <x v="54"/>
    <x v="0"/>
    <s v="@levit.igor"/>
    <n v="8469"/>
    <x v="576"/>
    <x v="0"/>
    <s v="igorlevit_pianist"/>
    <n v="861"/>
    <x v="416"/>
    <n v="1000"/>
    <x v="536"/>
  </r>
  <r>
    <x v="414"/>
    <n v="51"/>
    <x v="12"/>
    <x v="0"/>
    <s v="NA"/>
    <n v="35"/>
    <s v="Classical"/>
    <s v="--"/>
    <x v="0"/>
    <s v="@JoshuaBellMusic"/>
    <n v="2063"/>
    <x v="295"/>
    <x v="0"/>
    <s v="@joshuabellviolinist"/>
    <n v="195736"/>
    <x v="577"/>
    <x v="0"/>
    <s v="joshuabellmusic"/>
    <n v="727"/>
    <x v="417"/>
    <n v="11000"/>
    <x v="537"/>
  </r>
  <r>
    <x v="652"/>
    <n v="70"/>
    <x v="13"/>
    <x v="0"/>
    <s v="NA"/>
    <n v="51"/>
    <s v="Progressive Rock"/>
    <s v="Classical"/>
    <x v="0"/>
    <s v="@GrumpyOldRick"/>
    <n v="4449"/>
    <x v="486"/>
    <x v="0"/>
    <s v="@RickWakemanMusic"/>
    <n v="106674"/>
    <x v="578"/>
    <x v="0"/>
    <s v="rickwakemanmusic"/>
    <n v="91"/>
    <x v="418"/>
    <n v="2852"/>
    <x v="538"/>
  </r>
  <r>
    <x v="653"/>
    <n v="69"/>
    <x v="13"/>
    <x v="0"/>
    <s v="NA"/>
    <n v="37"/>
    <s v="Jazz"/>
    <s v="--"/>
    <x v="0"/>
    <s v="@ddbprods"/>
    <n v="4543"/>
    <x v="487"/>
    <x v="0"/>
    <s v="@deedeebridgewater"/>
    <n v="50018"/>
    <x v="579"/>
    <x v="0"/>
    <s v="deedeevridgewater"/>
    <n v="541"/>
    <x v="419"/>
    <n v="810"/>
    <x v="539"/>
  </r>
  <r>
    <x v="654"/>
    <n v="64"/>
    <x v="13"/>
    <x v="0"/>
    <s v="NA"/>
    <n v="49"/>
    <s v="Contemporary classical"/>
    <s v="New age"/>
    <x v="0"/>
    <s v="@Yanni"/>
    <n v="6103"/>
    <x v="425"/>
    <x v="0"/>
    <s v="@OfficialYanni"/>
    <n v="3040755"/>
    <x v="580"/>
    <x v="0"/>
    <s v="officialyanni"/>
    <n v="521"/>
    <x v="236"/>
    <n v="786000"/>
    <x v="540"/>
  </r>
  <r>
    <x v="462"/>
    <n v="34"/>
    <x v="12"/>
    <x v="0"/>
    <s v="NA"/>
    <n v="3"/>
    <s v="Classical"/>
    <s v="--"/>
    <x v="0"/>
    <s v="@PrettyYende"/>
    <n v="4029"/>
    <x v="322"/>
    <x v="0"/>
    <s v="@PrettyYendeOfficial"/>
    <n v="33658"/>
    <x v="581"/>
    <x v="0"/>
    <s v="pretty_yende_official"/>
    <n v="1552"/>
    <x v="292"/>
    <n v="618"/>
    <x v="541"/>
  </r>
  <r>
    <x v="655"/>
    <s v="NA"/>
    <x v="13"/>
    <x v="0"/>
    <s v="NA"/>
    <n v="2"/>
    <s v="Dance/Electronic"/>
    <s v="--"/>
    <x v="0"/>
    <s v="@nigel_stanford"/>
    <n v="2003"/>
    <x v="488"/>
    <x v="0"/>
    <s v="@johnstanfordmusic"/>
    <n v="360985"/>
    <x v="582"/>
    <x v="0"/>
    <s v="nigelstanford"/>
    <n v="140"/>
    <x v="410"/>
    <n v="345000"/>
    <x v="542"/>
  </r>
  <r>
    <x v="422"/>
    <n v="28"/>
    <x v="12"/>
    <x v="0"/>
    <s v="NA"/>
    <n v="2"/>
    <s v="Classical"/>
    <s v="--"/>
    <x v="0"/>
    <s v="@LDpianist"/>
    <n v="22"/>
    <x v="299"/>
    <x v="0"/>
    <s v="@lucas.debargue"/>
    <n v="18522"/>
    <x v="583"/>
    <x v="0"/>
    <m/>
    <n v="0"/>
    <x v="35"/>
    <n v="0"/>
    <x v="32"/>
  </r>
  <r>
    <x v="656"/>
    <n v="51"/>
    <x v="13"/>
    <x v="0"/>
    <s v="NA"/>
    <n v="32"/>
    <s v="Vocal jazz"/>
    <s v="Vocalese"/>
    <x v="0"/>
    <s v="@RealKurtElling"/>
    <n v="122"/>
    <x v="489"/>
    <x v="0"/>
    <s v="@kurtelling"/>
    <n v="51719"/>
    <x v="584"/>
    <x v="0"/>
    <s v="kurtelling"/>
    <n v="1891"/>
    <x v="420"/>
    <n v="1200"/>
    <x v="543"/>
  </r>
  <r>
    <x v="584"/>
    <s v="NA"/>
    <x v="13"/>
    <x v="0"/>
    <s v="NA"/>
    <n v="21"/>
    <s v="Pop"/>
    <s v="--"/>
    <x v="0"/>
    <s v="@ilvolo"/>
    <n v="4595"/>
    <x v="424"/>
    <x v="0"/>
    <s v="@ilvolomusic"/>
    <n v="1306942"/>
    <x v="585"/>
    <x v="0"/>
    <s v="ilvolomusic"/>
    <n v="1201"/>
    <x v="371"/>
    <n v="1100000"/>
    <x v="544"/>
  </r>
  <r>
    <x v="657"/>
    <n v="56"/>
    <x v="13"/>
    <x v="0"/>
    <s v="NA"/>
    <n v="51"/>
    <s v="Opera"/>
    <s v="--"/>
    <x v="0"/>
    <s v="@roberto_alagna"/>
    <n v="7851"/>
    <x v="437"/>
    <x v="0"/>
    <s v="@RobertoAlagna.Tenor"/>
    <n v="107309"/>
    <x v="586"/>
    <x v="0"/>
    <s v="robertoalagna.tenor"/>
    <n v="917"/>
    <x v="283"/>
    <n v="11397"/>
    <x v="545"/>
  </r>
  <r>
    <x v="425"/>
    <n v="78"/>
    <x v="12"/>
    <x v="0"/>
    <s v="NA"/>
    <n v="49"/>
    <s v="Opera"/>
    <s v="--"/>
    <x v="0"/>
    <s v="@PlacidoDomingo"/>
    <n v="5077"/>
    <x v="302"/>
    <x v="0"/>
    <s v="@PlacidoDomingo"/>
    <n v="1197587"/>
    <x v="587"/>
    <x v="0"/>
    <s v="placido_domingo"/>
    <n v="1000"/>
    <x v="240"/>
    <n v="7800"/>
    <x v="546"/>
  </r>
  <r>
    <x v="658"/>
    <s v="NA"/>
    <x v="13"/>
    <x v="0"/>
    <s v="NA"/>
    <n v="2"/>
    <s v="Progressive rock"/>
    <s v="Blues rock"/>
    <x v="0"/>
    <s v="@rogerwaters"/>
    <n v="645"/>
    <x v="387"/>
    <x v="0"/>
    <s v="@rogerwaters"/>
    <n v="2133968"/>
    <x v="588"/>
    <x v="0"/>
    <s v="rogerwaters"/>
    <n v="730"/>
    <x v="421"/>
    <n v="85000"/>
    <x v="547"/>
  </r>
  <r>
    <x v="463"/>
    <n v="37"/>
    <x v="12"/>
    <x v="0"/>
    <s v="NA"/>
    <n v="8"/>
    <s v="Classical"/>
    <s v="--"/>
    <x v="0"/>
    <s v="@sonyayoncheva"/>
    <n v="1416"/>
    <x v="490"/>
    <x v="0"/>
    <s v="@sonyayonchevaofficial"/>
    <n v="67306"/>
    <x v="589"/>
    <x v="0"/>
    <s v="sonyayoncheva"/>
    <n v="694"/>
    <x v="293"/>
    <n v="1059"/>
    <x v="548"/>
  </r>
  <r>
    <x v="659"/>
    <n v="88"/>
    <x v="13"/>
    <x v="0"/>
    <s v="NA"/>
    <n v="50"/>
    <s v="Jazz"/>
    <s v="Hard bop"/>
    <x v="0"/>
    <s v="@sonnyrollins"/>
    <n v="714"/>
    <x v="491"/>
    <x v="0"/>
    <s v="@officialsonnyrollins"/>
    <n v="222852"/>
    <x v="590"/>
    <x v="1"/>
    <m/>
    <n v="0"/>
    <x v="35"/>
    <n v="0"/>
    <x v="32"/>
  </r>
  <r>
    <x v="660"/>
    <n v="48"/>
    <x v="13"/>
    <x v="0"/>
    <s v="NA"/>
    <n v="24"/>
    <s v="Jazz"/>
    <s v="Pop"/>
    <x v="0"/>
    <s v="@TillBroenner"/>
    <n v="58"/>
    <x v="492"/>
    <x v="0"/>
    <s v="@tillbroenner"/>
    <n v="47503"/>
    <x v="591"/>
    <x v="0"/>
    <s v="tillbroenner_official"/>
    <n v="484"/>
    <x v="422"/>
    <n v="2085"/>
    <x v="549"/>
  </r>
  <r>
    <x v="661"/>
    <s v="NA"/>
    <x v="13"/>
    <x v="0"/>
    <s v="NA"/>
    <n v="8"/>
    <s v="Funk"/>
    <s v="Soul music"/>
    <x v="0"/>
    <s v="@rrtfb"/>
    <n v="26400"/>
    <x v="493"/>
    <x v="0"/>
    <s v="@rrtfb"/>
    <n v="105383"/>
    <x v="592"/>
    <x v="0"/>
    <s v="rrtfb"/>
    <n v="3213"/>
    <x v="423"/>
    <n v="5984"/>
    <x v="550"/>
  </r>
  <r>
    <x v="662"/>
    <s v="NA"/>
    <x v="13"/>
    <x v="0"/>
    <s v="NA"/>
    <n v="4"/>
    <s v="Indie Folf"/>
    <s v="Americana"/>
    <x v="0"/>
    <s v="@TheLoneBellow"/>
    <n v="6800"/>
    <x v="494"/>
    <x v="0"/>
    <s v="@TheLoneBellow"/>
    <n v="62281"/>
    <x v="593"/>
    <x v="0"/>
    <s v="theloanbellow"/>
    <n v="939"/>
    <x v="424"/>
    <n v="11191"/>
    <x v="551"/>
  </r>
  <r>
    <x v="663"/>
    <n v="49"/>
    <x v="13"/>
    <x v="0"/>
    <s v="NA"/>
    <n v="20"/>
    <s v="Jazz"/>
    <s v="--"/>
    <x v="0"/>
    <s v="@AvishaiCohen"/>
    <n v="605"/>
    <x v="495"/>
    <x v="0"/>
    <s v="@AvishaiCohenMusic"/>
    <n v="113827"/>
    <x v="594"/>
    <x v="0"/>
    <s v="avishaicohenmusic"/>
    <n v="98"/>
    <x v="274"/>
    <n v="36408"/>
    <x v="552"/>
  </r>
  <r>
    <x v="664"/>
    <s v="NA"/>
    <x v="13"/>
    <x v="0"/>
    <s v="NA"/>
    <n v="36"/>
    <s v="Jazz"/>
    <s v="--"/>
    <x v="0"/>
    <s v="@stacey_kent"/>
    <n v="2043"/>
    <x v="496"/>
    <x v="0"/>
    <s v="@StaceyKent"/>
    <n v="85582"/>
    <x v="595"/>
    <x v="0"/>
    <s v="staceykentofficial"/>
    <n v="206"/>
    <x v="425"/>
    <n v="20568"/>
    <x v="5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5">
  <r>
    <x v="0"/>
    <n v="26"/>
    <x v="0"/>
    <x v="0"/>
    <s v="NA"/>
    <n v="1"/>
    <x v="0"/>
    <x v="0"/>
    <x v="0"/>
    <s v="Skeeta"/>
    <n v="578"/>
    <x v="0"/>
    <x v="0"/>
    <s v="hotboySKEETA"/>
    <n v="167"/>
    <n v="173"/>
    <x v="0"/>
    <s v="hotboyskeeta"/>
    <n v="62"/>
    <n v="39800"/>
    <n v="0"/>
    <n v="702306"/>
    <n v="1"/>
    <x v="0"/>
    <x v="0"/>
    <x v="0"/>
    <x v="0"/>
  </r>
  <r>
    <x v="1"/>
    <s v="NA"/>
    <x v="0"/>
    <x v="0"/>
    <s v="NA"/>
    <n v="2"/>
    <x v="1"/>
    <x v="1"/>
    <x v="0"/>
    <s v="7715official"/>
    <n v="168"/>
    <x v="1"/>
    <x v="0"/>
    <s v="7715official"/>
    <n v="1327"/>
    <n v="1361"/>
    <x v="0"/>
    <s v="7715official"/>
    <n v="59"/>
    <n v="18300"/>
    <n v="0"/>
    <n v="65552"/>
    <n v="1"/>
    <x v="0"/>
    <x v="0"/>
    <x v="0"/>
    <x v="0"/>
  </r>
  <r>
    <x v="2"/>
    <n v="30"/>
    <x v="0"/>
    <x v="0"/>
    <s v="NA"/>
    <n v="4"/>
    <x v="0"/>
    <x v="2"/>
    <x v="0"/>
    <s v="ASAPferg"/>
    <n v="13700"/>
    <x v="2"/>
    <x v="0"/>
    <s v="asapfergofficial"/>
    <n v="2100000"/>
    <n v="2100000"/>
    <x v="0"/>
    <s v="asapferg"/>
    <n v="343"/>
    <n v="3200000"/>
    <n v="1200000"/>
    <n v="609000000"/>
    <n v="1"/>
    <x v="1"/>
    <x v="1"/>
    <x v="1"/>
    <x v="1"/>
  </r>
  <r>
    <x v="3"/>
    <s v="NA"/>
    <x v="0"/>
    <x v="0"/>
    <s v="NA"/>
    <n v="3"/>
    <x v="0"/>
    <x v="2"/>
    <x v="0"/>
    <s v="ASAPMOB"/>
    <n v="11400"/>
    <x v="3"/>
    <x v="0"/>
    <s v="asapmobofficial"/>
    <n v="1100000"/>
    <n v="1100000"/>
    <x v="0"/>
    <s v="asapmob"/>
    <n v="1912"/>
    <n v="1800000"/>
    <n v="0"/>
    <n v="7900000"/>
    <n v="1"/>
    <x v="1"/>
    <x v="1"/>
    <x v="1"/>
    <x v="0"/>
  </r>
  <r>
    <x v="4"/>
    <n v="30"/>
    <x v="0"/>
    <x v="0"/>
    <s v="NA"/>
    <n v="3"/>
    <x v="0"/>
    <x v="3"/>
    <x v="0"/>
    <s v="asvpxrocky"/>
    <n v="184"/>
    <x v="4"/>
    <x v="0"/>
    <s v="asaprocky"/>
    <n v="5900000"/>
    <n v="5800000"/>
    <x v="0"/>
    <s v="asaprocky"/>
    <n v="92"/>
    <n v="10100000"/>
    <n v="3100000"/>
    <n v="1500000000"/>
    <n v="1"/>
    <x v="1"/>
    <x v="1"/>
    <x v="1"/>
    <x v="1"/>
  </r>
  <r>
    <x v="5"/>
    <n v="30"/>
    <x v="0"/>
    <x v="0"/>
    <s v="NA"/>
    <n v="1"/>
    <x v="0"/>
    <x v="4"/>
    <x v="0"/>
    <s v="AsapTwelvyy"/>
    <n v="58200"/>
    <x v="5"/>
    <x v="0"/>
    <s v="ASAPTwelvyy"/>
    <n v="21907"/>
    <n v="22000"/>
    <x v="0"/>
    <s v="asap12vy"/>
    <n v="5954"/>
    <n v="370000"/>
    <n v="30000"/>
    <n v="7300000"/>
    <n v="1"/>
    <x v="1"/>
    <x v="0"/>
    <x v="0"/>
    <x v="0"/>
  </r>
  <r>
    <x v="6"/>
    <n v="19"/>
    <x v="0"/>
    <x v="0"/>
    <s v="NA"/>
    <s v="NA"/>
    <x v="2"/>
    <x v="1"/>
    <x v="0"/>
    <s v="OfficialAanysa"/>
    <n v="14300"/>
    <x v="6"/>
    <x v="0"/>
    <s v="officialaanysa"/>
    <n v="8500"/>
    <n v="8600"/>
    <x v="0"/>
    <s v="officialaanysa"/>
    <n v="396"/>
    <n v="24800"/>
    <n v="161000"/>
    <n v="17400000"/>
    <n v="1"/>
    <x v="0"/>
    <x v="0"/>
    <x v="0"/>
    <x v="0"/>
  </r>
  <r>
    <x v="7"/>
    <n v="21"/>
    <x v="0"/>
    <x v="0"/>
    <s v="NA"/>
    <n v="1"/>
    <x v="3"/>
    <x v="5"/>
    <x v="0"/>
    <s v="IAmAlanWalker"/>
    <n v="1723"/>
    <x v="7"/>
    <x v="0"/>
    <s v="alanwalkermusic"/>
    <n v="3100000"/>
    <n v="3100000"/>
    <x v="0"/>
    <s v="alanwalkermusic"/>
    <n v="1278"/>
    <n v="5800000"/>
    <n v="26000000"/>
    <n v="6500000000"/>
    <n v="1"/>
    <x v="1"/>
    <x v="1"/>
    <x v="1"/>
    <x v="1"/>
  </r>
  <r>
    <x v="8"/>
    <n v="38"/>
    <x v="0"/>
    <x v="0"/>
    <s v="NA"/>
    <n v="7"/>
    <x v="4"/>
    <x v="6"/>
    <x v="0"/>
    <s v="aliciakeys"/>
    <n v="8069"/>
    <x v="8"/>
    <x v="0"/>
    <s v="aliciakeys"/>
    <n v="33000000"/>
    <n v="31000000"/>
    <x v="0"/>
    <s v="aliciakeys"/>
    <n v="2295"/>
    <n v="15900000"/>
    <n v="3400000"/>
    <n v="1900000000"/>
    <n v="1"/>
    <x v="1"/>
    <x v="1"/>
    <x v="1"/>
    <x v="1"/>
  </r>
  <r>
    <x v="9"/>
    <n v="33"/>
    <x v="0"/>
    <x v="0"/>
    <s v="NA"/>
    <n v="1"/>
    <x v="1"/>
    <x v="1"/>
    <x v="0"/>
    <s v="AmySharkMusic"/>
    <n v="4924"/>
    <x v="9"/>
    <x v="0"/>
    <s v="amysharkmusic"/>
    <n v="92628"/>
    <n v="93651"/>
    <x v="0"/>
    <s v="amysharkmusic"/>
    <n v="771"/>
    <n v="153000"/>
    <n v="70000"/>
    <n v="35000000"/>
    <n v="1"/>
    <x v="0"/>
    <x v="0"/>
    <x v="0"/>
    <x v="0"/>
  </r>
  <r>
    <x v="10"/>
    <n v="25"/>
    <x v="0"/>
    <x v="0"/>
    <s v="NA"/>
    <n v="1"/>
    <x v="0"/>
    <x v="2"/>
    <x v="0"/>
    <s v="TheRealBSmyth"/>
    <n v="2254"/>
    <x v="10"/>
    <x v="0"/>
    <s v="bsmythmusic"/>
    <n v="226000"/>
    <n v="224000"/>
    <x v="0"/>
    <s v="bsmyth__"/>
    <n v="28"/>
    <n v="148000"/>
    <n v="0"/>
    <n v="36000000"/>
    <n v="1"/>
    <x v="0"/>
    <x v="0"/>
    <x v="0"/>
    <x v="0"/>
  </r>
  <r>
    <x v="11"/>
    <s v="NA"/>
    <x v="0"/>
    <x v="0"/>
    <s v="NA"/>
    <n v="10"/>
    <x v="2"/>
    <x v="7"/>
    <x v="0"/>
    <s v="backstreetboys"/>
    <n v="18600"/>
    <x v="11"/>
    <x v="0"/>
    <s v="backstreetboys"/>
    <n v="11000000"/>
    <n v="11000000"/>
    <x v="0"/>
    <s v="backstreetboys"/>
    <n v="2036"/>
    <n v="2000000"/>
    <n v="3500000"/>
    <n v="2200000000"/>
    <n v="1"/>
    <x v="1"/>
    <x v="1"/>
    <x v="1"/>
    <x v="1"/>
  </r>
  <r>
    <x v="12"/>
    <n v="22"/>
    <x v="0"/>
    <x v="0"/>
    <s v="NA"/>
    <s v="NA"/>
    <x v="2"/>
    <x v="8"/>
    <x v="0"/>
    <s v="iambeckyg"/>
    <n v="26300"/>
    <x v="12"/>
    <x v="0"/>
    <s v="iambeckyg"/>
    <n v="8600000"/>
    <n v="8600000"/>
    <x v="0"/>
    <s v="iambeckyg"/>
    <n v="7788"/>
    <n v="18700000"/>
    <n v="13000000"/>
    <n v="5200000000"/>
    <n v="1"/>
    <x v="1"/>
    <x v="1"/>
    <x v="1"/>
    <x v="1"/>
  </r>
  <r>
    <x v="13"/>
    <n v="27"/>
    <x v="0"/>
    <x v="0"/>
    <s v="NA"/>
    <n v="1"/>
    <x v="0"/>
    <x v="9"/>
    <x v="0"/>
    <s v="PericoPrincess"/>
    <n v="14100"/>
    <x v="13"/>
    <x v="0"/>
    <s v="PrincessTrilla"/>
    <n v="34800"/>
    <n v="34950"/>
    <x v="0"/>
    <s v="bia"/>
    <n v="180"/>
    <n v="389000"/>
    <n v="6100"/>
    <n v="489000"/>
    <n v="1"/>
    <x v="0"/>
    <x v="0"/>
    <x v="0"/>
    <x v="0"/>
  </r>
  <r>
    <x v="14"/>
    <n v="26"/>
    <x v="0"/>
    <x v="0"/>
    <s v="NA"/>
    <s v="NA"/>
    <x v="5"/>
    <x v="6"/>
    <x v="0"/>
    <s v="blackxparty"/>
    <n v="5613"/>
    <x v="14"/>
    <x v="0"/>
    <s v="blackxparty"/>
    <n v="2030"/>
    <n v="2052"/>
    <x v="0"/>
    <s v="black.party"/>
    <n v="104"/>
    <n v="16700"/>
    <n v="3800"/>
    <n v="329000"/>
    <n v="1"/>
    <x v="0"/>
    <x v="0"/>
    <x v="0"/>
    <x v="0"/>
  </r>
  <r>
    <x v="15"/>
    <s v="NA"/>
    <x v="0"/>
    <x v="0"/>
    <s v="NA"/>
    <n v="6"/>
    <x v="1"/>
    <x v="10"/>
    <x v="0"/>
    <s v="bleachersmusic"/>
    <n v="1348"/>
    <x v="15"/>
    <x v="0"/>
    <s v="bleachersmusic"/>
    <n v="127000"/>
    <n v="127000"/>
    <x v="0"/>
    <s v="bleachersmusic"/>
    <n v="449"/>
    <n v="105000"/>
    <n v="0"/>
    <n v="43000000"/>
    <n v="1"/>
    <x v="0"/>
    <x v="0"/>
    <x v="0"/>
    <x v="0"/>
  </r>
  <r>
    <x v="16"/>
    <n v="37"/>
    <x v="0"/>
    <x v="0"/>
    <s v="NA"/>
    <n v="19"/>
    <x v="2"/>
    <x v="7"/>
    <x v="0"/>
    <s v="britneyspears"/>
    <n v="5634"/>
    <x v="16"/>
    <x v="0"/>
    <s v="britneyspears"/>
    <n v="37800000"/>
    <n v="35200000"/>
    <x v="0"/>
    <s v="britneyspears"/>
    <n v="2175"/>
    <n v="21900000"/>
    <n v="6600000"/>
    <n v="4900000000"/>
    <n v="1"/>
    <x v="1"/>
    <x v="1"/>
    <x v="1"/>
    <x v="1"/>
  </r>
  <r>
    <x v="17"/>
    <s v="NA"/>
    <x v="0"/>
    <x v="0"/>
    <s v="NA"/>
    <n v="4"/>
    <x v="0"/>
    <x v="3"/>
    <x v="0"/>
    <s v="brckhmptn"/>
    <n v="68"/>
    <x v="17"/>
    <x v="0"/>
    <s v="brckhmptn"/>
    <n v="110000"/>
    <n v="112000"/>
    <x v="0"/>
    <s v="brckhmptn"/>
    <n v="333"/>
    <n v="775000"/>
    <n v="552000"/>
    <n v="135000000"/>
    <n v="1"/>
    <x v="1"/>
    <x v="0"/>
    <x v="1"/>
    <x v="0"/>
  </r>
  <r>
    <x v="18"/>
    <n v="26"/>
    <x v="0"/>
    <x v="0"/>
    <s v="NA"/>
    <n v="2"/>
    <x v="4"/>
    <x v="8"/>
    <x v="0"/>
    <s v="brysontiller"/>
    <n v="1729"/>
    <x v="18"/>
    <x v="0"/>
    <s v="BrysonTillerMusic"/>
    <n v="1300000"/>
    <n v="1300000"/>
    <x v="0"/>
    <s v="brysontiller"/>
    <n v="28"/>
    <n v="5000000"/>
    <n v="0"/>
    <n v="1100000000"/>
    <n v="1"/>
    <x v="1"/>
    <x v="1"/>
    <x v="1"/>
    <x v="1"/>
  </r>
  <r>
    <x v="19"/>
    <n v="25"/>
    <x v="0"/>
    <x v="0"/>
    <s v="NA"/>
    <n v="5"/>
    <x v="0"/>
    <x v="9"/>
    <x v="0"/>
    <s v="Buddy"/>
    <n v="28600"/>
    <x v="19"/>
    <x v="0"/>
    <s v="Buddy"/>
    <n v="11500"/>
    <n v="11400"/>
    <x v="0"/>
    <s v="buddy"/>
    <n v="158"/>
    <n v="165000"/>
    <n v="0"/>
    <n v="16600000"/>
    <n v="1"/>
    <x v="0"/>
    <x v="0"/>
    <x v="0"/>
    <x v="0"/>
  </r>
  <r>
    <x v="20"/>
    <n v="82"/>
    <x v="0"/>
    <x v="0"/>
    <s v="NA"/>
    <n v="71"/>
    <x v="6"/>
    <x v="11"/>
    <x v="0"/>
    <s v="therealbuddyguy"/>
    <n v="1134"/>
    <x v="20"/>
    <x v="0"/>
    <s v="therealbuddyguy"/>
    <n v="795000"/>
    <n v="749000"/>
    <x v="0"/>
    <s v="therealbuddyguy"/>
    <n v="329"/>
    <n v="112000"/>
    <n v="0"/>
    <n v="3400000"/>
    <n v="1"/>
    <x v="0"/>
    <x v="0"/>
    <x v="0"/>
    <x v="0"/>
  </r>
  <r>
    <x v="21"/>
    <n v="33"/>
    <x v="0"/>
    <x v="0"/>
    <s v="NA"/>
    <n v="0"/>
    <x v="7"/>
    <x v="12"/>
    <x v="0"/>
    <s v="thisisBURNS"/>
    <n v="12400"/>
    <x v="21"/>
    <x v="0"/>
    <s v="thisisburns"/>
    <n v="82000"/>
    <n v="82000"/>
    <x v="0"/>
    <s v="thisisburns4real"/>
    <n v="223"/>
    <n v="59100"/>
    <n v="75000"/>
    <n v="45000000"/>
    <n v="1"/>
    <x v="0"/>
    <x v="0"/>
    <x v="0"/>
    <x v="0"/>
  </r>
  <r>
    <x v="22"/>
    <s v="NA"/>
    <x v="0"/>
    <x v="0"/>
    <s v="NA"/>
    <n v="7"/>
    <x v="8"/>
    <x v="13"/>
    <x v="0"/>
    <s v="CageTheElephant"/>
    <n v="8672"/>
    <x v="22"/>
    <x v="0"/>
    <s v="cagetheelephant"/>
    <n v="1600000"/>
    <n v="1500000"/>
    <x v="0"/>
    <s v="cagetheelephant"/>
    <n v="79"/>
    <n v="455000"/>
    <n v="0"/>
    <n v="266000000"/>
    <n v="1"/>
    <x v="1"/>
    <x v="1"/>
    <x v="1"/>
    <x v="1"/>
  </r>
  <r>
    <x v="23"/>
    <n v="19"/>
    <x v="0"/>
    <x v="0"/>
    <s v="NA"/>
    <s v="NA"/>
    <x v="0"/>
    <x v="14"/>
    <x v="0"/>
    <s v="147calboy"/>
    <n v="15300"/>
    <x v="23"/>
    <x v="0"/>
    <s v="147calboy"/>
    <n v="2400"/>
    <n v="2500"/>
    <x v="0"/>
    <s v="147calboy"/>
    <n v="106"/>
    <n v="650000"/>
    <n v="276000"/>
    <n v="126000000"/>
    <n v="1"/>
    <x v="0"/>
    <x v="0"/>
    <x v="1"/>
    <x v="0"/>
  </r>
  <r>
    <x v="24"/>
    <n v="34"/>
    <x v="0"/>
    <x v="0"/>
    <s v="NA"/>
    <n v="2"/>
    <x v="9"/>
    <x v="1"/>
    <x v="0"/>
    <s v="camcountry"/>
    <n v="8760"/>
    <x v="24"/>
    <x v="0"/>
    <s v="camcountry"/>
    <n v="149000"/>
    <n v="147000"/>
    <x v="0"/>
    <s v="camcountry"/>
    <n v="3020"/>
    <n v="245000"/>
    <n v="0"/>
    <n v="79300000"/>
    <n v="1"/>
    <x v="1"/>
    <x v="0"/>
    <x v="0"/>
    <x v="0"/>
  </r>
  <r>
    <x v="25"/>
    <n v="35"/>
    <x v="0"/>
    <x v="0"/>
    <s v="NA"/>
    <n v="3"/>
    <x v="0"/>
    <x v="1"/>
    <x v="0"/>
    <s v="donaldglover"/>
    <n v="18"/>
    <x v="25"/>
    <x v="0"/>
    <s v="donaldglover"/>
    <n v="1500000"/>
    <n v="1500000"/>
    <x v="0"/>
    <s v="childishgambino"/>
    <n v="10"/>
    <n v="3600000"/>
    <n v="4500000"/>
    <n v="1700000000"/>
    <n v="1"/>
    <x v="1"/>
    <x v="1"/>
    <x v="1"/>
    <x v="1"/>
  </r>
  <r>
    <x v="26"/>
    <s v="NA"/>
    <x v="0"/>
    <x v="0"/>
    <s v="NA"/>
    <s v="NA"/>
    <x v="10"/>
    <x v="1"/>
    <x v="0"/>
    <s v="chloelilac_"/>
    <n v="200"/>
    <x v="26"/>
    <x v="0"/>
    <s v="chloelilacmusic"/>
    <n v="1100"/>
    <n v="1100"/>
    <x v="0"/>
    <s v="chloelilac"/>
    <n v="83"/>
    <n v="5028"/>
    <n v="1800"/>
    <n v="137000"/>
    <n v="1"/>
    <x v="0"/>
    <x v="0"/>
    <x v="0"/>
    <x v="0"/>
  </r>
  <r>
    <x v="27"/>
    <n v="30"/>
    <x v="0"/>
    <x v="0"/>
    <s v="NA"/>
    <n v="9"/>
    <x v="4"/>
    <x v="8"/>
    <x v="0"/>
    <s v="chrisbrown"/>
    <n v="4412"/>
    <x v="27"/>
    <x v="0"/>
    <s v="chrisbrown"/>
    <n v="41000000"/>
    <n v="40400000"/>
    <x v="0"/>
    <s v="chrisbrownofficial"/>
    <n v="6383"/>
    <n v="54100000"/>
    <n v="0"/>
    <n v="8100000000"/>
    <n v="1"/>
    <x v="1"/>
    <x v="1"/>
    <x v="1"/>
    <x v="1"/>
  </r>
  <r>
    <x v="28"/>
    <n v="38"/>
    <x v="0"/>
    <x v="0"/>
    <s v="NA"/>
    <n v="14"/>
    <x v="4"/>
    <x v="15"/>
    <x v="0"/>
    <s v="xtina"/>
    <n v="1518"/>
    <x v="28"/>
    <x v="0"/>
    <s v="christinaaguilera"/>
    <n v="23900000"/>
    <n v="21900000"/>
    <x v="0"/>
    <s v="xtina"/>
    <n v="288"/>
    <n v="6000000"/>
    <n v="0"/>
    <n v="2300000000"/>
    <n v="1"/>
    <x v="1"/>
    <x v="1"/>
    <x v="1"/>
    <x v="1"/>
  </r>
  <r>
    <x v="29"/>
    <s v="NA"/>
    <x v="0"/>
    <x v="0"/>
    <s v="NA"/>
    <s v="NA"/>
    <x v="4"/>
    <x v="15"/>
    <x v="0"/>
    <s v="CQOfficial"/>
    <n v="218"/>
    <x v="29"/>
    <x v="0"/>
    <s v="CitizenQueenMusic"/>
    <n v="3600"/>
    <n v="3700"/>
    <x v="0"/>
    <s v="citizenqueen"/>
    <n v="93"/>
    <n v="55800"/>
    <n v="254000"/>
    <n v="12200000"/>
    <n v="1"/>
    <x v="0"/>
    <x v="0"/>
    <x v="0"/>
    <x v="0"/>
  </r>
  <r>
    <x v="30"/>
    <s v="NA"/>
    <x v="0"/>
    <x v="0"/>
    <s v="NA"/>
    <n v="2"/>
    <x v="11"/>
    <x v="16"/>
    <x v="0"/>
    <s v="CNCOmusic"/>
    <n v="8648"/>
    <x v="30"/>
    <x v="0"/>
    <s v="CNCOmusic"/>
    <n v="3500000"/>
    <n v="3600000"/>
    <x v="0"/>
    <s v="CNCOmusic"/>
    <n v="1898"/>
    <n v="3100000"/>
    <n v="8900000"/>
    <n v="5000000000"/>
    <n v="1"/>
    <x v="1"/>
    <x v="1"/>
    <x v="1"/>
    <x v="1"/>
  </r>
  <r>
    <x v="31"/>
    <s v="NA"/>
    <x v="0"/>
    <x v="0"/>
    <s v="NA"/>
    <s v="NA"/>
    <x v="10"/>
    <x v="17"/>
    <x v="0"/>
    <s v="cosha"/>
    <n v="225"/>
    <x v="31"/>
    <x v="0"/>
    <s v="Coshamusic"/>
    <n v="10000"/>
    <n v="11000"/>
    <x v="0"/>
    <s v="cosha"/>
    <n v="90"/>
    <n v="12300"/>
    <n v="0"/>
    <n v="193000"/>
    <n v="1"/>
    <x v="0"/>
    <x v="0"/>
    <x v="0"/>
    <x v="0"/>
  </r>
  <r>
    <x v="32"/>
    <s v="NA"/>
    <x v="0"/>
    <x v="0"/>
    <s v="NA"/>
    <n v="1"/>
    <x v="12"/>
    <x v="1"/>
    <x v="0"/>
    <s v="CosmosMidnight"/>
    <n v="2409"/>
    <x v="32"/>
    <x v="0"/>
    <s v="cosmosmidnight"/>
    <n v="44000"/>
    <n v="45100"/>
    <x v="0"/>
    <s v="cosmos_midnight"/>
    <n v="283"/>
    <n v="21900"/>
    <n v="0"/>
    <n v="0"/>
    <n v="1"/>
    <x v="0"/>
    <x v="0"/>
    <x v="0"/>
    <x v="0"/>
  </r>
  <r>
    <x v="33"/>
    <n v="27"/>
    <x v="0"/>
    <x v="0"/>
    <s v="NA"/>
    <n v="1"/>
    <x v="13"/>
    <x v="8"/>
    <x v="0"/>
    <s v="CousinStizz"/>
    <n v="83300"/>
    <x v="33"/>
    <x v="0"/>
    <s v="cousinstizz"/>
    <n v="28000"/>
    <n v="29000"/>
    <x v="0"/>
    <s v="cousinstizz"/>
    <n v="661"/>
    <n v="90700"/>
    <n v="85000"/>
    <n v="21900000"/>
    <n v="1"/>
    <x v="0"/>
    <x v="0"/>
    <x v="0"/>
    <x v="0"/>
  </r>
  <r>
    <x v="34"/>
    <n v="38"/>
    <x v="0"/>
    <x v="0"/>
    <s v="NA"/>
    <n v="9"/>
    <x v="4"/>
    <x v="8"/>
    <x v="0"/>
    <s v="CraigDavid"/>
    <n v="16600"/>
    <x v="34"/>
    <x v="0"/>
    <s v="CraigDavid"/>
    <n v="817000"/>
    <n v="781000"/>
    <x v="0"/>
    <s v="craigdavid"/>
    <n v="266"/>
    <n v="543000"/>
    <n v="0"/>
    <n v="137000000"/>
    <n v="1"/>
    <x v="1"/>
    <x v="0"/>
    <x v="1"/>
    <x v="0"/>
  </r>
  <r>
    <x v="35"/>
    <n v="45"/>
    <x v="0"/>
    <x v="0"/>
    <s v="NA"/>
    <n v="6"/>
    <x v="4"/>
    <x v="6"/>
    <x v="0"/>
    <s v="thedangelo"/>
    <n v="1214"/>
    <x v="35"/>
    <x v="0"/>
    <s v="dangelo"/>
    <n v="492000"/>
    <n v="490000"/>
    <x v="1"/>
    <m/>
    <n v="0"/>
    <n v="0"/>
    <n v="86000"/>
    <n v="59000000"/>
    <n v="1"/>
    <x v="0"/>
    <x v="0"/>
    <x v="0"/>
    <x v="0"/>
  </r>
  <r>
    <x v="36"/>
    <n v="52"/>
    <x v="0"/>
    <x v="0"/>
    <s v="NA"/>
    <n v="94"/>
    <x v="14"/>
    <x v="13"/>
    <x v="0"/>
    <s v="davematthewsbnd"/>
    <n v="3356"/>
    <x v="36"/>
    <x v="0"/>
    <s v="davematthewsband"/>
    <n v="3100000"/>
    <n v="2900000"/>
    <x v="0"/>
    <s v="davematthewsband"/>
    <n v="2024"/>
    <n v="425000"/>
    <n v="220000"/>
    <n v="133000000"/>
    <n v="1"/>
    <x v="1"/>
    <x v="1"/>
    <x v="0"/>
    <x v="0"/>
  </r>
  <r>
    <x v="37"/>
    <n v="26"/>
    <x v="0"/>
    <x v="0"/>
    <s v="NA"/>
    <n v="1"/>
    <x v="15"/>
    <x v="18"/>
    <x v="0"/>
    <s v="iam_Davido"/>
    <n v="49500"/>
    <x v="37"/>
    <x v="0"/>
    <s v="iamdavidoDMW"/>
    <n v="1220"/>
    <n v="1248"/>
    <x v="0"/>
    <s v="davidoofficial"/>
    <n v="3735"/>
    <n v="11200000"/>
    <n v="0"/>
    <n v="379000000"/>
    <n v="1"/>
    <x v="1"/>
    <x v="0"/>
    <x v="1"/>
    <x v="1"/>
  </r>
  <r>
    <x v="38"/>
    <n v="26"/>
    <x v="0"/>
    <x v="0"/>
    <s v="NA"/>
    <n v="3"/>
    <x v="0"/>
    <x v="1"/>
    <x v="0"/>
    <s v="DeanteVH"/>
    <n v="21400"/>
    <x v="38"/>
    <x v="0"/>
    <s v="DeanteVH"/>
    <n v="1200"/>
    <n v="1200"/>
    <x v="0"/>
    <s v="deantevh"/>
    <n v="479"/>
    <n v="56000"/>
    <n v="0"/>
    <n v="2400000"/>
    <n v="1"/>
    <x v="0"/>
    <x v="0"/>
    <x v="0"/>
    <x v="0"/>
  </r>
  <r>
    <x v="39"/>
    <n v="23"/>
    <x v="0"/>
    <x v="0"/>
    <s v="NA"/>
    <n v="2"/>
    <x v="4"/>
    <x v="19"/>
    <x v="0"/>
    <s v="dojacat"/>
    <n v="143"/>
    <x v="39"/>
    <x v="0"/>
    <s v="DojaCat"/>
    <n v="104000"/>
    <n v="106000"/>
    <x v="0"/>
    <s v="dojacat"/>
    <n v="1136"/>
    <n v="1100000"/>
    <n v="787000"/>
    <n v="143000000"/>
    <n v="1"/>
    <x v="0"/>
    <x v="0"/>
    <x v="1"/>
    <x v="0"/>
  </r>
  <r>
    <x v="40"/>
    <n v="29"/>
    <x v="0"/>
    <x v="0"/>
    <s v="NA"/>
    <n v="2"/>
    <x v="16"/>
    <x v="14"/>
    <x v="0"/>
    <s v="ElleKingMusic"/>
    <n v="8084"/>
    <x v="40"/>
    <x v="0"/>
    <s v="ElleKingMusic"/>
    <n v="196000"/>
    <n v="196000"/>
    <x v="0"/>
    <s v="elleking"/>
    <n v="3902"/>
    <n v="210000"/>
    <n v="0"/>
    <n v="184000000"/>
    <n v="1"/>
    <x v="0"/>
    <x v="0"/>
    <x v="0"/>
    <x v="1"/>
  </r>
  <r>
    <x v="41"/>
    <n v="27"/>
    <x v="0"/>
    <x v="0"/>
    <s v="NA"/>
    <n v="0"/>
    <x v="17"/>
    <x v="1"/>
    <x v="0"/>
    <s v="elleyduhe"/>
    <n v="3621"/>
    <x v="41"/>
    <x v="0"/>
    <s v="elleyduhemusic"/>
    <n v="6400"/>
    <n v="6500"/>
    <x v="0"/>
    <s v="elleyduhe"/>
    <n v="0"/>
    <n v="48900"/>
    <n v="0"/>
    <n v="2200000"/>
    <n v="1"/>
    <x v="0"/>
    <x v="0"/>
    <x v="0"/>
    <x v="0"/>
  </r>
  <r>
    <x v="42"/>
    <n v="44"/>
    <x v="0"/>
    <x v="0"/>
    <s v="NA"/>
    <n v="17"/>
    <x v="2"/>
    <x v="20"/>
    <x v="0"/>
    <s v="enriqueiglesias"/>
    <n v="5839"/>
    <x v="42"/>
    <x v="0"/>
    <s v="Enrique"/>
    <n v="49000000"/>
    <n v="46000000"/>
    <x v="0"/>
    <s v="enriqueiglesias"/>
    <n v="252"/>
    <n v="14300000"/>
    <n v="17000000"/>
    <n v="12600000000"/>
    <n v="1"/>
    <x v="1"/>
    <x v="1"/>
    <x v="1"/>
    <x v="1"/>
  </r>
  <r>
    <x v="43"/>
    <n v="24"/>
    <x v="0"/>
    <x v="0"/>
    <s v="NA"/>
    <n v="0"/>
    <x v="2"/>
    <x v="21"/>
    <x v="0"/>
    <s v="strefie"/>
    <n v="681"/>
    <x v="43"/>
    <x v="0"/>
    <s v="strefie"/>
    <n v="534000"/>
    <n v="535000"/>
    <x v="0"/>
    <s v="eraistrefi"/>
    <n v="713"/>
    <n v="1400000"/>
    <n v="172000"/>
    <n v="55000000"/>
    <n v="1"/>
    <x v="0"/>
    <x v="0"/>
    <x v="1"/>
    <x v="0"/>
  </r>
  <r>
    <x v="44"/>
    <s v="NA"/>
    <x v="0"/>
    <x v="0"/>
    <s v="NA"/>
    <n v="9"/>
    <x v="18"/>
    <x v="22"/>
    <x v="0"/>
    <s v="faithless"/>
    <n v="2000"/>
    <x v="44"/>
    <x v="0"/>
    <s v="Faithless"/>
    <n v="687000"/>
    <n v="625000"/>
    <x v="0"/>
    <s v="faithlessofficial"/>
    <n v="504"/>
    <n v="27000"/>
    <n v="0"/>
    <n v="127000000"/>
    <n v="1"/>
    <x v="0"/>
    <x v="0"/>
    <x v="0"/>
    <x v="0"/>
  </r>
  <r>
    <x v="45"/>
    <s v="NA"/>
    <x v="0"/>
    <x v="0"/>
    <s v="NA"/>
    <s v="NA"/>
    <x v="17"/>
    <x v="1"/>
    <x v="0"/>
    <s v="father"/>
    <n v="47900"/>
    <x v="45"/>
    <x v="0"/>
    <s v="fatheraintshit"/>
    <n v="30000"/>
    <n v="30000"/>
    <x v="0"/>
    <s v="father"/>
    <n v="907"/>
    <n v="144000"/>
    <n v="17000"/>
    <n v="23000000"/>
    <n v="1"/>
    <x v="0"/>
    <x v="0"/>
    <x v="0"/>
    <x v="0"/>
  </r>
  <r>
    <x v="46"/>
    <s v="NA"/>
    <x v="0"/>
    <x v="0"/>
    <s v="NA"/>
    <n v="2"/>
    <x v="19"/>
    <x v="23"/>
    <x v="0"/>
    <s v="Flora_Cash"/>
    <n v="2910"/>
    <x v="46"/>
    <x v="0"/>
    <s v="floracash.official"/>
    <n v="31000"/>
    <n v="31000"/>
    <x v="0"/>
    <s v="flora_cash"/>
    <n v="857"/>
    <n v="27500"/>
    <n v="165000"/>
    <n v="59000000"/>
    <n v="1"/>
    <x v="0"/>
    <x v="0"/>
    <x v="0"/>
    <x v="0"/>
  </r>
  <r>
    <x v="47"/>
    <s v="NA"/>
    <x v="0"/>
    <x v="0"/>
    <s v="NA"/>
    <n v="16"/>
    <x v="20"/>
    <x v="24"/>
    <x v="0"/>
    <s v="foofighters"/>
    <n v="3416"/>
    <x v="47"/>
    <x v="0"/>
    <s v="foofighters"/>
    <n v="11000000"/>
    <n v="11000000"/>
    <x v="0"/>
    <s v="foofighters"/>
    <n v="674"/>
    <n v="3400000"/>
    <n v="2300000"/>
    <n v="1600000000"/>
    <n v="1"/>
    <x v="1"/>
    <x v="1"/>
    <x v="1"/>
    <x v="1"/>
  </r>
  <r>
    <x v="48"/>
    <n v="30"/>
    <x v="0"/>
    <x v="0"/>
    <s v="NA"/>
    <n v="5"/>
    <x v="0"/>
    <x v="25"/>
    <x v="0"/>
    <s v="g_eazy"/>
    <n v="31700"/>
    <x v="48"/>
    <x v="0"/>
    <s v="G.Eazy"/>
    <n v="2000000"/>
    <n v="2000000"/>
    <x v="0"/>
    <s v="g_eazy"/>
    <n v="3400"/>
    <n v="7900000"/>
    <n v="6600000"/>
    <n v="3400000000"/>
    <n v="1"/>
    <x v="1"/>
    <x v="1"/>
    <x v="1"/>
    <x v="1"/>
  </r>
  <r>
    <x v="49"/>
    <n v="26"/>
    <x v="0"/>
    <x v="0"/>
    <s v="NA"/>
    <n v="1"/>
    <x v="0"/>
    <x v="1"/>
    <x v="0"/>
    <s v="gashi"/>
    <n v="1422"/>
    <x v="49"/>
    <x v="0"/>
    <s v="GASHIMusic"/>
    <n v="19000"/>
    <n v="19000"/>
    <x v="0"/>
    <s v="g4shi"/>
    <n v="1"/>
    <n v="99"/>
    <n v="0"/>
    <n v="39000000"/>
    <n v="1"/>
    <x v="0"/>
    <x v="0"/>
    <x v="0"/>
    <x v="0"/>
  </r>
  <r>
    <x v="50"/>
    <n v="42"/>
    <x v="0"/>
    <x v="0"/>
    <s v="NA"/>
    <n v="6"/>
    <x v="21"/>
    <x v="14"/>
    <x v="0"/>
    <s v="GavinDeGraw"/>
    <n v="9050"/>
    <x v="50"/>
    <x v="0"/>
    <s v="gavindegraw"/>
    <n v="772000"/>
    <n v="668000"/>
    <x v="0"/>
    <s v="gavindegraw"/>
    <n v="750"/>
    <n v="201000"/>
    <n v="0"/>
    <n v="152000000"/>
    <n v="1"/>
    <x v="1"/>
    <x v="0"/>
    <x v="0"/>
    <x v="0"/>
  </r>
  <r>
    <x v="51"/>
    <n v="70"/>
    <x v="0"/>
    <x v="0"/>
    <s v="NA"/>
    <n v="16"/>
    <x v="22"/>
    <x v="9"/>
    <x v="0"/>
    <s v="gwinstonpiano"/>
    <n v="1871"/>
    <x v="51"/>
    <x v="0"/>
    <s v="georgewinstonpiano"/>
    <n v="35000"/>
    <n v="31000"/>
    <x v="0"/>
    <s v="georgewinstonpiano"/>
    <n v="169"/>
    <n v="2711"/>
    <n v="10000"/>
    <n v="4400000"/>
    <n v="1"/>
    <x v="0"/>
    <x v="0"/>
    <x v="0"/>
    <x v="0"/>
  </r>
  <r>
    <x v="52"/>
    <n v="22"/>
    <x v="0"/>
    <x v="0"/>
    <s v="NA"/>
    <n v="0"/>
    <x v="2"/>
    <x v="1"/>
    <x v="0"/>
    <s v="itsglowie"/>
    <n v="246"/>
    <x v="52"/>
    <x v="0"/>
    <s v="itsglowie"/>
    <n v="4400"/>
    <n v="4500"/>
    <x v="0"/>
    <s v="itsglowie"/>
    <n v="732"/>
    <n v="8500"/>
    <n v="4100"/>
    <n v="1900000"/>
    <n v="1"/>
    <x v="0"/>
    <x v="0"/>
    <x v="0"/>
    <x v="0"/>
  </r>
  <r>
    <x v="53"/>
    <n v="26"/>
    <x v="0"/>
    <x v="0"/>
    <s v="NA"/>
    <n v="2"/>
    <x v="0"/>
    <x v="25"/>
    <x v="0"/>
    <s v="GoldLink"/>
    <n v="176"/>
    <x v="53"/>
    <x v="0"/>
    <s v="goldlink"/>
    <n v="95000"/>
    <n v="96000"/>
    <x v="0"/>
    <s v="goldlink"/>
    <n v="11"/>
    <n v="324000"/>
    <n v="0"/>
    <n v="158000000"/>
    <n v="1"/>
    <x v="0"/>
    <x v="0"/>
    <x v="0"/>
    <x v="1"/>
  </r>
  <r>
    <x v="54"/>
    <n v="22"/>
    <x v="0"/>
    <x v="0"/>
    <s v="NA"/>
    <n v="1"/>
    <x v="4"/>
    <x v="8"/>
    <x v="0"/>
    <s v="officialgrace"/>
    <n v="7530"/>
    <x v="54"/>
    <x v="0"/>
    <s v="iamgrace"/>
    <n v="39000"/>
    <n v="39000"/>
    <x v="0"/>
    <s v="iamgrace"/>
    <n v="1097"/>
    <n v="46300"/>
    <n v="0"/>
    <n v="286000000"/>
    <n v="1"/>
    <x v="0"/>
    <x v="0"/>
    <x v="0"/>
    <x v="1"/>
  </r>
  <r>
    <x v="55"/>
    <s v="NA"/>
    <x v="0"/>
    <x v="0"/>
    <s v="NA"/>
    <n v="5"/>
    <x v="23"/>
    <x v="26"/>
    <x v="0"/>
    <s v="grizzlybear"/>
    <n v="7975"/>
    <x v="55"/>
    <x v="0"/>
    <s v="grizzlybear"/>
    <n v="658000000"/>
    <n v="659000000"/>
    <x v="0"/>
    <s v="grizzlybear"/>
    <n v="117"/>
    <n v="33000"/>
    <n v="68000"/>
    <n v="36000000"/>
    <n v="1"/>
    <x v="0"/>
    <x v="1"/>
    <x v="0"/>
    <x v="0"/>
  </r>
  <r>
    <x v="56"/>
    <n v="21"/>
    <x v="0"/>
    <x v="0"/>
    <s v="NA"/>
    <n v="1"/>
    <x v="4"/>
    <x v="1"/>
    <x v="0"/>
    <s v="HERMusicx"/>
    <n v="12400"/>
    <x v="56"/>
    <x v="0"/>
    <s v="officialHERmusic"/>
    <n v="136000"/>
    <n v="137000"/>
    <x v="0"/>
    <s v="hermusicofficial"/>
    <n v="672"/>
    <n v="2100000"/>
    <n v="957000"/>
    <n v="381000000"/>
    <n v="1"/>
    <x v="1"/>
    <x v="0"/>
    <x v="1"/>
    <x v="1"/>
  </r>
  <r>
    <x v="57"/>
    <n v="19"/>
    <x v="0"/>
    <x v="0"/>
    <s v="NA"/>
    <n v="1"/>
    <x v="2"/>
    <x v="6"/>
    <x v="0"/>
    <s v="isaiahofficial"/>
    <n v="881"/>
    <x v="57"/>
    <x v="0"/>
    <s v="isaiahmusicofficial"/>
    <n v="71000"/>
    <n v="72000"/>
    <x v="0"/>
    <s v="isaiahfirebrace_official"/>
    <n v="72"/>
    <n v="1619"/>
    <n v="47000"/>
    <n v="8000000"/>
    <n v="1"/>
    <x v="0"/>
    <x v="0"/>
    <x v="0"/>
    <x v="0"/>
  </r>
  <r>
    <x v="58"/>
    <s v="NA"/>
    <x v="0"/>
    <x v="0"/>
    <s v="NA"/>
    <s v="NA"/>
    <x v="2"/>
    <x v="1"/>
    <x v="1"/>
    <m/>
    <n v="0"/>
    <x v="58"/>
    <x v="0"/>
    <s v="jadedofficial"/>
    <n v="3700"/>
    <n v="3730"/>
    <x v="0"/>
    <s v="jadedofficial"/>
    <n v="128"/>
    <n v="11600"/>
    <n v="19000"/>
    <n v="7000000"/>
    <n v="1"/>
    <x v="0"/>
    <x v="0"/>
    <x v="0"/>
    <x v="0"/>
  </r>
  <r>
    <x v="59"/>
    <n v="27"/>
    <x v="0"/>
    <x v="0"/>
    <s v="NA"/>
    <n v="2"/>
    <x v="2"/>
    <x v="27"/>
    <x v="0"/>
    <s v="jainmusic"/>
    <n v="3674"/>
    <x v="59"/>
    <x v="0"/>
    <s v="JAINMUSIC"/>
    <n v="221000"/>
    <n v="221000"/>
    <x v="0"/>
    <s v="jainmusic"/>
    <n v="832"/>
    <n v="207000"/>
    <n v="0"/>
    <n v="361000000"/>
    <n v="1"/>
    <x v="0"/>
    <x v="0"/>
    <x v="0"/>
    <x v="1"/>
  </r>
  <r>
    <x v="60"/>
    <n v="18"/>
    <x v="0"/>
    <x v="0"/>
    <s v="NA"/>
    <n v="0"/>
    <x v="17"/>
    <x v="1"/>
    <x v="1"/>
    <m/>
    <n v="0"/>
    <x v="58"/>
    <x v="1"/>
    <m/>
    <n v="0"/>
    <n v="0"/>
    <x v="0"/>
    <s v="jaygwuapo_"/>
    <n v="42"/>
    <n v="127000"/>
    <n v="10000"/>
    <n v="1800000"/>
    <n v="1"/>
    <x v="0"/>
    <x v="0"/>
    <x v="0"/>
    <x v="0"/>
  </r>
  <r>
    <x v="61"/>
    <n v="32"/>
    <x v="0"/>
    <x v="0"/>
    <s v="NA"/>
    <n v="4"/>
    <x v="4"/>
    <x v="6"/>
    <x v="0"/>
    <s v="jsullivanmusic"/>
    <n v="5208"/>
    <x v="60"/>
    <x v="0"/>
    <s v="jazminesullivan"/>
    <n v="2300000"/>
    <n v="2300000"/>
    <x v="0"/>
    <s v="jsullivanmusic"/>
    <n v="183"/>
    <n v="1200000"/>
    <n v="0"/>
    <n v="170000000"/>
    <n v="1"/>
    <x v="1"/>
    <x v="1"/>
    <x v="1"/>
    <x v="1"/>
  </r>
  <r>
    <x v="62"/>
    <s v="NA"/>
    <x v="0"/>
    <x v="0"/>
    <s v="NA"/>
    <n v="14"/>
    <x v="20"/>
    <x v="15"/>
    <x v="0"/>
    <s v="jimmyeatworld"/>
    <n v="5643"/>
    <x v="61"/>
    <x v="0"/>
    <s v="jimmyeatworld"/>
    <n v="1400000"/>
    <n v="1300000"/>
    <x v="0"/>
    <s v="jimmyeatworld"/>
    <n v="1322"/>
    <n v="140000"/>
    <n v="131000"/>
    <n v="99000000"/>
    <n v="1"/>
    <x v="1"/>
    <x v="1"/>
    <x v="0"/>
    <x v="0"/>
  </r>
  <r>
    <x v="63"/>
    <n v="24"/>
    <x v="0"/>
    <x v="0"/>
    <s v="NA"/>
    <s v="NA"/>
    <x v="17"/>
    <x v="1"/>
    <x v="0"/>
    <s v="jordanbratton"/>
    <n v="4474"/>
    <x v="62"/>
    <x v="0"/>
    <s v="jordanbratton"/>
    <n v="6300"/>
    <n v="6320"/>
    <x v="0"/>
    <s v="jordanbratton"/>
    <n v="86"/>
    <n v="9955"/>
    <n v="0"/>
    <n v="639000"/>
    <n v="1"/>
    <x v="0"/>
    <x v="0"/>
    <x v="0"/>
    <x v="0"/>
  </r>
  <r>
    <x v="64"/>
    <n v="24"/>
    <x v="0"/>
    <x v="0"/>
    <s v="NA"/>
    <n v="1"/>
    <x v="24"/>
    <x v="1"/>
    <x v="0"/>
    <s v="jukeRoss"/>
    <n v="281"/>
    <x v="63"/>
    <x v="0"/>
    <s v="jukeRoss"/>
    <n v="7000"/>
    <n v="7000"/>
    <x v="0"/>
    <s v="jukeRoss"/>
    <n v="34"/>
    <n v="12100"/>
    <n v="37000"/>
    <n v="10000000"/>
    <n v="1"/>
    <x v="0"/>
    <x v="0"/>
    <x v="0"/>
    <x v="0"/>
  </r>
  <r>
    <x v="65"/>
    <n v="38"/>
    <x v="0"/>
    <x v="0"/>
    <s v="NA"/>
    <n v="7"/>
    <x v="4"/>
    <x v="15"/>
    <x v="0"/>
    <s v="jtimberlake"/>
    <n v="4088"/>
    <x v="64"/>
    <x v="0"/>
    <s v="justintimberlake"/>
    <n v="37000000"/>
    <n v="35000000"/>
    <x v="0"/>
    <s v="justintimberlake"/>
    <n v="693"/>
    <n v="55500000"/>
    <n v="0"/>
    <n v="4000000000"/>
    <n v="1"/>
    <x v="1"/>
    <x v="1"/>
    <x v="1"/>
    <x v="1"/>
  </r>
  <r>
    <x v="66"/>
    <n v="32"/>
    <x v="0"/>
    <x v="0"/>
    <s v="NA"/>
    <n v="4"/>
    <x v="2"/>
    <x v="14"/>
    <x v="0"/>
    <s v="KeshaRose"/>
    <n v="7119"/>
    <x v="65"/>
    <x v="0"/>
    <s v="kesha"/>
    <n v="28000000"/>
    <n v="28000000"/>
    <x v="0"/>
    <s v="iiswhoiis"/>
    <n v="2274"/>
    <n v="2900000"/>
    <n v="3400000"/>
    <n v="1600000000"/>
    <n v="1"/>
    <x v="1"/>
    <x v="1"/>
    <x v="1"/>
    <x v="1"/>
  </r>
  <r>
    <x v="67"/>
    <n v="22"/>
    <x v="0"/>
    <x v="0"/>
    <s v="NA"/>
    <n v="4"/>
    <x v="25"/>
    <x v="28"/>
    <x v="0"/>
    <s v="kevinabstract"/>
    <n v="10600"/>
    <x v="66"/>
    <x v="0"/>
    <s v="kevinabstract"/>
    <n v="15000"/>
    <n v="15000"/>
    <x v="0"/>
    <s v="kevinabstract"/>
    <n v="185"/>
    <n v="583000"/>
    <n v="552000"/>
    <n v="135000000"/>
    <n v="1"/>
    <x v="1"/>
    <x v="0"/>
    <x v="1"/>
    <x v="0"/>
  </r>
  <r>
    <x v="68"/>
    <n v="21"/>
    <x v="0"/>
    <x v="0"/>
    <s v="NA"/>
    <n v="2"/>
    <x v="4"/>
    <x v="1"/>
    <x v="0"/>
    <s v="thegreatkhalid"/>
    <n v="57900"/>
    <x v="67"/>
    <x v="0"/>
    <s v="thegreatkhalid"/>
    <n v="773000"/>
    <n v="828000"/>
    <x v="0"/>
    <s v="thegr8khalid"/>
    <n v="1199"/>
    <n v="6400000"/>
    <n v="6100000"/>
    <n v="2600000000"/>
    <n v="1"/>
    <x v="1"/>
    <x v="0"/>
    <x v="1"/>
    <x v="1"/>
  </r>
  <r>
    <x v="69"/>
    <n v="33"/>
    <x v="0"/>
    <x v="0"/>
    <s v="NA"/>
    <n v="3"/>
    <x v="0"/>
    <x v="1"/>
    <x v="0"/>
    <s v="kid_ink"/>
    <n v="28800"/>
    <x v="68"/>
    <x v="0"/>
    <s v="OfficialKidInk"/>
    <n v="338"/>
    <n v="357"/>
    <x v="0"/>
    <s v="kidink"/>
    <n v="21"/>
    <n v="3400000"/>
    <n v="0"/>
    <n v="1150000000"/>
    <n v="1"/>
    <x v="1"/>
    <x v="0"/>
    <x v="1"/>
    <x v="1"/>
  </r>
  <r>
    <x v="70"/>
    <n v="37"/>
    <x v="0"/>
    <x v="0"/>
    <s v="NA"/>
    <n v="1"/>
    <x v="0"/>
    <x v="1"/>
    <x v="0"/>
    <s v="iamKingLos"/>
    <n v="54600"/>
    <x v="69"/>
    <x v="0"/>
    <s v="iamKingLos"/>
    <n v="141000"/>
    <n v="141000"/>
    <x v="0"/>
    <s v="iamKingLos"/>
    <n v="151"/>
    <n v="276000"/>
    <n v="24000"/>
    <n v="5000000"/>
    <n v="1"/>
    <x v="0"/>
    <x v="0"/>
    <x v="0"/>
    <x v="0"/>
  </r>
  <r>
    <x v="71"/>
    <s v="NA"/>
    <x v="0"/>
    <x v="0"/>
    <s v="NA"/>
    <n v="11"/>
    <x v="20"/>
    <x v="1"/>
    <x v="0"/>
    <s v="kingsofleon"/>
    <n v="656"/>
    <x v="70"/>
    <x v="0"/>
    <s v="KingsOfLeon"/>
    <n v="11000000"/>
    <n v="10500000"/>
    <x v="0"/>
    <s v="kingsofleon"/>
    <n v="135"/>
    <n v="576000"/>
    <n v="0"/>
    <n v="965000000"/>
    <n v="1"/>
    <x v="1"/>
    <x v="1"/>
    <x v="1"/>
    <x v="1"/>
  </r>
  <r>
    <x v="72"/>
    <n v="49"/>
    <x v="0"/>
    <x v="0"/>
    <s v="NA"/>
    <n v="11"/>
    <x v="26"/>
    <x v="29"/>
    <x v="0"/>
    <s v="kirkfranklin"/>
    <n v="10900"/>
    <x v="71"/>
    <x v="0"/>
    <s v="KirkFranklin"/>
    <n v="2800000"/>
    <n v="2700000"/>
    <x v="0"/>
    <s v="kirkfranklin"/>
    <n v="1023"/>
    <n v="1300000"/>
    <n v="772000"/>
    <n v="295000000"/>
    <n v="1"/>
    <x v="1"/>
    <x v="1"/>
    <x v="1"/>
    <x v="1"/>
  </r>
  <r>
    <x v="73"/>
    <n v="27"/>
    <x v="0"/>
    <x v="0"/>
    <s v="NA"/>
    <n v="0"/>
    <x v="2"/>
    <x v="9"/>
    <x v="0"/>
    <s v="kirstin"/>
    <n v="12500"/>
    <x v="72"/>
    <x v="0"/>
    <s v="kirstinmaldonado"/>
    <n v="573000"/>
    <n v="571000"/>
    <x v="0"/>
    <s v="kirstin"/>
    <n v="1317"/>
    <n v="782000"/>
    <n v="0"/>
    <n v="3000000"/>
    <n v="1"/>
    <x v="1"/>
    <x v="0"/>
    <x v="1"/>
    <x v="0"/>
  </r>
  <r>
    <x v="74"/>
    <s v="NA"/>
    <x v="0"/>
    <x v="0"/>
    <s v="NA"/>
    <n v="3"/>
    <x v="27"/>
    <x v="28"/>
    <x v="0"/>
    <s v="kodaline"/>
    <n v="10400"/>
    <x v="73"/>
    <x v="0"/>
    <s v="Kodaline"/>
    <n v="800000"/>
    <n v="800000"/>
    <x v="0"/>
    <s v="kodaline"/>
    <n v="725"/>
    <n v="382000"/>
    <n v="0"/>
    <n v="522000000"/>
    <n v="1"/>
    <x v="1"/>
    <x v="0"/>
    <x v="0"/>
    <x v="1"/>
  </r>
  <r>
    <x v="75"/>
    <n v="19"/>
    <x v="0"/>
    <x v="0"/>
    <s v="NA"/>
    <n v="0"/>
    <x v="28"/>
    <x v="21"/>
    <x v="0"/>
    <s v="originalkoffee"/>
    <n v="454"/>
    <x v="74"/>
    <x v="0"/>
    <s v="originalkoffee"/>
    <n v="144000"/>
    <n v="155000"/>
    <x v="0"/>
    <s v="originalkoffee"/>
    <n v="54"/>
    <n v="530000"/>
    <n v="343000"/>
    <n v="60000000"/>
    <n v="1"/>
    <x v="0"/>
    <x v="0"/>
    <x v="1"/>
    <x v="0"/>
  </r>
  <r>
    <x v="76"/>
    <n v="27"/>
    <x v="0"/>
    <x v="0"/>
    <s v="NA"/>
    <n v="1"/>
    <x v="20"/>
    <x v="15"/>
    <x v="0"/>
    <s v="kulickofficial"/>
    <n v="1472"/>
    <x v="75"/>
    <x v="0"/>
    <s v="kulickofficial"/>
    <n v="3200"/>
    <n v="3200"/>
    <x v="0"/>
    <s v="kulickofficial"/>
    <n v="216"/>
    <n v="7365"/>
    <n v="2700"/>
    <n v="1000000"/>
    <n v="1"/>
    <x v="0"/>
    <x v="0"/>
    <x v="0"/>
    <x v="0"/>
  </r>
  <r>
    <x v="77"/>
    <n v="27"/>
    <x v="0"/>
    <x v="0"/>
    <s v="NA"/>
    <n v="2"/>
    <x v="29"/>
    <x v="30"/>
    <x v="0"/>
    <s v="kygomusic"/>
    <n v="1584"/>
    <x v="76"/>
    <x v="0"/>
    <s v="kygoofficial"/>
    <n v="2500000"/>
    <n v="2500000"/>
    <x v="0"/>
    <s v="kygomusic"/>
    <n v="507"/>
    <n v="3600000"/>
    <n v="5000000"/>
    <n v="2700000000"/>
    <n v="1"/>
    <x v="1"/>
    <x v="1"/>
    <x v="1"/>
    <x v="1"/>
  </r>
  <r>
    <x v="78"/>
    <n v="30"/>
    <x v="0"/>
    <x v="0"/>
    <s v="NA"/>
    <n v="1"/>
    <x v="4"/>
    <x v="8"/>
    <x v="0"/>
    <s v="Labrinth"/>
    <n v="23600"/>
    <x v="77"/>
    <x v="0"/>
    <s v="Labrinth"/>
    <n v="972000"/>
    <n v="908000"/>
    <x v="0"/>
    <s v="labrinth"/>
    <n v="134"/>
    <n v="314000"/>
    <n v="0"/>
    <n v="570000000"/>
    <n v="1"/>
    <x v="1"/>
    <x v="0"/>
    <x v="0"/>
    <x v="1"/>
  </r>
  <r>
    <x v="79"/>
    <s v="NA"/>
    <x v="0"/>
    <x v="0"/>
    <s v="NA"/>
    <n v="2"/>
    <x v="0"/>
    <x v="15"/>
    <x v="0"/>
    <s v="leikeli47"/>
    <n v="2078"/>
    <x v="78"/>
    <x v="0"/>
    <s v="Leikeli47"/>
    <n v="12000"/>
    <n v="12000"/>
    <x v="0"/>
    <s v="leikeli47"/>
    <n v="3"/>
    <n v="116000"/>
    <n v="73000"/>
    <n v="15000000"/>
    <n v="1"/>
    <x v="0"/>
    <x v="0"/>
    <x v="0"/>
    <x v="0"/>
  </r>
  <r>
    <x v="80"/>
    <n v="20"/>
    <x v="0"/>
    <x v="0"/>
    <s v="NA"/>
    <n v="1"/>
    <x v="4"/>
    <x v="15"/>
    <x v="0"/>
    <s v="lolozouai"/>
    <n v="3798"/>
    <x v="79"/>
    <x v="0"/>
    <s v="LoloZouai"/>
    <n v="9000"/>
    <n v="9000"/>
    <x v="0"/>
    <s v="lolozouai"/>
    <n v="320"/>
    <n v="105000"/>
    <n v="53000"/>
    <n v="6600000"/>
    <n v="1"/>
    <x v="0"/>
    <x v="0"/>
    <x v="0"/>
    <x v="0"/>
  </r>
  <r>
    <x v="81"/>
    <n v="28"/>
    <x v="0"/>
    <x v="0"/>
    <s v="NA"/>
    <n v="0"/>
    <x v="0"/>
    <x v="2"/>
    <x v="0"/>
    <s v="LondonOnDaTrack"/>
    <n v="3778"/>
    <x v="80"/>
    <x v="0"/>
    <s v="WeGotLondonOnDaTrack"/>
    <n v="38000"/>
    <n v="38000"/>
    <x v="0"/>
    <s v="londonondatrack"/>
    <n v="34"/>
    <n v="2100000"/>
    <n v="89000"/>
    <n v="26000000"/>
    <n v="1"/>
    <x v="0"/>
    <x v="0"/>
    <x v="1"/>
    <x v="0"/>
  </r>
  <r>
    <x v="82"/>
    <s v="NA"/>
    <x v="0"/>
    <x v="0"/>
    <s v="NA"/>
    <n v="0"/>
    <x v="30"/>
    <x v="31"/>
    <x v="0"/>
    <s v="wearelostkings"/>
    <n v="13500"/>
    <x v="81"/>
    <x v="0"/>
    <s v="wearelostkings"/>
    <n v="197000"/>
    <n v="197000"/>
    <x v="0"/>
    <s v="wearelostkings"/>
    <n v="85"/>
    <n v="55500"/>
    <n v="0"/>
    <n v="23000000"/>
    <n v="1"/>
    <x v="0"/>
    <x v="0"/>
    <x v="0"/>
    <x v="0"/>
  </r>
  <r>
    <x v="83"/>
    <n v="26"/>
    <x v="0"/>
    <x v="0"/>
    <s v="NA"/>
    <n v="1"/>
    <x v="0"/>
    <x v="15"/>
    <x v="0"/>
    <s v="AyLukeChris"/>
    <n v="8795"/>
    <x v="82"/>
    <x v="0"/>
    <s v="lukechrismuzic"/>
    <n v="43000"/>
    <n v="43000"/>
    <x v="0"/>
    <s v="aylukechristopher"/>
    <n v="32"/>
    <n v="52900"/>
    <n v="0"/>
    <n v="33000000"/>
    <n v="1"/>
    <x v="0"/>
    <x v="0"/>
    <x v="0"/>
    <x v="0"/>
  </r>
  <r>
    <x v="84"/>
    <n v="33"/>
    <x v="0"/>
    <x v="0"/>
    <s v="NA"/>
    <n v="4"/>
    <x v="1"/>
    <x v="32"/>
    <x v="0"/>
    <s v="LykkeLi"/>
    <n v="1554"/>
    <x v="83"/>
    <x v="0"/>
    <s v="lykkeli"/>
    <n v="1400000"/>
    <n v="1300000"/>
    <x v="0"/>
    <s v="lykkeli"/>
    <n v="1836"/>
    <n v="335000"/>
    <n v="422000"/>
    <n v="245000000"/>
    <n v="1"/>
    <x v="0"/>
    <x v="1"/>
    <x v="0"/>
    <x v="1"/>
  </r>
  <r>
    <x v="85"/>
    <n v="31"/>
    <x v="0"/>
    <x v="0"/>
    <s v="NA"/>
    <n v="4"/>
    <x v="31"/>
    <x v="9"/>
    <x v="0"/>
    <s v="malimusic"/>
    <n v="3898"/>
    <x v="84"/>
    <x v="0"/>
    <s v="malimusicnote"/>
    <n v="378000"/>
    <n v="373000"/>
    <x v="0"/>
    <s v="malimusic"/>
    <n v="785"/>
    <n v="236000"/>
    <n v="0"/>
    <n v="50000000"/>
    <n v="1"/>
    <x v="0"/>
    <x v="0"/>
    <x v="0"/>
    <x v="0"/>
  </r>
  <r>
    <x v="86"/>
    <n v="43"/>
    <x v="0"/>
    <x v="0"/>
    <s v="NA"/>
    <n v="4"/>
    <x v="12"/>
    <x v="33"/>
    <x v="0"/>
    <s v="MarkRonson"/>
    <n v="6019"/>
    <x v="85"/>
    <x v="0"/>
    <s v="markronson"/>
    <n v="552000"/>
    <n v="541000"/>
    <x v="0"/>
    <s v="iammarkronson"/>
    <n v="1236"/>
    <n v="734000"/>
    <n v="0"/>
    <n v="3900000000"/>
    <n v="1"/>
    <x v="1"/>
    <x v="0"/>
    <x v="1"/>
    <x v="1"/>
  </r>
  <r>
    <x v="87"/>
    <n v="23"/>
    <x v="0"/>
    <x v="0"/>
    <s v="NA"/>
    <n v="1"/>
    <x v="30"/>
    <x v="34"/>
    <x v="0"/>
    <s v="MartinGarrix"/>
    <n v="16400"/>
    <x v="86"/>
    <x v="0"/>
    <s v="martin.garrix"/>
    <n v="15000000"/>
    <n v="15000000"/>
    <x v="0"/>
    <s v="martingarrix"/>
    <n v="2888"/>
    <n v="16500000"/>
    <n v="12000000"/>
    <n v="3700000000"/>
    <n v="1"/>
    <x v="1"/>
    <x v="1"/>
    <x v="1"/>
    <x v="1"/>
  </r>
  <r>
    <x v="88"/>
    <n v="32"/>
    <x v="0"/>
    <x v="0"/>
    <s v="NA"/>
    <n v="0"/>
    <x v="2"/>
    <x v="14"/>
    <x v="0"/>
    <s v="matthewkoma"/>
    <n v="12600"/>
    <x v="84"/>
    <x v="0"/>
    <s v="MatthewKoma"/>
    <n v="672000"/>
    <n v="665000"/>
    <x v="0"/>
    <s v="matthewkoma"/>
    <n v="2113"/>
    <n v="218000"/>
    <n v="176000"/>
    <n v="40300000"/>
    <n v="1"/>
    <x v="0"/>
    <x v="0"/>
    <x v="0"/>
    <x v="0"/>
  </r>
  <r>
    <x v="89"/>
    <n v="33"/>
    <x v="0"/>
    <x v="0"/>
    <s v="NA"/>
    <n v="4"/>
    <x v="4"/>
    <x v="35"/>
    <x v="0"/>
    <s v="Miguel"/>
    <n v="25000"/>
    <x v="87"/>
    <x v="0"/>
    <s v="miguelmusic"/>
    <n v="2000000"/>
    <n v="2000000"/>
    <x v="0"/>
    <s v="miguel"/>
    <n v="11"/>
    <n v="2800000"/>
    <n v="0"/>
    <n v="647000000"/>
    <n v="1"/>
    <x v="1"/>
    <x v="1"/>
    <x v="1"/>
    <x v="1"/>
  </r>
  <r>
    <x v="90"/>
    <n v="26"/>
    <x v="0"/>
    <x v="0"/>
    <s v="NA"/>
    <n v="9"/>
    <x v="2"/>
    <x v="8"/>
    <x v="0"/>
    <s v="mileycyrus"/>
    <n v="10100"/>
    <x v="88"/>
    <x v="0"/>
    <s v="MileyCyrus"/>
    <n v="44000000"/>
    <n v="42000000"/>
    <x v="0"/>
    <s v="mileycyrus"/>
    <n v="328"/>
    <n v="94400000"/>
    <n v="12000000"/>
    <n v="3900000000"/>
    <n v="1"/>
    <x v="1"/>
    <x v="1"/>
    <x v="1"/>
    <x v="1"/>
  </r>
  <r>
    <x v="91"/>
    <s v="NA"/>
    <x v="0"/>
    <x v="0"/>
    <s v="NA"/>
    <n v="2"/>
    <x v="32"/>
    <x v="1"/>
    <x v="0"/>
    <s v="missiomusic"/>
    <n v="653"/>
    <x v="79"/>
    <x v="0"/>
    <s v="MissioMusic"/>
    <n v="33000"/>
    <n v="33000"/>
    <x v="0"/>
    <s v="missiomusic"/>
    <n v="89"/>
    <n v="34400"/>
    <n v="337000"/>
    <n v="80000000"/>
    <n v="1"/>
    <x v="0"/>
    <x v="0"/>
    <x v="0"/>
    <x v="0"/>
  </r>
  <r>
    <x v="92"/>
    <s v="NA"/>
    <x v="0"/>
    <x v="0"/>
    <s v="NA"/>
    <n v="6"/>
    <x v="23"/>
    <x v="13"/>
    <x v="0"/>
    <s v="MoonTaxi"/>
    <n v="5619"/>
    <x v="54"/>
    <x v="0"/>
    <s v="ridethemoontaxi"/>
    <n v="100000"/>
    <n v="100000"/>
    <x v="0"/>
    <s v="moon_taxi"/>
    <n v="1409"/>
    <n v="39000"/>
    <n v="0"/>
    <n v="3000000"/>
    <n v="1"/>
    <x v="0"/>
    <x v="0"/>
    <x v="0"/>
    <x v="0"/>
  </r>
  <r>
    <x v="93"/>
    <s v="NA"/>
    <x v="0"/>
    <x v="0"/>
    <s v="NA"/>
    <n v="1"/>
    <x v="4"/>
    <x v="6"/>
    <x v="0"/>
    <s v="MossKena"/>
    <n v="2620"/>
    <x v="89"/>
    <x v="0"/>
    <s v="MossKena"/>
    <n v="3500"/>
    <n v="3500"/>
    <x v="0"/>
    <s v="mosskena"/>
    <n v="151"/>
    <n v="10400"/>
    <n v="0"/>
    <n v="633000"/>
    <n v="1"/>
    <x v="0"/>
    <x v="0"/>
    <x v="0"/>
    <x v="0"/>
  </r>
  <r>
    <x v="94"/>
    <s v="NA"/>
    <x v="0"/>
    <x v="0"/>
    <s v="NA"/>
    <n v="2"/>
    <x v="33"/>
    <x v="36"/>
    <x v="0"/>
    <s v="whereismuna"/>
    <n v="2714"/>
    <x v="90"/>
    <x v="0"/>
    <s v="whereismuna"/>
    <n v="26000"/>
    <n v="26000"/>
    <x v="0"/>
    <s v="whereismuna"/>
    <n v="21"/>
    <n v="34100"/>
    <n v="0"/>
    <n v="4300000"/>
    <n v="1"/>
    <x v="0"/>
    <x v="0"/>
    <x v="0"/>
    <x v="0"/>
  </r>
  <r>
    <x v="95"/>
    <n v="31"/>
    <x v="0"/>
    <x v="0"/>
    <s v="NA"/>
    <n v="2"/>
    <x v="21"/>
    <x v="9"/>
    <x v="0"/>
    <s v="thisnao"/>
    <n v="613"/>
    <x v="91"/>
    <x v="0"/>
    <s v="thisnao"/>
    <n v="95000"/>
    <n v="95000"/>
    <x v="0"/>
    <s v="this_nao"/>
    <n v="327"/>
    <n v="195000"/>
    <n v="137000"/>
    <n v="32000000"/>
    <n v="1"/>
    <x v="0"/>
    <x v="0"/>
    <x v="0"/>
    <x v="0"/>
  </r>
  <r>
    <x v="96"/>
    <n v="38"/>
    <x v="0"/>
    <x v="0"/>
    <s v="NA"/>
    <n v="6"/>
    <x v="28"/>
    <x v="1"/>
    <x v="0"/>
    <s v="nickyjampr"/>
    <n v="8941"/>
    <x v="92"/>
    <x v="0"/>
    <s v="NickyJamPR"/>
    <n v="24000000"/>
    <n v="24000000"/>
    <x v="0"/>
    <s v="nickyjampr"/>
    <n v="10221"/>
    <n v="30500000"/>
    <n v="18000000"/>
    <n v="11700000000"/>
    <n v="1"/>
    <x v="1"/>
    <x v="1"/>
    <x v="1"/>
    <x v="1"/>
  </r>
  <r>
    <x v="97"/>
    <n v="23"/>
    <x v="0"/>
    <x v="0"/>
    <s v="NA"/>
    <n v="0"/>
    <x v="4"/>
    <x v="15"/>
    <x v="0"/>
    <s v="Normani"/>
    <n v="13100"/>
    <x v="93"/>
    <x v="0"/>
    <s v="normanikordei"/>
    <n v="255000"/>
    <n v="260000"/>
    <x v="0"/>
    <s v="normani"/>
    <n v="166"/>
    <n v="4100000"/>
    <n v="414000"/>
    <n v="712000000"/>
    <n v="1"/>
    <x v="1"/>
    <x v="0"/>
    <x v="1"/>
    <x v="1"/>
  </r>
  <r>
    <x v="98"/>
    <s v="NA"/>
    <x v="0"/>
    <x v="0"/>
    <s v="NA"/>
    <n v="2"/>
    <x v="20"/>
    <x v="1"/>
    <x v="0"/>
    <s v="nbthieves"/>
    <n v="9878"/>
    <x v="94"/>
    <x v="0"/>
    <s v="NothingButThieves"/>
    <n v="213000"/>
    <n v="213000"/>
    <x v="0"/>
    <s v="nothingbutthieves"/>
    <n v="1211"/>
    <n v="167000"/>
    <n v="0"/>
    <n v="111000000"/>
    <n v="1"/>
    <x v="0"/>
    <x v="0"/>
    <x v="0"/>
    <x v="0"/>
  </r>
  <r>
    <x v="99"/>
    <n v="24"/>
    <x v="0"/>
    <x v="0"/>
    <s v="NA"/>
    <n v="0"/>
    <x v="30"/>
    <x v="37"/>
    <x v="0"/>
    <s v="OliverHeldens"/>
    <n v="20600"/>
    <x v="95"/>
    <x v="0"/>
    <s v="OliverHeldens"/>
    <n v="3000000"/>
    <n v="3000000"/>
    <x v="0"/>
    <s v="oliverheldens"/>
    <n v="1734"/>
    <n v="1400000"/>
    <n v="679000"/>
    <n v="78000000"/>
    <n v="1"/>
    <x v="1"/>
    <x v="1"/>
    <x v="1"/>
    <x v="0"/>
  </r>
  <r>
    <x v="100"/>
    <n v="39"/>
    <x v="0"/>
    <x v="0"/>
    <s v="NA"/>
    <n v="16"/>
    <x v="32"/>
    <x v="9"/>
    <x v="0"/>
    <s v="Pink"/>
    <n v="7417"/>
    <x v="96"/>
    <x v="0"/>
    <s v="pink"/>
    <n v="31000000"/>
    <n v="28000000"/>
    <x v="0"/>
    <s v="pink"/>
    <n v="1073"/>
    <n v="6200000"/>
    <n v="0"/>
    <n v="4600000000"/>
    <n v="1"/>
    <x v="1"/>
    <x v="1"/>
    <x v="1"/>
    <x v="1"/>
  </r>
  <r>
    <x v="101"/>
    <s v="NA"/>
    <x v="0"/>
    <x v="0"/>
    <s v="NA"/>
    <n v="7"/>
    <x v="34"/>
    <x v="15"/>
    <x v="0"/>
    <s v="PTXofficial"/>
    <n v="19700"/>
    <x v="97"/>
    <x v="0"/>
    <s v="Pentatonix"/>
    <n v="3600000"/>
    <n v="3500000"/>
    <x v="0"/>
    <s v="PTXofficial"/>
    <n v="2191"/>
    <n v="1900000"/>
    <n v="16000000"/>
    <n v="4000000000"/>
    <n v="1"/>
    <x v="1"/>
    <x v="1"/>
    <x v="1"/>
    <x v="1"/>
  </r>
  <r>
    <x v="102"/>
    <n v="45"/>
    <x v="0"/>
    <x v="0"/>
    <s v="NA"/>
    <n v="7"/>
    <x v="24"/>
    <x v="14"/>
    <x v="0"/>
    <s v="raylamontagne"/>
    <n v="925"/>
    <x v="98"/>
    <x v="0"/>
    <s v="raylamontagne"/>
    <n v="837000"/>
    <n v="783000"/>
    <x v="0"/>
    <s v="raylamontagne"/>
    <n v="346"/>
    <n v="77000"/>
    <n v="0"/>
    <n v="11000000"/>
    <n v="1"/>
    <x v="0"/>
    <x v="0"/>
    <x v="0"/>
    <x v="0"/>
  </r>
  <r>
    <x v="103"/>
    <n v="32"/>
    <x v="0"/>
    <x v="0"/>
    <s v="NA"/>
    <n v="1"/>
    <x v="35"/>
    <x v="1"/>
    <x v="0"/>
    <s v="RoJamesXIX"/>
    <n v="254"/>
    <x v="99"/>
    <x v="0"/>
    <s v="rojamesxix"/>
    <n v="40000"/>
    <n v="40000"/>
    <x v="0"/>
    <s v="rojamesxix"/>
    <n v="49"/>
    <n v="142000"/>
    <n v="0"/>
    <n v="108000000"/>
    <n v="1"/>
    <x v="0"/>
    <x v="0"/>
    <x v="0"/>
    <x v="0"/>
  </r>
  <r>
    <x v="104"/>
    <n v="16"/>
    <x v="0"/>
    <x v="0"/>
    <s v="NA"/>
    <n v="0"/>
    <x v="4"/>
    <x v="6"/>
    <x v="0"/>
    <s v="oneruel"/>
    <n v="561"/>
    <x v="100"/>
    <x v="0"/>
    <s v="oneruel"/>
    <n v="63000"/>
    <n v="65000"/>
    <x v="0"/>
    <s v="oneruel"/>
    <n v="252"/>
    <n v="590000"/>
    <n v="450000"/>
    <n v="42000000"/>
    <n v="1"/>
    <x v="0"/>
    <x v="0"/>
    <x v="1"/>
    <x v="0"/>
  </r>
  <r>
    <x v="105"/>
    <s v="NA"/>
    <x v="0"/>
    <x v="0"/>
    <s v="NA"/>
    <n v="0"/>
    <x v="0"/>
    <x v="1"/>
    <x v="0"/>
    <s v="sam_dew"/>
    <n v="1190"/>
    <x v="101"/>
    <x v="0"/>
    <s v="samdewmusic"/>
    <n v="5800"/>
    <n v="5800"/>
    <x v="0"/>
    <s v="sam_dew"/>
    <n v="0"/>
    <n v="6919"/>
    <n v="228"/>
    <n v="17000"/>
    <n v="1"/>
    <x v="0"/>
    <x v="0"/>
    <x v="0"/>
    <x v="0"/>
  </r>
  <r>
    <x v="106"/>
    <n v="24"/>
    <x v="0"/>
    <x v="0"/>
    <s v="NA"/>
    <n v="0"/>
    <x v="2"/>
    <x v="1"/>
    <x v="0"/>
    <s v="sadgirlsloan"/>
    <n v="4216"/>
    <x v="102"/>
    <x v="0"/>
    <s v="sadgirlsloan"/>
    <n v="12000"/>
    <n v="12000"/>
    <x v="0"/>
    <s v="sadgirlsloan"/>
    <n v="115"/>
    <n v="109000"/>
    <n v="199000"/>
    <n v="43000000"/>
    <n v="1"/>
    <x v="0"/>
    <x v="0"/>
    <x v="0"/>
    <x v="0"/>
  </r>
  <r>
    <x v="107"/>
    <n v="42"/>
    <x v="0"/>
    <x v="0"/>
    <s v="NA"/>
    <n v="18"/>
    <x v="36"/>
    <x v="15"/>
    <x v="0"/>
    <s v="shakira"/>
    <n v="6219"/>
    <x v="103"/>
    <x v="0"/>
    <s v="shakira"/>
    <n v="101000000"/>
    <n v="96000000"/>
    <x v="0"/>
    <s v="shakira"/>
    <n v="1398"/>
    <n v="56000000"/>
    <n v="25000000"/>
    <n v="16000000000"/>
    <n v="1"/>
    <x v="1"/>
    <x v="1"/>
    <x v="1"/>
    <x v="1"/>
  </r>
  <r>
    <x v="108"/>
    <n v="27"/>
    <x v="0"/>
    <x v="0"/>
    <s v="NA"/>
    <n v="1"/>
    <x v="17"/>
    <x v="15"/>
    <x v="0"/>
    <s v="skottmusic"/>
    <n v="916"/>
    <x v="104"/>
    <x v="0"/>
    <s v="skottmusic"/>
    <n v="19000"/>
    <n v="19000"/>
    <x v="0"/>
    <s v="skottpeace"/>
    <n v="345"/>
    <n v="22300"/>
    <n v="37000"/>
    <n v="3000000"/>
    <n v="1"/>
    <x v="0"/>
    <x v="0"/>
    <x v="0"/>
    <x v="0"/>
  </r>
  <r>
    <x v="109"/>
    <s v="NA"/>
    <x v="0"/>
    <x v="0"/>
    <s v="NA"/>
    <n v="0"/>
    <x v="12"/>
    <x v="9"/>
    <x v="0"/>
    <s v="snakehipsuk"/>
    <n v="4012"/>
    <x v="105"/>
    <x v="0"/>
    <s v="Snakehipsuk"/>
    <n v="140000"/>
    <n v="140000"/>
    <x v="0"/>
    <s v="snakehipsmusic"/>
    <n v="90"/>
    <n v="58000"/>
    <n v="0"/>
    <n v="138000000"/>
    <n v="1"/>
    <x v="0"/>
    <x v="0"/>
    <x v="0"/>
    <x v="0"/>
  </r>
  <r>
    <x v="110"/>
    <s v="NA"/>
    <x v="0"/>
    <x v="0"/>
    <s v="NA"/>
    <n v="0"/>
    <x v="4"/>
    <x v="15"/>
    <x v="0"/>
    <s v="stargate"/>
    <n v="63"/>
    <x v="106"/>
    <x v="0"/>
    <s v="2StargateMusic"/>
    <n v="5300"/>
    <n v="5300"/>
    <x v="0"/>
    <s v="stargatemusic"/>
    <n v="118"/>
    <n v="25900"/>
    <n v="54000"/>
    <n v="30800000"/>
    <n v="1"/>
    <x v="0"/>
    <x v="0"/>
    <x v="0"/>
    <x v="0"/>
  </r>
  <r>
    <x v="111"/>
    <s v="NA"/>
    <x v="0"/>
    <x v="0"/>
    <s v="NA"/>
    <n v="0"/>
    <x v="4"/>
    <x v="15"/>
    <x v="0"/>
    <s v="callmestelacole"/>
    <n v="2863"/>
    <x v="107"/>
    <x v="0"/>
    <s v="callmestelacole"/>
    <n v="1100"/>
    <n v="1100"/>
    <x v="0"/>
    <s v="callmestelacole"/>
    <n v="250"/>
    <n v="5900"/>
    <n v="0"/>
    <n v="506000"/>
    <n v="1"/>
    <x v="0"/>
    <x v="0"/>
    <x v="0"/>
    <x v="0"/>
  </r>
  <r>
    <x v="112"/>
    <s v="NA"/>
    <x v="0"/>
    <x v="0"/>
    <s v="NA"/>
    <n v="1"/>
    <x v="2"/>
    <x v="1"/>
    <x v="0"/>
    <s v="SUP3RFRUIT"/>
    <n v="6236"/>
    <x v="108"/>
    <x v="0"/>
    <s v="Scomiche"/>
    <n v="470000"/>
    <n v="466000"/>
    <x v="0"/>
    <s v="sup3rfruit"/>
    <n v="1089"/>
    <n v="641000"/>
    <n v="2100000"/>
    <n v="400000000"/>
    <n v="1"/>
    <x v="1"/>
    <x v="0"/>
    <x v="1"/>
    <x v="1"/>
  </r>
  <r>
    <x v="113"/>
    <n v="28"/>
    <x v="0"/>
    <x v="0"/>
    <s v="NA"/>
    <n v="1"/>
    <x v="35"/>
    <x v="19"/>
    <x v="0"/>
    <s v="sza"/>
    <n v="6500"/>
    <x v="109"/>
    <x v="0"/>
    <s v="sza"/>
    <n v="485000"/>
    <n v="491000"/>
    <x v="0"/>
    <s v="sza"/>
    <n v="32"/>
    <n v="5800000"/>
    <n v="1300000"/>
    <n v="522000000"/>
    <n v="1"/>
    <x v="1"/>
    <x v="0"/>
    <x v="1"/>
    <x v="1"/>
  </r>
  <r>
    <x v="114"/>
    <s v="NA"/>
    <x v="0"/>
    <x v="0"/>
    <s v="NA"/>
    <n v="1"/>
    <x v="37"/>
    <x v="38"/>
    <x v="0"/>
    <s v="TheBlaze_Prod"/>
    <n v="198"/>
    <x v="110"/>
    <x v="0"/>
    <s v="TheBlazeProduction"/>
    <n v="68000"/>
    <n v="70000"/>
    <x v="0"/>
    <s v="theblazeprod"/>
    <n v="52"/>
    <n v="61400"/>
    <n v="122000"/>
    <n v="56000000"/>
    <n v="1"/>
    <x v="0"/>
    <x v="0"/>
    <x v="0"/>
    <x v="0"/>
  </r>
  <r>
    <x v="115"/>
    <s v="NA"/>
    <x v="0"/>
    <x v="0"/>
    <s v="NA"/>
    <n v="2"/>
    <x v="38"/>
    <x v="1"/>
    <x v="0"/>
    <s v="thevoidz"/>
    <n v="218"/>
    <x v="111"/>
    <x v="1"/>
    <m/>
    <n v="0"/>
    <n v="0"/>
    <x v="0"/>
    <s v="thevoidz"/>
    <n v="515"/>
    <n v="98300"/>
    <n v="0"/>
    <n v="4700000"/>
    <n v="1"/>
    <x v="0"/>
    <x v="0"/>
    <x v="0"/>
    <x v="0"/>
  </r>
  <r>
    <x v="116"/>
    <s v="NA"/>
    <x v="0"/>
    <x v="0"/>
    <s v="NA"/>
    <n v="8"/>
    <x v="39"/>
    <x v="24"/>
    <x v="0"/>
    <s v="threedaysgrace"/>
    <n v="1600"/>
    <x v="112"/>
    <x v="0"/>
    <s v="threedaysgrace"/>
    <n v="7500000"/>
    <n v="6900000"/>
    <x v="0"/>
    <s v="threedaysgrace"/>
    <n v="893"/>
    <n v="527000"/>
    <n v="2300000"/>
    <n v="1300000000"/>
    <n v="1"/>
    <x v="1"/>
    <x v="1"/>
    <x v="1"/>
    <x v="1"/>
  </r>
  <r>
    <x v="117"/>
    <s v="NA"/>
    <x v="0"/>
    <x v="0"/>
    <s v="NA"/>
    <n v="0"/>
    <x v="40"/>
    <x v="1"/>
    <x v="0"/>
    <s v="tieksmusic"/>
    <n v="1800"/>
    <x v="113"/>
    <x v="0"/>
    <s v="tieksmusic"/>
    <n v="5500"/>
    <n v="5500"/>
    <x v="0"/>
    <s v="tieksmusic"/>
    <n v="392"/>
    <n v="5900"/>
    <n v="2100"/>
    <n v="1200000"/>
    <n v="1"/>
    <x v="0"/>
    <x v="0"/>
    <x v="0"/>
    <x v="0"/>
  </r>
  <r>
    <x v="118"/>
    <n v="28"/>
    <x v="0"/>
    <x v="0"/>
    <s v="NA"/>
    <n v="3"/>
    <x v="1"/>
    <x v="39"/>
    <x v="0"/>
    <s v="tompeterodell"/>
    <n v="4600"/>
    <x v="114"/>
    <x v="0"/>
    <s v="TomOdellmusic"/>
    <n v="710000"/>
    <n v="694000"/>
    <x v="0"/>
    <s v="tompeterodell"/>
    <n v="1028"/>
    <n v="365000"/>
    <n v="0"/>
    <n v="363000000"/>
    <n v="1"/>
    <x v="1"/>
    <x v="0"/>
    <x v="0"/>
    <x v="1"/>
  </r>
  <r>
    <x v="119"/>
    <s v="NA"/>
    <x v="0"/>
    <x v="0"/>
    <s v="NA"/>
    <n v="0"/>
    <x v="8"/>
    <x v="1"/>
    <x v="0"/>
    <s v="thenametomi"/>
    <n v="457"/>
    <x v="115"/>
    <x v="0"/>
    <s v="thenametomi"/>
    <n v="777"/>
    <n v="814"/>
    <x v="0"/>
    <s v="thenametomi"/>
    <n v="291"/>
    <n v="13600"/>
    <n v="0"/>
    <n v="0"/>
    <n v="1"/>
    <x v="0"/>
    <x v="0"/>
    <x v="0"/>
    <x v="0"/>
  </r>
  <r>
    <x v="120"/>
    <n v="23"/>
    <x v="0"/>
    <x v="0"/>
    <s v="NA"/>
    <n v="3"/>
    <x v="4"/>
    <x v="1"/>
    <x v="0"/>
    <s v="ToneStith"/>
    <n v="18400"/>
    <x v="116"/>
    <x v="0"/>
    <s v="tonestithofficial"/>
    <n v="6000"/>
    <n v="6000"/>
    <x v="0"/>
    <s v="tonestith"/>
    <n v="42"/>
    <n v="134000"/>
    <n v="59000"/>
    <n v="3900000"/>
    <n v="1"/>
    <x v="0"/>
    <x v="0"/>
    <x v="0"/>
    <x v="0"/>
  </r>
  <r>
    <x v="121"/>
    <n v="24"/>
    <x v="0"/>
    <x v="0"/>
    <s v="NA"/>
    <n v="1"/>
    <x v="8"/>
    <x v="1"/>
    <x v="0"/>
    <s v="toniromiti"/>
    <n v="63000"/>
    <x v="117"/>
    <x v="0"/>
    <s v="RomitiMusic"/>
    <n v="381000"/>
    <n v="397000"/>
    <x v="0"/>
    <s v="toniromiti"/>
    <n v="383"/>
    <n v="884000"/>
    <n v="700000"/>
    <n v="157000000"/>
    <n v="1"/>
    <x v="0"/>
    <x v="0"/>
    <x v="1"/>
    <x v="1"/>
  </r>
  <r>
    <x v="122"/>
    <n v="26"/>
    <x v="0"/>
    <x v="0"/>
    <s v="NA"/>
    <n v="3"/>
    <x v="2"/>
    <x v="32"/>
    <x v="0"/>
    <s v="tovestyrke"/>
    <n v="3715"/>
    <x v="118"/>
    <x v="0"/>
    <s v="tovestyrke"/>
    <n v="56000"/>
    <n v="55000"/>
    <x v="0"/>
    <s v="tovestyrke"/>
    <n v="1167"/>
    <n v="80600"/>
    <n v="120000"/>
    <n v="30000000"/>
    <n v="1"/>
    <x v="0"/>
    <x v="0"/>
    <x v="0"/>
    <x v="0"/>
  </r>
  <r>
    <x v="123"/>
    <n v="27"/>
    <x v="0"/>
    <x v="0"/>
    <s v="NA"/>
    <n v="3"/>
    <x v="9"/>
    <x v="40"/>
    <x v="0"/>
    <s v="TTChilders"/>
    <n v="2488"/>
    <x v="119"/>
    <x v="0"/>
    <s v="tylerchildersmusic"/>
    <n v="123000"/>
    <n v="125000"/>
    <x v="0"/>
    <s v="timmytychilders"/>
    <n v="928"/>
    <n v="175000"/>
    <n v="69000"/>
    <n v="34000000"/>
    <n v="1"/>
    <x v="0"/>
    <x v="0"/>
    <x v="0"/>
    <x v="0"/>
  </r>
  <r>
    <x v="124"/>
    <n v="40"/>
    <x v="0"/>
    <x v="0"/>
    <s v="NA"/>
    <n v="19"/>
    <x v="4"/>
    <x v="15"/>
    <x v="0"/>
    <s v="usher"/>
    <n v="5800"/>
    <x v="120"/>
    <x v="0"/>
    <s v="usher"/>
    <n v="44000000"/>
    <n v="41000000"/>
    <x v="0"/>
    <s v="usher"/>
    <n v="91"/>
    <n v="8200000"/>
    <n v="0"/>
    <n v="2800000000"/>
    <n v="1"/>
    <x v="1"/>
    <x v="1"/>
    <x v="1"/>
    <x v="1"/>
  </r>
  <r>
    <x v="125"/>
    <s v="NA"/>
    <x v="0"/>
    <x v="0"/>
    <s v="NA"/>
    <s v="NA"/>
    <x v="17"/>
    <x v="1"/>
    <x v="0"/>
    <s v="vrbroussard"/>
    <n v="1118"/>
    <x v="121"/>
    <x v="0"/>
    <s v="valeriebroussardmusic"/>
    <n v="2600"/>
    <n v="2700"/>
    <x v="0"/>
    <s v="valerie.broussard"/>
    <n v="33"/>
    <n v="11300"/>
    <n v="16000"/>
    <n v="3000000"/>
    <n v="1"/>
    <x v="0"/>
    <x v="0"/>
    <x v="0"/>
    <x v="0"/>
  </r>
  <r>
    <x v="126"/>
    <n v="30"/>
    <x v="0"/>
    <x v="0"/>
    <s v="NA"/>
    <n v="0"/>
    <x v="41"/>
    <x v="2"/>
    <x v="0"/>
    <s v="djvanic"/>
    <n v="8587"/>
    <x v="122"/>
    <x v="0"/>
    <s v="djvanic"/>
    <n v="164000"/>
    <n v="163000"/>
    <x v="0"/>
    <s v="djvanic"/>
    <n v="580"/>
    <n v="30600"/>
    <n v="36000"/>
    <n v="5000000"/>
    <n v="1"/>
    <x v="0"/>
    <x v="0"/>
    <x v="0"/>
    <x v="0"/>
  </r>
  <r>
    <x v="127"/>
    <s v="NA"/>
    <x v="0"/>
    <x v="0"/>
    <s v="NA"/>
    <n v="6"/>
    <x v="32"/>
    <x v="28"/>
    <x v="0"/>
    <s v="WALKTHEMOONband"/>
    <n v="808"/>
    <x v="123"/>
    <x v="0"/>
    <s v="walkthemoon"/>
    <n v="450000"/>
    <n v="430000"/>
    <x v="0"/>
    <s v="walkthemoonband"/>
    <n v="550"/>
    <n v="298000"/>
    <n v="685000"/>
    <n v="441000000"/>
    <n v="1"/>
    <x v="1"/>
    <x v="0"/>
    <x v="0"/>
    <x v="1"/>
  </r>
  <r>
    <x v="128"/>
    <s v="NA"/>
    <x v="0"/>
    <x v="0"/>
    <s v="NA"/>
    <s v="NA"/>
    <x v="17"/>
    <x v="1"/>
    <x v="0"/>
    <s v="WinnetkaBowling"/>
    <n v="292"/>
    <x v="124"/>
    <x v="0"/>
    <s v="WinnetkaBowlingLeague"/>
    <n v="1000"/>
    <n v="1000"/>
    <x v="0"/>
    <s v="WinnetkabowlingLeague"/>
    <n v="221"/>
    <n v="10800"/>
    <n v="1500"/>
    <n v="323000"/>
    <n v="1"/>
    <x v="0"/>
    <x v="0"/>
    <x v="0"/>
    <x v="0"/>
  </r>
  <r>
    <x v="129"/>
    <n v="28"/>
    <x v="0"/>
    <x v="0"/>
    <s v="NA"/>
    <n v="4"/>
    <x v="15"/>
    <x v="18"/>
    <x v="0"/>
    <s v="wizkidayo"/>
    <n v="50800"/>
    <x v="125"/>
    <x v="0"/>
    <s v="wizkidmusic"/>
    <n v="2000000"/>
    <n v="2000000"/>
    <x v="0"/>
    <s v="wizkidayo"/>
    <n v="2011"/>
    <n v="7600000"/>
    <n v="0"/>
    <n v="200000000"/>
    <n v="1"/>
    <x v="1"/>
    <x v="1"/>
    <x v="1"/>
    <x v="1"/>
  </r>
  <r>
    <x v="130"/>
    <s v="NA"/>
    <x v="0"/>
    <x v="0"/>
    <s v="NA"/>
    <n v="2"/>
    <x v="42"/>
    <x v="3"/>
    <x v="0"/>
    <s v="wolfalicemusic"/>
    <n v="3948"/>
    <x v="126"/>
    <x v="0"/>
    <s v="wolfalicemusic"/>
    <n v="231000"/>
    <n v="230000"/>
    <x v="0"/>
    <s v="wolfaliceband"/>
    <n v="1393"/>
    <n v="189000"/>
    <n v="129000"/>
    <n v="39000000"/>
    <n v="1"/>
    <x v="1"/>
    <x v="0"/>
    <x v="0"/>
    <x v="0"/>
  </r>
  <r>
    <x v="131"/>
    <s v="NA"/>
    <x v="0"/>
    <x v="0"/>
    <s v="NA"/>
    <s v="NA"/>
    <x v="17"/>
    <x v="1"/>
    <x v="0"/>
    <s v="xlovers"/>
    <n v="687"/>
    <x v="127"/>
    <x v="0"/>
    <s v="XLoversMusic"/>
    <n v="5600"/>
    <n v="5600"/>
    <x v="0"/>
    <s v="xlovers"/>
    <n v="70"/>
    <n v="5700"/>
    <n v="1100"/>
    <n v="206000"/>
    <n v="1"/>
    <x v="0"/>
    <x v="0"/>
    <x v="0"/>
    <x v="0"/>
  </r>
  <r>
    <x v="132"/>
    <n v="26"/>
    <x v="0"/>
    <x v="0"/>
    <s v="NA"/>
    <n v="2"/>
    <x v="4"/>
    <x v="35"/>
    <x v="0"/>
    <s v="zaynmalik"/>
    <n v="3579"/>
    <x v="128"/>
    <x v="0"/>
    <s v="zayn"/>
    <n v="19700000"/>
    <n v="19000000"/>
    <x v="0"/>
    <s v="zayn"/>
    <n v="126"/>
    <n v="30800000"/>
    <n v="0"/>
    <n v="2700000000"/>
    <n v="1"/>
    <x v="1"/>
    <x v="1"/>
    <x v="1"/>
    <x v="1"/>
  </r>
  <r>
    <x v="133"/>
    <s v="NA"/>
    <x v="0"/>
    <x v="0"/>
    <s v="NA"/>
    <n v="0"/>
    <x v="1"/>
    <x v="13"/>
    <x v="0"/>
    <s v="halfaliveco"/>
    <n v="397"/>
    <x v="129"/>
    <x v="0"/>
    <s v="halfalivejoshtaylor"/>
    <n v="14000"/>
    <n v="14000"/>
    <x v="0"/>
    <s v="halfaliveco"/>
    <n v="215"/>
    <n v="78000"/>
    <n v="228000"/>
    <n v="33000000"/>
    <n v="1"/>
    <x v="0"/>
    <x v="0"/>
    <x v="0"/>
    <x v="0"/>
  </r>
  <r>
    <x v="134"/>
    <n v="22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135"/>
    <n v="31"/>
    <x v="1"/>
    <x v="0"/>
    <n v="10000000"/>
    <n v="5"/>
    <x v="2"/>
    <x v="41"/>
    <x v="0"/>
    <s v="aaroncarter"/>
    <n v="4980"/>
    <x v="70"/>
    <x v="0"/>
    <s v="AaronCarterMusic"/>
    <n v="490437"/>
    <n v="472123"/>
    <x v="0"/>
    <s v="aaroncarter"/>
    <n v="161"/>
    <n v="376000"/>
    <n v="85272"/>
    <n v="41201872"/>
    <n v="1"/>
    <x v="1"/>
    <x v="0"/>
    <x v="0"/>
    <x v="0"/>
  </r>
  <r>
    <x v="136"/>
    <s v="NA"/>
    <x v="1"/>
    <x v="0"/>
    <n v="200000000"/>
    <n v="17"/>
    <x v="43"/>
    <x v="1"/>
    <x v="0"/>
    <s v="acdc"/>
    <n v="672"/>
    <x v="130"/>
    <x v="0"/>
    <s v="acdc"/>
    <n v="29266821"/>
    <n v="27242736"/>
    <x v="0"/>
    <s v="acdc"/>
    <n v="498"/>
    <n v="2100000"/>
    <n v="4971771"/>
    <n v="3478049299"/>
    <n v="1"/>
    <x v="1"/>
    <x v="1"/>
    <x v="1"/>
    <x v="1"/>
  </r>
  <r>
    <x v="137"/>
    <n v="64"/>
    <x v="1"/>
    <x v="0"/>
    <s v="NA"/>
    <n v="9"/>
    <x v="44"/>
    <x v="13"/>
    <x v="0"/>
    <s v="adamaofficial"/>
    <n v="835"/>
    <x v="131"/>
    <x v="0"/>
    <s v="antmusicofficial"/>
    <n v="179022"/>
    <n v="168795"/>
    <x v="0"/>
    <s v="adamantofficial"/>
    <n v="413"/>
    <n v="12800"/>
    <n v="28000"/>
    <n v="25312602"/>
    <n v="1"/>
    <x v="0"/>
    <x v="0"/>
    <x v="0"/>
    <x v="0"/>
  </r>
  <r>
    <x v="138"/>
    <n v="37"/>
    <x v="1"/>
    <x v="0"/>
    <n v="3000000"/>
    <n v="3"/>
    <x v="2"/>
    <x v="36"/>
    <x v="0"/>
    <s v="adamlambert"/>
    <n v="8496"/>
    <x v="18"/>
    <x v="0"/>
    <s v="AdamLambert"/>
    <n v="4698787"/>
    <n v="4431318"/>
    <x v="0"/>
    <s v="adamlambert"/>
    <n v="2307"/>
    <n v="1300000"/>
    <n v="1246121"/>
    <n v="473848422"/>
    <n v="1"/>
    <x v="1"/>
    <x v="1"/>
    <x v="1"/>
    <x v="1"/>
  </r>
  <r>
    <x v="139"/>
    <n v="31"/>
    <x v="1"/>
    <x v="0"/>
    <n v="100000000"/>
    <n v="3"/>
    <x v="2"/>
    <x v="6"/>
    <x v="0"/>
    <s v="adele"/>
    <n v="309"/>
    <x v="132"/>
    <x v="0"/>
    <s v="adele"/>
    <n v="63177167"/>
    <n v="59067735"/>
    <x v="0"/>
    <s v="adele"/>
    <n v="355"/>
    <n v="31800000"/>
    <n v="19771482"/>
    <n v="8531000971"/>
    <n v="1"/>
    <x v="1"/>
    <x v="1"/>
    <x v="1"/>
    <x v="1"/>
  </r>
  <r>
    <x v="140"/>
    <s v="NA"/>
    <x v="1"/>
    <x v="0"/>
    <s v="NA"/>
    <n v="6"/>
    <x v="45"/>
    <x v="24"/>
    <x v="1"/>
    <m/>
    <n v="0"/>
    <x v="58"/>
    <x v="0"/>
    <s v="officialadema"/>
    <n v="31693"/>
    <n v="30787"/>
    <x v="1"/>
    <m/>
    <n v="0"/>
    <n v="0"/>
    <n v="2076"/>
    <n v="760640"/>
    <n v="1"/>
    <x v="0"/>
    <x v="0"/>
    <x v="0"/>
    <x v="0"/>
  </r>
  <r>
    <x v="141"/>
    <s v="NA"/>
    <x v="1"/>
    <x v="0"/>
    <n v="150000000"/>
    <n v="15"/>
    <x v="43"/>
    <x v="42"/>
    <x v="0"/>
    <s v="aerosmith"/>
    <n v="5424"/>
    <x v="133"/>
    <x v="0"/>
    <s v="aerosmith"/>
    <n v="16046342"/>
    <n v="14315092"/>
    <x v="0"/>
    <s v="aerosmith"/>
    <n v="1496"/>
    <n v="2000000"/>
    <n v="2099073"/>
    <n v="1752148928"/>
    <n v="1"/>
    <x v="1"/>
    <x v="1"/>
    <x v="1"/>
    <x v="1"/>
  </r>
  <r>
    <x v="142"/>
    <n v="60"/>
    <x v="1"/>
    <x v="0"/>
    <n v="80000000"/>
    <n v="20"/>
    <x v="9"/>
    <x v="43"/>
    <x v="0"/>
    <s v="officialjackson"/>
    <n v="1791"/>
    <x v="134"/>
    <x v="0"/>
    <s v="officialalanjackson"/>
    <n v="4843628"/>
    <n v="4356673"/>
    <x v="0"/>
    <s v="officialalanjackson"/>
    <n v="427"/>
    <n v="366000"/>
    <n v="1147638"/>
    <n v="860487289"/>
    <n v="1"/>
    <x v="1"/>
    <x v="1"/>
    <x v="0"/>
    <x v="1"/>
  </r>
  <r>
    <x v="143"/>
    <n v="71"/>
    <x v="1"/>
    <x v="0"/>
    <n v="50000000"/>
    <n v="27"/>
    <x v="43"/>
    <x v="44"/>
    <x v="0"/>
    <s v="alicecooper"/>
    <n v="2216"/>
    <x v="135"/>
    <x v="0"/>
    <s v="alicecooper"/>
    <n v="4365926"/>
    <n v="3907148"/>
    <x v="0"/>
    <s v="alicecooper"/>
    <n v="1224"/>
    <n v="980000"/>
    <n v="298190"/>
    <n v="255426038"/>
    <n v="1"/>
    <x v="1"/>
    <x v="1"/>
    <x v="1"/>
    <x v="1"/>
  </r>
  <r>
    <x v="8"/>
    <n v="38"/>
    <x v="1"/>
    <x v="0"/>
    <n v="65000000"/>
    <n v="6"/>
    <x v="4"/>
    <x v="41"/>
    <x v="0"/>
    <s v="aliciakeys"/>
    <n v="8069"/>
    <x v="8"/>
    <x v="0"/>
    <s v="aliciakeys"/>
    <n v="33074459"/>
    <n v="31023526"/>
    <x v="0"/>
    <s v="aliciakeys"/>
    <n v="2295"/>
    <n v="15900000"/>
    <n v="3418305"/>
    <n v="1941081782"/>
    <n v="1"/>
    <x v="1"/>
    <x v="1"/>
    <x v="1"/>
    <x v="1"/>
  </r>
  <r>
    <x v="144"/>
    <n v="42"/>
    <x v="1"/>
    <x v="0"/>
    <s v="NA"/>
    <n v="4"/>
    <x v="11"/>
    <x v="14"/>
    <x v="1"/>
    <m/>
    <n v="0"/>
    <x v="58"/>
    <x v="1"/>
    <m/>
    <n v="0"/>
    <n v="0"/>
    <x v="1"/>
    <m/>
    <n v="0"/>
    <n v="0"/>
    <n v="54"/>
    <n v="1605"/>
    <n v="1"/>
    <x v="0"/>
    <x v="0"/>
    <x v="0"/>
    <x v="0"/>
  </r>
  <r>
    <x v="145"/>
    <n v="34"/>
    <x v="1"/>
    <x v="0"/>
    <n v="40000000"/>
    <n v="6"/>
    <x v="46"/>
    <x v="36"/>
    <x v="0"/>
    <s v="avrillavigne"/>
    <n v="4000"/>
    <x v="136"/>
    <x v="0"/>
    <s v="avrillavigne"/>
    <n v="49254112"/>
    <n v="46912771"/>
    <x v="0"/>
    <s v="avrillavigne"/>
    <n v="246"/>
    <n v="6900000"/>
    <n v="9172486"/>
    <n v="3966502213"/>
    <n v="1"/>
    <x v="1"/>
    <x v="1"/>
    <x v="1"/>
    <x v="1"/>
  </r>
  <r>
    <x v="146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147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148"/>
    <s v="NA"/>
    <x v="1"/>
    <x v="0"/>
    <s v="NA"/>
    <n v="2"/>
    <x v="47"/>
    <x v="1"/>
    <x v="1"/>
    <m/>
    <n v="0"/>
    <x v="58"/>
    <x v="0"/>
    <s v="ateezofficial"/>
    <n v="49955"/>
    <n v="54134"/>
    <x v="1"/>
    <m/>
    <n v="0"/>
    <n v="0"/>
    <n v="21672"/>
    <n v="0"/>
    <n v="1"/>
    <x v="0"/>
    <x v="0"/>
    <x v="0"/>
    <x v="0"/>
  </r>
  <r>
    <x v="149"/>
    <n v="60"/>
    <x v="1"/>
    <x v="0"/>
    <s v="NA"/>
    <n v="8"/>
    <x v="4"/>
    <x v="1"/>
    <x v="0"/>
    <s v="KennyEdmonds"/>
    <n v="811"/>
    <x v="137"/>
    <x v="0"/>
    <s v="babyface"/>
    <n v="1548498"/>
    <n v="1473686"/>
    <x v="0"/>
    <s v="babyface"/>
    <n v="196"/>
    <n v="315000"/>
    <n v="15593"/>
    <n v="6579944"/>
    <n v="1"/>
    <x v="0"/>
    <x v="1"/>
    <x v="0"/>
    <x v="0"/>
  </r>
  <r>
    <x v="11"/>
    <s v="NA"/>
    <x v="1"/>
    <x v="0"/>
    <n v="100000000"/>
    <n v="9"/>
    <x v="2"/>
    <x v="45"/>
    <x v="0"/>
    <s v="backstreetboys"/>
    <n v="18600"/>
    <x v="11"/>
    <x v="0"/>
    <s v="backstreetboys"/>
    <n v="11165902"/>
    <n v="10604331"/>
    <x v="0"/>
    <s v="backstreetboys"/>
    <n v="2036"/>
    <n v="2000000"/>
    <n v="3528795"/>
    <n v="2254979672"/>
    <n v="1"/>
    <x v="1"/>
    <x v="1"/>
    <x v="1"/>
    <x v="1"/>
  </r>
  <r>
    <x v="150"/>
    <n v="77"/>
    <x v="1"/>
    <x v="0"/>
    <n v="150000000"/>
    <n v="36"/>
    <x v="48"/>
    <x v="46"/>
    <x v="0"/>
    <s v="barbrastreisand"/>
    <n v="2667"/>
    <x v="138"/>
    <x v="0"/>
    <s v="barbrastreisand"/>
    <n v="2705715"/>
    <n v="2368838"/>
    <x v="0"/>
    <s v="barbrastreisand"/>
    <n v="691"/>
    <n v="950000"/>
    <n v="142688"/>
    <n v="63225646"/>
    <n v="1"/>
    <x v="1"/>
    <x v="1"/>
    <x v="1"/>
    <x v="0"/>
  </r>
  <r>
    <x v="151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152"/>
    <n v="37"/>
    <x v="1"/>
    <x v="0"/>
    <n v="100000000"/>
    <n v="6"/>
    <x v="4"/>
    <x v="41"/>
    <x v="0"/>
    <s v="beyonce"/>
    <n v="12"/>
    <x v="139"/>
    <x v="0"/>
    <s v="beyonce"/>
    <n v="61897381"/>
    <n v="58779838"/>
    <x v="0"/>
    <s v="beyonce"/>
    <n v="1781"/>
    <n v="128000000"/>
    <n v="18575712"/>
    <n v="10710445935"/>
    <n v="1"/>
    <x v="1"/>
    <x v="1"/>
    <x v="1"/>
    <x v="1"/>
  </r>
  <r>
    <x v="153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154"/>
    <n v="70"/>
    <x v="1"/>
    <x v="0"/>
    <n v="150000000"/>
    <n v="13"/>
    <x v="8"/>
    <x v="47"/>
    <x v="0"/>
    <s v="billyjoel"/>
    <n v="1217"/>
    <x v="140"/>
    <x v="0"/>
    <s v="billyjoel"/>
    <n v="3467816"/>
    <n v="2934629"/>
    <x v="0"/>
    <s v="billyjoel"/>
    <n v="287"/>
    <n v="207000"/>
    <n v="722147"/>
    <n v="723855739"/>
    <n v="1"/>
    <x v="1"/>
    <x v="1"/>
    <x v="0"/>
    <x v="1"/>
  </r>
  <r>
    <x v="155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156"/>
    <s v="NA"/>
    <x v="1"/>
    <x v="0"/>
    <n v="24000000"/>
    <n v="13"/>
    <x v="43"/>
    <x v="44"/>
    <x v="1"/>
    <m/>
    <n v="0"/>
    <x v="58"/>
    <x v="0"/>
    <s v="blueoustercult"/>
    <n v="738603"/>
    <n v="661841"/>
    <x v="1"/>
    <m/>
    <n v="0"/>
    <n v="0"/>
    <n v="9949"/>
    <n v="7202110"/>
    <n v="1"/>
    <x v="0"/>
    <x v="0"/>
    <x v="0"/>
    <x v="0"/>
  </r>
  <r>
    <x v="157"/>
    <n v="78"/>
    <x v="1"/>
    <x v="0"/>
    <n v="100000000"/>
    <n v="38"/>
    <x v="24"/>
    <x v="42"/>
    <x v="0"/>
    <s v="bobdylan"/>
    <n v="628"/>
    <x v="141"/>
    <x v="0"/>
    <s v="bobdylan"/>
    <n v="6593335"/>
    <n v="6057849"/>
    <x v="0"/>
    <s v="bobdylan"/>
    <n v="106"/>
    <n v="167000"/>
    <n v="428790"/>
    <n v="287365113"/>
    <n v="1"/>
    <x v="1"/>
    <x v="1"/>
    <x v="0"/>
    <x v="1"/>
  </r>
  <r>
    <x v="158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159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160"/>
    <n v="68"/>
    <x v="1"/>
    <x v="0"/>
    <s v="NA"/>
    <n v="15"/>
    <x v="8"/>
    <x v="48"/>
    <x v="0"/>
    <s v="BonnieTOfficial"/>
    <n v="227"/>
    <x v="142"/>
    <x v="0"/>
    <s v="bonnietylerofficial"/>
    <n v="795680"/>
    <n v="730562"/>
    <x v="1"/>
    <m/>
    <n v="0"/>
    <n v="0"/>
    <n v="880333"/>
    <n v="716467569"/>
    <n v="1"/>
    <x v="0"/>
    <x v="0"/>
    <x v="0"/>
    <x v="1"/>
  </r>
  <r>
    <x v="16"/>
    <n v="37"/>
    <x v="1"/>
    <x v="0"/>
    <n v="150000000"/>
    <n v="9"/>
    <x v="2"/>
    <x v="45"/>
    <x v="0"/>
    <s v="britneyspears"/>
    <n v="5634"/>
    <x v="16"/>
    <x v="0"/>
    <s v="britneyspears"/>
    <n v="37838167"/>
    <n v="35282439"/>
    <x v="0"/>
    <s v="britneyspears"/>
    <n v="2175"/>
    <n v="21900000"/>
    <n v="6662135"/>
    <n v="4959452633"/>
    <n v="1"/>
    <x v="1"/>
    <x v="1"/>
    <x v="1"/>
    <x v="1"/>
  </r>
  <r>
    <x v="161"/>
    <n v="69"/>
    <x v="1"/>
    <x v="0"/>
    <n v="135000000"/>
    <n v="19"/>
    <x v="8"/>
    <x v="40"/>
    <x v="0"/>
    <s v="springsteen"/>
    <n v="3885"/>
    <x v="143"/>
    <x v="0"/>
    <s v="brucespringsteen"/>
    <n v="5395274"/>
    <n v="4704731"/>
    <x v="0"/>
    <s v="springsteen"/>
    <n v="459"/>
    <n v="858000"/>
    <n v="761755"/>
    <n v="747700754"/>
    <n v="1"/>
    <x v="1"/>
    <x v="1"/>
    <x v="1"/>
    <x v="1"/>
  </r>
  <r>
    <x v="162"/>
    <n v="35"/>
    <x v="1"/>
    <x v="0"/>
    <s v="NA"/>
    <n v="5"/>
    <x v="7"/>
    <x v="38"/>
    <x v="0"/>
    <s v="calvinharris"/>
    <n v="1215"/>
    <x v="144"/>
    <x v="0"/>
    <s v="calvinharris"/>
    <n v="13757885"/>
    <n v="13146427"/>
    <x v="0"/>
    <s v="calvinharris"/>
    <n v="1893"/>
    <n v="10200000"/>
    <n v="16543648"/>
    <n v="11094187151"/>
    <n v="1"/>
    <x v="1"/>
    <x v="1"/>
    <x v="1"/>
    <x v="1"/>
  </r>
  <r>
    <x v="163"/>
    <n v="73"/>
    <x v="1"/>
    <x v="0"/>
    <s v="NA"/>
    <n v="22"/>
    <x v="32"/>
    <x v="47"/>
    <x v="0"/>
    <s v="carlysimonHQ"/>
    <n v="1347"/>
    <x v="145"/>
    <x v="0"/>
    <s v="carlysimonofficial"/>
    <n v="923686"/>
    <n v="774060"/>
    <x v="0"/>
    <s v="carlysimonhq"/>
    <n v="526"/>
    <n v="43100"/>
    <n v="125385"/>
    <n v="116376265"/>
    <n v="1"/>
    <x v="0"/>
    <x v="0"/>
    <x v="0"/>
    <x v="0"/>
  </r>
  <r>
    <x v="164"/>
    <n v="70"/>
    <x v="1"/>
    <x v="0"/>
    <s v="NA"/>
    <n v="15"/>
    <x v="24"/>
    <x v="36"/>
    <x v="0"/>
    <s v="YusufCatStevens"/>
    <n v="1967"/>
    <x v="146"/>
    <x v="0"/>
    <s v="YusufCatStevens"/>
    <n v="1398153"/>
    <n v="1233096"/>
    <x v="0"/>
    <s v="yusufcatstevens"/>
    <n v="655"/>
    <n v="79000"/>
    <n v="43644"/>
    <n v="8397685"/>
    <n v="1"/>
    <x v="0"/>
    <x v="1"/>
    <x v="0"/>
    <x v="0"/>
  </r>
  <r>
    <x v="165"/>
    <n v="51"/>
    <x v="1"/>
    <x v="0"/>
    <n v="200000000"/>
    <n v="25"/>
    <x v="2"/>
    <x v="9"/>
    <x v="0"/>
    <s v="celinedion"/>
    <n v="1931"/>
    <x v="147"/>
    <x v="0"/>
    <s v="celinedion"/>
    <n v="23091052"/>
    <n v="21241026"/>
    <x v="0"/>
    <s v="celinedion"/>
    <n v="368"/>
    <n v="3300000"/>
    <n v="3091337"/>
    <n v="1914795207"/>
    <n v="1"/>
    <x v="1"/>
    <x v="1"/>
    <x v="1"/>
    <x v="1"/>
  </r>
  <r>
    <x v="166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167"/>
    <n v="82"/>
    <x v="1"/>
    <x v="0"/>
    <s v="NA"/>
    <n v="32"/>
    <x v="9"/>
    <x v="43"/>
    <x v="0"/>
    <s v="charliedaniels"/>
    <n v="67300"/>
    <x v="148"/>
    <x v="0"/>
    <s v="charliedanielsband"/>
    <n v="1956894"/>
    <n v="1724679"/>
    <x v="0"/>
    <s v="thecharliedanielsband"/>
    <n v="667"/>
    <n v="68300"/>
    <n v="9741"/>
    <n v="11907086"/>
    <n v="1"/>
    <x v="1"/>
    <x v="1"/>
    <x v="0"/>
    <x v="0"/>
  </r>
  <r>
    <x v="168"/>
    <s v="NA"/>
    <x v="1"/>
    <x v="0"/>
    <n v="20000000"/>
    <n v="20"/>
    <x v="8"/>
    <x v="24"/>
    <x v="0"/>
    <s v="cheaptrick"/>
    <n v="1260"/>
    <x v="149"/>
    <x v="0"/>
    <s v="cheaptrick"/>
    <n v="973516"/>
    <n v="846275"/>
    <x v="1"/>
    <m/>
    <n v="0"/>
    <n v="0"/>
    <n v="101308"/>
    <n v="86703975"/>
    <n v="1"/>
    <x v="0"/>
    <x v="0"/>
    <x v="0"/>
    <x v="0"/>
  </r>
  <r>
    <x v="169"/>
    <n v="77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7"/>
    <n v="30"/>
    <x v="1"/>
    <x v="0"/>
    <n v="100000000"/>
    <n v="9"/>
    <x v="4"/>
    <x v="41"/>
    <x v="0"/>
    <s v="chrisbrown"/>
    <n v="4412"/>
    <x v="27"/>
    <x v="0"/>
    <s v="chrisbrown"/>
    <n v="41891657"/>
    <n v="40421829"/>
    <x v="0"/>
    <s v="chrisbrownofficial"/>
    <n v="6383"/>
    <n v="54100000"/>
    <n v="16435249"/>
    <n v="8251457611"/>
    <n v="1"/>
    <x v="1"/>
    <x v="1"/>
    <x v="1"/>
    <x v="1"/>
  </r>
  <r>
    <x v="28"/>
    <n v="38"/>
    <x v="1"/>
    <x v="0"/>
    <n v="75000000"/>
    <n v="8"/>
    <x v="4"/>
    <x v="15"/>
    <x v="0"/>
    <s v="xtina"/>
    <n v="1519"/>
    <x v="28"/>
    <x v="0"/>
    <s v="christinaaguilera"/>
    <n v="23907188"/>
    <n v="21973938"/>
    <x v="0"/>
    <s v="xtina"/>
    <n v="289"/>
    <n v="6000000"/>
    <n v="3737048"/>
    <n v="2469450968"/>
    <n v="1"/>
    <x v="1"/>
    <x v="1"/>
    <x v="1"/>
    <x v="1"/>
  </r>
  <r>
    <x v="170"/>
    <n v="33"/>
    <x v="1"/>
    <x v="0"/>
    <n v="23000000"/>
    <n v="7"/>
    <x v="4"/>
    <x v="15"/>
    <x v="0"/>
    <s v="ciara"/>
    <n v="11000"/>
    <x v="150"/>
    <x v="0"/>
    <s v="ciaramusic"/>
    <n v="13354672"/>
    <n v="12867275"/>
    <x v="1"/>
    <m/>
    <n v="0"/>
    <n v="0"/>
    <n v="4004542"/>
    <n v="2101637461"/>
    <n v="1"/>
    <x v="1"/>
    <x v="1"/>
    <x v="0"/>
    <x v="1"/>
  </r>
  <r>
    <x v="171"/>
    <s v="NA"/>
    <x v="1"/>
    <x v="0"/>
    <n v="90000000"/>
    <n v="16"/>
    <x v="49"/>
    <x v="40"/>
    <x v="1"/>
    <m/>
    <n v="0"/>
    <x v="58"/>
    <x v="0"/>
    <s v="ClannadMusic"/>
    <n v="73749"/>
    <n v="71785"/>
    <x v="1"/>
    <m/>
    <n v="0"/>
    <n v="0"/>
    <n v="0"/>
    <n v="0"/>
    <n v="1"/>
    <x v="0"/>
    <x v="0"/>
    <x v="0"/>
    <x v="0"/>
  </r>
  <r>
    <x v="172"/>
    <n v="80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173"/>
    <n v="65"/>
    <x v="1"/>
    <x v="0"/>
    <n v="50000000"/>
    <n v="11"/>
    <x v="44"/>
    <x v="15"/>
    <x v="0"/>
    <s v="cyndilauper"/>
    <n v="4648"/>
    <x v="151"/>
    <x v="0"/>
    <s v="officialcyndilauper"/>
    <n v="3158978"/>
    <n v="2764603"/>
    <x v="0"/>
    <s v="cyndilauper"/>
    <n v="1499"/>
    <n v="730000"/>
    <n v="1441068"/>
    <n v="1323513012"/>
    <n v="1"/>
    <x v="1"/>
    <x v="1"/>
    <x v="1"/>
    <x v="1"/>
  </r>
  <r>
    <x v="174"/>
    <s v="NA"/>
    <x v="1"/>
    <x v="0"/>
    <n v="12000000"/>
    <n v="4"/>
    <x v="50"/>
    <x v="38"/>
    <x v="0"/>
    <s v="giorgiomoroder"/>
    <n v="2602"/>
    <x v="152"/>
    <x v="0"/>
    <s v="daftpunk"/>
    <n v="12938273"/>
    <n v="12022205"/>
    <x v="0"/>
    <s v="daftpunk"/>
    <n v="48"/>
    <n v="395000"/>
    <n v="3246944"/>
    <n v="1157627184"/>
    <n v="1"/>
    <x v="0"/>
    <x v="1"/>
    <x v="0"/>
    <x v="1"/>
  </r>
  <r>
    <x v="175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176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177"/>
    <n v="43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178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179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180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181"/>
    <n v="73"/>
    <x v="1"/>
    <x v="0"/>
    <n v="250000000"/>
    <n v="4"/>
    <x v="51"/>
    <x v="49"/>
    <x v="0"/>
    <s v="_DavidGilmour"/>
    <n v="527"/>
    <x v="39"/>
    <x v="0"/>
    <s v="davidgilmour"/>
    <n v="2472681"/>
    <n v="2404876"/>
    <x v="0"/>
    <s v="davidgilmour"/>
    <n v="163"/>
    <n v="513000"/>
    <n v="334015"/>
    <n v="51647460"/>
    <n v="1"/>
    <x v="0"/>
    <x v="1"/>
    <x v="1"/>
    <x v="0"/>
  </r>
  <r>
    <x v="182"/>
    <n v="44"/>
    <x v="1"/>
    <x v="0"/>
    <s v="NA"/>
    <n v="5"/>
    <x v="4"/>
    <x v="50"/>
    <x v="0"/>
    <s v="Deborah_cox"/>
    <n v="32200"/>
    <x v="153"/>
    <x v="0"/>
    <s v="deborahcoxdrg"/>
    <n v="527490"/>
    <n v="513387"/>
    <x v="0"/>
    <s v="deborahcox"/>
    <n v="2629"/>
    <n v="239000"/>
    <n v="155633"/>
    <n v="100303718"/>
    <n v="1"/>
    <x v="1"/>
    <x v="0"/>
    <x v="0"/>
    <x v="0"/>
  </r>
  <r>
    <x v="183"/>
    <n v="34"/>
    <x v="1"/>
    <x v="1"/>
    <n v="8000000"/>
    <n v="5"/>
    <x v="2"/>
    <x v="36"/>
    <x v="0"/>
    <s v="deltagoodrem"/>
    <n v="11400"/>
    <x v="154"/>
    <x v="0"/>
    <s v="deltagoodremmusic"/>
    <n v="432192"/>
    <n v="418211"/>
    <x v="0"/>
    <s v="deltagoodrem"/>
    <n v="1820"/>
    <n v="465000"/>
    <n v="122558"/>
    <n v="44271346"/>
    <n v="1"/>
    <x v="1"/>
    <x v="0"/>
    <x v="1"/>
    <x v="0"/>
  </r>
  <r>
    <x v="184"/>
    <s v="NA"/>
    <x v="1"/>
    <x v="0"/>
    <n v="100000000"/>
    <n v="14"/>
    <x v="44"/>
    <x v="51"/>
    <x v="0"/>
    <s v="depechemode"/>
    <n v="1234"/>
    <x v="155"/>
    <x v="0"/>
    <s v="depechemode"/>
    <n v="7151524"/>
    <n v="6486135"/>
    <x v="0"/>
    <s v="depechemode"/>
    <n v="595"/>
    <n v="730000"/>
    <n v="871994"/>
    <n v="943105786"/>
    <n v="1"/>
    <x v="1"/>
    <x v="1"/>
    <x v="1"/>
    <x v="1"/>
  </r>
  <r>
    <x v="185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186"/>
    <n v="75"/>
    <x v="1"/>
    <x v="0"/>
    <s v="NA"/>
    <n v="20"/>
    <x v="4"/>
    <x v="6"/>
    <x v="0"/>
    <s v="DianaRoss"/>
    <n v="411"/>
    <x v="156"/>
    <x v="0"/>
    <s v="DianaRoss"/>
    <n v="1971389"/>
    <n v="1773507"/>
    <x v="0"/>
    <s v="dianaross"/>
    <n v="116"/>
    <n v="403000"/>
    <n v="9082"/>
    <n v="2238704"/>
    <n v="1"/>
    <x v="1"/>
    <x v="1"/>
    <x v="0"/>
    <x v="0"/>
  </r>
  <r>
    <x v="187"/>
    <n v="78"/>
    <x v="1"/>
    <x v="0"/>
    <n v="35000000"/>
    <n v="25"/>
    <x v="4"/>
    <x v="6"/>
    <x v="0"/>
    <s v="_DionneWarwick"/>
    <n v="2119"/>
    <x v="157"/>
    <x v="0"/>
    <s v="officialdionne"/>
    <n v="96180"/>
    <n v="93373"/>
    <x v="0"/>
    <s v="therealdionnew"/>
    <n v="60"/>
    <n v="6461"/>
    <n v="6960"/>
    <n v="2106350"/>
    <n v="1"/>
    <x v="0"/>
    <x v="0"/>
    <x v="0"/>
    <x v="0"/>
  </r>
  <r>
    <x v="188"/>
    <n v="73"/>
    <x v="1"/>
    <x v="0"/>
    <n v="100000000"/>
    <n v="58"/>
    <x v="9"/>
    <x v="43"/>
    <x v="0"/>
    <s v="dollyparton"/>
    <n v="1978"/>
    <x v="158"/>
    <x v="0"/>
    <s v="stellapartonofficial"/>
    <n v="96970"/>
    <n v="93643"/>
    <x v="0"/>
    <s v="dollyparton"/>
    <n v="415"/>
    <n v="1800000"/>
    <n v="230496"/>
    <n v="102162165"/>
    <n v="1"/>
    <x v="1"/>
    <x v="0"/>
    <x v="1"/>
    <x v="0"/>
  </r>
  <r>
    <x v="189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190"/>
    <n v="73"/>
    <x v="1"/>
    <x v="0"/>
    <s v="NA"/>
    <n v="26"/>
    <x v="24"/>
    <x v="14"/>
    <x v="1"/>
    <m/>
    <n v="0"/>
    <x v="58"/>
    <x v="0"/>
    <s v="DonovanOfficial"/>
    <n v="270927"/>
    <n v="237143"/>
    <x v="1"/>
    <m/>
    <n v="0"/>
    <n v="0"/>
    <n v="4379"/>
    <n v="2180272"/>
    <n v="1"/>
    <x v="0"/>
    <x v="0"/>
    <x v="0"/>
    <x v="0"/>
  </r>
  <r>
    <x v="191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192"/>
    <s v="NA"/>
    <x v="1"/>
    <x v="0"/>
    <n v="100000000"/>
    <n v="14"/>
    <x v="44"/>
    <x v="51"/>
    <x v="0"/>
    <s v="duranduran"/>
    <n v="26500"/>
    <x v="159"/>
    <x v="0"/>
    <s v="duranduran"/>
    <n v="2590217"/>
    <n v="2110065"/>
    <x v="0"/>
    <s v="duranduran"/>
    <n v="2734"/>
    <n v="325000"/>
    <n v="242258"/>
    <n v="187795204"/>
    <n v="1"/>
    <x v="1"/>
    <x v="1"/>
    <x v="0"/>
    <x v="1"/>
  </r>
  <r>
    <x v="193"/>
    <s v="NA"/>
    <x v="1"/>
    <x v="0"/>
    <n v="90000000"/>
    <n v="22"/>
    <x v="4"/>
    <x v="6"/>
    <x v="0"/>
    <s v="earthwindfire"/>
    <n v="5991"/>
    <x v="160"/>
    <x v="0"/>
    <s v="earthwindandfire"/>
    <n v="2278959"/>
    <n v="2019290"/>
    <x v="0"/>
    <s v="earthwindandfire"/>
    <n v="609"/>
    <n v="133000"/>
    <n v="796674"/>
    <n v="824071619"/>
    <n v="1"/>
    <x v="0"/>
    <x v="1"/>
    <x v="0"/>
    <x v="1"/>
  </r>
  <r>
    <x v="194"/>
    <n v="70"/>
    <x v="1"/>
    <x v="0"/>
    <s v="NA"/>
    <n v="12"/>
    <x v="8"/>
    <x v="36"/>
    <x v="0"/>
    <s v="ImEddieMoney"/>
    <n v="971"/>
    <x v="161"/>
    <x v="0"/>
    <s v="eddiemoney"/>
    <n v="362622"/>
    <n v="316710"/>
    <x v="0"/>
    <s v="imeddiemoney"/>
    <n v="479"/>
    <n v="12100"/>
    <n v="3665"/>
    <n v="3275240"/>
    <n v="1"/>
    <x v="0"/>
    <x v="0"/>
    <x v="0"/>
    <x v="0"/>
  </r>
  <r>
    <x v="195"/>
    <s v="NA"/>
    <x v="1"/>
    <x v="0"/>
    <n v="50000000"/>
    <n v="13"/>
    <x v="52"/>
    <x v="36"/>
    <x v="1"/>
    <m/>
    <n v="0"/>
    <x v="58"/>
    <x v="0"/>
    <s v="electriclightorchestra"/>
    <n v="1565128"/>
    <n v="1361396"/>
    <x v="1"/>
    <m/>
    <n v="0"/>
    <n v="0"/>
    <n v="231204"/>
    <n v="206039276"/>
    <n v="1"/>
    <x v="0"/>
    <x v="1"/>
    <x v="0"/>
    <x v="1"/>
  </r>
  <r>
    <x v="196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197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198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199"/>
    <s v="NA"/>
    <x v="1"/>
    <x v="0"/>
    <s v="NA"/>
    <n v="3"/>
    <x v="36"/>
    <x v="36"/>
    <x v="0"/>
    <s v="Expose_Online"/>
    <n v="2872"/>
    <x v="162"/>
    <x v="0"/>
    <s v="exposeonline"/>
    <n v="85980"/>
    <n v="82309"/>
    <x v="1"/>
    <m/>
    <n v="0"/>
    <n v="0"/>
    <n v="42097"/>
    <n v="31723095"/>
    <n v="1"/>
    <x v="0"/>
    <x v="0"/>
    <x v="0"/>
    <x v="0"/>
  </r>
  <r>
    <x v="200"/>
    <n v="45"/>
    <x v="1"/>
    <x v="0"/>
    <s v="NA"/>
    <n v="8"/>
    <x v="36"/>
    <x v="7"/>
    <x v="1"/>
    <m/>
    <n v="0"/>
    <x v="58"/>
    <x v="0"/>
    <s v="Fey.oficial"/>
    <n v="527085"/>
    <n v="519203"/>
    <x v="1"/>
    <m/>
    <n v="0"/>
    <n v="0"/>
    <n v="184763"/>
    <n v="171702210"/>
    <n v="1"/>
    <x v="0"/>
    <x v="0"/>
    <x v="0"/>
    <x v="1"/>
  </r>
  <r>
    <x v="201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02"/>
    <s v="NA"/>
    <x v="1"/>
    <x v="0"/>
    <s v="NA"/>
    <n v="7"/>
    <x v="20"/>
    <x v="52"/>
    <x v="1"/>
    <m/>
    <n v="0"/>
    <x v="58"/>
    <x v="0"/>
    <s v="fishbonemusic"/>
    <n v="120067"/>
    <n v="115340"/>
    <x v="1"/>
    <m/>
    <n v="0"/>
    <n v="0"/>
    <n v="9643"/>
    <n v="9255477"/>
    <n v="1"/>
    <x v="0"/>
    <x v="0"/>
    <x v="0"/>
    <x v="0"/>
  </r>
  <r>
    <x v="47"/>
    <s v="NA"/>
    <x v="1"/>
    <x v="0"/>
    <n v="12000000"/>
    <n v="9"/>
    <x v="20"/>
    <x v="53"/>
    <x v="0"/>
    <s v="foofighters"/>
    <n v="3416"/>
    <x v="47"/>
    <x v="0"/>
    <s v="foofighters"/>
    <n v="11750962"/>
    <n v="10986151"/>
    <x v="0"/>
    <s v="foofighters"/>
    <n v="674"/>
    <n v="3400000"/>
    <n v="2333553"/>
    <n v="1636095822"/>
    <n v="1"/>
    <x v="1"/>
    <x v="1"/>
    <x v="1"/>
    <x v="1"/>
  </r>
  <r>
    <x v="203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04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05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06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07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08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09"/>
    <n v="61"/>
    <x v="1"/>
    <x v="0"/>
    <n v="115000000"/>
    <n v="12"/>
    <x v="36"/>
    <x v="50"/>
    <x v="0"/>
    <s v="gloriaestefan"/>
    <n v="38200"/>
    <x v="163"/>
    <x v="0"/>
    <s v="gloriaestefan"/>
    <n v="1160086"/>
    <n v="1018286"/>
    <x v="0"/>
    <s v="gloriaestefan"/>
    <n v="2103"/>
    <n v="508000"/>
    <n v="315760"/>
    <n v="254535363"/>
    <n v="1"/>
    <x v="1"/>
    <x v="1"/>
    <x v="1"/>
    <x v="1"/>
  </r>
  <r>
    <x v="210"/>
    <s v="NA"/>
    <x v="1"/>
    <x v="0"/>
    <n v="40000000"/>
    <n v="18"/>
    <x v="32"/>
    <x v="1"/>
    <x v="0"/>
    <s v="halloates"/>
    <n v="4256"/>
    <x v="164"/>
    <x v="0"/>
    <s v="hallandoates"/>
    <n v="1183761"/>
    <n v="1013468"/>
    <x v="0"/>
    <s v="hallandoatesofficial"/>
    <n v="535"/>
    <n v="62900"/>
    <n v="225695"/>
    <n v="247876975"/>
    <n v="1"/>
    <x v="0"/>
    <x v="1"/>
    <x v="0"/>
    <x v="1"/>
  </r>
  <r>
    <x v="211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12"/>
    <s v="NA"/>
    <x v="1"/>
    <x v="0"/>
    <n v="35000000"/>
    <n v="15"/>
    <x v="8"/>
    <x v="36"/>
    <x v="0"/>
    <s v="officialheart"/>
    <n v="5376"/>
    <x v="117"/>
    <x v="0"/>
    <s v="heart"/>
    <n v="2171468"/>
    <n v="1831576"/>
    <x v="0"/>
    <s v="heartofficial"/>
    <n v="923"/>
    <n v="38900"/>
    <n v="230549"/>
    <n v="368716670"/>
    <n v="1"/>
    <x v="0"/>
    <x v="1"/>
    <x v="0"/>
    <x v="1"/>
  </r>
  <r>
    <x v="213"/>
    <n v="72"/>
    <x v="1"/>
    <x v="0"/>
    <s v="NA"/>
    <n v="23"/>
    <x v="8"/>
    <x v="54"/>
    <x v="0"/>
    <s v="iggypop"/>
    <n v="1510"/>
    <x v="165"/>
    <x v="0"/>
    <s v="iggypop"/>
    <n v="1581432"/>
    <n v="1493258"/>
    <x v="0"/>
    <s v="iggypopofficial"/>
    <n v="508"/>
    <n v="333000"/>
    <n v="70018"/>
    <n v="65183492"/>
    <n v="1"/>
    <x v="0"/>
    <x v="1"/>
    <x v="0"/>
    <x v="0"/>
  </r>
  <r>
    <x v="214"/>
    <s v="NA"/>
    <x v="1"/>
    <x v="0"/>
    <n v="100000000"/>
    <n v="15"/>
    <x v="53"/>
    <x v="1"/>
    <x v="0"/>
    <s v="ironmaiden"/>
    <n v="6099"/>
    <x v="166"/>
    <x v="0"/>
    <s v="ironmaiden"/>
    <n v="13420330"/>
    <n v="12504448"/>
    <x v="0"/>
    <s v="ironmaiden"/>
    <n v="1671"/>
    <n v="2400000"/>
    <n v="1059021"/>
    <n v="325590721"/>
    <n v="1"/>
    <x v="1"/>
    <x v="1"/>
    <x v="1"/>
    <x v="1"/>
  </r>
  <r>
    <x v="215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16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17"/>
    <n v="74"/>
    <x v="1"/>
    <x v="0"/>
    <s v="NA"/>
    <n v="15"/>
    <x v="54"/>
    <x v="55"/>
    <x v="0"/>
    <s v="jeffbeckmusic"/>
    <n v="430"/>
    <x v="167"/>
    <x v="0"/>
    <s v="jeffbeck"/>
    <n v="816999"/>
    <n v="778294"/>
    <x v="0"/>
    <s v="jeffbeckofficial"/>
    <n v="126"/>
    <n v="89600"/>
    <n v="19781"/>
    <n v="3320159"/>
    <n v="1"/>
    <x v="0"/>
    <x v="0"/>
    <x v="0"/>
    <x v="0"/>
  </r>
  <r>
    <x v="218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19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20"/>
    <s v="NA"/>
    <x v="1"/>
    <x v="0"/>
    <s v="NA"/>
    <n v="10"/>
    <x v="8"/>
    <x v="24"/>
    <x v="0"/>
    <s v="jstarship"/>
    <n v="249"/>
    <x v="168"/>
    <x v="0"/>
    <s v="officialjeffersonstarship"/>
    <n v="34253"/>
    <n v="34250"/>
    <x v="0"/>
    <s v="jeffersonstarshipofficial"/>
    <n v="116"/>
    <n v="758"/>
    <n v="57208"/>
    <n v="323148"/>
    <n v="1"/>
    <x v="0"/>
    <x v="0"/>
    <x v="0"/>
    <x v="0"/>
  </r>
  <r>
    <x v="221"/>
    <n v="37"/>
    <x v="1"/>
    <x v="0"/>
    <s v="NA"/>
    <n v="3"/>
    <x v="4"/>
    <x v="6"/>
    <x v="0"/>
    <s v="IAMJHUD"/>
    <n v="16000"/>
    <x v="169"/>
    <x v="0"/>
    <s v="jenniferhudson"/>
    <n v="7758329"/>
    <n v="7541760"/>
    <x v="0"/>
    <s v="iamjhud"/>
    <n v="3986"/>
    <n v="2700000"/>
    <n v="507375"/>
    <n v="194995515"/>
    <n v="1"/>
    <x v="1"/>
    <x v="1"/>
    <x v="1"/>
    <x v="1"/>
  </r>
  <r>
    <x v="222"/>
    <n v="49"/>
    <x v="1"/>
    <x v="0"/>
    <n v="80000000"/>
    <n v="8"/>
    <x v="4"/>
    <x v="56"/>
    <x v="0"/>
    <s v="Jlo"/>
    <n v="147000"/>
    <x v="170"/>
    <x v="0"/>
    <s v="jenniferlopez"/>
    <n v="44136885"/>
    <n v="41477718"/>
    <x v="0"/>
    <s v="jlo"/>
    <n v="2517"/>
    <n v="94600000"/>
    <n v="11231983"/>
    <n v="6524741953"/>
    <n v="1"/>
    <x v="1"/>
    <x v="1"/>
    <x v="1"/>
    <x v="1"/>
  </r>
  <r>
    <x v="223"/>
    <n v="38"/>
    <x v="1"/>
    <x v="0"/>
    <s v="NA"/>
    <n v="8"/>
    <x v="2"/>
    <x v="51"/>
    <x v="0"/>
    <s v="JessicaSimpson"/>
    <n v="2273"/>
    <x v="171"/>
    <x v="0"/>
    <s v="jessicasimpson"/>
    <n v="2787048"/>
    <n v="2744555"/>
    <x v="0"/>
    <s v="jessicasimpson"/>
    <n v="858"/>
    <n v="4700000"/>
    <n v="139721"/>
    <n v="129310491"/>
    <n v="1"/>
    <x v="1"/>
    <x v="1"/>
    <x v="1"/>
    <x v="0"/>
  </r>
  <r>
    <x v="224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25"/>
    <n v="60"/>
    <x v="1"/>
    <x v="0"/>
    <s v="NA"/>
    <n v="12"/>
    <x v="8"/>
    <x v="24"/>
    <x v="0"/>
    <s v="joanjett"/>
    <n v="1260"/>
    <x v="172"/>
    <x v="0"/>
    <s v="joanjettandtheblackheart"/>
    <n v="1200735"/>
    <n v="1139551"/>
    <x v="0"/>
    <s v="joanjett"/>
    <n v="667"/>
    <n v="278000"/>
    <n v="140864"/>
    <n v="52343267"/>
    <n v="1"/>
    <x v="1"/>
    <x v="1"/>
    <x v="0"/>
    <x v="0"/>
  </r>
  <r>
    <x v="226"/>
    <n v="62"/>
    <x v="1"/>
    <x v="0"/>
    <n v="10000000"/>
    <n v="16"/>
    <x v="43"/>
    <x v="55"/>
    <x v="0"/>
    <s v="chickenfootjoe"/>
    <n v="2654"/>
    <x v="173"/>
    <x v="0"/>
    <s v="joesatriani"/>
    <n v="2726021"/>
    <n v="2561464"/>
    <x v="0"/>
    <s v="joesatriani"/>
    <n v="220"/>
    <n v="465000"/>
    <n v="221203"/>
    <n v="66248118"/>
    <n v="1"/>
    <x v="1"/>
    <x v="1"/>
    <x v="1"/>
    <x v="0"/>
  </r>
  <r>
    <x v="227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28"/>
    <n v="41"/>
    <x v="1"/>
    <x v="0"/>
    <n v="20000000"/>
    <n v="7"/>
    <x v="2"/>
    <x v="13"/>
    <x v="0"/>
    <s v="johnmayer"/>
    <n v="2722"/>
    <x v="174"/>
    <x v="0"/>
    <s v="johnmayer"/>
    <n v="6770543"/>
    <n v="6371960"/>
    <x v="0"/>
    <s v="johnmayer"/>
    <n v="1372"/>
    <n v="4300000"/>
    <n v="1499832"/>
    <n v="684530870"/>
    <n v="1"/>
    <x v="1"/>
    <x v="1"/>
    <x v="1"/>
    <x v="1"/>
  </r>
  <r>
    <x v="229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30"/>
    <n v="83"/>
    <x v="1"/>
    <x v="0"/>
    <n v="360000000"/>
    <n v="67"/>
    <x v="55"/>
    <x v="46"/>
    <x v="0"/>
    <s v="MathisJohnny"/>
    <n v="735"/>
    <x v="175"/>
    <x v="0"/>
    <s v="JohnnyMathisMusic"/>
    <n v="431860"/>
    <n v="359168"/>
    <x v="1"/>
    <m/>
    <n v="0"/>
    <n v="0"/>
    <n v="4597"/>
    <n v="2049594"/>
    <n v="1"/>
    <x v="0"/>
    <x v="0"/>
    <x v="0"/>
    <x v="0"/>
  </r>
  <r>
    <x v="231"/>
    <s v="NA"/>
    <x v="1"/>
    <x v="0"/>
    <n v="75000000"/>
    <n v="14"/>
    <x v="43"/>
    <x v="57"/>
    <x v="0"/>
    <s v="JourneyOfficial"/>
    <n v="1733"/>
    <x v="176"/>
    <x v="0"/>
    <s v="journey"/>
    <n v="5741474"/>
    <n v="4939607"/>
    <x v="1"/>
    <m/>
    <n v="0"/>
    <n v="0"/>
    <n v="843933"/>
    <n v="648007118"/>
    <n v="1"/>
    <x v="1"/>
    <x v="1"/>
    <x v="0"/>
    <x v="1"/>
  </r>
  <r>
    <x v="65"/>
    <n v="38"/>
    <x v="1"/>
    <x v="0"/>
    <n v="56000000"/>
    <n v="5"/>
    <x v="4"/>
    <x v="15"/>
    <x v="0"/>
    <s v="jtimberlake"/>
    <n v="4088"/>
    <x v="64"/>
    <x v="0"/>
    <s v="justintimberlake"/>
    <n v="37543609"/>
    <n v="35029222"/>
    <x v="0"/>
    <s v="justintimberlake"/>
    <n v="693"/>
    <n v="55500000"/>
    <n v="8088375"/>
    <n v="4090680342"/>
    <n v="1"/>
    <x v="1"/>
    <x v="1"/>
    <x v="1"/>
    <x v="1"/>
  </r>
  <r>
    <x v="232"/>
    <s v="NA"/>
    <x v="1"/>
    <x v="0"/>
    <n v="15500000"/>
    <n v="15"/>
    <x v="43"/>
    <x v="58"/>
    <x v="0"/>
    <s v="kansasband"/>
    <n v="6909"/>
    <x v="177"/>
    <x v="0"/>
    <s v="kansasband"/>
    <n v="1452913"/>
    <n v="1244947"/>
    <x v="0"/>
    <s v="kansasband"/>
    <n v="276"/>
    <n v="19400"/>
    <n v="336895"/>
    <n v="309089884"/>
    <n v="1"/>
    <x v="0"/>
    <x v="1"/>
    <x v="0"/>
    <x v="1"/>
  </r>
  <r>
    <x v="233"/>
    <n v="60"/>
    <x v="1"/>
    <x v="0"/>
    <s v="NA"/>
    <n v="10"/>
    <x v="56"/>
    <x v="36"/>
    <x v="0"/>
    <s v="katebushmusic"/>
    <n v="163"/>
    <x v="178"/>
    <x v="0"/>
    <s v="katebush"/>
    <n v="627386"/>
    <n v="589362"/>
    <x v="0"/>
    <s v="katebushmusic"/>
    <n v="41"/>
    <n v="22700"/>
    <n v="152044"/>
    <n v="124000447"/>
    <n v="1"/>
    <x v="0"/>
    <x v="0"/>
    <x v="0"/>
    <x v="0"/>
  </r>
  <r>
    <x v="234"/>
    <n v="39"/>
    <x v="1"/>
    <x v="0"/>
    <n v="6000000"/>
    <n v="6"/>
    <x v="4"/>
    <x v="41"/>
    <x v="1"/>
    <m/>
    <n v="0"/>
    <x v="58"/>
    <x v="0"/>
    <s v="i.am.kelis"/>
    <n v="320476"/>
    <n v="303945"/>
    <x v="1"/>
    <m/>
    <n v="0"/>
    <n v="0"/>
    <n v="161321"/>
    <n v="188325363"/>
    <n v="1"/>
    <x v="0"/>
    <x v="0"/>
    <x v="0"/>
    <x v="1"/>
  </r>
  <r>
    <x v="235"/>
    <n v="37"/>
    <x v="1"/>
    <x v="0"/>
    <n v="90000000"/>
    <n v="8"/>
    <x v="2"/>
    <x v="36"/>
    <x v="0"/>
    <s v="kellyclarkson"/>
    <n v="7676"/>
    <x v="179"/>
    <x v="0"/>
    <s v="kellyclarkson"/>
    <n v="14276217"/>
    <n v="12806257"/>
    <x v="0"/>
    <s v="kellyclarkson"/>
    <n v="653"/>
    <n v="4200000"/>
    <n v="2804750"/>
    <n v="1683815704"/>
    <n v="1"/>
    <x v="1"/>
    <x v="1"/>
    <x v="1"/>
    <x v="1"/>
  </r>
  <r>
    <x v="236"/>
    <n v="63"/>
    <x v="1"/>
    <x v="0"/>
    <n v="75000000"/>
    <n v="19"/>
    <x v="57"/>
    <x v="59"/>
    <x v="0"/>
    <s v="kennyg"/>
    <n v="1708"/>
    <x v="180"/>
    <x v="0"/>
    <s v="kennyg"/>
    <n v="1586148"/>
    <n v="1468745"/>
    <x v="0"/>
    <s v="kennyg"/>
    <n v="792"/>
    <n v="118000"/>
    <n v="23028"/>
    <n v="5597752"/>
    <n v="1"/>
    <x v="0"/>
    <x v="1"/>
    <x v="0"/>
    <x v="0"/>
  </r>
  <r>
    <x v="237"/>
    <n v="71"/>
    <x v="1"/>
    <x v="0"/>
    <n v="22000000"/>
    <n v="14"/>
    <x v="8"/>
    <x v="48"/>
    <x v="0"/>
    <s v="kennyloggins"/>
    <n v="2845"/>
    <x v="181"/>
    <x v="0"/>
    <s v="kennyloggins"/>
    <n v="458888"/>
    <n v="390410"/>
    <x v="0"/>
    <s v="thekennyloggins"/>
    <n v="233"/>
    <n v="18900"/>
    <n v="140252"/>
    <n v="138567977"/>
    <n v="1"/>
    <x v="0"/>
    <x v="0"/>
    <x v="0"/>
    <x v="0"/>
  </r>
  <r>
    <x v="66"/>
    <n v="32"/>
    <x v="1"/>
    <x v="0"/>
    <n v="76000000"/>
    <n v="3"/>
    <x v="2"/>
    <x v="45"/>
    <x v="0"/>
    <s v="kesharose"/>
    <n v="7119"/>
    <x v="65"/>
    <x v="0"/>
    <s v="kesha"/>
    <n v="28442186"/>
    <n v="26806172"/>
    <x v="1"/>
    <m/>
    <n v="0"/>
    <n v="0"/>
    <n v="3490421"/>
    <n v="1661476585"/>
    <n v="1"/>
    <x v="1"/>
    <x v="1"/>
    <x v="0"/>
    <x v="1"/>
  </r>
  <r>
    <x v="238"/>
    <n v="82"/>
    <x v="1"/>
    <x v="0"/>
    <s v="NA"/>
    <n v="18"/>
    <x v="9"/>
    <x v="60"/>
    <x v="1"/>
    <m/>
    <n v="0"/>
    <x v="58"/>
    <x v="0"/>
    <s v="krisKristofferson"/>
    <n v="330551"/>
    <n v="313849"/>
    <x v="1"/>
    <m/>
    <n v="0"/>
    <n v="0"/>
    <n v="6141"/>
    <n v="1357861"/>
    <n v="1"/>
    <x v="0"/>
    <x v="0"/>
    <x v="0"/>
    <x v="0"/>
  </r>
  <r>
    <x v="239"/>
    <n v="44"/>
    <x v="1"/>
    <x v="0"/>
    <n v="20000000"/>
    <n v="1"/>
    <x v="4"/>
    <x v="6"/>
    <x v="0"/>
    <s v="MsLaurynHill"/>
    <n v="554"/>
    <x v="182"/>
    <x v="0"/>
    <s v="mslaurynhill"/>
    <n v="1719258"/>
    <n v="1656613"/>
    <x v="1"/>
    <m/>
    <n v="0"/>
    <n v="0"/>
    <n v="321765"/>
    <n v="212051903"/>
    <n v="1"/>
    <x v="1"/>
    <x v="1"/>
    <x v="0"/>
    <x v="1"/>
  </r>
  <r>
    <x v="240"/>
    <n v="34"/>
    <x v="1"/>
    <x v="0"/>
    <n v="30000000"/>
    <n v="5"/>
    <x v="4"/>
    <x v="6"/>
    <x v="0"/>
    <s v="leonalewis"/>
    <n v="8501"/>
    <x v="183"/>
    <x v="0"/>
    <s v="leonalewis"/>
    <n v="5306846"/>
    <n v="4850079"/>
    <x v="1"/>
    <m/>
    <n v="0"/>
    <n v="0"/>
    <n v="983060"/>
    <n v="848648882"/>
    <n v="1"/>
    <x v="1"/>
    <x v="1"/>
    <x v="0"/>
    <x v="1"/>
  </r>
  <r>
    <x v="241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42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43"/>
    <n v="87"/>
    <x v="1"/>
    <x v="0"/>
    <n v="45000000"/>
    <n v="60"/>
    <x v="9"/>
    <x v="61"/>
    <x v="0"/>
    <s v="lorettalynn"/>
    <n v="1912"/>
    <x v="184"/>
    <x v="0"/>
    <s v="lorettalynnofficial"/>
    <n v="1134886"/>
    <n v="1061575"/>
    <x v="0"/>
    <s v="lorettalynnofficial"/>
    <n v="118"/>
    <n v="103000"/>
    <n v="26072"/>
    <n v="10002322"/>
    <n v="1"/>
    <x v="1"/>
    <x v="1"/>
    <x v="0"/>
    <x v="0"/>
  </r>
  <r>
    <x v="244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45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46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47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48"/>
    <n v="50"/>
    <x v="1"/>
    <x v="0"/>
    <n v="200000000"/>
    <n v="15"/>
    <x v="4"/>
    <x v="41"/>
    <x v="0"/>
    <s v="mariahcarey"/>
    <n v="8585"/>
    <x v="185"/>
    <x v="0"/>
    <s v="mariahcarey"/>
    <n v="20002562"/>
    <n v="18380384"/>
    <x v="0"/>
    <s v="mariahcarey"/>
    <n v="2214"/>
    <n v="8100000"/>
    <n v="4693497"/>
    <n v="3772459672"/>
    <n v="1"/>
    <x v="1"/>
    <x v="1"/>
    <x v="1"/>
    <x v="1"/>
  </r>
  <r>
    <x v="249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50"/>
    <n v="61"/>
    <x v="1"/>
    <x v="0"/>
    <n v="12000000"/>
    <n v="15"/>
    <x v="9"/>
    <x v="40"/>
    <x v="0"/>
    <s v="m_ccarpenter"/>
    <n v="4764"/>
    <x v="186"/>
    <x v="0"/>
    <s v="officialmarychapincarpenter"/>
    <n v="114851"/>
    <n v="106271"/>
    <x v="0"/>
    <s v="marychapincarpenter"/>
    <n v="1131"/>
    <n v="18000"/>
    <n v="2512"/>
    <n v="1034043"/>
    <n v="1"/>
    <x v="0"/>
    <x v="0"/>
    <x v="0"/>
    <x v="0"/>
  </r>
  <r>
    <x v="251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52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53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54"/>
    <s v="NA"/>
    <x v="1"/>
    <x v="0"/>
    <s v="NA"/>
    <n v="1"/>
    <x v="47"/>
    <x v="1"/>
    <x v="0"/>
    <s v="MMLD_Official"/>
    <n v="5017"/>
    <x v="114"/>
    <x v="0"/>
    <s v="Momolandofficial"/>
    <n v="769775"/>
    <n v="850739"/>
    <x v="0"/>
    <s v="momoland_official"/>
    <n v="1736"/>
    <n v="1900000"/>
    <n v="164303"/>
    <n v="9167868"/>
    <n v="1"/>
    <x v="1"/>
    <x v="0"/>
    <x v="1"/>
    <x v="0"/>
  </r>
  <r>
    <x v="255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56"/>
    <s v="NA"/>
    <x v="1"/>
    <x v="0"/>
    <s v="NA"/>
    <n v="14"/>
    <x v="58"/>
    <x v="24"/>
    <x v="0"/>
    <s v="mollyhatchet"/>
    <n v="1110"/>
    <x v="187"/>
    <x v="0"/>
    <s v="Official Molly Hatchet"/>
    <n v="39779"/>
    <n v="39883"/>
    <x v="1"/>
    <m/>
    <n v="0"/>
    <n v="0"/>
    <n v="3788"/>
    <n v="2401415"/>
    <n v="1"/>
    <x v="0"/>
    <x v="0"/>
    <x v="0"/>
    <x v="0"/>
  </r>
  <r>
    <x v="257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58"/>
    <s v="NA"/>
    <x v="1"/>
    <x v="0"/>
    <n v="80000000"/>
    <n v="7"/>
    <x v="2"/>
    <x v="9"/>
    <x v="0"/>
    <s v="NKOTB"/>
    <n v="9354"/>
    <x v="188"/>
    <x v="0"/>
    <s v="nkotb"/>
    <n v="1118426"/>
    <n v="1066668"/>
    <x v="0"/>
    <s v="nkotb"/>
    <n v="1356"/>
    <n v="449000"/>
    <n v="450256"/>
    <n v="291833373"/>
    <n v="1"/>
    <x v="1"/>
    <x v="1"/>
    <x v="1"/>
    <x v="1"/>
  </r>
  <r>
    <x v="259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60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61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62"/>
    <n v="70"/>
    <x v="1"/>
    <x v="0"/>
    <n v="100000000"/>
    <n v="30"/>
    <x v="53"/>
    <x v="1"/>
    <x v="0"/>
    <s v="ozzyosbourne"/>
    <n v="4794"/>
    <x v="189"/>
    <x v="0"/>
    <s v="ozzyosbourne"/>
    <n v="11956616"/>
    <n v="10954675"/>
    <x v="0"/>
    <s v="ozzyosbourne"/>
    <n v="2133"/>
    <n v="2900000"/>
    <n v="685444"/>
    <n v="335687314"/>
    <n v="1"/>
    <x v="1"/>
    <x v="1"/>
    <x v="1"/>
    <x v="1"/>
  </r>
  <r>
    <x v="263"/>
    <n v="72"/>
    <x v="1"/>
    <x v="0"/>
    <s v="NA"/>
    <n v="11"/>
    <x v="59"/>
    <x v="62"/>
    <x v="1"/>
    <m/>
    <n v="0"/>
    <x v="58"/>
    <x v="0"/>
    <s v="PattiSmithAuthor"/>
    <n v="450313"/>
    <n v="433038"/>
    <x v="0"/>
    <s v="thisispattismith"/>
    <n v="522"/>
    <n v="413000"/>
    <n v="6026"/>
    <n v="971216"/>
    <n v="1"/>
    <x v="0"/>
    <x v="0"/>
    <x v="0"/>
    <x v="0"/>
  </r>
  <r>
    <x v="264"/>
    <n v="77"/>
    <x v="1"/>
    <x v="0"/>
    <n v="100000000"/>
    <n v="19"/>
    <x v="24"/>
    <x v="14"/>
    <x v="0"/>
    <s v="PaulSimonMusic"/>
    <n v="325"/>
    <x v="190"/>
    <x v="0"/>
    <s v="paulsimon"/>
    <n v="1341162"/>
    <n v="1153244"/>
    <x v="1"/>
    <m/>
    <n v="0"/>
    <n v="0"/>
    <n v="141575"/>
    <n v="142996028"/>
    <n v="1"/>
    <x v="0"/>
    <x v="1"/>
    <x v="0"/>
    <x v="0"/>
  </r>
  <r>
    <x v="265"/>
    <s v="NA"/>
    <x v="1"/>
    <x v="0"/>
    <n v="85000000"/>
    <n v="10"/>
    <x v="20"/>
    <x v="63"/>
    <x v="0"/>
    <s v="pearljam"/>
    <n v="7645"/>
    <x v="191"/>
    <x v="0"/>
    <s v="pearljam"/>
    <n v="10405753"/>
    <n v="9385603"/>
    <x v="0"/>
    <s v="pearljam"/>
    <n v="2822"/>
    <n v="2000000"/>
    <n v="998640"/>
    <n v="547791645"/>
    <n v="1"/>
    <x v="1"/>
    <x v="1"/>
    <x v="1"/>
    <x v="1"/>
  </r>
  <r>
    <x v="266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67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68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69"/>
    <n v="39"/>
    <x v="1"/>
    <x v="0"/>
    <n v="90000000"/>
    <n v="8"/>
    <x v="2"/>
    <x v="36"/>
    <x v="0"/>
    <s v="pink"/>
    <n v="7417"/>
    <x v="96"/>
    <x v="0"/>
    <s v="pink"/>
    <n v="31257206"/>
    <n v="28232863"/>
    <x v="0"/>
    <s v="pink"/>
    <n v="1073"/>
    <n v="6200000"/>
    <n v="9075407"/>
    <n v="4774198671"/>
    <n v="1"/>
    <x v="1"/>
    <x v="1"/>
    <x v="1"/>
    <x v="1"/>
  </r>
  <r>
    <x v="270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71"/>
    <s v="NA"/>
    <x v="1"/>
    <x v="0"/>
    <s v="NA"/>
    <n v="19"/>
    <x v="60"/>
    <x v="40"/>
    <x v="1"/>
    <m/>
    <n v="0"/>
    <x v="58"/>
    <x v="0"/>
    <s v="poco2013"/>
    <n v="13571"/>
    <n v="13430"/>
    <x v="1"/>
    <m/>
    <n v="0"/>
    <n v="0"/>
    <n v="1328"/>
    <n v="497965"/>
    <n v="1"/>
    <x v="0"/>
    <x v="0"/>
    <x v="0"/>
    <x v="0"/>
  </r>
  <r>
    <x v="272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73"/>
    <n v="52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74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75"/>
    <s v="NA"/>
    <x v="1"/>
    <x v="0"/>
    <s v="NA"/>
    <n v="4"/>
    <x v="61"/>
    <x v="36"/>
    <x v="0"/>
    <s v="Rogue_Traders"/>
    <n v="2509"/>
    <x v="192"/>
    <x v="0"/>
    <s v="roguetraders"/>
    <n v="12468"/>
    <n v="11283"/>
    <x v="1"/>
    <m/>
    <n v="0"/>
    <n v="0"/>
    <n v="3842"/>
    <n v="3633425"/>
    <n v="1"/>
    <x v="0"/>
    <x v="0"/>
    <x v="0"/>
    <x v="0"/>
  </r>
  <r>
    <x v="276"/>
    <s v="NA"/>
    <x v="1"/>
    <x v="0"/>
    <n v="40000000"/>
    <n v="16"/>
    <x v="8"/>
    <x v="24"/>
    <x v="0"/>
    <s v="kcreospeedwagon"/>
    <n v="1185"/>
    <x v="193"/>
    <x v="0"/>
    <s v="REOSpeedwagon"/>
    <n v="1721878"/>
    <n v="1437050"/>
    <x v="0"/>
    <s v="reospeedwagonofficial"/>
    <n v="59"/>
    <n v="19000"/>
    <n v="11712"/>
    <n v="7526784"/>
    <n v="1"/>
    <x v="0"/>
    <x v="1"/>
    <x v="0"/>
    <x v="0"/>
  </r>
  <r>
    <x v="277"/>
    <n v="47"/>
    <x v="1"/>
    <x v="0"/>
    <n v="70000000"/>
    <n v="10"/>
    <x v="2"/>
    <x v="56"/>
    <x v="0"/>
    <s v="ricky_martin"/>
    <n v="6712"/>
    <x v="194"/>
    <x v="0"/>
    <s v="rickymartinofficialpage"/>
    <n v="11186392"/>
    <n v="10631379"/>
    <x v="0"/>
    <s v="ricky_martin"/>
    <n v="1497"/>
    <n v="12200000"/>
    <n v="5034587"/>
    <n v="4758185779"/>
    <n v="1"/>
    <x v="1"/>
    <x v="1"/>
    <x v="1"/>
    <x v="1"/>
  </r>
  <r>
    <x v="278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79"/>
    <n v="74"/>
    <x v="1"/>
    <x v="0"/>
    <n v="100000000"/>
    <n v="31"/>
    <x v="8"/>
    <x v="15"/>
    <x v="0"/>
    <s v="rodstewart"/>
    <n v="1125"/>
    <x v="195"/>
    <x v="1"/>
    <m/>
    <n v="0"/>
    <n v="0"/>
    <x v="0"/>
    <s v="sirrodstewart"/>
    <n v="168"/>
    <n v="311000"/>
    <n v="1024269"/>
    <n v="732915046"/>
    <n v="1"/>
    <x v="1"/>
    <x v="0"/>
    <x v="0"/>
    <x v="1"/>
  </r>
  <r>
    <x v="280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81"/>
    <s v="NA"/>
    <x v="1"/>
    <x v="0"/>
    <n v="75000000"/>
    <n v="6"/>
    <x v="21"/>
    <x v="64"/>
    <x v="0"/>
    <s v="sadeofficial"/>
    <n v="20"/>
    <x v="196"/>
    <x v="0"/>
    <s v="sadeofficial"/>
    <n v="3904554"/>
    <n v="3695989"/>
    <x v="0"/>
    <s v="sade"/>
    <n v="12"/>
    <n v="268000"/>
    <n v="766998"/>
    <n v="637410884"/>
    <n v="1"/>
    <x v="0"/>
    <x v="1"/>
    <x v="0"/>
    <x v="1"/>
  </r>
  <r>
    <x v="282"/>
    <n v="71"/>
    <x v="1"/>
    <x v="0"/>
    <n v="100000000"/>
    <n v="25"/>
    <x v="36"/>
    <x v="14"/>
    <x v="0"/>
    <s v="carlossantana"/>
    <n v="2118"/>
    <x v="197"/>
    <x v="0"/>
    <s v="carlossantana"/>
    <n v="6357171"/>
    <n v="5612855"/>
    <x v="0"/>
    <s v="carlossantana"/>
    <n v="204"/>
    <n v="58600"/>
    <n v="1002771"/>
    <n v="816726329"/>
    <n v="1"/>
    <x v="0"/>
    <x v="1"/>
    <x v="0"/>
    <x v="1"/>
  </r>
  <r>
    <x v="283"/>
    <n v="51"/>
    <x v="1"/>
    <x v="0"/>
    <n v="30000000"/>
    <n v="9"/>
    <x v="2"/>
    <x v="14"/>
    <x v="0"/>
    <s v="sarahmclachlan"/>
    <n v="5370"/>
    <x v="198"/>
    <x v="0"/>
    <s v="SarahMcLachlan"/>
    <n v="1484687"/>
    <n v="1307279"/>
    <x v="0"/>
    <s v="officialsarahmclachlan"/>
    <n v="1530"/>
    <n v="100000"/>
    <n v="115001"/>
    <n v="72575304"/>
    <n v="1"/>
    <x v="1"/>
    <x v="1"/>
    <x v="0"/>
    <x v="0"/>
  </r>
  <r>
    <x v="284"/>
    <s v="NA"/>
    <x v="1"/>
    <x v="0"/>
    <n v="110000000"/>
    <n v="18"/>
    <x v="43"/>
    <x v="44"/>
    <x v="0"/>
    <s v="scorpions"/>
    <n v="3960"/>
    <x v="199"/>
    <x v="0"/>
    <s v="scorpions"/>
    <n v="6756744"/>
    <n v="5957116"/>
    <x v="0"/>
    <s v="scorpions"/>
    <n v="1329"/>
    <n v="860000"/>
    <n v="1761864"/>
    <n v="1285856588"/>
    <n v="1"/>
    <x v="1"/>
    <x v="1"/>
    <x v="1"/>
    <x v="1"/>
  </r>
  <r>
    <x v="107"/>
    <n v="42"/>
    <x v="1"/>
    <x v="0"/>
    <n v="75000000"/>
    <n v="11"/>
    <x v="36"/>
    <x v="15"/>
    <x v="0"/>
    <s v="shakira"/>
    <n v="6222"/>
    <x v="103"/>
    <x v="0"/>
    <s v="shakira"/>
    <n v="101051064"/>
    <n v="96468232"/>
    <x v="0"/>
    <s v="shakira"/>
    <n v="1400"/>
    <n v="56700000"/>
    <n v="25506930"/>
    <n v="16301343907"/>
    <n v="1"/>
    <x v="1"/>
    <x v="1"/>
    <x v="1"/>
    <x v="1"/>
  </r>
  <r>
    <x v="285"/>
    <n v="43"/>
    <x v="1"/>
    <x v="0"/>
    <s v="NA"/>
    <n v="5"/>
    <x v="8"/>
    <x v="41"/>
    <x v="0"/>
    <s v="nollsie"/>
    <n v="8514"/>
    <x v="200"/>
    <x v="0"/>
    <s v="shannonnoll"/>
    <n v="240765"/>
    <n v="236209"/>
    <x v="0"/>
    <s v="nollsie"/>
    <n v="806"/>
    <n v="53800"/>
    <n v="6881"/>
    <n v="3542312"/>
    <n v="1"/>
    <x v="0"/>
    <x v="0"/>
    <x v="0"/>
    <x v="0"/>
  </r>
  <r>
    <x v="286"/>
    <n v="43"/>
    <x v="1"/>
    <x v="0"/>
    <s v="NA"/>
    <n v="8"/>
    <x v="2"/>
    <x v="38"/>
    <x v="0"/>
    <s v="sia"/>
    <n v="16400"/>
    <x v="201"/>
    <x v="0"/>
    <s v="siamusic"/>
    <n v="7156823"/>
    <n v="7067661"/>
    <x v="0"/>
    <s v="siamusic"/>
    <n v="612"/>
    <n v="5100000"/>
    <n v="15351464"/>
    <n v="8050969063"/>
    <n v="1"/>
    <x v="1"/>
    <x v="1"/>
    <x v="1"/>
    <x v="1"/>
  </r>
  <r>
    <x v="287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88"/>
    <s v="NA"/>
    <x v="1"/>
    <x v="0"/>
    <n v="10000000"/>
    <n v="12"/>
    <x v="53"/>
    <x v="65"/>
    <x v="0"/>
    <s v="slayer"/>
    <n v="1834"/>
    <x v="202"/>
    <x v="0"/>
    <s v="slayer"/>
    <n v="4818484"/>
    <n v="4603794"/>
    <x v="0"/>
    <s v="slayerbandofficial"/>
    <n v="837"/>
    <n v="1200000"/>
    <n v="450220"/>
    <n v="114364630"/>
    <n v="1"/>
    <x v="1"/>
    <x v="1"/>
    <x v="1"/>
    <x v="0"/>
  </r>
  <r>
    <x v="289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90"/>
    <s v="NA"/>
    <x v="1"/>
    <x v="0"/>
    <n v="2000000"/>
    <n v="6"/>
    <x v="45"/>
    <x v="24"/>
    <x v="0"/>
    <s v="soiltheband"/>
    <n v="4945"/>
    <x v="203"/>
    <x v="0"/>
    <s v="soilmusic"/>
    <n v="274690"/>
    <n v="261140"/>
    <x v="1"/>
    <m/>
    <n v="0"/>
    <n v="0"/>
    <n v="1803"/>
    <n v="800263"/>
    <n v="1"/>
    <x v="0"/>
    <x v="0"/>
    <x v="0"/>
    <x v="0"/>
  </r>
  <r>
    <x v="291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92"/>
    <n v="58"/>
    <x v="1"/>
    <x v="0"/>
    <n v="19000000"/>
    <n v="8"/>
    <x v="62"/>
    <x v="15"/>
    <x v="0"/>
    <s v="susanboyle"/>
    <n v="1775"/>
    <x v="204"/>
    <x v="0"/>
    <s v="susanboyle"/>
    <n v="1555444"/>
    <n v="1348474"/>
    <x v="0"/>
    <s v="susanboylemusic"/>
    <n v="127"/>
    <n v="35400"/>
    <n v="115679"/>
    <n v="51826638"/>
    <n v="1"/>
    <x v="0"/>
    <x v="1"/>
    <x v="0"/>
    <x v="0"/>
  </r>
  <r>
    <x v="293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94"/>
    <s v="NA"/>
    <x v="1"/>
    <x v="0"/>
    <n v="40000000"/>
    <n v="5"/>
    <x v="53"/>
    <x v="66"/>
    <x v="0"/>
    <s v="systemofadown"/>
    <n v="385"/>
    <x v="205"/>
    <x v="0"/>
    <s v="systemofadown"/>
    <n v="19358699"/>
    <n v="18321442"/>
    <x v="0"/>
    <s v="systemofadown"/>
    <n v="255"/>
    <n v="1800000"/>
    <n v="3945709"/>
    <n v="2477718716"/>
    <n v="1"/>
    <x v="1"/>
    <x v="1"/>
    <x v="1"/>
    <x v="1"/>
  </r>
  <r>
    <x v="295"/>
    <n v="77"/>
    <x v="1"/>
    <x v="0"/>
    <s v="NA"/>
    <n v="30"/>
    <x v="54"/>
    <x v="9"/>
    <x v="0"/>
    <s v="tajmahalblues"/>
    <n v="1316"/>
    <x v="206"/>
    <x v="0"/>
    <s v="tajmahal"/>
    <n v="175159"/>
    <n v="165319"/>
    <x v="0"/>
    <s v="tajmahalblues"/>
    <n v="254"/>
    <n v="15300"/>
    <n v="3212"/>
    <n v="778472"/>
    <n v="1"/>
    <x v="0"/>
    <x v="0"/>
    <x v="0"/>
    <x v="0"/>
  </r>
  <r>
    <x v="296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97"/>
    <n v="57"/>
    <x v="1"/>
    <x v="0"/>
    <n v="75000000"/>
    <n v="5"/>
    <x v="2"/>
    <x v="45"/>
    <x v="0"/>
    <s v="taylordayne"/>
    <n v="14900"/>
    <x v="200"/>
    <x v="0"/>
    <s v="therealtaylordayne"/>
    <n v="205576"/>
    <n v="192092"/>
    <x v="0"/>
    <s v="therealtaylordayne"/>
    <n v="234"/>
    <n v="32300"/>
    <n v="110086"/>
    <n v="108949440"/>
    <n v="1"/>
    <x v="0"/>
    <x v="0"/>
    <x v="0"/>
    <x v="0"/>
  </r>
  <r>
    <x v="298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299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300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301"/>
    <s v="NA"/>
    <x v="1"/>
    <x v="0"/>
    <s v="NA"/>
    <n v="5"/>
    <x v="2"/>
    <x v="14"/>
    <x v="1"/>
    <m/>
    <n v="0"/>
    <x v="58"/>
    <x v="0"/>
    <s v="thebangles"/>
    <n v="470792"/>
    <n v="410713"/>
    <x v="0"/>
    <s v="officialthebangles"/>
    <n v="6"/>
    <n v="1572"/>
    <n v="158161"/>
    <n v="160748280"/>
    <n v="1"/>
    <x v="0"/>
    <x v="0"/>
    <x v="0"/>
    <x v="1"/>
  </r>
  <r>
    <x v="302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303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304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305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306"/>
    <s v="NA"/>
    <x v="1"/>
    <x v="0"/>
    <s v="NA"/>
    <n v="31"/>
    <x v="4"/>
    <x v="14"/>
    <x v="1"/>
    <m/>
    <n v="0"/>
    <x v="58"/>
    <x v="0"/>
    <s v="isleybrothers"/>
    <n v="1079027"/>
    <n v="1012740"/>
    <x v="0"/>
    <s v="theisleybrothers"/>
    <n v="24"/>
    <n v="1573"/>
    <n v="278039"/>
    <n v="147120559"/>
    <n v="1"/>
    <x v="0"/>
    <x v="1"/>
    <x v="0"/>
    <x v="0"/>
  </r>
  <r>
    <x v="307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308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309"/>
    <s v="NA"/>
    <x v="1"/>
    <x v="0"/>
    <s v="NA"/>
    <n v="29"/>
    <x v="4"/>
    <x v="6"/>
    <x v="0"/>
    <s v="themightojays"/>
    <n v="211"/>
    <x v="207"/>
    <x v="0"/>
    <s v="themightojays"/>
    <n v="376127"/>
    <n v="338900"/>
    <x v="0"/>
    <s v="themightyojays"/>
    <n v="83"/>
    <n v="6170"/>
    <n v="84701"/>
    <n v="43030607"/>
    <n v="1"/>
    <x v="0"/>
    <x v="0"/>
    <x v="0"/>
    <x v="0"/>
  </r>
  <r>
    <x v="310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311"/>
    <s v="NA"/>
    <x v="1"/>
    <x v="0"/>
    <n v="85000000"/>
    <n v="5"/>
    <x v="4"/>
    <x v="41"/>
    <x v="0"/>
    <s v="officialtlc"/>
    <n v="2993"/>
    <x v="181"/>
    <x v="0"/>
    <s v="officialtlc"/>
    <n v="1820503"/>
    <n v="1798635"/>
    <x v="0"/>
    <s v="officialtlc"/>
    <n v="169"/>
    <n v="126000"/>
    <n v="53311"/>
    <n v="39242581"/>
    <n v="1"/>
    <x v="0"/>
    <x v="1"/>
    <x v="0"/>
    <x v="0"/>
  </r>
  <r>
    <x v="312"/>
    <n v="51"/>
    <x v="1"/>
    <x v="0"/>
    <n v="67000000"/>
    <n v="8"/>
    <x v="4"/>
    <x v="6"/>
    <x v="0"/>
    <s v="tonibraxton"/>
    <n v="18000"/>
    <x v="208"/>
    <x v="0"/>
    <s v="tonibraxton"/>
    <n v="3712485"/>
    <n v="3538547"/>
    <x v="0"/>
    <s v="tonibraxton"/>
    <n v="52"/>
    <n v="2900000"/>
    <n v="1155692"/>
    <n v="878830925"/>
    <n v="1"/>
    <x v="1"/>
    <x v="1"/>
    <x v="1"/>
    <x v="1"/>
  </r>
  <r>
    <x v="313"/>
    <n v="92"/>
    <x v="1"/>
    <x v="0"/>
    <n v="50000000"/>
    <n v="57"/>
    <x v="63"/>
    <x v="59"/>
    <x v="0"/>
    <s v="itstonybennett"/>
    <n v="3163"/>
    <x v="209"/>
    <x v="0"/>
    <s v="tonybennett"/>
    <n v="665740"/>
    <n v="594151"/>
    <x v="0"/>
    <m/>
    <n v="434"/>
    <n v="184000"/>
    <n v="190738"/>
    <n v="111434535"/>
    <n v="1"/>
    <x v="0"/>
    <x v="0"/>
    <x v="0"/>
    <x v="0"/>
  </r>
  <r>
    <x v="314"/>
    <n v="55"/>
    <x v="1"/>
    <x v="0"/>
    <s v="NA"/>
    <n v="15"/>
    <x v="20"/>
    <x v="36"/>
    <x v="0"/>
    <s v="toriamos"/>
    <n v="1072"/>
    <x v="210"/>
    <x v="0"/>
    <s v="toriamos"/>
    <n v="845902"/>
    <n v="766993"/>
    <x v="0"/>
    <s v="toriamos"/>
    <n v="574"/>
    <n v="100000"/>
    <n v="47812"/>
    <n v="26631717"/>
    <n v="1"/>
    <x v="0"/>
    <x v="0"/>
    <x v="0"/>
    <x v="0"/>
  </r>
  <r>
    <x v="315"/>
    <s v="NA"/>
    <x v="1"/>
    <x v="0"/>
    <n v="40000000"/>
    <n v="14"/>
    <x v="8"/>
    <x v="15"/>
    <x v="0"/>
    <s v="toto99com"/>
    <n v="1087"/>
    <x v="211"/>
    <x v="0"/>
    <s v="totoband"/>
    <n v="1470495"/>
    <n v="1245679"/>
    <x v="1"/>
    <m/>
    <n v="0"/>
    <n v="0"/>
    <n v="637613"/>
    <n v="785382471"/>
    <n v="1"/>
    <x v="0"/>
    <x v="1"/>
    <x v="0"/>
    <x v="1"/>
  </r>
  <r>
    <x v="124"/>
    <n v="40"/>
    <x v="1"/>
    <x v="0"/>
    <n v="75000000"/>
    <n v="9"/>
    <x v="4"/>
    <x v="15"/>
    <x v="0"/>
    <s v="usher"/>
    <n v="5800"/>
    <x v="120"/>
    <x v="0"/>
    <s v="usher"/>
    <n v="43991825"/>
    <n v="41511980"/>
    <x v="0"/>
    <s v="usher"/>
    <n v="91"/>
    <n v="8200000"/>
    <n v="4888113"/>
    <n v="2963763023"/>
    <n v="1"/>
    <x v="1"/>
    <x v="1"/>
    <x v="1"/>
    <x v="1"/>
  </r>
  <r>
    <x v="316"/>
    <n v="73"/>
    <x v="1"/>
    <x v="0"/>
    <n v="75000000"/>
    <n v="40"/>
    <x v="8"/>
    <x v="9"/>
    <x v="0"/>
    <s v="vanmorrison"/>
    <n v="1255"/>
    <x v="212"/>
    <x v="0"/>
    <s v="vanmorrisonofficial"/>
    <n v="1254376"/>
    <n v="1051413"/>
    <x v="0"/>
    <s v="vanmorrisonofficial"/>
    <n v="103"/>
    <n v="30300"/>
    <n v="102419"/>
    <n v="87061308"/>
    <n v="1"/>
    <x v="0"/>
    <x v="1"/>
    <x v="0"/>
    <x v="0"/>
  </r>
  <r>
    <x v="317"/>
    <n v="56"/>
    <x v="1"/>
    <x v="0"/>
    <n v="25000000"/>
    <n v="8"/>
    <x v="4"/>
    <x v="15"/>
    <x v="0"/>
    <s v="vwofficial"/>
    <n v="6771"/>
    <x v="213"/>
    <x v="0"/>
    <s v="officialvanessawilliams"/>
    <n v="679563"/>
    <n v="668451"/>
    <x v="0"/>
    <s v="vanessawilliamsofficial"/>
    <n v="2428"/>
    <n v="400000"/>
    <n v="3310"/>
    <n v="443305"/>
    <n v="1"/>
    <x v="1"/>
    <x v="0"/>
    <x v="0"/>
    <x v="0"/>
  </r>
  <r>
    <x v="318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319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320"/>
    <n v="59"/>
    <x v="1"/>
    <x v="0"/>
    <n v="12000000"/>
    <n v="14"/>
    <x v="64"/>
    <x v="67"/>
    <x v="0"/>
    <s v="alyankovic"/>
    <n v="3970"/>
    <x v="214"/>
    <x v="0"/>
    <s v="weirdal"/>
    <n v="1751079"/>
    <n v="1676018"/>
    <x v="0"/>
    <s v="alfredyankovic"/>
    <n v="1681"/>
    <n v="427000"/>
    <n v="1634841"/>
    <n v="776455667"/>
    <n v="1"/>
    <x v="1"/>
    <x v="1"/>
    <x v="0"/>
    <x v="1"/>
  </r>
  <r>
    <x v="321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322"/>
    <s v="NA"/>
    <x v="1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323"/>
    <n v="50"/>
    <x v="1"/>
    <x v="0"/>
    <n v="10000000"/>
    <n v="4"/>
    <x v="65"/>
    <x v="1"/>
    <x v="1"/>
    <m/>
    <n v="0"/>
    <x v="58"/>
    <x v="0"/>
    <s v="Will Smith"/>
    <n v="77167622"/>
    <n v="77047487"/>
    <x v="0"/>
    <s v="willsmith"/>
    <n v="531"/>
    <n v="32900000"/>
    <n v="5507320"/>
    <n v="256924943"/>
    <n v="1"/>
    <x v="0"/>
    <x v="1"/>
    <x v="1"/>
    <x v="1"/>
  </r>
  <r>
    <x v="324"/>
    <n v="86"/>
    <x v="1"/>
    <x v="0"/>
    <n v="50000000"/>
    <n v="98"/>
    <x v="9"/>
    <x v="11"/>
    <x v="0"/>
    <s v="willienelson"/>
    <n v="175"/>
    <x v="215"/>
    <x v="0"/>
    <s v="willienelson"/>
    <n v="5412760"/>
    <n v="4965742"/>
    <x v="0"/>
    <s v="willienelsonofficial"/>
    <n v="214"/>
    <n v="508000"/>
    <n v="366954"/>
    <n v="247779482"/>
    <n v="1"/>
    <x v="1"/>
    <x v="1"/>
    <x v="1"/>
    <x v="1"/>
  </r>
  <r>
    <x v="325"/>
    <n v="63"/>
    <x v="1"/>
    <x v="0"/>
    <s v="NA"/>
    <n v="90"/>
    <x v="66"/>
    <x v="1"/>
    <x v="0"/>
    <s v="YoYo_Ma"/>
    <n v="661"/>
    <x v="216"/>
    <x v="0"/>
    <s v="yoyoma"/>
    <n v="615184"/>
    <n v="588436"/>
    <x v="0"/>
    <s v="yoyoma"/>
    <n v="193"/>
    <n v="154000"/>
    <n v="110579"/>
    <n v="22048519"/>
    <n v="1"/>
    <x v="0"/>
    <x v="0"/>
    <x v="0"/>
    <x v="0"/>
  </r>
  <r>
    <x v="326"/>
    <s v="NA"/>
    <x v="2"/>
    <x v="0"/>
    <s v="NA"/>
    <n v="3"/>
    <x v="9"/>
    <x v="1"/>
    <x v="0"/>
    <s v="MattStellMusic"/>
    <n v="5378"/>
    <x v="217"/>
    <x v="0"/>
    <s v="Mattstellmusic"/>
    <n v="10753"/>
    <n v="11016"/>
    <x v="0"/>
    <s v="mattstellmusic"/>
    <n v="610"/>
    <n v="24800"/>
    <n v="14028"/>
    <n v="5205707"/>
    <n v="1"/>
    <x v="0"/>
    <x v="0"/>
    <x v="0"/>
    <x v="0"/>
  </r>
  <r>
    <x v="327"/>
    <n v="27"/>
    <x v="2"/>
    <x v="0"/>
    <s v="NA"/>
    <n v="2"/>
    <x v="9"/>
    <x v="1"/>
    <x v="0"/>
    <s v="SethEnnis"/>
    <n v="5548"/>
    <x v="218"/>
    <x v="0"/>
    <s v="sethennis"/>
    <n v="31378"/>
    <n v="31486"/>
    <x v="0"/>
    <s v="seth_ennis"/>
    <n v="1147"/>
    <n v="26200"/>
    <n v="15696"/>
    <n v="6969431"/>
    <n v="1"/>
    <x v="0"/>
    <x v="0"/>
    <x v="0"/>
    <x v="0"/>
  </r>
  <r>
    <x v="328"/>
    <s v="NA"/>
    <x v="2"/>
    <x v="0"/>
    <s v="NA"/>
    <n v="1"/>
    <x v="9"/>
    <x v="1"/>
    <x v="0"/>
    <s v="LancoMusic"/>
    <n v="2440"/>
    <x v="219"/>
    <x v="0"/>
    <s v="lancomusic"/>
    <n v="115267"/>
    <n v="116049"/>
    <x v="0"/>
    <s v="lancomusic"/>
    <n v="627"/>
    <n v="98100"/>
    <n v="150775"/>
    <n v="122414323"/>
    <n v="1"/>
    <x v="0"/>
    <x v="0"/>
    <x v="0"/>
    <x v="0"/>
  </r>
  <r>
    <x v="329"/>
    <s v="NA"/>
    <x v="2"/>
    <x v="0"/>
    <s v="NA"/>
    <n v="1"/>
    <x v="9"/>
    <x v="1"/>
    <x v="0"/>
    <s v="CarltonAnderson"/>
    <n v="871"/>
    <x v="220"/>
    <x v="0"/>
    <s v="CarltonAnderson"/>
    <n v="28106"/>
    <n v="28706"/>
    <x v="0"/>
    <s v="carltonanderson"/>
    <n v="124"/>
    <n v="11600"/>
    <n v="2454"/>
    <n v="375697"/>
    <n v="1"/>
    <x v="0"/>
    <x v="0"/>
    <x v="0"/>
    <x v="0"/>
  </r>
  <r>
    <x v="330"/>
    <n v="46"/>
    <x v="2"/>
    <x v="0"/>
    <n v="11000000"/>
    <n v="14"/>
    <x v="9"/>
    <x v="1"/>
    <x v="0"/>
    <s v="BradPaisley"/>
    <n v="7693"/>
    <x v="221"/>
    <x v="0"/>
    <s v="bradpaisley"/>
    <n v="7288538"/>
    <n v="6624525"/>
    <x v="0"/>
    <s v="bradpaisley"/>
    <n v="752"/>
    <n v="1400000"/>
    <n v="931299"/>
    <n v="627469303"/>
    <n v="1"/>
    <x v="1"/>
    <x v="1"/>
    <x v="1"/>
    <x v="1"/>
  </r>
  <r>
    <x v="331"/>
    <n v="44"/>
    <x v="3"/>
    <x v="0"/>
    <s v="NA"/>
    <n v="12"/>
    <x v="65"/>
    <x v="1"/>
    <x v="0"/>
    <s v="djkhaled"/>
    <n v="94600"/>
    <x v="222"/>
    <x v="0"/>
    <s v="officialdjkhaled"/>
    <n v="3643479"/>
    <n v="3660168"/>
    <x v="0"/>
    <s v="djkhaled"/>
    <n v="29023"/>
    <n v="15400000"/>
    <n v="8265298"/>
    <n v="3400453986"/>
    <n v="1"/>
    <x v="1"/>
    <x v="1"/>
    <x v="1"/>
    <x v="1"/>
  </r>
  <r>
    <x v="332"/>
    <n v="27"/>
    <x v="3"/>
    <x v="0"/>
    <s v="NA"/>
    <n v="3"/>
    <x v="65"/>
    <x v="0"/>
    <x v="0"/>
    <s v="21savage"/>
    <n v="13700"/>
    <x v="223"/>
    <x v="0"/>
    <s v="21savage"/>
    <n v="1332822"/>
    <n v="1352742"/>
    <x v="0"/>
    <s v="21savage"/>
    <n v="1240"/>
    <n v="9800000"/>
    <n v="5972405"/>
    <n v="2161885625"/>
    <n v="1"/>
    <x v="1"/>
    <x v="1"/>
    <x v="1"/>
    <x v="1"/>
  </r>
  <r>
    <x v="333"/>
    <n v="30"/>
    <x v="3"/>
    <x v="0"/>
    <s v="NA"/>
    <n v="2"/>
    <x v="4"/>
    <x v="2"/>
    <x v="0"/>
    <s v="AlejandroChal"/>
    <n v="4878"/>
    <x v="224"/>
    <x v="0"/>
    <s v="achal.music"/>
    <n v="21555"/>
    <n v="21824"/>
    <x v="0"/>
    <s v="a.chal"/>
    <n v="714"/>
    <n v="123000"/>
    <n v="130358"/>
    <n v="38754958"/>
    <n v="1"/>
    <x v="0"/>
    <x v="0"/>
    <x v="0"/>
    <x v="0"/>
  </r>
  <r>
    <x v="334"/>
    <n v="31"/>
    <x v="3"/>
    <x v="0"/>
    <s v="NA"/>
    <s v="NA"/>
    <x v="65"/>
    <x v="1"/>
    <x v="0"/>
    <s v="adeinmylife"/>
    <n v="41100"/>
    <x v="225"/>
    <x v="0"/>
    <s v="adeinmylife"/>
    <n v="12944"/>
    <n v="13007"/>
    <x v="0"/>
    <s v="adeinmylife"/>
    <n v="34"/>
    <n v="21600"/>
    <n v="7434"/>
    <n v="517395"/>
    <n v="1"/>
    <x v="0"/>
    <x v="0"/>
    <x v="0"/>
    <x v="0"/>
  </r>
  <r>
    <x v="335"/>
    <n v="18"/>
    <x v="3"/>
    <x v="0"/>
    <s v="NA"/>
    <n v="1"/>
    <x v="2"/>
    <x v="1"/>
    <x v="0"/>
    <s v="ajmitchell"/>
    <n v="2970"/>
    <x v="226"/>
    <x v="0"/>
    <s v="imajmitchell"/>
    <n v="177958"/>
    <n v="189763"/>
    <x v="0"/>
    <s v="imajmitchell"/>
    <n v="21"/>
    <n v="1400000"/>
    <n v="569901"/>
    <n v="29427121"/>
    <n v="1"/>
    <x v="1"/>
    <x v="0"/>
    <x v="1"/>
    <x v="0"/>
  </r>
  <r>
    <x v="336"/>
    <n v="28"/>
    <x v="3"/>
    <x v="0"/>
    <s v="NA"/>
    <n v="2"/>
    <x v="65"/>
    <x v="2"/>
    <x v="0"/>
    <s v="BlacYoungstaFB"/>
    <n v="8737"/>
    <x v="227"/>
    <x v="0"/>
    <s v="BlacYoungsta"/>
    <n v="859703"/>
    <n v="922620"/>
    <x v="0"/>
    <s v="blackyoungsta"/>
    <n v="27"/>
    <n v="3600000"/>
    <n v="506893"/>
    <n v="151635474"/>
    <n v="1"/>
    <x v="1"/>
    <x v="0"/>
    <x v="1"/>
    <x v="0"/>
  </r>
  <r>
    <x v="337"/>
    <n v="33"/>
    <x v="3"/>
    <x v="0"/>
    <s v="NA"/>
    <n v="5"/>
    <x v="2"/>
    <x v="1"/>
    <x v="0"/>
    <s v="BrotherLeo"/>
    <n v="1379"/>
    <x v="228"/>
    <x v="0"/>
    <s v="Brother Leo"/>
    <n v="37380"/>
    <n v="34542"/>
    <x v="0"/>
    <s v="brotherleo"/>
    <n v="120"/>
    <n v="7990"/>
    <n v="46373"/>
    <n v="2216281"/>
    <n v="1"/>
    <x v="0"/>
    <x v="0"/>
    <x v="0"/>
    <x v="0"/>
  </r>
  <r>
    <x v="338"/>
    <n v="50"/>
    <x v="3"/>
    <x v="0"/>
    <s v="NA"/>
    <n v="12"/>
    <x v="65"/>
    <x v="1"/>
    <x v="0"/>
    <s v="BustaRhymes"/>
    <n v="29700"/>
    <x v="229"/>
    <x v="0"/>
    <s v="bustarhymesworldwide"/>
    <n v="3769440"/>
    <n v="3720619"/>
    <x v="0"/>
    <s v="bustarhymes"/>
    <n v="3250"/>
    <n v="1800000"/>
    <n v="785066"/>
    <n v="442153056"/>
    <n v="1"/>
    <x v="1"/>
    <x v="1"/>
    <x v="1"/>
    <x v="1"/>
  </r>
  <r>
    <x v="339"/>
    <n v="22"/>
    <x v="3"/>
    <x v="0"/>
    <s v="NA"/>
    <n v="1"/>
    <x v="2"/>
    <x v="9"/>
    <x v="0"/>
    <s v="Camila_Cabello"/>
    <n v="12800"/>
    <x v="230"/>
    <x v="0"/>
    <s v="camilacabello"/>
    <n v="2964594"/>
    <n v="3012967"/>
    <x v="0"/>
    <s v="camila_cabello"/>
    <n v="1998"/>
    <n v="33100000"/>
    <n v="10168053"/>
    <n v="3520256281"/>
    <n v="1"/>
    <x v="1"/>
    <x v="1"/>
    <x v="1"/>
    <x v="1"/>
  </r>
  <r>
    <x v="340"/>
    <s v="NA"/>
    <x v="3"/>
    <x v="0"/>
    <n v="4000000"/>
    <n v="8"/>
    <x v="45"/>
    <x v="1"/>
    <x v="0"/>
    <s v="ChevelleInc"/>
    <n v="1746"/>
    <x v="231"/>
    <x v="0"/>
    <s v="chevelle"/>
    <n v="1783620"/>
    <n v="1619313"/>
    <x v="0"/>
    <s v="getmorechevelle"/>
    <n v="516"/>
    <n v="83700"/>
    <n v="0"/>
    <n v="162394781"/>
    <n v="1"/>
    <x v="0"/>
    <x v="1"/>
    <x v="0"/>
    <x v="1"/>
  </r>
  <r>
    <x v="341"/>
    <n v="21"/>
    <x v="3"/>
    <x v="0"/>
    <s v="NA"/>
    <n v="1"/>
    <x v="65"/>
    <x v="1"/>
    <x v="0"/>
    <s v="PontiacMadeDDG"/>
    <n v="32300"/>
    <x v="232"/>
    <x v="0"/>
    <s v="Pontiacmadeddg"/>
    <n v="38585"/>
    <n v="45720"/>
    <x v="0"/>
    <s v="pontiacmadeddg"/>
    <n v="397"/>
    <n v="2200000"/>
    <n v="836206"/>
    <n v="74047172"/>
    <n v="1"/>
    <x v="1"/>
    <x v="0"/>
    <x v="1"/>
    <x v="0"/>
  </r>
  <r>
    <x v="201"/>
    <s v="NA"/>
    <x v="3"/>
    <x v="0"/>
    <s v="NA"/>
    <n v="3"/>
    <x v="2"/>
    <x v="9"/>
    <x v="0"/>
    <s v="FifthHarmony"/>
    <n v="13500"/>
    <x v="233"/>
    <x v="0"/>
    <s v="fifthharmony"/>
    <n v="7510669"/>
    <n v="7436404"/>
    <x v="0"/>
    <s v="fifthharmony"/>
    <n v="1602"/>
    <n v="10200000"/>
    <n v="12666103"/>
    <n v="5984892798"/>
    <n v="1"/>
    <x v="1"/>
    <x v="1"/>
    <x v="1"/>
    <x v="1"/>
  </r>
  <r>
    <x v="342"/>
    <n v="42"/>
    <x v="3"/>
    <x v="0"/>
    <n v="10000000"/>
    <n v="3"/>
    <x v="67"/>
    <x v="68"/>
    <x v="1"/>
    <m/>
    <n v="0"/>
    <x v="58"/>
    <x v="0"/>
    <s v="fionaapple"/>
    <n v="743204"/>
    <n v="716757"/>
    <x v="1"/>
    <m/>
    <n v="0"/>
    <n v="0"/>
    <n v="125064"/>
    <n v="73461657"/>
    <n v="1"/>
    <x v="0"/>
    <x v="0"/>
    <x v="0"/>
    <x v="0"/>
  </r>
  <r>
    <x v="343"/>
    <n v="23"/>
    <x v="3"/>
    <x v="0"/>
    <s v="NA"/>
    <n v="1"/>
    <x v="65"/>
    <x v="2"/>
    <x v="0"/>
    <s v="FlippDinero"/>
    <n v="2222"/>
    <x v="234"/>
    <x v="0"/>
    <s v="FlippDinero"/>
    <n v="40219"/>
    <n v="43944"/>
    <x v="0"/>
    <s v="flippdinero"/>
    <n v="146"/>
    <n v="430000"/>
    <n v="132783"/>
    <n v="60580209"/>
    <n v="1"/>
    <x v="0"/>
    <x v="0"/>
    <x v="0"/>
    <x v="0"/>
  </r>
  <r>
    <x v="344"/>
    <n v="34"/>
    <x v="3"/>
    <x v="0"/>
    <s v="NA"/>
    <n v="2"/>
    <x v="65"/>
    <x v="1"/>
    <x v="0"/>
    <s v="FrencHMonTanA"/>
    <n v="32200"/>
    <x v="235"/>
    <x v="0"/>
    <s v="FrenchMontanaOfficial"/>
    <n v="4276237"/>
    <n v="4185980"/>
    <x v="0"/>
    <s v="frenchmontana"/>
    <n v="289"/>
    <n v="11800000"/>
    <n v="3505755"/>
    <n v="1927703932"/>
    <n v="1"/>
    <x v="1"/>
    <x v="1"/>
    <x v="1"/>
    <x v="1"/>
  </r>
  <r>
    <x v="345"/>
    <n v="36"/>
    <x v="3"/>
    <x v="0"/>
    <s v="NA"/>
    <n v="7"/>
    <x v="65"/>
    <x v="2"/>
    <x v="0"/>
    <s v="1future"/>
    <n v="14000"/>
    <x v="236"/>
    <x v="0"/>
    <s v="FutureOfficial"/>
    <n v="7211566"/>
    <n v="7010365"/>
    <x v="0"/>
    <s v="future"/>
    <n v="12"/>
    <n v="13500000"/>
    <n v="7091977"/>
    <n v="3761707425"/>
    <n v="1"/>
    <x v="1"/>
    <x v="1"/>
    <x v="1"/>
    <x v="1"/>
  </r>
  <r>
    <x v="346"/>
    <n v="27"/>
    <x v="3"/>
    <x v="0"/>
    <s v="NA"/>
    <n v="2"/>
    <x v="28"/>
    <x v="41"/>
    <x v="0"/>
    <s v="HoodCelebrityy"/>
    <n v="419"/>
    <x v="237"/>
    <x v="0"/>
    <s v="Hoodcelebrityy"/>
    <n v="42056"/>
    <n v="45998"/>
    <x v="0"/>
    <s v="hoodcelebrityy"/>
    <n v="341"/>
    <n v="407000"/>
    <n v="144418"/>
    <n v="58235207"/>
    <n v="1"/>
    <x v="0"/>
    <x v="0"/>
    <x v="0"/>
    <x v="0"/>
  </r>
  <r>
    <x v="347"/>
    <n v="23"/>
    <x v="3"/>
    <x v="0"/>
    <s v="NA"/>
    <n v="1"/>
    <x v="65"/>
    <x v="1"/>
    <x v="0"/>
    <s v="Jhus"/>
    <n v="34200"/>
    <x v="238"/>
    <x v="0"/>
    <s v="Jhusmusic"/>
    <n v="92492"/>
    <n v="96119"/>
    <x v="0"/>
    <s v="theuglygram"/>
    <n v="2"/>
    <n v="864000"/>
    <n v="323453"/>
    <n v="147358608"/>
    <n v="1"/>
    <x v="1"/>
    <x v="0"/>
    <x v="1"/>
    <x v="0"/>
  </r>
  <r>
    <x v="221"/>
    <n v="37"/>
    <x v="3"/>
    <x v="0"/>
    <s v="NA"/>
    <n v="3"/>
    <x v="4"/>
    <x v="6"/>
    <x v="0"/>
    <s v="IAMJHUD"/>
    <n v="16000"/>
    <x v="169"/>
    <x v="0"/>
    <s v="jenniferhudson"/>
    <n v="7758109"/>
    <n v="7541571"/>
    <x v="0"/>
    <s v="iamjhud"/>
    <n v="3986"/>
    <n v="2700000"/>
    <n v="507580"/>
    <n v="195201677"/>
    <n v="1"/>
    <x v="1"/>
    <x v="1"/>
    <x v="1"/>
    <x v="1"/>
  </r>
  <r>
    <x v="348"/>
    <n v="26"/>
    <x v="3"/>
    <x v="0"/>
    <s v="NA"/>
    <s v="NA"/>
    <x v="65"/>
    <x v="1"/>
    <x v="0"/>
    <s v="jezdior"/>
    <n v="158"/>
    <x v="239"/>
    <x v="0"/>
    <s v="jezdior"/>
    <n v="19303"/>
    <n v="19176"/>
    <x v="0"/>
    <s v="jezdior"/>
    <n v="136"/>
    <n v="39000"/>
    <n v="21681"/>
    <n v="4425143"/>
    <n v="1"/>
    <x v="0"/>
    <x v="0"/>
    <x v="0"/>
    <x v="0"/>
  </r>
  <r>
    <x v="349"/>
    <n v="34"/>
    <x v="3"/>
    <x v="0"/>
    <s v="NA"/>
    <n v="1"/>
    <x v="65"/>
    <x v="18"/>
    <x v="0"/>
    <s v="Jidenna"/>
    <n v="3181"/>
    <x v="84"/>
    <x v="0"/>
    <s v="jidenna"/>
    <n v="343754"/>
    <n v="360430"/>
    <x v="0"/>
    <s v="jidenna"/>
    <n v="1103"/>
    <n v="915000"/>
    <n v="0"/>
    <n v="222822898"/>
    <n v="1"/>
    <x v="0"/>
    <x v="0"/>
    <x v="1"/>
    <x v="1"/>
  </r>
  <r>
    <x v="350"/>
    <n v="46"/>
    <x v="3"/>
    <x v="0"/>
    <s v="NA"/>
    <n v="2"/>
    <x v="68"/>
    <x v="28"/>
    <x v="0"/>
    <s v="JohnKSamson"/>
    <n v="4"/>
    <x v="240"/>
    <x v="1"/>
    <m/>
    <n v="0"/>
    <n v="0"/>
    <x v="1"/>
    <m/>
    <n v="0"/>
    <n v="0"/>
    <n v="0"/>
    <n v="0"/>
    <n v="1"/>
    <x v="0"/>
    <x v="0"/>
    <x v="0"/>
    <x v="0"/>
  </r>
  <r>
    <x v="351"/>
    <s v="NA"/>
    <x v="3"/>
    <x v="0"/>
    <n v="50000000"/>
    <n v="18"/>
    <x v="53"/>
    <x v="1"/>
    <x v="0"/>
    <s v="judaspriest"/>
    <n v="1430"/>
    <x v="241"/>
    <x v="0"/>
    <s v="OfficialJudasPriest"/>
    <n v="4460061"/>
    <n v="4140037"/>
    <x v="0"/>
    <s v="judaspriest"/>
    <n v="395"/>
    <n v="613000"/>
    <n v="465017"/>
    <n v="276729660"/>
    <n v="1"/>
    <x v="0"/>
    <x v="1"/>
    <x v="1"/>
    <x v="1"/>
  </r>
  <r>
    <x v="352"/>
    <n v="26"/>
    <x v="3"/>
    <x v="0"/>
    <s v="NA"/>
    <n v="3"/>
    <x v="65"/>
    <x v="9"/>
    <x v="0"/>
    <s v="KentJonesWTB"/>
    <n v="6801"/>
    <x v="242"/>
    <x v="0"/>
    <s v="kentjoneswtbm"/>
    <n v="16408"/>
    <n v="16498"/>
    <x v="0"/>
    <s v="kentjonesofficial"/>
    <n v="12"/>
    <n v="360000"/>
    <n v="386440"/>
    <n v="166618419"/>
    <n v="1"/>
    <x v="0"/>
    <x v="0"/>
    <x v="0"/>
    <x v="1"/>
  </r>
  <r>
    <x v="353"/>
    <n v="19"/>
    <x v="3"/>
    <x v="0"/>
    <s v="NA"/>
    <n v="1"/>
    <x v="65"/>
    <x v="1"/>
    <x v="0"/>
    <s v="kodieshane"/>
    <n v="14200"/>
    <x v="243"/>
    <x v="0"/>
    <s v="kodieshane"/>
    <n v="42299"/>
    <n v="43178"/>
    <x v="0"/>
    <s v="kodieshane"/>
    <n v="519"/>
    <n v="548000"/>
    <n v="173876"/>
    <n v="30484482"/>
    <n v="1"/>
    <x v="0"/>
    <x v="0"/>
    <x v="1"/>
    <x v="0"/>
  </r>
  <r>
    <x v="354"/>
    <s v="NA"/>
    <x v="3"/>
    <x v="0"/>
    <s v="NA"/>
    <n v="9"/>
    <x v="69"/>
    <x v="65"/>
    <x v="0"/>
    <s v="lambofgod"/>
    <n v="4125"/>
    <x v="244"/>
    <x v="0"/>
    <s v="lambofgod"/>
    <n v="3842113"/>
    <n v="3709349"/>
    <x v="0"/>
    <s v="lambofgod"/>
    <n v="437"/>
    <n v="783000"/>
    <n v="333722"/>
    <n v="117175816"/>
    <n v="1"/>
    <x v="1"/>
    <x v="1"/>
    <x v="1"/>
    <x v="0"/>
  </r>
  <r>
    <x v="355"/>
    <n v="23"/>
    <x v="3"/>
    <x v="0"/>
    <s v="NA"/>
    <n v="1"/>
    <x v="65"/>
    <x v="1"/>
    <x v="0"/>
    <s v="LaurenSanderson"/>
    <n v="56000"/>
    <x v="245"/>
    <x v="0"/>
    <s v="iamlaurensanderson"/>
    <n v="3905"/>
    <n v="3985"/>
    <x v="0"/>
    <s v="laurensanderson"/>
    <n v="1385"/>
    <n v="119000"/>
    <n v="44936"/>
    <n v="5039556"/>
    <n v="1"/>
    <x v="0"/>
    <x v="0"/>
    <x v="0"/>
    <x v="0"/>
  </r>
  <r>
    <x v="248"/>
    <n v="50"/>
    <x v="3"/>
    <x v="0"/>
    <n v="64000000"/>
    <n v="15"/>
    <x v="2"/>
    <x v="9"/>
    <x v="0"/>
    <s v="MariahCarey"/>
    <n v="8586"/>
    <x v="185"/>
    <x v="0"/>
    <s v="mariahcarey"/>
    <n v="20002485"/>
    <n v="18380354"/>
    <x v="0"/>
    <s v="mariahcarey"/>
    <n v="2214"/>
    <n v="8100000"/>
    <n v="4694241"/>
    <n v="3772459672"/>
    <n v="1"/>
    <x v="1"/>
    <x v="1"/>
    <x v="1"/>
    <x v="1"/>
  </r>
  <r>
    <x v="356"/>
    <n v="25"/>
    <x v="3"/>
    <x v="0"/>
    <s v="NA"/>
    <n v="3"/>
    <x v="2"/>
    <x v="9"/>
    <x v="0"/>
    <s v="Meghan_Trainor"/>
    <n v="12900"/>
    <x v="246"/>
    <x v="0"/>
    <s v="meghantrainorsongs"/>
    <n v="2792658"/>
    <n v="2753871"/>
    <x v="0"/>
    <s v="meghan_trainor"/>
    <n v="2153"/>
    <n v="10200000"/>
    <n v="0"/>
    <n v="5694938915"/>
    <n v="1"/>
    <x v="1"/>
    <x v="1"/>
    <x v="1"/>
    <x v="1"/>
  </r>
  <r>
    <x v="253"/>
    <s v="NA"/>
    <x v="3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357"/>
    <s v="NA"/>
    <x v="3"/>
    <x v="0"/>
    <s v="NA"/>
    <n v="6"/>
    <x v="23"/>
    <x v="13"/>
    <x v="0"/>
    <s v="modestmouseband"/>
    <n v="311"/>
    <x v="247"/>
    <x v="0"/>
    <s v="ModestMouse"/>
    <n v="1762728"/>
    <n v="1668631"/>
    <x v="0"/>
    <s v="modestmouse"/>
    <n v="218"/>
    <n v="105000"/>
    <n v="0"/>
    <n v="133183951"/>
    <n v="1"/>
    <x v="0"/>
    <x v="1"/>
    <x v="0"/>
    <x v="0"/>
  </r>
  <r>
    <x v="358"/>
    <s v="NA"/>
    <x v="3"/>
    <x v="0"/>
    <s v="NA"/>
    <n v="4"/>
    <x v="47"/>
    <x v="41"/>
    <x v="0"/>
    <s v="OfficialMonstaX"/>
    <n v="7945"/>
    <x v="248"/>
    <x v="0"/>
    <s v="OfficialMonstaX"/>
    <n v="1318211"/>
    <n v="1343683"/>
    <x v="0"/>
    <s v="official_monsta_x"/>
    <n v="775"/>
    <n v="3500000"/>
    <n v="366333"/>
    <n v="10567458"/>
    <n v="1"/>
    <x v="1"/>
    <x v="1"/>
    <x v="1"/>
    <x v="0"/>
  </r>
  <r>
    <x v="359"/>
    <s v="NA"/>
    <x v="3"/>
    <x v="0"/>
    <s v="NA"/>
    <n v="2"/>
    <x v="2"/>
    <x v="1"/>
    <x v="0"/>
    <s v="morgansaint"/>
    <n v="4091"/>
    <x v="249"/>
    <x v="0"/>
    <s v="morgansaintmusic"/>
    <n v="4307"/>
    <n v="4439"/>
    <x v="0"/>
    <s v="morgan_saint"/>
    <n v="310"/>
    <n v="35100000"/>
    <n v="8615"/>
    <n v="1431519"/>
    <n v="1"/>
    <x v="0"/>
    <x v="0"/>
    <x v="1"/>
    <x v="0"/>
  </r>
  <r>
    <x v="360"/>
    <s v="NA"/>
    <x v="3"/>
    <x v="0"/>
    <n v="12000000"/>
    <n v="6"/>
    <x v="65"/>
    <x v="1"/>
    <x v="0"/>
    <s v="Outkast"/>
    <n v="370"/>
    <x v="250"/>
    <x v="0"/>
    <s v="outkast"/>
    <n v="1609304"/>
    <n v="1513423"/>
    <x v="0"/>
    <s v="outkast"/>
    <n v="89"/>
    <n v="168000"/>
    <n v="758609"/>
    <n v="696762359"/>
    <n v="1"/>
    <x v="0"/>
    <x v="1"/>
    <x v="0"/>
    <x v="1"/>
  </r>
  <r>
    <x v="262"/>
    <n v="70"/>
    <x v="3"/>
    <x v="0"/>
    <n v="100000000"/>
    <n v="11"/>
    <x v="53"/>
    <x v="1"/>
    <x v="0"/>
    <s v="OzzyOsbourne"/>
    <n v="4795"/>
    <x v="189"/>
    <x v="0"/>
    <s v="ozzyosbourne"/>
    <n v="11956449"/>
    <n v="10954520"/>
    <x v="0"/>
    <s v="ozzyosbourne"/>
    <n v="2134"/>
    <n v="2900000"/>
    <n v="685653"/>
    <n v="335687314"/>
    <n v="1"/>
    <x v="1"/>
    <x v="1"/>
    <x v="1"/>
    <x v="1"/>
  </r>
  <r>
    <x v="361"/>
    <n v="33"/>
    <x v="3"/>
    <x v="0"/>
    <s v="NA"/>
    <n v="2"/>
    <x v="2"/>
    <x v="50"/>
    <x v="0"/>
    <s v="TheRajaKumari"/>
    <n v="269"/>
    <x v="251"/>
    <x v="0"/>
    <s v="TheRajaKumari"/>
    <n v="108422"/>
    <n v="111708"/>
    <x v="0"/>
    <s v="therajakumari"/>
    <n v="366"/>
    <n v="176000"/>
    <n v="181351"/>
    <n v="11398457"/>
    <n v="1"/>
    <x v="0"/>
    <x v="0"/>
    <x v="0"/>
    <x v="0"/>
  </r>
  <r>
    <x v="362"/>
    <n v="43"/>
    <x v="3"/>
    <x v="0"/>
    <s v="NA"/>
    <n v="9"/>
    <x v="65"/>
    <x v="1"/>
    <x v="0"/>
    <s v="RickRoss"/>
    <n v="60700"/>
    <x v="252"/>
    <x v="0"/>
    <s v="rickross"/>
    <n v="8590232"/>
    <n v="8330148"/>
    <x v="0"/>
    <s v="richforever"/>
    <n v="553"/>
    <n v="9700000"/>
    <n v="0"/>
    <n v="941468222"/>
    <n v="1"/>
    <x v="1"/>
    <x v="1"/>
    <x v="1"/>
    <x v="1"/>
  </r>
  <r>
    <x v="281"/>
    <n v="60"/>
    <x v="3"/>
    <x v="0"/>
    <n v="23500000"/>
    <n v="6"/>
    <x v="21"/>
    <x v="64"/>
    <x v="0"/>
    <s v="SadeOfficial"/>
    <n v="20"/>
    <x v="196"/>
    <x v="0"/>
    <s v="sadeofficial"/>
    <n v="3904538"/>
    <n v="3695974"/>
    <x v="0"/>
    <s v="sadeadu_"/>
    <n v="304"/>
    <n v="65600"/>
    <n v="767181"/>
    <n v="637410884"/>
    <n v="1"/>
    <x v="0"/>
    <x v="1"/>
    <x v="0"/>
    <x v="1"/>
  </r>
  <r>
    <x v="363"/>
    <n v="39"/>
    <x v="3"/>
    <x v="0"/>
    <s v="NA"/>
    <n v="5"/>
    <x v="2"/>
    <x v="6"/>
    <x v="0"/>
    <s v="SaraBareilles"/>
    <n v="11800"/>
    <x v="253"/>
    <x v="0"/>
    <s v="sarabareilles"/>
    <n v="1586727"/>
    <n v="1453800"/>
    <x v="0"/>
    <s v="sarabareilles"/>
    <n v="1977"/>
    <n v="627000"/>
    <n v="814823"/>
    <n v="408249105"/>
    <n v="1"/>
    <x v="1"/>
    <x v="1"/>
    <x v="1"/>
    <x v="1"/>
  </r>
  <r>
    <x v="364"/>
    <n v="40"/>
    <x v="3"/>
    <x v="0"/>
    <s v="NA"/>
    <n v="2"/>
    <x v="65"/>
    <x v="1"/>
    <x v="0"/>
    <s v="THEREALSWIZZZ"/>
    <n v="29500"/>
    <x v="92"/>
    <x v="0"/>
    <s v="swizzbeatz"/>
    <n v="279576"/>
    <n v="321348"/>
    <x v="0"/>
    <s v="therealswizzz"/>
    <n v="11234"/>
    <n v="2500000"/>
    <n v="0"/>
    <n v="37618356"/>
    <n v="1"/>
    <x v="1"/>
    <x v="0"/>
    <x v="1"/>
    <x v="0"/>
  </r>
  <r>
    <x v="365"/>
    <n v="27"/>
    <x v="3"/>
    <x v="0"/>
    <s v="NA"/>
    <n v="1"/>
    <x v="27"/>
    <x v="3"/>
    <x v="0"/>
    <s v="IamTomWalker"/>
    <n v="6552"/>
    <x v="254"/>
    <x v="0"/>
    <s v="IamTomWalker"/>
    <n v="98694"/>
    <n v="100386"/>
    <x v="0"/>
    <s v="iamtomwalker"/>
    <n v="1426"/>
    <n v="208000"/>
    <n v="688234"/>
    <n v="246214282"/>
    <n v="1"/>
    <x v="0"/>
    <x v="0"/>
    <x v="0"/>
    <x v="1"/>
  </r>
  <r>
    <x v="366"/>
    <n v="28"/>
    <x v="3"/>
    <x v="0"/>
    <n v="600000"/>
    <n v="3"/>
    <x v="65"/>
    <x v="2"/>
    <x v="0"/>
    <s v="trvisXX"/>
    <n v="926"/>
    <x v="255"/>
    <x v="0"/>
    <s v="travisscottlaflame"/>
    <n v="1681353"/>
    <n v="1710610"/>
    <x v="0"/>
    <s v="travisscott"/>
    <n v="2823"/>
    <n v="17100000"/>
    <n v="5248433"/>
    <n v="2092415971"/>
    <n v="1"/>
    <x v="1"/>
    <x v="1"/>
    <x v="1"/>
    <x v="1"/>
  </r>
  <r>
    <x v="367"/>
    <n v="22"/>
    <x v="3"/>
    <x v="0"/>
    <s v="NA"/>
    <n v="2"/>
    <x v="65"/>
    <x v="1"/>
    <x v="0"/>
    <s v="travisxthompson"/>
    <n v="32300"/>
    <x v="256"/>
    <x v="0"/>
    <s v="TravisThompsonMusic"/>
    <n v="18598"/>
    <n v="20952"/>
    <x v="0"/>
    <s v="travisxthompson"/>
    <n v="405"/>
    <n v="76600"/>
    <n v="251117"/>
    <n v="25735949"/>
    <n v="1"/>
    <x v="0"/>
    <x v="0"/>
    <x v="0"/>
    <x v="0"/>
  </r>
  <r>
    <x v="368"/>
    <n v="24"/>
    <x v="3"/>
    <x v="0"/>
    <s v="NA"/>
    <n v="1"/>
    <x v="4"/>
    <x v="41"/>
    <x v="0"/>
    <s v="TylaYaweh"/>
    <n v="33000"/>
    <x v="257"/>
    <x v="0"/>
    <s v="tylayaweh"/>
    <n v="8551"/>
    <n v="9209"/>
    <x v="0"/>
    <s v="tylayaweh"/>
    <n v="299"/>
    <n v="205000"/>
    <n v="52180"/>
    <n v="12337925"/>
    <n v="1"/>
    <x v="0"/>
    <x v="0"/>
    <x v="0"/>
    <x v="0"/>
  </r>
  <r>
    <x v="369"/>
    <n v="38"/>
    <x v="3"/>
    <x v="0"/>
    <s v="NA"/>
    <n v="16"/>
    <x v="65"/>
    <x v="69"/>
    <x v="0"/>
    <s v="YoGotti"/>
    <n v="27600"/>
    <x v="71"/>
    <x v="0"/>
    <s v="yogotti"/>
    <n v="4282850"/>
    <n v="4202386"/>
    <x v="0"/>
    <s v="yogotti"/>
    <n v="19"/>
    <n v="4400000"/>
    <n v="2166949"/>
    <n v="1064004242"/>
    <n v="1"/>
    <x v="1"/>
    <x v="1"/>
    <x v="1"/>
    <x v="1"/>
  </r>
  <r>
    <x v="370"/>
    <n v="21"/>
    <x v="3"/>
    <x v="0"/>
    <s v="NA"/>
    <n v="2"/>
    <x v="2"/>
    <x v="9"/>
    <x v="0"/>
    <s v="zaralarsson"/>
    <n v="1892"/>
    <x v="258"/>
    <x v="0"/>
    <s v="ZaraLarssonOfficial"/>
    <n v="1361363"/>
    <n v="1362438"/>
    <x v="0"/>
    <s v="zaralarsson"/>
    <n v="2674"/>
    <n v="5700000"/>
    <n v="5395557"/>
    <n v="2030700327"/>
    <n v="1"/>
    <x v="1"/>
    <x v="1"/>
    <x v="1"/>
    <x v="1"/>
  </r>
  <r>
    <x v="371"/>
    <s v="NA"/>
    <x v="4"/>
    <x v="0"/>
    <s v="NA"/>
    <n v="1"/>
    <x v="9"/>
    <x v="1"/>
    <x v="0"/>
    <s v="jamesonrodgers"/>
    <n v="1579"/>
    <x v="259"/>
    <x v="0"/>
    <s v="jamesonrodgers"/>
    <n v="17981"/>
    <n v="18677"/>
    <x v="0"/>
    <s v="jamesonrodgers"/>
    <n v="304"/>
    <n v="17300"/>
    <n v="5459"/>
    <n v="2790105"/>
    <n v="1"/>
    <x v="0"/>
    <x v="0"/>
    <x v="0"/>
    <x v="0"/>
  </r>
  <r>
    <x v="372"/>
    <n v="52"/>
    <x v="4"/>
    <x v="0"/>
    <n v="40000000"/>
    <n v="15"/>
    <x v="9"/>
    <x v="1"/>
    <x v="0"/>
    <s v="TheTimMcGraw"/>
    <n v="482"/>
    <x v="260"/>
    <x v="0"/>
    <s v="TimMcGraw"/>
    <n v="8512671"/>
    <n v="7792776"/>
    <x v="0"/>
    <s v="thetimmcgraw"/>
    <n v="197"/>
    <n v="2300000"/>
    <n v="693647"/>
    <n v="348341202"/>
    <n v="1"/>
    <x v="1"/>
    <x v="1"/>
    <x v="1"/>
    <x v="1"/>
  </r>
  <r>
    <x v="373"/>
    <n v="25"/>
    <x v="4"/>
    <x v="0"/>
    <s v="NA"/>
    <n v="2"/>
    <x v="9"/>
    <x v="1"/>
    <x v="0"/>
    <s v="tenilletownes"/>
    <n v="8334"/>
    <x v="261"/>
    <x v="0"/>
    <s v="tellinetownes"/>
    <n v="17418"/>
    <n v="17941"/>
    <x v="0"/>
    <s v="tenilletownes"/>
    <n v="1779"/>
    <n v="49600"/>
    <n v="8403"/>
    <n v="2414940"/>
    <n v="1"/>
    <x v="0"/>
    <x v="0"/>
    <x v="0"/>
    <x v="0"/>
  </r>
  <r>
    <x v="374"/>
    <n v="29"/>
    <x v="4"/>
    <x v="0"/>
    <s v="NA"/>
    <n v="2"/>
    <x v="9"/>
    <x v="1"/>
    <x v="0"/>
    <s v="m10penny"/>
    <n v="5749"/>
    <x v="262"/>
    <x v="0"/>
    <s v="m10penny"/>
    <n v="118069"/>
    <n v="118999"/>
    <x v="0"/>
    <s v="m10penny"/>
    <n v="2334"/>
    <n v="166000"/>
    <n v="84970"/>
    <n v="61727396"/>
    <n v="1"/>
    <x v="0"/>
    <x v="0"/>
    <x v="0"/>
    <x v="0"/>
  </r>
  <r>
    <x v="375"/>
    <n v="29"/>
    <x v="4"/>
    <x v="0"/>
    <s v="NA"/>
    <n v="1"/>
    <x v="9"/>
    <x v="1"/>
    <x v="0"/>
    <s v="lukecombs"/>
    <n v="9598"/>
    <x v="263"/>
    <x v="0"/>
    <s v="LukeCombs"/>
    <n v="1250435"/>
    <n v="1318368"/>
    <x v="0"/>
    <s v="lukecombs"/>
    <n v="1003"/>
    <n v="1500000"/>
    <n v="1132489"/>
    <n v="859260194"/>
    <n v="1"/>
    <x v="1"/>
    <x v="1"/>
    <x v="1"/>
    <x v="1"/>
  </r>
  <r>
    <x v="376"/>
    <n v="51"/>
    <x v="4"/>
    <x v="0"/>
    <n v="15000000"/>
    <n v="8"/>
    <x v="9"/>
    <x v="1"/>
    <x v="0"/>
    <s v="FaithHill"/>
    <n v="1823"/>
    <x v="22"/>
    <x v="0"/>
    <s v="faithhillofficial"/>
    <n v="3175222"/>
    <n v="2896505"/>
    <x v="0"/>
    <s v="faithhill"/>
    <n v="462"/>
    <n v="1200000"/>
    <n v="178836"/>
    <n v="114879200"/>
    <n v="1"/>
    <x v="1"/>
    <x v="1"/>
    <x v="1"/>
    <x v="0"/>
  </r>
  <r>
    <x v="377"/>
    <n v="29"/>
    <x v="4"/>
    <x v="0"/>
    <s v="NA"/>
    <n v="4"/>
    <x v="9"/>
    <x v="1"/>
    <x v="0"/>
    <s v="MarenMorris"/>
    <n v="10300"/>
    <x v="3"/>
    <x v="0"/>
    <s v="marenmorris"/>
    <n v="260713"/>
    <n v="262663"/>
    <x v="0"/>
    <s v="marenmorris"/>
    <n v="2379"/>
    <n v="1000000"/>
    <n v="236292"/>
    <n v="131003056"/>
    <n v="1"/>
    <x v="1"/>
    <x v="0"/>
    <x v="1"/>
    <x v="0"/>
  </r>
  <r>
    <x v="378"/>
    <n v="58"/>
    <x v="5"/>
    <x v="0"/>
    <s v="NA"/>
    <n v="13"/>
    <x v="31"/>
    <x v="1"/>
    <x v="0"/>
    <s v="DonaldLawrence"/>
    <n v="17400"/>
    <x v="264"/>
    <x v="0"/>
    <s v="DonaldLawrenceMusic"/>
    <n v="601436"/>
    <n v="583515"/>
    <x v="0"/>
    <s v="donaldlawrence"/>
    <n v="2225"/>
    <n v="238000"/>
    <n v="0"/>
    <n v="0"/>
    <n v="1"/>
    <x v="1"/>
    <x v="0"/>
    <x v="0"/>
    <x v="0"/>
  </r>
  <r>
    <x v="379"/>
    <n v="59"/>
    <x v="5"/>
    <x v="0"/>
    <s v="NA"/>
    <n v="3"/>
    <x v="31"/>
    <x v="1"/>
    <x v="0"/>
    <s v="Donnieradio"/>
    <n v="13800"/>
    <x v="265"/>
    <x v="0"/>
    <s v="DonnieMcClurkin"/>
    <n v="1374199"/>
    <n v="1374199"/>
    <x v="0"/>
    <s v="donmac6453"/>
    <n v="200"/>
    <n v="206000"/>
    <n v="0"/>
    <n v="0"/>
    <n v="1"/>
    <x v="1"/>
    <x v="1"/>
    <x v="0"/>
    <x v="0"/>
  </r>
  <r>
    <x v="380"/>
    <n v="48"/>
    <x v="5"/>
    <x v="0"/>
    <s v="NA"/>
    <n v="16"/>
    <x v="31"/>
    <x v="70"/>
    <x v="0"/>
    <s v="israelhoughton"/>
    <n v="4684"/>
    <x v="266"/>
    <x v="0"/>
    <s v="IsraelHoughton"/>
    <n v="732721"/>
    <n v="728118"/>
    <x v="0"/>
    <s v="israelhoughton"/>
    <n v="631"/>
    <n v="480000"/>
    <n v="120475"/>
    <n v="14414709"/>
    <n v="1"/>
    <x v="1"/>
    <x v="0"/>
    <x v="1"/>
    <x v="0"/>
  </r>
  <r>
    <x v="381"/>
    <n v="44"/>
    <x v="5"/>
    <x v="0"/>
    <s v="NA"/>
    <n v="5"/>
    <x v="31"/>
    <x v="1"/>
    <x v="0"/>
    <s v="pastorjnelson"/>
    <n v="37700"/>
    <x v="84"/>
    <x v="0"/>
    <s v="JasonNelsonMusic"/>
    <n v="288881"/>
    <n v="284036"/>
    <x v="0"/>
    <s v="pastorjnelson"/>
    <n v="3661"/>
    <n v="200000"/>
    <n v="47535"/>
    <n v="17966804"/>
    <n v="1"/>
    <x v="0"/>
    <x v="0"/>
    <x v="0"/>
    <x v="0"/>
  </r>
  <r>
    <x v="72"/>
    <n v="49"/>
    <x v="5"/>
    <x v="0"/>
    <s v="NA"/>
    <n v="12"/>
    <x v="31"/>
    <x v="71"/>
    <x v="0"/>
    <s v="kirkfranklin"/>
    <n v="10900"/>
    <x v="71"/>
    <x v="0"/>
    <s v="KirkFranklin"/>
    <n v="2831796"/>
    <n v="2744260"/>
    <x v="0"/>
    <s v="kirkfranklin"/>
    <n v="1023"/>
    <n v="1300000"/>
    <n v="772837"/>
    <n v="295323572"/>
    <n v="1"/>
    <x v="1"/>
    <x v="1"/>
    <x v="1"/>
    <x v="1"/>
  </r>
  <r>
    <x v="382"/>
    <n v="21"/>
    <x v="5"/>
    <x v="0"/>
    <s v="NA"/>
    <n v="1"/>
    <x v="31"/>
    <x v="70"/>
    <x v="0"/>
    <s v="KorynHawthorne"/>
    <n v="1006"/>
    <x v="267"/>
    <x v="0"/>
    <s v="korynhawthornemusic"/>
    <n v="72987"/>
    <n v="74027"/>
    <x v="0"/>
    <s v="korynhawthorne"/>
    <n v="1245"/>
    <n v="111000"/>
    <n v="194282"/>
    <n v="48037575"/>
    <n v="1"/>
    <x v="0"/>
    <x v="0"/>
    <x v="0"/>
    <x v="0"/>
  </r>
  <r>
    <x v="383"/>
    <n v="54"/>
    <x v="5"/>
    <x v="0"/>
    <s v="NA"/>
    <n v="8"/>
    <x v="31"/>
    <x v="1"/>
    <x v="0"/>
    <s v="TheKurtCarr"/>
    <n v="14100"/>
    <x v="268"/>
    <x v="0"/>
    <s v="TheKurtCarr"/>
    <n v="30869"/>
    <n v="33766"/>
    <x v="0"/>
    <s v="thekurtcarr"/>
    <n v="236"/>
    <n v="22600"/>
    <n v="0"/>
    <n v="0"/>
    <n v="1"/>
    <x v="0"/>
    <x v="0"/>
    <x v="0"/>
    <x v="0"/>
  </r>
  <r>
    <x v="384"/>
    <n v="36"/>
    <x v="5"/>
    <x v="0"/>
    <s v="NA"/>
    <n v="5"/>
    <x v="31"/>
    <x v="70"/>
    <x v="0"/>
    <s v="LeAndriaJ"/>
    <n v="21300"/>
    <x v="269"/>
    <x v="0"/>
    <s v="leandriajohnson"/>
    <n v="740033"/>
    <n v="752035"/>
    <x v="0"/>
    <s v="leandriaj"/>
    <n v="956"/>
    <n v="333000"/>
    <n v="113474"/>
    <n v="30789767"/>
    <n v="1"/>
    <x v="0"/>
    <x v="0"/>
    <x v="0"/>
    <x v="0"/>
  </r>
  <r>
    <x v="385"/>
    <n v="52"/>
    <x v="5"/>
    <x v="0"/>
    <s v="NA"/>
    <n v="11"/>
    <x v="31"/>
    <x v="70"/>
    <x v="0"/>
    <s v="marvinsapp"/>
    <n v="12100"/>
    <x v="270"/>
    <x v="0"/>
    <s v="officialmarvinsapp"/>
    <n v="2363698"/>
    <n v="2283914"/>
    <x v="0"/>
    <s v="marvinsapp"/>
    <n v="2692"/>
    <n v="685000"/>
    <n v="0"/>
    <n v="0"/>
    <n v="1"/>
    <x v="1"/>
    <x v="1"/>
    <x v="1"/>
    <x v="0"/>
  </r>
  <r>
    <x v="386"/>
    <n v="47"/>
    <x v="5"/>
    <x v="0"/>
    <n v="69300000"/>
    <n v="16"/>
    <x v="65"/>
    <x v="33"/>
    <x v="0"/>
    <s v="SnoopDogg"/>
    <n v="41200"/>
    <x v="271"/>
    <x v="0"/>
    <s v="snoopdogg"/>
    <n v="35474902"/>
    <n v="33372923"/>
    <x v="0"/>
    <s v="snoopdogg"/>
    <n v="41143"/>
    <n v="32800000"/>
    <n v="0"/>
    <n v="960464760"/>
    <n v="1"/>
    <x v="1"/>
    <x v="1"/>
    <x v="1"/>
    <x v="1"/>
  </r>
  <r>
    <x v="387"/>
    <n v="35"/>
    <x v="5"/>
    <x v="0"/>
    <s v="NA"/>
    <n v="3"/>
    <x v="31"/>
    <x v="1"/>
    <x v="0"/>
    <s v="TravisGreeneTV"/>
    <n v="19700"/>
    <x v="272"/>
    <x v="0"/>
    <s v="TravisGreeneTV"/>
    <n v="492074"/>
    <n v="525496"/>
    <x v="0"/>
    <s v="travisgreenetv"/>
    <n v="3483"/>
    <n v="939000"/>
    <n v="0"/>
    <n v="0"/>
    <n v="1"/>
    <x v="0"/>
    <x v="0"/>
    <x v="1"/>
    <x v="0"/>
  </r>
  <r>
    <x v="388"/>
    <n v="45"/>
    <x v="5"/>
    <x v="0"/>
    <s v="NA"/>
    <n v="4"/>
    <x v="31"/>
    <x v="1"/>
    <x v="0"/>
    <s v="pastormurph"/>
    <n v="8459"/>
    <x v="273"/>
    <x v="0"/>
    <s v="OfficialWilliamMurphy"/>
    <n v="138548"/>
    <n v="148844"/>
    <x v="0"/>
    <s v="williammurphyiii"/>
    <n v="2802"/>
    <n v="160000"/>
    <n v="0"/>
    <n v="0"/>
    <n v="1"/>
    <x v="0"/>
    <x v="0"/>
    <x v="0"/>
    <x v="0"/>
  </r>
  <r>
    <x v="389"/>
    <s v="NA"/>
    <x v="6"/>
    <x v="0"/>
    <s v="NA"/>
    <n v="1"/>
    <x v="2"/>
    <x v="0"/>
    <x v="0"/>
    <s v="brananmurphy"/>
    <n v="9915"/>
    <x v="274"/>
    <x v="0"/>
    <s v="BrananMurphy"/>
    <n v="2840"/>
    <n v="2901"/>
    <x v="0"/>
    <s v="brananmurphy"/>
    <n v="1284"/>
    <n v="9674"/>
    <n v="7899"/>
    <n v="1825627"/>
    <n v="1"/>
    <x v="0"/>
    <x v="0"/>
    <x v="0"/>
    <x v="0"/>
  </r>
  <r>
    <x v="390"/>
    <s v="NA"/>
    <x v="6"/>
    <x v="0"/>
    <s v="NA"/>
    <n v="12"/>
    <x v="70"/>
    <x v="72"/>
    <x v="0"/>
    <s v="castingcrowns"/>
    <n v="3142"/>
    <x v="275"/>
    <x v="0"/>
    <s v="castingcrowns"/>
    <n v="4596016"/>
    <n v="4304327"/>
    <x v="0"/>
    <s v="castingcrownsofficial"/>
    <n v="140"/>
    <n v="413000"/>
    <n v="694668"/>
    <n v="253319885"/>
    <n v="1"/>
    <x v="1"/>
    <x v="1"/>
    <x v="0"/>
    <x v="1"/>
  </r>
  <r>
    <x v="391"/>
    <s v="NA"/>
    <x v="6"/>
    <x v="0"/>
    <s v="NA"/>
    <n v="2"/>
    <x v="71"/>
    <x v="73"/>
    <x v="0"/>
    <s v="IAMTHEY"/>
    <n v="2652"/>
    <x v="276"/>
    <x v="0"/>
    <s v="iamthey"/>
    <n v="54712"/>
    <n v="54605"/>
    <x v="0"/>
    <s v="iamtheyband"/>
    <n v="1132"/>
    <n v="27300"/>
    <n v="93471"/>
    <n v="20368901"/>
    <n v="1"/>
    <x v="0"/>
    <x v="0"/>
    <x v="0"/>
    <x v="0"/>
  </r>
  <r>
    <x v="392"/>
    <n v="22"/>
    <x v="6"/>
    <x v="0"/>
    <s v="NA"/>
    <n v="1"/>
    <x v="70"/>
    <x v="1"/>
    <x v="0"/>
    <s v="Elle_Limebear"/>
    <n v="3291"/>
    <x v="277"/>
    <x v="0"/>
    <s v="ellelimebear"/>
    <n v="1515"/>
    <n v="1522"/>
    <x v="0"/>
    <s v="elle_limebear"/>
    <n v="1757"/>
    <n v="17200"/>
    <n v="2429"/>
    <n v="176545"/>
    <n v="1"/>
    <x v="0"/>
    <x v="0"/>
    <x v="0"/>
    <x v="0"/>
  </r>
  <r>
    <x v="393"/>
    <s v="NA"/>
    <x v="6"/>
    <x v="0"/>
    <s v="NA"/>
    <n v="1"/>
    <x v="72"/>
    <x v="15"/>
    <x v="0"/>
    <s v="KIMMETTMUSIC"/>
    <n v="548"/>
    <x v="52"/>
    <x v="0"/>
    <s v="kimmettmusic"/>
    <n v="3716"/>
    <n v="3715"/>
    <x v="0"/>
    <s v="kimmettmusic"/>
    <n v="222"/>
    <n v="1841"/>
    <n v="4280"/>
    <n v="906352"/>
    <n v="1"/>
    <x v="0"/>
    <x v="0"/>
    <x v="0"/>
    <x v="0"/>
  </r>
  <r>
    <x v="394"/>
    <s v="NA"/>
    <x v="6"/>
    <x v="0"/>
    <s v="NA"/>
    <n v="1"/>
    <x v="72"/>
    <x v="1"/>
    <x v="0"/>
    <s v="land_of_color"/>
    <n v="139"/>
    <x v="278"/>
    <x v="0"/>
    <s v="landofcolormusic"/>
    <n v="1507"/>
    <n v="1538"/>
    <x v="0"/>
    <s v="landofcolormusic"/>
    <n v="90"/>
    <n v="10700"/>
    <n v="915"/>
    <n v="85393"/>
    <n v="1"/>
    <x v="0"/>
    <x v="0"/>
    <x v="0"/>
    <x v="0"/>
  </r>
  <r>
    <x v="395"/>
    <n v="44"/>
    <x v="6"/>
    <x v="0"/>
    <s v="NA"/>
    <n v="10"/>
    <x v="73"/>
    <x v="1"/>
    <x v="0"/>
    <s v="mattmahermusic"/>
    <n v="14000"/>
    <x v="279"/>
    <x v="0"/>
    <s v="mattmahermusic"/>
    <n v="290004"/>
    <n v="277233"/>
    <x v="0"/>
    <s v="mattmahermusic"/>
    <n v="475"/>
    <n v="95800"/>
    <n v="168476"/>
    <n v="72671918"/>
    <n v="1"/>
    <x v="0"/>
    <x v="0"/>
    <x v="0"/>
    <x v="0"/>
  </r>
  <r>
    <x v="396"/>
    <n v="42"/>
    <x v="6"/>
    <x v="0"/>
    <s v="NA"/>
    <n v="6"/>
    <x v="70"/>
    <x v="1"/>
    <x v="0"/>
    <s v="matthew_west"/>
    <n v="13300"/>
    <x v="280"/>
    <x v="0"/>
    <s v="mathewwest"/>
    <n v="1226507"/>
    <n v="1148807"/>
    <x v="0"/>
    <s v="matthewjwest"/>
    <n v="2485"/>
    <n v="360000"/>
    <n v="272664"/>
    <n v="110028170"/>
    <n v="1"/>
    <x v="1"/>
    <x v="1"/>
    <x v="0"/>
    <x v="0"/>
  </r>
  <r>
    <x v="397"/>
    <s v="NA"/>
    <x v="6"/>
    <x v="0"/>
    <s v="NA"/>
    <n v="1"/>
    <x v="70"/>
    <x v="1"/>
    <x v="0"/>
    <s v="sonicsociety"/>
    <n v="12900"/>
    <x v="281"/>
    <x v="0"/>
    <s v="onesonicsociety"/>
    <n v="10213"/>
    <n v="9883"/>
    <x v="0"/>
    <s v="thejasoningram"/>
    <n v="254"/>
    <n v="12600"/>
    <n v="0"/>
    <n v="0"/>
    <n v="1"/>
    <x v="0"/>
    <x v="0"/>
    <x v="0"/>
    <x v="0"/>
  </r>
  <r>
    <x v="398"/>
    <s v="NA"/>
    <x v="6"/>
    <x v="0"/>
    <s v="NA"/>
    <n v="4"/>
    <x v="73"/>
    <x v="1"/>
    <x v="0"/>
    <s v="RedRocksWorship"/>
    <n v="533"/>
    <x v="282"/>
    <x v="0"/>
    <s v="redrocksworship"/>
    <n v="11702"/>
    <n v="12222"/>
    <x v="0"/>
    <s v="redrocksworship"/>
    <n v="610"/>
    <n v="13300"/>
    <n v="37715"/>
    <n v="6264751"/>
    <n v="1"/>
    <x v="0"/>
    <x v="0"/>
    <x v="0"/>
    <x v="0"/>
  </r>
  <r>
    <x v="399"/>
    <s v="NA"/>
    <x v="6"/>
    <x v="0"/>
    <s v="NA"/>
    <n v="2"/>
    <x v="71"/>
    <x v="1"/>
    <x v="0"/>
    <s v="rhettwalker"/>
    <n v="6530"/>
    <x v="283"/>
    <x v="0"/>
    <s v="rhettwalkermusic"/>
    <n v="56746"/>
    <n v="52494"/>
    <x v="1"/>
    <m/>
    <n v="0"/>
    <n v="0"/>
    <n v="17418"/>
    <n v="5878450"/>
    <n v="1"/>
    <x v="0"/>
    <x v="0"/>
    <x v="0"/>
    <x v="0"/>
  </r>
  <r>
    <x v="400"/>
    <n v="33"/>
    <x v="6"/>
    <x v="0"/>
    <s v="NA"/>
    <n v="3"/>
    <x v="71"/>
    <x v="1"/>
    <x v="0"/>
    <s v="taurenwells"/>
    <n v="12600"/>
    <x v="9"/>
    <x v="0"/>
    <s v="taurenwellsofficial"/>
    <n v="55109"/>
    <n v="56516"/>
    <x v="0"/>
    <s v="taurenwells"/>
    <n v="2319"/>
    <n v="270000"/>
    <n v="314080"/>
    <n v="94448623"/>
    <n v="1"/>
    <x v="0"/>
    <x v="0"/>
    <x v="0"/>
    <x v="0"/>
  </r>
  <r>
    <x v="401"/>
    <s v="NA"/>
    <x v="6"/>
    <x v="0"/>
    <s v="NA"/>
    <n v="8"/>
    <x v="71"/>
    <x v="1"/>
    <x v="0"/>
    <s v="tenthavenorth"/>
    <n v="6077"/>
    <x v="284"/>
    <x v="0"/>
    <s v="tenthavenuenorth"/>
    <n v="1033199"/>
    <n v="966103"/>
    <x v="0"/>
    <s v="tenthavenuenorth"/>
    <n v="49"/>
    <n v="218000"/>
    <n v="229990"/>
    <n v="72826841"/>
    <n v="1"/>
    <x v="1"/>
    <x v="0"/>
    <x v="0"/>
    <x v="0"/>
  </r>
  <r>
    <x v="402"/>
    <s v="NA"/>
    <x v="6"/>
    <x v="0"/>
    <s v="NA"/>
    <n v="5"/>
    <x v="70"/>
    <x v="1"/>
    <x v="0"/>
    <s v="verticalworship"/>
    <n v="3599"/>
    <x v="285"/>
    <x v="0"/>
    <s v="verticalworship"/>
    <n v="200684"/>
    <n v="200656"/>
    <x v="0"/>
    <s v="verticalworship"/>
    <n v="1774"/>
    <n v="49400"/>
    <n v="97454"/>
    <n v="35018796"/>
    <n v="1"/>
    <x v="0"/>
    <x v="0"/>
    <x v="0"/>
    <x v="0"/>
  </r>
  <r>
    <x v="403"/>
    <n v="38"/>
    <x v="6"/>
    <x v="0"/>
    <s v="NA"/>
    <n v="2"/>
    <x v="71"/>
    <x v="1"/>
    <x v="0"/>
    <s v="zwilliamslive"/>
    <n v="1374"/>
    <x v="286"/>
    <x v="0"/>
    <s v="zachwilliamslive"/>
    <n v="99761"/>
    <n v="101568"/>
    <x v="0"/>
    <s v="zachwilliamsmusic"/>
    <n v="625"/>
    <n v="132000"/>
    <n v="281557"/>
    <n v="124582023"/>
    <n v="1"/>
    <x v="0"/>
    <x v="0"/>
    <x v="0"/>
    <x v="0"/>
  </r>
  <r>
    <x v="404"/>
    <n v="25"/>
    <x v="7"/>
    <x v="0"/>
    <s v="NA"/>
    <n v="2"/>
    <x v="9"/>
    <x v="9"/>
    <x v="0"/>
    <s v="kanebrown"/>
    <n v="3445"/>
    <x v="287"/>
    <x v="0"/>
    <s v="KaneBrownCountry"/>
    <n v="1084372"/>
    <n v="1115073"/>
    <x v="0"/>
    <s v="kanebrown_music"/>
    <n v="105"/>
    <n v="1900000"/>
    <n v="1864977"/>
    <n v="1035751477"/>
    <n v="1"/>
    <x v="1"/>
    <x v="1"/>
    <x v="1"/>
    <x v="1"/>
  </r>
  <r>
    <x v="405"/>
    <n v="32"/>
    <x v="7"/>
    <x v="0"/>
    <s v="NA"/>
    <n v="1"/>
    <x v="9"/>
    <x v="1"/>
    <x v="0"/>
    <s v="RyanHurd"/>
    <n v="6466"/>
    <x v="288"/>
    <x v="0"/>
    <s v="RyanHurdOfficial"/>
    <n v="40444"/>
    <n v="40676"/>
    <x v="0"/>
    <s v="ryanhurd"/>
    <n v="718"/>
    <n v="115000"/>
    <n v="14107"/>
    <n v="4998335"/>
    <n v="1"/>
    <x v="0"/>
    <x v="0"/>
    <x v="0"/>
    <x v="0"/>
  </r>
  <r>
    <x v="406"/>
    <n v="35"/>
    <x v="7"/>
    <x v="0"/>
    <s v="NA"/>
    <n v="7"/>
    <x v="9"/>
    <x v="1"/>
    <x v="0"/>
    <s v="mirandalambert"/>
    <n v="3966"/>
    <x v="289"/>
    <x v="0"/>
    <s v="mirandalamber"/>
    <n v="8342634"/>
    <n v="7769589"/>
    <x v="0"/>
    <s v="mirandalambert"/>
    <n v="675"/>
    <n v="3500000"/>
    <n v="993223"/>
    <n v="644775806"/>
    <n v="1"/>
    <x v="1"/>
    <x v="1"/>
    <x v="1"/>
    <x v="1"/>
  </r>
  <r>
    <x v="407"/>
    <s v="NA"/>
    <x v="7"/>
    <x v="0"/>
    <s v="NA"/>
    <n v="2"/>
    <x v="9"/>
    <x v="1"/>
    <x v="0"/>
    <s v="OldDominion"/>
    <n v="7105"/>
    <x v="184"/>
    <x v="0"/>
    <s v="olddominionband"/>
    <n v="301058"/>
    <n v="301091"/>
    <x v="0"/>
    <s v="olddominionmusic"/>
    <n v="2108"/>
    <n v="620000"/>
    <n v="191649"/>
    <n v="169869858"/>
    <n v="1"/>
    <x v="1"/>
    <x v="0"/>
    <x v="1"/>
    <x v="1"/>
  </r>
  <r>
    <x v="188"/>
    <n v="73"/>
    <x v="7"/>
    <x v="0"/>
    <s v="NA"/>
    <n v="63"/>
    <x v="9"/>
    <x v="1"/>
    <x v="0"/>
    <s v="DollyParton"/>
    <n v="1978"/>
    <x v="158"/>
    <x v="0"/>
    <s v="DollyParton"/>
    <n v="4235527"/>
    <n v="3993436"/>
    <x v="0"/>
    <s v="dollyparton"/>
    <n v="415"/>
    <n v="1800000"/>
    <n v="230838"/>
    <n v="102196279"/>
    <n v="1"/>
    <x v="1"/>
    <x v="1"/>
    <x v="1"/>
    <x v="0"/>
  </r>
  <r>
    <x v="408"/>
    <s v="NA"/>
    <x v="7"/>
    <x v="0"/>
    <s v="NA"/>
    <n v="3"/>
    <x v="9"/>
    <x v="1"/>
    <x v="0"/>
    <s v="PistolAnnies"/>
    <n v="767"/>
    <x v="159"/>
    <x v="0"/>
    <s v="PistolAnnies"/>
    <n v="864562"/>
    <n v="823589"/>
    <x v="0"/>
    <s v="pistolannies"/>
    <n v="95"/>
    <n v="151"/>
    <n v="152354"/>
    <n v="69249287"/>
    <n v="1"/>
    <x v="1"/>
    <x v="0"/>
    <x v="0"/>
    <x v="0"/>
  </r>
  <r>
    <x v="409"/>
    <s v="NA"/>
    <x v="7"/>
    <x v="0"/>
    <s v="NA"/>
    <n v="1"/>
    <x v="9"/>
    <x v="1"/>
    <x v="0"/>
    <s v="weareseaforth"/>
    <n v="1371"/>
    <x v="290"/>
    <x v="0"/>
    <s v="weareseaforth"/>
    <n v="26951"/>
    <n v="26968"/>
    <x v="0"/>
    <s v="weareseaforth"/>
    <n v="212"/>
    <n v="9580"/>
    <n v="1920"/>
    <n v="145770"/>
    <n v="1"/>
    <x v="0"/>
    <x v="0"/>
    <x v="0"/>
    <x v="0"/>
  </r>
  <r>
    <x v="410"/>
    <s v="NA"/>
    <x v="7"/>
    <x v="0"/>
    <s v="NA"/>
    <n v="1"/>
    <x v="9"/>
    <x v="1"/>
    <x v="0"/>
    <s v="RachelWammack"/>
    <n v="539"/>
    <x v="291"/>
    <x v="0"/>
    <s v="RachelWammack"/>
    <n v="29202"/>
    <n v="29423"/>
    <x v="0"/>
    <s v="rachelwammack"/>
    <n v="1284"/>
    <n v="13100"/>
    <n v="3078"/>
    <n v="544464"/>
    <n v="1"/>
    <x v="0"/>
    <x v="0"/>
    <x v="0"/>
    <x v="0"/>
  </r>
  <r>
    <x v="411"/>
    <n v="33"/>
    <x v="7"/>
    <x v="0"/>
    <s v="NA"/>
    <n v="1"/>
    <x v="9"/>
    <x v="1"/>
    <x v="0"/>
    <s v="ChrisYoungMusic"/>
    <n v="8799"/>
    <x v="292"/>
    <x v="0"/>
    <s v="chrisyoungmusic"/>
    <n v="1966422"/>
    <n v="1857484"/>
    <x v="0"/>
    <s v="chrisyoungmusic"/>
    <n v="1746"/>
    <n v="1200000"/>
    <n v="690673"/>
    <n v="508722685"/>
    <n v="1"/>
    <x v="1"/>
    <x v="1"/>
    <x v="1"/>
    <x v="1"/>
  </r>
  <r>
    <x v="412"/>
    <n v="49"/>
    <x v="8"/>
    <x v="0"/>
    <s v="NA"/>
    <n v="46"/>
    <x v="66"/>
    <x v="1"/>
    <x v="0"/>
    <s v="LeifOveAndsnes"/>
    <n v="605"/>
    <x v="293"/>
    <x v="0"/>
    <s v="LeifOveAndsnes"/>
    <n v="12393"/>
    <n v="12405"/>
    <x v="0"/>
    <s v="leifoveandsnes"/>
    <n v="342"/>
    <n v="4284"/>
    <n v="0"/>
    <n v="0"/>
    <n v="1"/>
    <x v="0"/>
    <x v="0"/>
    <x v="0"/>
    <x v="0"/>
  </r>
  <r>
    <x v="413"/>
    <n v="37"/>
    <x v="8"/>
    <x v="0"/>
    <s v="NA"/>
    <n v="4"/>
    <x v="66"/>
    <x v="1"/>
    <x v="0"/>
    <s v="BenjaminAppl"/>
    <n v="2018"/>
    <x v="294"/>
    <x v="0"/>
    <s v="benjaminapplbaritone"/>
    <n v="2504"/>
    <n v="2645"/>
    <x v="0"/>
    <s v="benjaminapplbaritone"/>
    <n v="308"/>
    <n v="4178"/>
    <n v="481"/>
    <n v="77416"/>
    <n v="1"/>
    <x v="0"/>
    <x v="0"/>
    <x v="0"/>
    <x v="0"/>
  </r>
  <r>
    <x v="414"/>
    <n v="52"/>
    <x v="8"/>
    <x v="0"/>
    <s v="NA"/>
    <n v="7"/>
    <x v="66"/>
    <x v="1"/>
    <x v="0"/>
    <s v="JoshuaBellMusic"/>
    <n v="2063"/>
    <x v="295"/>
    <x v="0"/>
    <s v="joshuabellviolinist"/>
    <n v="195768"/>
    <n v="189574"/>
    <x v="0"/>
    <s v="joshuabellmusic"/>
    <n v="727"/>
    <n v="75100"/>
    <n v="0"/>
    <n v="0"/>
    <n v="1"/>
    <x v="0"/>
    <x v="0"/>
    <x v="0"/>
    <x v="0"/>
  </r>
  <r>
    <x v="415"/>
    <s v="NA"/>
    <x v="8"/>
    <x v="1"/>
    <s v="NA"/>
    <s v="NA"/>
    <x v="66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416"/>
    <s v="NA"/>
    <x v="8"/>
    <x v="1"/>
    <s v="NA"/>
    <s v="NA"/>
    <x v="66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417"/>
    <n v="73"/>
    <x v="8"/>
    <x v="0"/>
    <s v="NA"/>
    <n v="18"/>
    <x v="66"/>
    <x v="1"/>
    <x v="0"/>
    <s v="buchbinderpiano"/>
    <n v="40"/>
    <x v="296"/>
    <x v="0"/>
    <s v="buchbinder.pianist"/>
    <n v="246"/>
    <n v="272"/>
    <x v="0"/>
    <s v="rudolfbuchbinder.piano"/>
    <n v="26"/>
    <n v="1243"/>
    <n v="0"/>
    <n v="0"/>
    <n v="1"/>
    <x v="0"/>
    <x v="0"/>
    <x v="0"/>
    <x v="0"/>
  </r>
  <r>
    <x v="418"/>
    <n v="32"/>
    <x v="8"/>
    <x v="0"/>
    <s v="NA"/>
    <n v="6"/>
    <x v="66"/>
    <x v="1"/>
    <x v="0"/>
    <s v="BuniatishviliKh"/>
    <n v="1565"/>
    <x v="297"/>
    <x v="0"/>
    <s v="khatiabuniatishvili"/>
    <n v="216717"/>
    <n v="218115"/>
    <x v="0"/>
    <s v="khatiabuniatishvili"/>
    <n v="219"/>
    <n v="102000"/>
    <n v="0"/>
    <n v="0"/>
    <n v="1"/>
    <x v="0"/>
    <x v="0"/>
    <x v="0"/>
    <x v="0"/>
  </r>
  <r>
    <x v="419"/>
    <n v="38"/>
    <x v="8"/>
    <x v="0"/>
    <s v="NA"/>
    <n v="6"/>
    <x v="66"/>
    <x v="1"/>
    <x v="1"/>
    <m/>
    <n v="0"/>
    <x v="58"/>
    <x v="0"/>
    <s v="CameronOrganist"/>
    <n v="40125"/>
    <n v="39576"/>
    <x v="0"/>
    <s v="cameronorganist"/>
    <n v="191"/>
    <n v="6426"/>
    <n v="0"/>
    <n v="0"/>
    <n v="1"/>
    <x v="0"/>
    <x v="0"/>
    <x v="0"/>
    <x v="0"/>
  </r>
  <r>
    <x v="420"/>
    <n v="47"/>
    <x v="8"/>
    <x v="0"/>
    <s v="NA"/>
    <n v="8"/>
    <x v="66"/>
    <x v="1"/>
    <x v="0"/>
    <s v="Currentzis"/>
    <n v="0"/>
    <x v="298"/>
    <x v="0"/>
    <s v="currentzis"/>
    <n v="30447"/>
    <n v="33241"/>
    <x v="1"/>
    <m/>
    <n v="0"/>
    <n v="0"/>
    <n v="0"/>
    <n v="0"/>
    <n v="1"/>
    <x v="0"/>
    <x v="0"/>
    <x v="0"/>
    <x v="0"/>
  </r>
  <r>
    <x v="421"/>
    <n v="46"/>
    <x v="8"/>
    <x v="0"/>
    <s v="NA"/>
    <n v="24"/>
    <x v="66"/>
    <x v="1"/>
    <x v="1"/>
    <m/>
    <n v="0"/>
    <x v="58"/>
    <x v="0"/>
    <s v="xavier.demaistre"/>
    <n v="7616"/>
    <n v="7883"/>
    <x v="0"/>
    <s v="xavierdemaistre"/>
    <n v="40"/>
    <n v="1971"/>
    <n v="752"/>
    <n v="554044"/>
    <n v="1"/>
    <x v="0"/>
    <x v="0"/>
    <x v="0"/>
    <x v="0"/>
  </r>
  <r>
    <x v="422"/>
    <n v="28"/>
    <x v="8"/>
    <x v="0"/>
    <s v="NA"/>
    <n v="2"/>
    <x v="66"/>
    <x v="1"/>
    <x v="0"/>
    <s v="LDpianist"/>
    <n v="22"/>
    <x v="299"/>
    <x v="0"/>
    <s v="lucas.debargue"/>
    <n v="18524"/>
    <n v="18662"/>
    <x v="1"/>
    <m/>
    <n v="0"/>
    <n v="0"/>
    <n v="0"/>
    <n v="0"/>
    <n v="1"/>
    <x v="0"/>
    <x v="0"/>
    <x v="0"/>
    <x v="0"/>
  </r>
  <r>
    <x v="423"/>
    <n v="54"/>
    <x v="8"/>
    <x v="0"/>
    <s v="NA"/>
    <n v="37"/>
    <x v="66"/>
    <x v="1"/>
    <x v="0"/>
    <s v="NatalieDessay"/>
    <n v="8"/>
    <x v="300"/>
    <x v="0"/>
    <s v="NatalieDessay"/>
    <n v="58963"/>
    <n v="56601"/>
    <x v="1"/>
    <m/>
    <n v="0"/>
    <n v="0"/>
    <n v="0"/>
    <n v="0"/>
    <n v="1"/>
    <x v="0"/>
    <x v="0"/>
    <x v="0"/>
    <x v="0"/>
  </r>
  <r>
    <x v="424"/>
    <n v="47"/>
    <x v="8"/>
    <x v="0"/>
    <s v="NA"/>
    <n v="12"/>
    <x v="66"/>
    <x v="1"/>
    <x v="0"/>
    <s v="sdinnerstein"/>
    <n v="140"/>
    <x v="301"/>
    <x v="0"/>
    <s v="simondinnerstein"/>
    <n v="18905"/>
    <n v="18862"/>
    <x v="0"/>
    <s v="simonedinnerstein"/>
    <n v="97"/>
    <n v="818"/>
    <n v="669"/>
    <n v="71682"/>
    <n v="1"/>
    <x v="0"/>
    <x v="0"/>
    <x v="0"/>
    <x v="0"/>
  </r>
  <r>
    <x v="425"/>
    <n v="78"/>
    <x v="8"/>
    <x v="0"/>
    <s v="NA"/>
    <n v="65"/>
    <x v="66"/>
    <x v="1"/>
    <x v="1"/>
    <s v="PlacidoDomingo"/>
    <n v="5080"/>
    <x v="302"/>
    <x v="0"/>
    <s v="PlacidoDomingo"/>
    <n v="1197584"/>
    <n v="1121147"/>
    <x v="0"/>
    <s v="placido_domingo"/>
    <n v="1002"/>
    <n v="200000"/>
    <n v="1907"/>
    <n v="816149"/>
    <n v="1"/>
    <x v="0"/>
    <x v="1"/>
    <x v="0"/>
    <x v="0"/>
  </r>
  <r>
    <x v="426"/>
    <n v="49"/>
    <x v="8"/>
    <x v="0"/>
    <s v="NA"/>
    <n v="9"/>
    <x v="66"/>
    <x v="1"/>
    <x v="0"/>
    <s v="AlexisFfrench"/>
    <n v="1002"/>
    <x v="303"/>
    <x v="0"/>
    <s v="AlexisFfrenchMusic"/>
    <n v="3377"/>
    <n v="3495"/>
    <x v="0"/>
    <s v="alexisffrench"/>
    <n v="422"/>
    <n v="4090"/>
    <n v="5236"/>
    <n v="1053737"/>
    <n v="1"/>
    <x v="0"/>
    <x v="0"/>
    <x v="0"/>
    <x v="0"/>
  </r>
  <r>
    <x v="427"/>
    <n v="46"/>
    <x v="8"/>
    <x v="0"/>
    <s v="NA"/>
    <n v="15"/>
    <x v="66"/>
    <x v="1"/>
    <x v="0"/>
    <s v="jdiego_florez"/>
    <n v="751"/>
    <x v="304"/>
    <x v="0"/>
    <s v="JuanDiegoFlorezOfficial"/>
    <n v="337252"/>
    <n v="342154"/>
    <x v="0"/>
    <s v="jdiego_florez"/>
    <n v="363"/>
    <n v="72600"/>
    <n v="0"/>
    <n v="0"/>
    <n v="1"/>
    <x v="0"/>
    <x v="0"/>
    <x v="0"/>
    <x v="0"/>
  </r>
  <r>
    <x v="428"/>
    <n v="49"/>
    <x v="8"/>
    <x v="0"/>
    <s v="NA"/>
    <n v="4"/>
    <x v="66"/>
    <x v="1"/>
    <x v="1"/>
    <m/>
    <n v="0"/>
    <x v="58"/>
    <x v="0"/>
    <s v="mar.frost"/>
    <n v="28367"/>
    <n v="28568"/>
    <x v="0"/>
    <s v="martinfrostofficial"/>
    <n v="67"/>
    <n v="12000"/>
    <n v="0"/>
    <n v="0"/>
    <n v="1"/>
    <x v="0"/>
    <x v="0"/>
    <x v="0"/>
    <x v="0"/>
  </r>
  <r>
    <x v="429"/>
    <n v="38"/>
    <x v="8"/>
    <x v="0"/>
    <s v="NA"/>
    <n v="19"/>
    <x v="66"/>
    <x v="1"/>
    <x v="0"/>
    <s v="solgabetta"/>
    <n v="814"/>
    <x v="305"/>
    <x v="0"/>
    <s v="solgabetta"/>
    <n v="87694"/>
    <n v="85851"/>
    <x v="0"/>
    <s v="sol_gabetta"/>
    <n v="132"/>
    <n v="13400"/>
    <n v="0"/>
    <n v="0"/>
    <n v="1"/>
    <x v="0"/>
    <x v="0"/>
    <x v="0"/>
    <x v="0"/>
  </r>
  <r>
    <x v="430"/>
    <n v="50"/>
    <x v="8"/>
    <x v="0"/>
    <s v="NA"/>
    <n v="23"/>
    <x v="66"/>
    <x v="1"/>
    <x v="1"/>
    <m/>
    <n v="0"/>
    <x v="58"/>
    <x v="1"/>
    <m/>
    <n v="0"/>
    <n v="0"/>
    <x v="1"/>
    <m/>
    <n v="0"/>
    <n v="0"/>
    <n v="0"/>
    <n v="0"/>
    <n v="1"/>
    <x v="0"/>
    <x v="0"/>
    <x v="0"/>
    <x v="0"/>
  </r>
  <r>
    <x v="431"/>
    <s v="NA"/>
    <x v="8"/>
    <x v="1"/>
    <s v="NA"/>
    <s v="NA"/>
    <x v="66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432"/>
    <s v="NA"/>
    <x v="8"/>
    <x v="1"/>
    <s v="NA"/>
    <s v="NA"/>
    <x v="66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433"/>
    <n v="42"/>
    <x v="8"/>
    <x v="0"/>
    <s v="NA"/>
    <n v="6"/>
    <x v="66"/>
    <x v="1"/>
    <x v="0"/>
    <s v="VittorioGrigolo"/>
    <n v="1268"/>
    <x v="306"/>
    <x v="0"/>
    <s v="VittorioGrigolo"/>
    <n v="50675"/>
    <n v="49038"/>
    <x v="0"/>
    <s v="vittoriogrigolo"/>
    <n v="353"/>
    <n v="51400"/>
    <n v="0"/>
    <n v="0"/>
    <n v="1"/>
    <x v="0"/>
    <x v="0"/>
    <x v="0"/>
    <x v="0"/>
  </r>
  <r>
    <x v="434"/>
    <s v="NA"/>
    <x v="8"/>
    <x v="1"/>
    <s v="NA"/>
    <s v="NA"/>
    <x v="66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435"/>
    <s v="NA"/>
    <x v="8"/>
    <x v="0"/>
    <s v="NA"/>
    <n v="26"/>
    <x v="66"/>
    <x v="1"/>
    <x v="0"/>
    <s v="hauschkamusic"/>
    <n v="1821"/>
    <x v="307"/>
    <x v="0"/>
    <s v="HauschkaMusic"/>
    <n v="38670"/>
    <n v="38510"/>
    <x v="0"/>
    <s v="hauschkamusic"/>
    <n v="249"/>
    <n v="6942"/>
    <n v="6990"/>
    <n v="1590813"/>
    <n v="1"/>
    <x v="0"/>
    <x v="0"/>
    <x v="0"/>
    <x v="0"/>
  </r>
  <r>
    <x v="436"/>
    <s v="NA"/>
    <x v="8"/>
    <x v="1"/>
    <s v="NA"/>
    <s v="NA"/>
    <x v="66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437"/>
    <s v="NA"/>
    <x v="8"/>
    <x v="1"/>
    <s v="NA"/>
    <s v="NA"/>
    <x v="66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438"/>
    <n v="50"/>
    <x v="8"/>
    <x v="0"/>
    <s v="NA"/>
    <n v="23"/>
    <x v="66"/>
    <x v="1"/>
    <x v="0"/>
    <s v="tenorkaufmann"/>
    <n v="239"/>
    <x v="308"/>
    <x v="0"/>
    <s v="kaufmannjonas"/>
    <n v="137141"/>
    <n v="135449"/>
    <x v="0"/>
    <s v="tenorkaufmann"/>
    <n v="98"/>
    <n v="36500"/>
    <n v="0"/>
    <n v="0"/>
    <n v="1"/>
    <x v="0"/>
    <x v="0"/>
    <x v="0"/>
    <x v="0"/>
  </r>
  <r>
    <x v="439"/>
    <n v="52"/>
    <x v="8"/>
    <x v="0"/>
    <s v="NA"/>
    <n v="25"/>
    <x v="66"/>
    <x v="1"/>
    <x v="1"/>
    <m/>
    <n v="0"/>
    <x v="58"/>
    <x v="0"/>
    <s v="leonidas.kavakos.violin"/>
    <n v="83356"/>
    <n v="83593"/>
    <x v="0"/>
    <s v="lkavakos"/>
    <n v="51"/>
    <n v="14700"/>
    <n v="0"/>
    <n v="0"/>
    <n v="1"/>
    <x v="0"/>
    <x v="0"/>
    <x v="0"/>
    <x v="0"/>
  </r>
  <r>
    <x v="440"/>
    <n v="54"/>
    <x v="8"/>
    <x v="0"/>
    <s v="NA"/>
    <n v="21"/>
    <x v="66"/>
    <x v="1"/>
    <x v="0"/>
    <s v="skermes1"/>
    <n v="49"/>
    <x v="309"/>
    <x v="0"/>
    <s v="SimonesKermes"/>
    <n v="7403"/>
    <n v="7328"/>
    <x v="0"/>
    <s v="kermessimone"/>
    <n v="132"/>
    <n v="502"/>
    <n v="0"/>
    <n v="0"/>
    <n v="1"/>
    <x v="0"/>
    <x v="0"/>
    <x v="0"/>
    <x v="0"/>
  </r>
  <r>
    <x v="441"/>
    <n v="26"/>
    <x v="8"/>
    <x v="0"/>
    <s v="NA"/>
    <n v="9"/>
    <x v="66"/>
    <x v="1"/>
    <x v="0"/>
    <s v="lang_lang"/>
    <n v="4772"/>
    <x v="310"/>
    <x v="0"/>
    <s v="LangLangPiano"/>
    <n v="503554"/>
    <n v="496408"/>
    <x v="0"/>
    <s v="langlangpiano"/>
    <n v="1630"/>
    <n v="295000"/>
    <n v="67800"/>
    <n v="7355950"/>
    <n v="1"/>
    <x v="0"/>
    <x v="0"/>
    <x v="0"/>
    <x v="0"/>
  </r>
  <r>
    <x v="442"/>
    <n v="32"/>
    <x v="8"/>
    <x v="0"/>
    <s v="NA"/>
    <n v="6"/>
    <x v="66"/>
    <x v="1"/>
    <x v="0"/>
    <s v="igorpianist"/>
    <n v="20300"/>
    <x v="54"/>
    <x v="0"/>
    <s v="levit.igor"/>
    <n v="8471"/>
    <n v="8820"/>
    <x v="0"/>
    <s v="igorlevit_pianist"/>
    <n v="862"/>
    <n v="7503"/>
    <n v="0"/>
    <n v="0"/>
    <n v="1"/>
    <x v="0"/>
    <x v="0"/>
    <x v="0"/>
    <x v="0"/>
  </r>
  <r>
    <x v="325"/>
    <n v="64"/>
    <x v="8"/>
    <x v="0"/>
    <s v="NA"/>
    <n v="129"/>
    <x v="66"/>
    <x v="1"/>
    <x v="0"/>
    <s v="YoYo_Ma"/>
    <n v="661"/>
    <x v="216"/>
    <x v="0"/>
    <s v="YoYoMa"/>
    <n v="615197"/>
    <n v="588449"/>
    <x v="0"/>
    <s v="yoyoma.official"/>
    <n v="192"/>
    <n v="153300"/>
    <n v="110621"/>
    <n v="22135216"/>
    <n v="1"/>
    <x v="0"/>
    <x v="0"/>
    <x v="0"/>
    <x v="0"/>
  </r>
  <r>
    <x v="443"/>
    <n v="36"/>
    <x v="8"/>
    <x v="0"/>
    <s v="NA"/>
    <n v="4"/>
    <x v="66"/>
    <x v="1"/>
    <x v="0"/>
    <s v="Nino_Machaidze"/>
    <n v="2171"/>
    <x v="311"/>
    <x v="0"/>
    <s v="ninomachaidzeofficial"/>
    <n v="105568"/>
    <n v="105143"/>
    <x v="0"/>
    <s v="nino_machaidze"/>
    <n v="2120"/>
    <n v="27100"/>
    <n v="0"/>
    <n v="0"/>
    <n v="1"/>
    <x v="0"/>
    <x v="0"/>
    <x v="0"/>
    <x v="0"/>
  </r>
  <r>
    <x v="444"/>
    <n v="36"/>
    <x v="8"/>
    <x v="0"/>
    <s v="NA"/>
    <n v="12"/>
    <x v="66"/>
    <x v="1"/>
    <x v="0"/>
    <s v="LaviniaMeijer"/>
    <n v="1279"/>
    <x v="312"/>
    <x v="0"/>
    <s v="laviniameijer"/>
    <n v="8437"/>
    <n v="8448"/>
    <x v="0"/>
    <s v="laviniameijer"/>
    <n v="103"/>
    <n v="1641"/>
    <n v="0"/>
    <n v="0"/>
    <n v="1"/>
    <x v="0"/>
    <x v="0"/>
    <x v="0"/>
    <x v="0"/>
  </r>
  <r>
    <x v="445"/>
    <n v="33"/>
    <x v="8"/>
    <x v="0"/>
    <s v="NA"/>
    <n v="4"/>
    <x v="66"/>
    <x v="1"/>
    <x v="0"/>
    <s v="regulamuhlemann"/>
    <n v="0"/>
    <x v="313"/>
    <x v="0"/>
    <s v="Regula_Muehlemann"/>
    <n v="4312"/>
    <n v="4456"/>
    <x v="0"/>
    <s v="regulamuehlemann"/>
    <n v="472"/>
    <n v="3336"/>
    <n v="0"/>
    <n v="0"/>
    <n v="1"/>
    <x v="0"/>
    <x v="0"/>
    <x v="0"/>
    <x v="0"/>
  </r>
  <r>
    <x v="446"/>
    <s v="NA"/>
    <x v="8"/>
    <x v="1"/>
    <s v="NA"/>
    <s v="NA"/>
    <x v="66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447"/>
    <n v="72"/>
    <x v="8"/>
    <x v="0"/>
    <s v="NA"/>
    <n v="89"/>
    <x v="66"/>
    <x v="1"/>
    <x v="1"/>
    <m/>
    <n v="0"/>
    <x v="58"/>
    <x v="0"/>
    <s v="MurrayPerahia"/>
    <n v="25590"/>
    <n v="25352"/>
    <x v="1"/>
    <m/>
    <n v="0"/>
    <n v="0"/>
    <n v="0"/>
    <n v="0"/>
    <n v="1"/>
    <x v="0"/>
    <x v="0"/>
    <x v="0"/>
    <x v="0"/>
  </r>
  <r>
    <x v="448"/>
    <n v="39"/>
    <x v="8"/>
    <x v="0"/>
    <s v="NA"/>
    <n v="5"/>
    <x v="66"/>
    <x v="1"/>
    <x v="0"/>
    <s v="Olgaperetyatko"/>
    <n v="6637"/>
    <x v="314"/>
    <x v="0"/>
    <s v="OlgaPeretyatkoSoprano"/>
    <n v="65304"/>
    <n v="64756"/>
    <x v="0"/>
    <s v="olgaperetyatko"/>
    <n v="1307"/>
    <n v="42500"/>
    <n v="0"/>
    <n v="28855"/>
    <n v="1"/>
    <x v="0"/>
    <x v="0"/>
    <x v="0"/>
    <x v="0"/>
  </r>
  <r>
    <x v="449"/>
    <n v="92"/>
    <x v="8"/>
    <x v="0"/>
    <s v="NA"/>
    <n v="112"/>
    <x v="66"/>
    <x v="1"/>
    <x v="0"/>
    <s v="leontyne_price"/>
    <n v="0"/>
    <x v="315"/>
    <x v="0"/>
    <s v="LeontynePrice"/>
    <n v="21282"/>
    <n v="20691"/>
    <x v="1"/>
    <m/>
    <n v="0"/>
    <n v="0"/>
    <n v="0"/>
    <n v="0"/>
    <n v="1"/>
    <x v="0"/>
    <x v="0"/>
    <x v="0"/>
    <x v="0"/>
  </r>
  <r>
    <x v="450"/>
    <n v="35"/>
    <x v="8"/>
    <x v="0"/>
    <s v="NA"/>
    <n v="2"/>
    <x v="66"/>
    <x v="1"/>
    <x v="0"/>
    <s v="AnitaRachveli"/>
    <n v="4035"/>
    <x v="316"/>
    <x v="0"/>
    <s v="AnitaRachvelishviliOfficial"/>
    <n v="83568"/>
    <n v="83547"/>
    <x v="0"/>
    <s v="anitarachvelishvili"/>
    <n v="2624"/>
    <n v="56800"/>
    <n v="0"/>
    <n v="0"/>
    <n v="1"/>
    <x v="0"/>
    <x v="0"/>
    <x v="0"/>
    <x v="0"/>
  </r>
  <r>
    <x v="451"/>
    <n v="52"/>
    <x v="8"/>
    <x v="0"/>
    <s v="NA"/>
    <n v="22"/>
    <x v="66"/>
    <x v="1"/>
    <x v="1"/>
    <m/>
    <n v="0"/>
    <x v="58"/>
    <x v="1"/>
    <m/>
    <n v="0"/>
    <n v="0"/>
    <x v="1"/>
    <m/>
    <n v="0"/>
    <n v="0"/>
    <n v="0"/>
    <n v="0"/>
    <n v="1"/>
    <x v="0"/>
    <x v="0"/>
    <x v="0"/>
    <x v="0"/>
  </r>
  <r>
    <x v="452"/>
    <s v="NA"/>
    <x v="8"/>
    <x v="1"/>
    <s v="NA"/>
    <s v="NA"/>
    <x v="66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453"/>
    <n v="61"/>
    <x v="8"/>
    <x v="0"/>
    <s v="NA"/>
    <n v="108"/>
    <x v="66"/>
    <x v="1"/>
    <x v="0"/>
    <s v="esapekkasalonen"/>
    <n v="2062"/>
    <x v="317"/>
    <x v="0"/>
    <s v="esapekkasalonen"/>
    <n v="17691"/>
    <n v="17883"/>
    <x v="0"/>
    <s v="floof"/>
    <n v="42"/>
    <n v="1321"/>
    <n v="0"/>
    <n v="0"/>
    <n v="1"/>
    <x v="0"/>
    <x v="0"/>
    <x v="0"/>
    <x v="0"/>
  </r>
  <r>
    <x v="454"/>
    <n v="33"/>
    <x v="8"/>
    <x v="0"/>
    <s v="NA"/>
    <n v="9"/>
    <x v="66"/>
    <x v="1"/>
    <x v="0"/>
    <s v="SchepsOlga"/>
    <n v="280"/>
    <x v="107"/>
    <x v="0"/>
    <s v="olgascheps"/>
    <n v="56548"/>
    <n v="56311"/>
    <x v="0"/>
    <s v="olgascheps"/>
    <n v="298"/>
    <n v="50500"/>
    <n v="22513"/>
    <n v="6169984"/>
    <n v="1"/>
    <x v="0"/>
    <x v="0"/>
    <x v="0"/>
    <x v="0"/>
  </r>
  <r>
    <x v="455"/>
    <n v="47"/>
    <x v="8"/>
    <x v="0"/>
    <s v="NA"/>
    <n v="4"/>
    <x v="66"/>
    <x v="1"/>
    <x v="0"/>
    <s v="erwinschrott"/>
    <n v="4765"/>
    <x v="318"/>
    <x v="0"/>
    <s v="erwinschrott"/>
    <n v="47446"/>
    <n v="46028"/>
    <x v="0"/>
    <s v="erwinschrott"/>
    <n v="316"/>
    <n v="30600"/>
    <n v="0"/>
    <n v="0"/>
    <n v="1"/>
    <x v="0"/>
    <x v="0"/>
    <x v="0"/>
    <x v="0"/>
  </r>
  <r>
    <x v="456"/>
    <s v="NA"/>
    <x v="8"/>
    <x v="1"/>
    <s v="NA"/>
    <s v="NA"/>
    <x v="66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457"/>
    <s v="NA"/>
    <x v="8"/>
    <x v="1"/>
    <s v="NA"/>
    <s v="NA"/>
    <x v="66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458"/>
    <s v="NA"/>
    <x v="8"/>
    <x v="1"/>
    <s v="NA"/>
    <s v="NA"/>
    <x v="66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459"/>
    <n v="38"/>
    <x v="8"/>
    <x v="0"/>
    <s v="NA"/>
    <n v="15"/>
    <x v="66"/>
    <x v="1"/>
    <x v="0"/>
    <s v="fratrist"/>
    <n v="11400"/>
    <x v="319"/>
    <x v="0"/>
    <s v="francescotristano"/>
    <n v="45597"/>
    <n v="45875"/>
    <x v="0"/>
    <s v="francescotristanoofficial"/>
    <n v="983"/>
    <n v="10600"/>
    <n v="0"/>
    <n v="0"/>
    <n v="1"/>
    <x v="0"/>
    <x v="0"/>
    <x v="0"/>
    <x v="0"/>
  </r>
  <r>
    <x v="460"/>
    <n v="47"/>
    <x v="8"/>
    <x v="0"/>
    <s v="NA"/>
    <n v="9"/>
    <x v="66"/>
    <x v="1"/>
    <x v="0"/>
    <s v="ArcadiVolodos"/>
    <n v="469"/>
    <x v="320"/>
    <x v="0"/>
    <s v="ArcadiVolodos"/>
    <n v="1477"/>
    <n v="1489"/>
    <x v="0"/>
    <s v="arcadivolodos"/>
    <n v="137"/>
    <n v="1734"/>
    <n v="0"/>
    <n v="0"/>
    <n v="1"/>
    <x v="0"/>
    <x v="0"/>
    <x v="0"/>
    <x v="0"/>
  </r>
  <r>
    <x v="461"/>
    <s v="NA"/>
    <x v="8"/>
    <x v="0"/>
    <s v="NA"/>
    <n v="1805"/>
    <x v="66"/>
    <x v="1"/>
    <x v="0"/>
    <s v="Vienna_Phil"/>
    <n v="567"/>
    <x v="321"/>
    <x v="0"/>
    <s v="ViennaPhilharmonic"/>
    <n v="410404"/>
    <n v="405188"/>
    <x v="1"/>
    <m/>
    <n v="0"/>
    <n v="0"/>
    <n v="0"/>
    <n v="0"/>
    <n v="1"/>
    <x v="0"/>
    <x v="0"/>
    <x v="0"/>
    <x v="0"/>
  </r>
  <r>
    <x v="462"/>
    <n v="34"/>
    <x v="8"/>
    <x v="0"/>
    <s v="NA"/>
    <n v="2"/>
    <x v="66"/>
    <x v="1"/>
    <x v="0"/>
    <s v="PrettyYende"/>
    <n v="4028"/>
    <x v="322"/>
    <x v="0"/>
    <s v="PrettyYendeOfficial"/>
    <n v="33677"/>
    <n v="33960"/>
    <x v="0"/>
    <s v="pretty_yende_official"/>
    <n v="1553"/>
    <n v="26400"/>
    <n v="0"/>
    <n v="0"/>
    <n v="1"/>
    <x v="0"/>
    <x v="0"/>
    <x v="0"/>
    <x v="0"/>
  </r>
  <r>
    <x v="463"/>
    <n v="37"/>
    <x v="8"/>
    <x v="0"/>
    <s v="NA"/>
    <n v="4"/>
    <x v="66"/>
    <x v="1"/>
    <x v="0"/>
    <s v="sonyayoncheva"/>
    <n v="1416"/>
    <x v="323"/>
    <x v="0"/>
    <s v="sonyayonchevaofficial"/>
    <n v="67311"/>
    <n v="67740"/>
    <x v="0"/>
    <s v="sonyayoncheva"/>
    <n v="694"/>
    <n v="51600"/>
    <n v="0"/>
    <n v="0"/>
    <n v="1"/>
    <x v="0"/>
    <x v="0"/>
    <x v="0"/>
    <x v="0"/>
  </r>
  <r>
    <x v="464"/>
    <n v="62"/>
    <x v="8"/>
    <x v="0"/>
    <s v="NA"/>
    <n v="112"/>
    <x v="66"/>
    <x v="1"/>
    <x v="0"/>
    <s v="HansZimmer"/>
    <n v="614"/>
    <x v="324"/>
    <x v="0"/>
    <s v="hanszimmer"/>
    <n v="2227861"/>
    <n v="2144760"/>
    <x v="0"/>
    <s v="hanszimmer"/>
    <n v="153"/>
    <n v="323000"/>
    <n v="0"/>
    <n v="0"/>
    <n v="1"/>
    <x v="1"/>
    <x v="1"/>
    <x v="0"/>
    <x v="0"/>
  </r>
  <r>
    <x v="136"/>
    <s v="NA"/>
    <x v="9"/>
    <x v="0"/>
    <n v="79600000"/>
    <n v="16"/>
    <x v="43"/>
    <x v="42"/>
    <x v="0"/>
    <s v="acdc"/>
    <n v="672"/>
    <x v="130"/>
    <x v="0"/>
    <s v="acdc"/>
    <n v="29265888"/>
    <n v="27241953"/>
    <x v="0"/>
    <s v="acdc"/>
    <n v="498"/>
    <n v="2100000"/>
    <n v="4975000"/>
    <n v="3483000000"/>
    <n v="1"/>
    <x v="1"/>
    <x v="1"/>
    <x v="1"/>
    <x v="1"/>
  </r>
  <r>
    <x v="139"/>
    <n v="31"/>
    <x v="9"/>
    <x v="0"/>
    <n v="24400000"/>
    <n v="3"/>
    <x v="2"/>
    <x v="6"/>
    <x v="0"/>
    <s v="Adele"/>
    <n v="309"/>
    <x v="132"/>
    <x v="0"/>
    <s v="adele"/>
    <n v="63174244"/>
    <n v="59065087"/>
    <x v="0"/>
    <s v="adele"/>
    <n v="3555"/>
    <n v="31800000"/>
    <n v="19776000"/>
    <n v="8533000000"/>
    <n v="1"/>
    <x v="1"/>
    <x v="1"/>
    <x v="1"/>
    <x v="1"/>
  </r>
  <r>
    <x v="465"/>
    <n v="19"/>
    <x v="9"/>
    <x v="0"/>
    <s v="NA"/>
    <n v="1"/>
    <x v="65"/>
    <x v="0"/>
    <x v="0"/>
    <s v="ambjaay"/>
    <n v="19"/>
    <x v="325"/>
    <x v="1"/>
    <m/>
    <n v="0"/>
    <n v="0"/>
    <x v="0"/>
    <s v="ambjaay"/>
    <n v="257"/>
    <n v="43300"/>
    <n v="38778"/>
    <n v="2530939"/>
    <n v="1"/>
    <x v="0"/>
    <x v="0"/>
    <x v="0"/>
    <x v="0"/>
  </r>
  <r>
    <x v="466"/>
    <s v="NA"/>
    <x v="9"/>
    <x v="0"/>
    <s v="NA"/>
    <n v="5"/>
    <x v="23"/>
    <x v="62"/>
    <x v="0"/>
    <s v="arcadefire"/>
    <n v="2059"/>
    <x v="326"/>
    <x v="0"/>
    <s v="arcadefire"/>
    <n v="2337791"/>
    <n v="2242541"/>
    <x v="0"/>
    <s v="arcadefire"/>
    <n v="410"/>
    <n v="323000"/>
    <n v="355125"/>
    <n v="178666754"/>
    <n v="1"/>
    <x v="1"/>
    <x v="1"/>
    <x v="0"/>
    <x v="1"/>
  </r>
  <r>
    <x v="467"/>
    <n v="17"/>
    <x v="9"/>
    <x v="0"/>
    <s v="NA"/>
    <n v="2"/>
    <x v="74"/>
    <x v="32"/>
    <x v="0"/>
    <s v="heyitsau_ra"/>
    <n v="2160"/>
    <x v="327"/>
    <x v="0"/>
    <s v="heyitsaura"/>
    <n v="16414"/>
    <n v="16617"/>
    <x v="0"/>
    <s v="heyitsau_ra"/>
    <n v="548"/>
    <n v="62000"/>
    <n v="195165"/>
    <n v="32234073"/>
    <n v="1"/>
    <x v="0"/>
    <x v="0"/>
    <x v="0"/>
    <x v="0"/>
  </r>
  <r>
    <x v="468"/>
    <s v="NA"/>
    <x v="9"/>
    <x v="0"/>
    <s v="NA"/>
    <n v="0"/>
    <x v="65"/>
    <x v="2"/>
    <x v="0"/>
    <s v="AyoTeoOfficial"/>
    <n v="16"/>
    <x v="328"/>
    <x v="1"/>
    <m/>
    <n v="0"/>
    <n v="0"/>
    <x v="0"/>
    <s v="officialayoandteo"/>
    <n v="426"/>
    <n v="26000"/>
    <n v="4817309"/>
    <n v="1066895053"/>
    <n v="1"/>
    <x v="0"/>
    <x v="0"/>
    <x v="0"/>
    <x v="1"/>
  </r>
  <r>
    <x v="469"/>
    <s v="NA"/>
    <x v="9"/>
    <x v="0"/>
    <s v="NA"/>
    <n v="2"/>
    <x v="40"/>
    <x v="38"/>
    <x v="0"/>
    <s v="ayokay"/>
    <n v="537"/>
    <x v="329"/>
    <x v="0"/>
    <s v="everythingisayokay"/>
    <n v="6696"/>
    <n v="6769"/>
    <x v="0"/>
    <s v="ayokay"/>
    <n v="348"/>
    <n v="20500"/>
    <n v="31121"/>
    <n v="7744912"/>
    <n v="1"/>
    <x v="0"/>
    <x v="0"/>
    <x v="0"/>
    <x v="0"/>
  </r>
  <r>
    <x v="150"/>
    <n v="77"/>
    <x v="9"/>
    <x v="0"/>
    <n v="68500000"/>
    <n v="36"/>
    <x v="48"/>
    <x v="46"/>
    <x v="0"/>
    <s v="BarbraStreisand"/>
    <n v="2668"/>
    <x v="138"/>
    <x v="0"/>
    <s v="barbrastreisand"/>
    <n v="2705638"/>
    <n v="2368782"/>
    <x v="0"/>
    <s v="barbrastreisand"/>
    <n v="691"/>
    <n v="950000"/>
    <n v="142812"/>
    <n v="63319769"/>
    <n v="1"/>
    <x v="1"/>
    <x v="1"/>
    <x v="1"/>
    <x v="0"/>
  </r>
  <r>
    <x v="152"/>
    <n v="37"/>
    <x v="9"/>
    <x v="0"/>
    <n v="17200000"/>
    <n v="6"/>
    <x v="4"/>
    <x v="15"/>
    <x v="0"/>
    <s v="Beyonce"/>
    <n v="12"/>
    <x v="139"/>
    <x v="0"/>
    <s v="beyonce"/>
    <n v="61894627"/>
    <n v="58777384"/>
    <x v="0"/>
    <s v="beyonce"/>
    <n v="1781"/>
    <n v="128000000"/>
    <n v="18578261"/>
    <n v="10715211667"/>
    <n v="1"/>
    <x v="1"/>
    <x v="1"/>
    <x v="1"/>
    <x v="1"/>
  </r>
  <r>
    <x v="470"/>
    <n v="20"/>
    <x v="9"/>
    <x v="0"/>
    <s v="NA"/>
    <n v="2"/>
    <x v="75"/>
    <x v="40"/>
    <x v="0"/>
    <s v="BillieMarten"/>
    <n v="2854"/>
    <x v="330"/>
    <x v="0"/>
    <s v="billiemarten"/>
    <n v="28507"/>
    <n v="28496"/>
    <x v="0"/>
    <s v="billiemarten"/>
    <n v="331"/>
    <n v="22600"/>
    <n v="42353"/>
    <n v="5723700"/>
    <n v="1"/>
    <x v="0"/>
    <x v="0"/>
    <x v="0"/>
    <x v="0"/>
  </r>
  <r>
    <x v="154"/>
    <n v="70"/>
    <x v="9"/>
    <x v="0"/>
    <n v="150000000"/>
    <n v="13"/>
    <x v="8"/>
    <x v="47"/>
    <x v="0"/>
    <s v="billyjoel"/>
    <n v="1217"/>
    <x v="140"/>
    <x v="0"/>
    <s v="billyjoel"/>
    <n v="3467720"/>
    <n v="2934554"/>
    <x v="0"/>
    <s v="billyjoel"/>
    <n v="288"/>
    <n v="207000"/>
    <n v="722330"/>
    <n v="724527232"/>
    <n v="1"/>
    <x v="1"/>
    <x v="1"/>
    <x v="0"/>
    <x v="1"/>
  </r>
  <r>
    <x v="157"/>
    <n v="78"/>
    <x v="9"/>
    <x v="0"/>
    <n v="100000000"/>
    <n v="38"/>
    <x v="24"/>
    <x v="11"/>
    <x v="0"/>
    <s v="bobdylan"/>
    <n v="628"/>
    <x v="141"/>
    <x v="0"/>
    <s v="bobdylan"/>
    <n v="6593208"/>
    <n v="6057761"/>
    <x v="0"/>
    <s v="bobdylan"/>
    <n v="106"/>
    <n v="169000"/>
    <n v="429393"/>
    <n v="287689961"/>
    <n v="1"/>
    <x v="1"/>
    <x v="1"/>
    <x v="0"/>
    <x v="1"/>
  </r>
  <r>
    <x v="471"/>
    <s v="NA"/>
    <x v="9"/>
    <x v="0"/>
    <s v="NA"/>
    <n v="6"/>
    <x v="76"/>
    <x v="66"/>
    <x v="0"/>
    <s v="bmthofficial"/>
    <n v="7543"/>
    <x v="331"/>
    <x v="0"/>
    <s v="bmthofficial"/>
    <n v="5749846"/>
    <n v="5626866"/>
    <x v="0"/>
    <s v="bringmethehorizon"/>
    <n v="255"/>
    <n v="2300000"/>
    <n v="2398817"/>
    <n v="691720716"/>
    <n v="1"/>
    <x v="1"/>
    <x v="1"/>
    <x v="1"/>
    <x v="1"/>
  </r>
  <r>
    <x v="161"/>
    <n v="69"/>
    <x v="9"/>
    <x v="0"/>
    <n v="135000000"/>
    <n v="19"/>
    <x v="8"/>
    <x v="74"/>
    <x v="0"/>
    <s v="springsteen"/>
    <n v="3885"/>
    <x v="143"/>
    <x v="0"/>
    <s v="brucespringsteen"/>
    <n v="5395233"/>
    <n v="4704731"/>
    <x v="0"/>
    <s v="springsteen"/>
    <n v="459"/>
    <n v="859000"/>
    <n v="762774"/>
    <n v="749267078"/>
    <n v="1"/>
    <x v="1"/>
    <x v="1"/>
    <x v="1"/>
    <x v="1"/>
  </r>
  <r>
    <x v="162"/>
    <n v="35"/>
    <x v="9"/>
    <x v="0"/>
    <s v="NA"/>
    <n v="5"/>
    <x v="7"/>
    <x v="12"/>
    <x v="0"/>
    <s v="calvinharris"/>
    <n v="1214"/>
    <x v="144"/>
    <x v="0"/>
    <s v="calvinharris"/>
    <n v="13757216"/>
    <n v="13146832"/>
    <x v="0"/>
    <s v="calvinharris"/>
    <n v="1894"/>
    <n v="10200000"/>
    <n v="16548098"/>
    <n v="11104988663"/>
    <n v="1"/>
    <x v="1"/>
    <x v="1"/>
    <x v="1"/>
    <x v="1"/>
  </r>
  <r>
    <x v="472"/>
    <n v="51"/>
    <x v="9"/>
    <x v="0"/>
    <n v="250000000"/>
    <n v="26"/>
    <x v="2"/>
    <x v="75"/>
    <x v="0"/>
    <s v="celinedion"/>
    <n v="1934"/>
    <x v="147"/>
    <x v="0"/>
    <s v="celinedion"/>
    <n v="23091181"/>
    <n v="21241623"/>
    <x v="0"/>
    <s v="celinedion"/>
    <n v="370"/>
    <n v="3300000"/>
    <n v="3094590"/>
    <n v="1917051204"/>
    <n v="1"/>
    <x v="1"/>
    <x v="1"/>
    <x v="1"/>
    <x v="1"/>
  </r>
  <r>
    <x v="473"/>
    <n v="29"/>
    <x v="9"/>
    <x v="0"/>
    <s v="NA"/>
    <n v="2"/>
    <x v="17"/>
    <x v="1"/>
    <x v="0"/>
    <s v="ogchaseb"/>
    <n v="25200"/>
    <x v="332"/>
    <x v="0"/>
    <s v="ogchaseb"/>
    <n v="633"/>
    <n v="650"/>
    <x v="0"/>
    <s v="ogchaseb"/>
    <n v="2"/>
    <n v="201000"/>
    <n v="0"/>
    <n v="0"/>
    <n v="1"/>
    <x v="0"/>
    <x v="0"/>
    <x v="0"/>
    <x v="0"/>
  </r>
  <r>
    <x v="474"/>
    <s v="NA"/>
    <x v="9"/>
    <x v="0"/>
    <n v="2000"/>
    <n v="1"/>
    <x v="4"/>
    <x v="1"/>
    <x v="0"/>
    <s v="chloexhalle"/>
    <n v="31700"/>
    <x v="333"/>
    <x v="0"/>
    <s v="chloexhalle"/>
    <n v="770345"/>
    <n v="768586"/>
    <x v="0"/>
    <s v="chloexhalle"/>
    <n v="1706"/>
    <n v="1700000"/>
    <n v="1046397"/>
    <n v="101025018"/>
    <n v="1"/>
    <x v="0"/>
    <x v="0"/>
    <x v="1"/>
    <x v="0"/>
  </r>
  <r>
    <x v="174"/>
    <s v="NA"/>
    <x v="9"/>
    <x v="0"/>
    <n v="12000000"/>
    <n v="4"/>
    <x v="50"/>
    <x v="38"/>
    <x v="1"/>
    <m/>
    <n v="0"/>
    <x v="58"/>
    <x v="0"/>
    <s v="daftpunk"/>
    <n v="12937489"/>
    <n v="12021476"/>
    <x v="0"/>
    <s v="daftpunk"/>
    <n v="48"/>
    <n v="395000"/>
    <n v="3247989"/>
    <n v="1158370586"/>
    <n v="1"/>
    <x v="0"/>
    <x v="1"/>
    <x v="0"/>
    <x v="1"/>
  </r>
  <r>
    <x v="475"/>
    <n v="57"/>
    <x v="9"/>
    <x v="0"/>
    <s v="NA"/>
    <n v="2"/>
    <x v="77"/>
    <x v="76"/>
    <x v="1"/>
    <m/>
    <n v="0"/>
    <x v="58"/>
    <x v="0"/>
    <s v="DaveGahan"/>
    <n v="754990"/>
    <n v="734511"/>
    <x v="0"/>
    <s v="davegahan_dm"/>
    <n v="1446"/>
    <n v="51900"/>
    <n v="16500"/>
    <n v="4840762"/>
    <n v="1"/>
    <x v="0"/>
    <x v="0"/>
    <x v="0"/>
    <x v="0"/>
  </r>
  <r>
    <x v="181"/>
    <n v="73"/>
    <x v="9"/>
    <x v="0"/>
    <s v="NA"/>
    <n v="4"/>
    <x v="51"/>
    <x v="49"/>
    <x v="0"/>
    <s v="_DavidGilmour"/>
    <n v="527"/>
    <x v="39"/>
    <x v="0"/>
    <s v="davidgilmour"/>
    <n v="2472639"/>
    <n v="2404850"/>
    <x v="0"/>
    <s v="davidgilmour"/>
    <n v="163"/>
    <n v="514000"/>
    <n v="334319"/>
    <n v="51999785"/>
    <n v="1"/>
    <x v="0"/>
    <x v="1"/>
    <x v="1"/>
    <x v="0"/>
  </r>
  <r>
    <x v="476"/>
    <n v="20"/>
    <x v="9"/>
    <x v="0"/>
    <s v="NA"/>
    <n v="1"/>
    <x v="23"/>
    <x v="1"/>
    <x v="0"/>
    <s v="DeclanMcKenna"/>
    <n v="2373"/>
    <x v="334"/>
    <x v="0"/>
    <s v="DeclanMckennaMusic"/>
    <n v="75907"/>
    <n v="76789"/>
    <x v="0"/>
    <s v="thedeclanmckenna"/>
    <n v="979"/>
    <n v="288000"/>
    <n v="272457"/>
    <n v="34584910"/>
    <n v="1"/>
    <x v="0"/>
    <x v="0"/>
    <x v="0"/>
    <x v="0"/>
  </r>
  <r>
    <x v="477"/>
    <n v="28"/>
    <x v="9"/>
    <x v="0"/>
    <s v="NA"/>
    <n v="2"/>
    <x v="65"/>
    <x v="9"/>
    <x v="0"/>
    <s v="DeJLoaf"/>
    <n v="53500"/>
    <x v="335"/>
    <x v="0"/>
    <s v="dejloafhottest"/>
    <n v="1587888"/>
    <n v="1586353"/>
    <x v="0"/>
    <s v="dejloaf"/>
    <n v="50"/>
    <n v="5500000"/>
    <n v="1072356"/>
    <n v="413705800"/>
    <n v="1"/>
    <x v="1"/>
    <x v="1"/>
    <x v="1"/>
    <x v="1"/>
  </r>
  <r>
    <x v="184"/>
    <s v="NA"/>
    <x v="9"/>
    <x v="0"/>
    <n v="100000000"/>
    <n v="14"/>
    <x v="78"/>
    <x v="10"/>
    <x v="0"/>
    <s v="depechemode"/>
    <n v="1235"/>
    <x v="155"/>
    <x v="0"/>
    <s v="depechemode"/>
    <n v="7151524"/>
    <n v="6486135"/>
    <x v="0"/>
    <s v="depechemode"/>
    <n v="596"/>
    <n v="730000"/>
    <n v="871994"/>
    <n v="943105786"/>
    <n v="1"/>
    <x v="1"/>
    <x v="1"/>
    <x v="1"/>
    <x v="1"/>
  </r>
  <r>
    <x v="185"/>
    <s v="NA"/>
    <x v="9"/>
    <x v="1"/>
    <s v="NA"/>
    <n v="5"/>
    <x v="4"/>
    <x v="1"/>
    <x v="1"/>
    <m/>
    <n v="0"/>
    <x v="58"/>
    <x v="0"/>
    <s v="denstinyschild"/>
    <n v="2656442"/>
    <n v="2475804"/>
    <x v="0"/>
    <s v="destinyschild"/>
    <n v="75"/>
    <n v="208000"/>
    <n v="1101522"/>
    <n v="987962087"/>
    <n v="1"/>
    <x v="0"/>
    <x v="1"/>
    <x v="0"/>
    <x v="1"/>
  </r>
  <r>
    <x v="478"/>
    <n v="40"/>
    <x v="9"/>
    <x v="0"/>
    <s v="NA"/>
    <n v="1"/>
    <x v="7"/>
    <x v="21"/>
    <x v="0"/>
    <s v="diplo"/>
    <n v="70600"/>
    <x v="336"/>
    <x v="0"/>
    <s v="diplo"/>
    <n v="3358088"/>
    <n v="3340661"/>
    <x v="0"/>
    <s v="diplo"/>
    <n v="6261"/>
    <n v="5300000"/>
    <n v="1687885"/>
    <n v="478769074"/>
    <n v="1"/>
    <x v="1"/>
    <x v="1"/>
    <x v="1"/>
    <x v="1"/>
  </r>
  <r>
    <x v="479"/>
    <s v="NA"/>
    <x v="9"/>
    <x v="0"/>
    <n v="30000000"/>
    <n v="7"/>
    <x v="9"/>
    <x v="77"/>
    <x v="0"/>
    <s v="dixiechicks"/>
    <n v="3504"/>
    <x v="337"/>
    <x v="0"/>
    <s v="dixiechicks"/>
    <n v="1467387"/>
    <n v="1304077"/>
    <x v="1"/>
    <m/>
    <n v="0"/>
    <n v="0"/>
    <n v="238532"/>
    <n v="187791879"/>
    <n v="1"/>
    <x v="1"/>
    <x v="1"/>
    <x v="0"/>
    <x v="1"/>
  </r>
  <r>
    <x v="480"/>
    <n v="23"/>
    <x v="9"/>
    <x v="0"/>
    <s v="NA"/>
    <n v="1"/>
    <x v="2"/>
    <x v="1"/>
    <x v="1"/>
    <m/>
    <n v="0"/>
    <x v="58"/>
    <x v="0"/>
    <s v="dominicfikeofficial"/>
    <n v="3767"/>
    <n v="3844"/>
    <x v="0"/>
    <s v="dominicfike"/>
    <n v="55"/>
    <n v="159000"/>
    <n v="64501"/>
    <n v="12290867"/>
    <n v="1"/>
    <x v="0"/>
    <x v="0"/>
    <x v="0"/>
    <x v="0"/>
  </r>
  <r>
    <x v="481"/>
    <n v="25"/>
    <x v="9"/>
    <x v="0"/>
    <s v="NA"/>
    <n v="3"/>
    <x v="25"/>
    <x v="1"/>
    <x v="0"/>
    <s v="earlxsweat"/>
    <n v="10400"/>
    <x v="338"/>
    <x v="0"/>
    <s v="EarlSweatshirtMusic"/>
    <n v="839920"/>
    <n v="832989"/>
    <x v="0"/>
    <s v="soapmanwun"/>
    <n v="697"/>
    <n v="826000"/>
    <n v="255697"/>
    <n v="60880896"/>
    <n v="1"/>
    <x v="1"/>
    <x v="0"/>
    <x v="1"/>
    <x v="0"/>
  </r>
  <r>
    <x v="482"/>
    <s v="NA"/>
    <x v="9"/>
    <x v="0"/>
    <s v="NA"/>
    <n v="4"/>
    <x v="24"/>
    <x v="23"/>
    <x v="0"/>
    <s v="FirstAidKitBand"/>
    <n v="4909"/>
    <x v="39"/>
    <x v="0"/>
    <s v="firstaidkitband"/>
    <n v="368248"/>
    <n v="356374"/>
    <x v="0"/>
    <s v="firstaidkitband"/>
    <n v="1220"/>
    <n v="190000"/>
    <n v="178680"/>
    <n v="95766494"/>
    <n v="1"/>
    <x v="0"/>
    <x v="0"/>
    <x v="0"/>
    <x v="0"/>
  </r>
  <r>
    <x v="483"/>
    <s v="NA"/>
    <x v="9"/>
    <x v="0"/>
    <s v="NA"/>
    <n v="3"/>
    <x v="1"/>
    <x v="13"/>
    <x v="0"/>
    <s v="fosterthepeople"/>
    <n v="5329"/>
    <x v="339"/>
    <x v="0"/>
    <s v="fosterthepeople"/>
    <n v="4406066"/>
    <n v="4147165"/>
    <x v="0"/>
    <s v="fosterthepeople"/>
    <n v="954"/>
    <n v="472000"/>
    <n v="2117347"/>
    <n v="1012004710"/>
    <n v="1"/>
    <x v="1"/>
    <x v="1"/>
    <x v="1"/>
    <x v="1"/>
  </r>
  <r>
    <x v="484"/>
    <n v="26"/>
    <x v="9"/>
    <x v="0"/>
    <s v="NA"/>
    <n v="2"/>
    <x v="79"/>
    <x v="11"/>
    <x v="0"/>
    <s v="george_ezra"/>
    <n v="13100"/>
    <x v="340"/>
    <x v="0"/>
    <s v="georgeerzamusic"/>
    <n v="698342"/>
    <n v="689067"/>
    <x v="0"/>
    <s v="george_erza"/>
    <n v="1637"/>
    <n v="787000"/>
    <n v="1429090"/>
    <n v="801880310"/>
    <n v="1"/>
    <x v="1"/>
    <x v="0"/>
    <x v="1"/>
    <x v="1"/>
  </r>
  <r>
    <x v="485"/>
    <n v="31"/>
    <x v="9"/>
    <x v="0"/>
    <s v="NA"/>
    <n v="2"/>
    <x v="80"/>
    <x v="78"/>
    <x v="1"/>
    <m/>
    <n v="0"/>
    <x v="58"/>
    <x v="0"/>
    <s v="gesaffelsteinmusic"/>
    <n v="403808"/>
    <n v="404027"/>
    <x v="1"/>
    <m/>
    <n v="0"/>
    <n v="0"/>
    <n v="238647"/>
    <n v="92307658"/>
    <n v="1"/>
    <x v="0"/>
    <x v="0"/>
    <x v="0"/>
    <x v="0"/>
  </r>
  <r>
    <x v="486"/>
    <n v="15"/>
    <x v="9"/>
    <x v="0"/>
    <s v="NA"/>
    <n v="1"/>
    <x v="2"/>
    <x v="1"/>
    <x v="0"/>
    <s v="GraceVanderWaal"/>
    <n v="3962"/>
    <x v="341"/>
    <x v="0"/>
    <s v="GraceVanderWaalMusic"/>
    <n v="1089297"/>
    <n v="1117907"/>
    <x v="0"/>
    <s v="gracevanderwaal"/>
    <n v="499"/>
    <n v="3100000"/>
    <n v="3098738"/>
    <n v="321752459"/>
    <n v="1"/>
    <x v="1"/>
    <x v="1"/>
    <x v="1"/>
    <x v="1"/>
  </r>
  <r>
    <x v="487"/>
    <s v="NA"/>
    <x v="9"/>
    <x v="0"/>
    <s v="NA"/>
    <n v="2"/>
    <x v="32"/>
    <x v="47"/>
    <x v="0"/>
    <s v="HAIMtheband"/>
    <n v="3378"/>
    <x v="342"/>
    <x v="0"/>
    <s v="haimtheband"/>
    <n v="839628"/>
    <n v="824766"/>
    <x v="0"/>
    <s v="haimtheband"/>
    <n v="587"/>
    <n v="1000000"/>
    <n v="380935"/>
    <n v="142188763"/>
    <n v="1"/>
    <x v="1"/>
    <x v="0"/>
    <x v="1"/>
    <x v="0"/>
  </r>
  <r>
    <x v="488"/>
    <n v="25"/>
    <x v="9"/>
    <x v="0"/>
    <s v="NA"/>
    <n v="1"/>
    <x v="81"/>
    <x v="15"/>
    <x v="0"/>
    <s v="Harry_Styles"/>
    <n v="5489"/>
    <x v="343"/>
    <x v="0"/>
    <s v="harrystyles"/>
    <n v="14507554"/>
    <n v="14051362"/>
    <x v="0"/>
    <s v="harrystyles"/>
    <n v="481"/>
    <n v="24200000"/>
    <n v="4143380"/>
    <n v="815984926"/>
    <n v="1"/>
    <x v="1"/>
    <x v="1"/>
    <x v="1"/>
    <x v="1"/>
  </r>
  <r>
    <x v="489"/>
    <n v="29"/>
    <x v="9"/>
    <x v="0"/>
    <s v="NA"/>
    <n v="2"/>
    <x v="23"/>
    <x v="6"/>
    <x v="0"/>
    <s v="Hozier"/>
    <n v="3646"/>
    <x v="344"/>
    <x v="0"/>
    <s v="hoziermusic"/>
    <n v="1570536"/>
    <n v="1551315"/>
    <x v="0"/>
    <s v="hozier"/>
    <n v="468"/>
    <n v="1200000"/>
    <n v="2305464"/>
    <n v="1117573652"/>
    <n v="1"/>
    <x v="1"/>
    <x v="1"/>
    <x v="1"/>
    <x v="1"/>
  </r>
  <r>
    <x v="490"/>
    <n v="43"/>
    <x v="9"/>
    <x v="0"/>
    <s v="NA"/>
    <n v="3"/>
    <x v="8"/>
    <x v="13"/>
    <x v="0"/>
    <s v="JackWhiteLive"/>
    <n v="226"/>
    <x v="345"/>
    <x v="0"/>
    <s v="jackwhite"/>
    <n v="1577664"/>
    <n v="1531758"/>
    <x v="0"/>
    <s v="officialjackwhitelive"/>
    <n v="718"/>
    <n v="201000"/>
    <n v="359951"/>
    <n v="123603007"/>
    <n v="1"/>
    <x v="0"/>
    <x v="1"/>
    <x v="0"/>
    <x v="0"/>
  </r>
  <r>
    <x v="491"/>
    <n v="31"/>
    <x v="9"/>
    <x v="0"/>
    <s v="NA"/>
    <n v="4"/>
    <x v="2"/>
    <x v="9"/>
    <x v="0"/>
    <s v="JamesArthur23"/>
    <n v="16700"/>
    <x v="338"/>
    <x v="0"/>
    <s v="JamesArthur"/>
    <n v="2111651"/>
    <n v="2037495"/>
    <x v="0"/>
    <s v="jamesarthurinsta23"/>
    <n v="15"/>
    <n v="617"/>
    <n v="3923537"/>
    <n v="1677958599"/>
    <n v="1"/>
    <x v="1"/>
    <x v="1"/>
    <x v="0"/>
    <x v="1"/>
  </r>
  <r>
    <x v="492"/>
    <n v="71"/>
    <x v="9"/>
    <x v="0"/>
    <s v="NA"/>
    <n v="18"/>
    <x v="8"/>
    <x v="15"/>
    <x v="0"/>
    <s v="JeffLynnesELO"/>
    <n v="697"/>
    <x v="346"/>
    <x v="0"/>
    <s v="OfficialJeffLynne"/>
    <n v="253037"/>
    <n v="247476"/>
    <x v="0"/>
    <s v="jefflynneselo"/>
    <n v="285"/>
    <n v="44100"/>
    <n v="231615"/>
    <n v="206467611"/>
    <n v="1"/>
    <x v="0"/>
    <x v="0"/>
    <x v="0"/>
    <x v="1"/>
  </r>
  <r>
    <x v="493"/>
    <n v="27"/>
    <x v="9"/>
    <x v="0"/>
    <s v="NA"/>
    <n v="3"/>
    <x v="82"/>
    <x v="1"/>
    <x v="0"/>
    <s v="jesserutherford"/>
    <n v="11800"/>
    <x v="347"/>
    <x v="0"/>
    <s v="jesserutherford"/>
    <n v="59025"/>
    <n v="59356"/>
    <x v="0"/>
    <s v="jesserutherford"/>
    <n v="58"/>
    <n v="721000"/>
    <n v="1665"/>
    <n v="0"/>
    <n v="1"/>
    <x v="1"/>
    <x v="0"/>
    <x v="1"/>
    <x v="0"/>
  </r>
  <r>
    <x v="494"/>
    <n v="40"/>
    <x v="9"/>
    <x v="0"/>
    <s v="NA"/>
    <n v="6"/>
    <x v="4"/>
    <x v="6"/>
    <x v="0"/>
    <s v="johnlegend"/>
    <n v="13300"/>
    <x v="348"/>
    <x v="0"/>
    <s v="johnlegend"/>
    <n v="9101046"/>
    <n v="8798435"/>
    <x v="0"/>
    <s v="johnlegend"/>
    <n v="1613"/>
    <n v="10400000"/>
    <n v="5278455"/>
    <n v="2366764868"/>
    <n v="1"/>
    <x v="1"/>
    <x v="1"/>
    <x v="1"/>
    <x v="1"/>
  </r>
  <r>
    <x v="228"/>
    <n v="41"/>
    <x v="9"/>
    <x v="0"/>
    <n v="20000000"/>
    <n v="7"/>
    <x v="2"/>
    <x v="13"/>
    <x v="0"/>
    <s v="johnmayer"/>
    <n v="2722"/>
    <x v="174"/>
    <x v="0"/>
    <s v="johnmayer"/>
    <n v="6770543"/>
    <n v="6371960"/>
    <x v="0"/>
    <s v="johnmayer"/>
    <n v="1372"/>
    <n v="4300000"/>
    <n v="1499832"/>
    <n v="684530870"/>
    <n v="1"/>
    <x v="1"/>
    <x v="1"/>
    <x v="1"/>
    <x v="1"/>
  </r>
  <r>
    <x v="495"/>
    <s v="NA"/>
    <x v="9"/>
    <x v="0"/>
    <s v="NA"/>
    <s v="NA"/>
    <x v="17"/>
    <x v="1"/>
    <x v="0"/>
    <s v="Dopebyaccident"/>
    <n v="49300"/>
    <x v="349"/>
    <x v="1"/>
    <m/>
    <n v="0"/>
    <n v="0"/>
    <x v="0"/>
    <s v="dopebyaccident"/>
    <n v="51"/>
    <n v="40600"/>
    <n v="1491"/>
    <n v="48424"/>
    <n v="1"/>
    <x v="0"/>
    <x v="0"/>
    <x v="0"/>
    <x v="0"/>
  </r>
  <r>
    <x v="496"/>
    <n v="44"/>
    <x v="9"/>
    <x v="0"/>
    <s v="NA"/>
    <n v="4"/>
    <x v="65"/>
    <x v="1"/>
    <x v="0"/>
    <s v="therealjuicyj"/>
    <n v="43000"/>
    <x v="350"/>
    <x v="0"/>
    <s v="juicyjmusic"/>
    <n v="4367503"/>
    <n v="5263741"/>
    <x v="0"/>
    <s v="juicyj"/>
    <n v="165"/>
    <n v="3100000"/>
    <n v="1225708"/>
    <n v="486797439"/>
    <n v="1"/>
    <x v="1"/>
    <x v="1"/>
    <x v="1"/>
    <x v="1"/>
  </r>
  <r>
    <x v="497"/>
    <n v="48"/>
    <x v="9"/>
    <x v="0"/>
    <s v="NA"/>
    <n v="10"/>
    <x v="50"/>
    <x v="79"/>
    <x v="0"/>
    <s v="kaskade"/>
    <n v="35900"/>
    <x v="351"/>
    <x v="0"/>
    <s v="kaskade"/>
    <n v="1737359"/>
    <n v="1687547"/>
    <x v="0"/>
    <s v="kaskade"/>
    <n v="2717"/>
    <n v="1200000"/>
    <n v="310838"/>
    <n v="85009614"/>
    <n v="1"/>
    <x v="1"/>
    <x v="1"/>
    <x v="1"/>
    <x v="0"/>
  </r>
  <r>
    <x v="498"/>
    <n v="28"/>
    <x v="9"/>
    <x v="0"/>
    <s v="NA"/>
    <s v="NA"/>
    <x v="17"/>
    <x v="1"/>
    <x v="0"/>
    <s v="IAmKelseyLu"/>
    <n v="5133"/>
    <x v="352"/>
    <x v="0"/>
    <s v="iamkelseylu"/>
    <n v="13571"/>
    <n v="13795"/>
    <x v="0"/>
    <s v="iamkelseylu"/>
    <n v="3331"/>
    <n v="86200"/>
    <n v="17741"/>
    <n v="1918867"/>
    <n v="1"/>
    <x v="0"/>
    <x v="0"/>
    <x v="0"/>
    <x v="0"/>
  </r>
  <r>
    <x v="499"/>
    <n v="19"/>
    <x v="9"/>
    <x v="0"/>
    <s v="NA"/>
    <s v="NA"/>
    <x v="17"/>
    <x v="1"/>
    <x v="0"/>
    <s v="Kinabeats"/>
    <n v="159"/>
    <x v="353"/>
    <x v="1"/>
    <m/>
    <n v="0"/>
    <n v="0"/>
    <x v="0"/>
    <s v="kinabeats"/>
    <n v="68"/>
    <n v="30900"/>
    <n v="62853"/>
    <n v="3814711"/>
    <n v="1"/>
    <x v="0"/>
    <x v="0"/>
    <x v="0"/>
    <x v="0"/>
  </r>
  <r>
    <x v="500"/>
    <n v="20"/>
    <x v="9"/>
    <x v="0"/>
    <s v="NA"/>
    <n v="1"/>
    <x v="2"/>
    <x v="1"/>
    <x v="0"/>
    <s v="KingPrincess69"/>
    <n v="1007"/>
    <x v="354"/>
    <x v="0"/>
    <s v="KingPrincess69"/>
    <n v="24354"/>
    <n v="24802"/>
    <x v="0"/>
    <s v="kingprincess69"/>
    <n v="940"/>
    <n v="442000"/>
    <n v="187602"/>
    <n v="22807586"/>
    <n v="1"/>
    <x v="0"/>
    <x v="0"/>
    <x v="1"/>
    <x v="0"/>
  </r>
  <r>
    <x v="501"/>
    <n v="22"/>
    <x v="9"/>
    <x v="0"/>
    <s v="NA"/>
    <n v="0"/>
    <x v="2"/>
    <x v="1"/>
    <x v="0"/>
    <s v="LaurenJauregui"/>
    <n v="13300"/>
    <x v="355"/>
    <x v="0"/>
    <s v="LaurenJaureguiOfficial"/>
    <n v="904585"/>
    <n v="914985"/>
    <x v="0"/>
    <s v="laurenjauregui"/>
    <n v="1237"/>
    <n v="7100000"/>
    <n v="583430"/>
    <n v="31160650"/>
    <n v="1"/>
    <x v="1"/>
    <x v="0"/>
    <x v="1"/>
    <x v="0"/>
  </r>
  <r>
    <x v="502"/>
    <s v="NA"/>
    <x v="9"/>
    <x v="0"/>
    <s v="NA"/>
    <n v="4"/>
    <x v="83"/>
    <x v="80"/>
    <x v="0"/>
    <s v="lcdsoundsystem"/>
    <n v="492"/>
    <x v="356"/>
    <x v="0"/>
    <s v="lcdsoundsystem"/>
    <n v="760430"/>
    <n v="733204"/>
    <x v="0"/>
    <s v="lcdsoundsystem"/>
    <n v="6"/>
    <n v="45600"/>
    <n v="37168"/>
    <n v="11393633"/>
    <n v="1"/>
    <x v="0"/>
    <x v="0"/>
    <x v="0"/>
    <x v="0"/>
  </r>
  <r>
    <x v="503"/>
    <n v="39"/>
    <x v="9"/>
    <x v="0"/>
    <s v="NA"/>
    <n v="9"/>
    <x v="84"/>
    <x v="41"/>
    <x v="0"/>
    <s v="lecrae"/>
    <n v="12900"/>
    <x v="357"/>
    <x v="0"/>
    <s v="Lecrae"/>
    <n v="2067404"/>
    <n v="2007803"/>
    <x v="0"/>
    <s v="lecrae"/>
    <n v="84"/>
    <n v="1400000"/>
    <n v="543545"/>
    <n v="133193075"/>
    <n v="1"/>
    <x v="1"/>
    <x v="1"/>
    <x v="1"/>
    <x v="0"/>
  </r>
  <r>
    <x v="504"/>
    <n v="20"/>
    <x v="9"/>
    <x v="0"/>
    <s v="NA"/>
    <n v="1"/>
    <x v="9"/>
    <x v="15"/>
    <x v="0"/>
    <s v="lennonstella"/>
    <n v="613"/>
    <x v="358"/>
    <x v="1"/>
    <m/>
    <n v="0"/>
    <n v="0"/>
    <x v="0"/>
    <s v="lennonstella"/>
    <n v="2741"/>
    <n v="746000"/>
    <n v="104484"/>
    <n v="11887812"/>
    <n v="1"/>
    <x v="0"/>
    <x v="0"/>
    <x v="1"/>
    <x v="0"/>
  </r>
  <r>
    <x v="505"/>
    <n v="29"/>
    <x v="9"/>
    <x v="0"/>
    <s v="NA"/>
    <n v="2"/>
    <x v="21"/>
    <x v="19"/>
    <x v="0"/>
    <s v="leonbridges"/>
    <n v="4276"/>
    <x v="359"/>
    <x v="0"/>
    <s v="LeonBridgesOfficial"/>
    <n v="258222"/>
    <n v="257618"/>
    <x v="0"/>
    <s v="leonbridgesofficial"/>
    <n v="242"/>
    <n v="426000"/>
    <n v="285297"/>
    <n v="106240264"/>
    <n v="1"/>
    <x v="0"/>
    <x v="0"/>
    <x v="0"/>
    <x v="0"/>
  </r>
  <r>
    <x v="506"/>
    <s v="NA"/>
    <x v="9"/>
    <x v="0"/>
    <s v="NA"/>
    <n v="1"/>
    <x v="85"/>
    <x v="14"/>
    <x v="0"/>
    <s v="LewisDelMar"/>
    <n v="3068"/>
    <x v="360"/>
    <x v="0"/>
    <s v="lewisdelmar"/>
    <n v="21234"/>
    <n v="21367"/>
    <x v="0"/>
    <s v="lewisdelmar"/>
    <n v="130"/>
    <n v="24400"/>
    <n v="20371"/>
    <n v="5796446"/>
    <n v="1"/>
    <x v="0"/>
    <x v="0"/>
    <x v="0"/>
    <x v="0"/>
  </r>
  <r>
    <x v="507"/>
    <n v="20"/>
    <x v="9"/>
    <x v="0"/>
    <s v="NA"/>
    <n v="0"/>
    <x v="65"/>
    <x v="81"/>
    <x v="0"/>
    <s v="LilNasX"/>
    <n v="5314"/>
    <x v="361"/>
    <x v="0"/>
    <s v="LilNasX"/>
    <n v="41908"/>
    <n v="42677"/>
    <x v="0"/>
    <s v="lilnasx"/>
    <n v="424"/>
    <n v="2200000"/>
    <n v="2750639"/>
    <n v="505604104"/>
    <n v="1"/>
    <x v="1"/>
    <x v="0"/>
    <x v="1"/>
    <x v="1"/>
  </r>
  <r>
    <x v="508"/>
    <n v="21"/>
    <x v="9"/>
    <x v="1"/>
    <s v="NA"/>
    <s v="NA"/>
    <x v="17"/>
    <x v="1"/>
    <x v="1"/>
    <m/>
    <n v="0"/>
    <x v="58"/>
    <x v="1"/>
    <m/>
    <n v="0"/>
    <n v="0"/>
    <x v="2"/>
    <m/>
    <n v="0"/>
    <n v="0"/>
    <n v="0"/>
    <n v="0"/>
    <n v="1"/>
    <x v="0"/>
    <x v="0"/>
    <x v="0"/>
    <x v="0"/>
  </r>
  <r>
    <x v="509"/>
    <n v="18"/>
    <x v="9"/>
    <x v="0"/>
    <s v="NA"/>
    <n v="0"/>
    <x v="65"/>
    <x v="1"/>
    <x v="0"/>
    <s v="_liltjay"/>
    <n v="4"/>
    <x v="362"/>
    <x v="1"/>
    <m/>
    <n v="0"/>
    <n v="0"/>
    <x v="0"/>
    <s v="liltjay"/>
    <n v="132"/>
    <n v="1100000"/>
    <n v="442611"/>
    <n v="101220662"/>
    <n v="1"/>
    <x v="0"/>
    <x v="0"/>
    <x v="1"/>
    <x v="0"/>
  </r>
  <r>
    <x v="510"/>
    <s v="NA"/>
    <x v="9"/>
    <x v="0"/>
    <n v="30000000"/>
    <n v="5"/>
    <x v="4"/>
    <x v="15"/>
    <x v="0"/>
    <s v="LittleMix"/>
    <n v="32400"/>
    <x v="363"/>
    <x v="0"/>
    <s v="LittleMixOfficial"/>
    <n v="9960298"/>
    <n v="9673250"/>
    <x v="0"/>
    <s v="littlemix"/>
    <n v="3163"/>
    <n v="11600000"/>
    <n v="11948646"/>
    <n v="4421658031"/>
    <n v="1"/>
    <x v="1"/>
    <x v="1"/>
    <x v="1"/>
    <x v="1"/>
  </r>
  <r>
    <x v="511"/>
    <s v="NA"/>
    <x v="9"/>
    <x v="0"/>
    <s v="NA"/>
    <n v="1"/>
    <x v="1"/>
    <x v="28"/>
    <x v="0"/>
    <s v="lomoon"/>
    <n v="1438"/>
    <x v="364"/>
    <x v="0"/>
    <s v="lomoon"/>
    <n v="11981"/>
    <n v="12309"/>
    <x v="0"/>
    <s v="lomoon"/>
    <n v="403"/>
    <n v="9825"/>
    <n v="22178"/>
    <n v="3959316"/>
    <n v="1"/>
    <x v="0"/>
    <x v="0"/>
    <x v="0"/>
    <x v="0"/>
  </r>
  <r>
    <x v="512"/>
    <s v="NA"/>
    <x v="9"/>
    <x v="0"/>
    <s v="NA"/>
    <n v="2"/>
    <x v="1"/>
    <x v="82"/>
    <x v="0"/>
    <s v="londongrammar"/>
    <n v="1575"/>
    <x v="365"/>
    <x v="0"/>
    <s v="londongrammar"/>
    <n v="1095150"/>
    <n v="1084183"/>
    <x v="0"/>
    <s v="londongrammar"/>
    <n v="149"/>
    <n v="193000"/>
    <n v="499897"/>
    <n v="223298438"/>
    <n v="1"/>
    <x v="0"/>
    <x v="1"/>
    <x v="0"/>
    <x v="1"/>
  </r>
  <r>
    <x v="513"/>
    <s v="NA"/>
    <x v="9"/>
    <x v="0"/>
    <s v="NA"/>
    <n v="1"/>
    <x v="12"/>
    <x v="15"/>
    <x v="1"/>
    <m/>
    <n v="0"/>
    <x v="58"/>
    <x v="0"/>
    <s v="droppingLSD"/>
    <n v="28781"/>
    <n v="29411"/>
    <x v="1"/>
    <m/>
    <n v="0"/>
    <n v="0"/>
    <n v="86580"/>
    <n v="20131331"/>
    <n v="1"/>
    <x v="0"/>
    <x v="0"/>
    <x v="0"/>
    <x v="0"/>
  </r>
  <r>
    <x v="514"/>
    <n v="25"/>
    <x v="9"/>
    <x v="0"/>
    <s v="NA"/>
    <n v="2"/>
    <x v="86"/>
    <x v="83"/>
    <x v="0"/>
    <s v="madeon"/>
    <n v="6674"/>
    <x v="366"/>
    <x v="0"/>
    <s v="itsmadeon"/>
    <n v="780890"/>
    <n v="767551"/>
    <x v="0"/>
    <s v="madeon"/>
    <n v="24"/>
    <n v="180000"/>
    <n v="776419"/>
    <n v="238380358"/>
    <n v="1"/>
    <x v="1"/>
    <x v="0"/>
    <x v="0"/>
    <x v="1"/>
  </r>
  <r>
    <x v="515"/>
    <s v="NA"/>
    <x v="9"/>
    <x v="0"/>
    <s v="NA"/>
    <n v="7"/>
    <x v="31"/>
    <x v="9"/>
    <x v="0"/>
    <s v="therealmarymary"/>
    <n v="28900"/>
    <x v="367"/>
    <x v="0"/>
    <s v="TheRealMaryMary"/>
    <n v="3685798"/>
    <n v="3535397"/>
    <x v="0"/>
    <s v="therealmarymary"/>
    <n v="1691"/>
    <n v="675000"/>
    <n v="266007"/>
    <n v="119163199"/>
    <n v="1"/>
    <x v="1"/>
    <x v="1"/>
    <x v="1"/>
    <x v="0"/>
  </r>
  <r>
    <x v="516"/>
    <n v="46"/>
    <x v="9"/>
    <x v="0"/>
    <s v="NA"/>
    <n v="5"/>
    <x v="4"/>
    <x v="6"/>
    <x v="0"/>
    <s v="_MAXWELL_"/>
    <n v="15600"/>
    <x v="143"/>
    <x v="0"/>
    <s v="Maxwell"/>
    <n v="4046981"/>
    <n v="3913627"/>
    <x v="0"/>
    <s v="maxwell"/>
    <n v="1163"/>
    <n v="747000"/>
    <n v="366649"/>
    <n v="216182193"/>
    <n v="1"/>
    <x v="1"/>
    <x v="1"/>
    <x v="1"/>
    <x v="1"/>
  </r>
  <r>
    <x v="517"/>
    <s v="NA"/>
    <x v="9"/>
    <x v="0"/>
    <s v="NA"/>
    <n v="4"/>
    <x v="23"/>
    <x v="3"/>
    <x v="0"/>
    <s v="whoisMGMT"/>
    <n v="1224"/>
    <x v="368"/>
    <x v="0"/>
    <s v="mgmt"/>
    <n v="3803106"/>
    <n v="3580205"/>
    <x v="0"/>
    <s v="whoismgmt"/>
    <n v="762"/>
    <n v="249000"/>
    <n v="574901"/>
    <n v="416667294"/>
    <n v="1"/>
    <x v="1"/>
    <x v="1"/>
    <x v="0"/>
    <x v="1"/>
  </r>
  <r>
    <x v="518"/>
    <n v="30"/>
    <x v="9"/>
    <x v="0"/>
    <s v="NA"/>
    <n v="2"/>
    <x v="12"/>
    <x v="32"/>
    <x v="0"/>
    <s v="MOMOMOYOUTH"/>
    <n v="7042"/>
    <x v="369"/>
    <x v="0"/>
    <s v="MOMOMOYOUTH"/>
    <n v="1064950"/>
    <n v="1070249"/>
    <x v="0"/>
    <s v="momomoyouth"/>
    <n v="2103"/>
    <n v="646000"/>
    <n v="1024001"/>
    <n v="358562334"/>
    <n v="1"/>
    <x v="1"/>
    <x v="1"/>
    <x v="1"/>
    <x v="1"/>
  </r>
  <r>
    <x v="519"/>
    <s v="NA"/>
    <x v="9"/>
    <x v="0"/>
    <s v="NA"/>
    <n v="5"/>
    <x v="25"/>
    <x v="52"/>
    <x v="0"/>
    <s v="NERDarmy"/>
    <n v="195"/>
    <x v="370"/>
    <x v="0"/>
    <s v="NERD"/>
    <n v="422865"/>
    <n v="410817"/>
    <x v="0"/>
    <s v="nerd"/>
    <n v="119"/>
    <n v="304000"/>
    <n v="308264"/>
    <n v="204060121"/>
    <n v="1"/>
    <x v="0"/>
    <x v="0"/>
    <x v="0"/>
    <x v="1"/>
  </r>
  <r>
    <x v="520"/>
    <n v="44"/>
    <x v="9"/>
    <x v="0"/>
    <s v="NA"/>
    <n v="7"/>
    <x v="65"/>
    <x v="1"/>
    <x v="0"/>
    <s v="Nelly_Mo"/>
    <n v="10900"/>
    <x v="371"/>
    <x v="0"/>
    <s v="nelly"/>
    <n v="10317512"/>
    <n v="9584820"/>
    <x v="0"/>
    <s v="derrtymo"/>
    <n v="12"/>
    <n v="5182"/>
    <n v="68662"/>
    <n v="17787986"/>
    <n v="1"/>
    <x v="1"/>
    <x v="1"/>
    <x v="0"/>
    <x v="0"/>
  </r>
  <r>
    <x v="521"/>
    <n v="16"/>
    <x v="9"/>
    <x v="0"/>
    <s v="NA"/>
    <n v="0"/>
    <x v="4"/>
    <x v="6"/>
    <x v="0"/>
    <s v="no1"/>
    <n v="7179"/>
    <x v="372"/>
    <x v="0"/>
    <s v="no1drugmusic"/>
    <n v="863"/>
    <n v="888"/>
    <x v="0"/>
    <s v="no1"/>
    <n v="27"/>
    <n v="32600"/>
    <n v="381"/>
    <n v="82729"/>
    <n v="1"/>
    <x v="0"/>
    <x v="0"/>
    <x v="0"/>
    <x v="0"/>
  </r>
  <r>
    <x v="522"/>
    <n v="19"/>
    <x v="9"/>
    <x v="0"/>
    <s v="NA"/>
    <n v="1"/>
    <x v="2"/>
    <x v="1"/>
    <x v="0"/>
    <s v="noahcyrus"/>
    <n v="8136"/>
    <x v="373"/>
    <x v="0"/>
    <s v="NoahCyrus"/>
    <n v="445623"/>
    <n v="451617"/>
    <x v="0"/>
    <s v="noahcyrus"/>
    <n v="2902"/>
    <n v="5000000"/>
    <n v="1585823"/>
    <n v="377885538"/>
    <n v="1"/>
    <x v="1"/>
    <x v="0"/>
    <x v="1"/>
    <x v="1"/>
  </r>
  <r>
    <x v="523"/>
    <n v="19"/>
    <x v="9"/>
    <x v="0"/>
    <s v="NA"/>
    <n v="0"/>
    <x v="65"/>
    <x v="0"/>
    <x v="0"/>
    <s v="obn_jay"/>
    <n v="29300"/>
    <x v="374"/>
    <x v="1"/>
    <m/>
    <n v="0"/>
    <n v="0"/>
    <x v="0"/>
    <s v="obnjay"/>
    <n v="129"/>
    <n v="187000"/>
    <n v="3350"/>
    <n v="274320"/>
    <n v="1"/>
    <x v="0"/>
    <x v="0"/>
    <x v="0"/>
    <x v="0"/>
  </r>
  <r>
    <x v="261"/>
    <s v="NA"/>
    <x v="9"/>
    <x v="1"/>
    <n v="50000000"/>
    <n v="5"/>
    <x v="2"/>
    <x v="84"/>
    <x v="0"/>
    <s v="onedirection"/>
    <n v="9868"/>
    <x v="375"/>
    <x v="0"/>
    <s v="onedirectionmusic"/>
    <n v="36975247"/>
    <n v="35451760"/>
    <x v="0"/>
    <s v="onedirection"/>
    <n v="726"/>
    <n v="17000000"/>
    <n v="29396867"/>
    <n v="9188524716"/>
    <n v="1"/>
    <x v="1"/>
    <x v="1"/>
    <x v="1"/>
    <x v="1"/>
  </r>
  <r>
    <x v="524"/>
    <s v="NA"/>
    <x v="9"/>
    <x v="0"/>
    <s v="NA"/>
    <n v="4"/>
    <x v="86"/>
    <x v="85"/>
    <x v="0"/>
    <s v="passionpit"/>
    <n v="1898"/>
    <x v="376"/>
    <x v="0"/>
    <s v="passionpitofficial"/>
    <n v="1249037"/>
    <n v="1163958"/>
    <x v="0"/>
    <s v="passion_pit"/>
    <n v="138"/>
    <n v="45500"/>
    <n v="279156"/>
    <n v="114054230"/>
    <n v="1"/>
    <x v="1"/>
    <x v="1"/>
    <x v="0"/>
    <x v="0"/>
  </r>
  <r>
    <x v="525"/>
    <n v="65"/>
    <x v="9"/>
    <x v="0"/>
    <s v="NA"/>
    <n v="5"/>
    <x v="8"/>
    <x v="1"/>
    <x v="1"/>
    <m/>
    <n v="0"/>
    <x v="58"/>
    <x v="1"/>
    <m/>
    <n v="0"/>
    <n v="0"/>
    <x v="0"/>
    <s v="officialrumbledoll"/>
    <n v="562"/>
    <n v="106000"/>
    <n v="426"/>
    <n v="67430"/>
    <n v="1"/>
    <x v="0"/>
    <x v="0"/>
    <x v="0"/>
    <x v="0"/>
  </r>
  <r>
    <x v="263"/>
    <n v="72"/>
    <x v="9"/>
    <x v="0"/>
    <s v="NA"/>
    <n v="11"/>
    <x v="59"/>
    <x v="62"/>
    <x v="1"/>
    <m/>
    <n v="0"/>
    <x v="58"/>
    <x v="0"/>
    <s v="PattiSmithAuthor"/>
    <n v="450313"/>
    <n v="433038"/>
    <x v="0"/>
    <s v="thisispattismith"/>
    <n v="522"/>
    <n v="413000"/>
    <n v="6026"/>
    <n v="971216"/>
    <n v="1"/>
    <x v="0"/>
    <x v="0"/>
    <x v="0"/>
    <x v="0"/>
  </r>
  <r>
    <x v="526"/>
    <s v="NA"/>
    <x v="9"/>
    <x v="0"/>
    <s v="NA"/>
    <n v="1"/>
    <x v="2"/>
    <x v="1"/>
    <x v="0"/>
    <s v="peachpitmusic"/>
    <n v="1706"/>
    <x v="377"/>
    <x v="0"/>
    <s v="peachpit17"/>
    <n v="31821"/>
    <n v="32220"/>
    <x v="0"/>
    <s v="peachpit17"/>
    <n v="315"/>
    <n v="71300"/>
    <n v="100019"/>
    <n v="10838508"/>
    <n v="1"/>
    <x v="0"/>
    <x v="0"/>
    <x v="0"/>
    <x v="0"/>
  </r>
  <r>
    <x v="527"/>
    <n v="46"/>
    <x v="9"/>
    <x v="0"/>
    <s v="NA"/>
    <n v="7"/>
    <x v="65"/>
    <x v="9"/>
    <x v="0"/>
    <s v="Pharrell"/>
    <n v="4694"/>
    <x v="378"/>
    <x v="0"/>
    <s v="Pharrell"/>
    <n v="10306221"/>
    <n v="9928803"/>
    <x v="0"/>
    <s v="pharrell"/>
    <n v="1022"/>
    <n v="12100000"/>
    <n v="2391994"/>
    <n v="1004889445"/>
    <n v="1"/>
    <x v="1"/>
    <x v="1"/>
    <x v="1"/>
    <x v="1"/>
  </r>
  <r>
    <x v="270"/>
    <s v="NA"/>
    <x v="9"/>
    <x v="1"/>
    <n v="1696000000"/>
    <n v="15"/>
    <x v="51"/>
    <x v="62"/>
    <x v="0"/>
    <s v="pinkfloyd"/>
    <n v="1748"/>
    <x v="379"/>
    <x v="0"/>
    <s v="pinkfloyd"/>
    <n v="28281162"/>
    <n v="25492604"/>
    <x v="0"/>
    <s v="pinkfloydofficial"/>
    <n v="10"/>
    <n v="170"/>
    <n v="1426727"/>
    <n v="262519076"/>
    <n v="1"/>
    <x v="1"/>
    <x v="1"/>
    <x v="0"/>
    <x v="1"/>
  </r>
  <r>
    <x v="528"/>
    <n v="20"/>
    <x v="9"/>
    <x v="0"/>
    <s v="NA"/>
    <n v="1"/>
    <x v="65"/>
    <x v="1"/>
    <x v="0"/>
    <s v="Polo_Capalot"/>
    <n v="95"/>
    <x v="380"/>
    <x v="0"/>
    <s v="pologofficial"/>
    <n v="14372"/>
    <n v="18062"/>
    <x v="0"/>
    <s v="polo.capalot"/>
    <n v="67"/>
    <n v="1000000"/>
    <n v="664734"/>
    <n v="199278637"/>
    <n v="1"/>
    <x v="0"/>
    <x v="0"/>
    <x v="1"/>
    <x v="1"/>
  </r>
  <r>
    <x v="529"/>
    <s v="NA"/>
    <x v="9"/>
    <x v="0"/>
    <s v="NA"/>
    <n v="0"/>
    <x v="2"/>
    <x v="9"/>
    <x v="0"/>
    <s v="PRETTYMUCH"/>
    <n v="2894"/>
    <x v="381"/>
    <x v="0"/>
    <s v="PRETTYMUCH"/>
    <n v="105802"/>
    <n v="107592"/>
    <x v="0"/>
    <s v="prettymuch"/>
    <n v="628"/>
    <n v="773000"/>
    <n v="648844"/>
    <n v="100856807"/>
    <n v="1"/>
    <x v="0"/>
    <x v="0"/>
    <x v="1"/>
    <x v="0"/>
  </r>
  <r>
    <x v="530"/>
    <n v="27"/>
    <x v="9"/>
    <x v="0"/>
    <s v="NA"/>
    <n v="2"/>
    <x v="65"/>
    <x v="15"/>
    <x v="0"/>
    <s v="QuinnXCII"/>
    <n v="4388"/>
    <x v="382"/>
    <x v="0"/>
    <s v="quinnxcii"/>
    <n v="27681"/>
    <n v="28008"/>
    <x v="0"/>
    <s v="quinnxcii"/>
    <n v="1128"/>
    <n v="158000"/>
    <n v="132077"/>
    <n v="37969176"/>
    <n v="1"/>
    <x v="0"/>
    <x v="0"/>
    <x v="0"/>
    <x v="0"/>
  </r>
  <r>
    <x v="531"/>
    <n v="34"/>
    <x v="9"/>
    <x v="0"/>
    <s v="NA"/>
    <n v="1"/>
    <x v="87"/>
    <x v="6"/>
    <x v="1"/>
    <m/>
    <n v="0"/>
    <x v="58"/>
    <x v="0"/>
    <s v="ragnbonemanuk"/>
    <n v="465291"/>
    <n v="469781"/>
    <x v="0"/>
    <s v="ragnbonemanuk"/>
    <n v="0"/>
    <n v="245000"/>
    <n v="2444055"/>
    <n v="1219080058"/>
    <n v="1"/>
    <x v="0"/>
    <x v="0"/>
    <x v="0"/>
    <x v="1"/>
  </r>
  <r>
    <x v="532"/>
    <n v="53"/>
    <x v="9"/>
    <x v="0"/>
    <s v="NA"/>
    <n v="5"/>
    <x v="4"/>
    <x v="6"/>
    <x v="0"/>
    <s v="RaphaelSaadiq"/>
    <n v="2331"/>
    <x v="383"/>
    <x v="0"/>
    <s v="raphaelsaadiq"/>
    <n v="685410"/>
    <n v="674212"/>
    <x v="0"/>
    <s v="raphael_saadiq"/>
    <n v="9"/>
    <n v="201000"/>
    <n v="75310"/>
    <n v="33503994"/>
    <n v="1"/>
    <x v="0"/>
    <x v="0"/>
    <x v="0"/>
    <x v="0"/>
  </r>
  <r>
    <x v="533"/>
    <n v="39"/>
    <x v="9"/>
    <x v="0"/>
    <s v="NA"/>
    <n v="1"/>
    <x v="65"/>
    <x v="1"/>
    <x v="0"/>
    <s v="RealRemyMa"/>
    <n v="2709"/>
    <x v="384"/>
    <x v="0"/>
    <s v="RealRemyMa"/>
    <n v="736540"/>
    <n v="751953"/>
    <x v="0"/>
    <s v="remyma"/>
    <n v="996"/>
    <n v="7100000"/>
    <n v="197361"/>
    <n v="51443146"/>
    <n v="1"/>
    <x v="1"/>
    <x v="0"/>
    <x v="1"/>
    <x v="0"/>
  </r>
  <r>
    <x v="534"/>
    <n v="45"/>
    <x v="9"/>
    <x v="0"/>
    <n v="75000000"/>
    <n v="11"/>
    <x v="32"/>
    <x v="47"/>
    <x v="0"/>
    <s v="robbiewilliams"/>
    <n v="4774"/>
    <x v="385"/>
    <x v="0"/>
    <s v="robbiewilliams"/>
    <n v="4938812"/>
    <n v="4494406"/>
    <x v="0"/>
    <s v="robbiewilliams"/>
    <n v="1510"/>
    <n v="1800000"/>
    <n v="1265408"/>
    <n v="1058321414"/>
    <n v="1"/>
    <x v="1"/>
    <x v="1"/>
    <x v="1"/>
    <x v="1"/>
  </r>
  <r>
    <x v="535"/>
    <n v="23"/>
    <x v="9"/>
    <x v="0"/>
    <s v="NA"/>
    <n v="0"/>
    <x v="2"/>
    <x v="1"/>
    <x v="0"/>
    <s v="robinsonxmusic"/>
    <n v="1103"/>
    <x v="386"/>
    <x v="0"/>
    <s v="robinsonxmusic"/>
    <n v="7437"/>
    <n v="7690"/>
    <x v="0"/>
    <s v="robinsonxmusic"/>
    <n v="366"/>
    <n v="12700"/>
    <n v="16458"/>
    <n v="4879635"/>
    <n v="1"/>
    <x v="0"/>
    <x v="0"/>
    <x v="0"/>
    <x v="0"/>
  </r>
  <r>
    <x v="536"/>
    <n v="75"/>
    <x v="9"/>
    <x v="0"/>
    <s v="NA"/>
    <n v="5"/>
    <x v="51"/>
    <x v="49"/>
    <x v="0"/>
    <s v="rogerwaters"/>
    <n v="645"/>
    <x v="387"/>
    <x v="0"/>
    <s v="rogerwaters"/>
    <n v="2133896"/>
    <n v="2076337"/>
    <x v="0"/>
    <s v="rogerwaters"/>
    <n v="730"/>
    <n v="632000"/>
    <n v="18098"/>
    <n v="1988946"/>
    <n v="1"/>
    <x v="1"/>
    <x v="1"/>
    <x v="1"/>
    <x v="0"/>
  </r>
  <r>
    <x v="537"/>
    <n v="25"/>
    <x v="9"/>
    <x v="0"/>
    <s v="NA"/>
    <n v="2"/>
    <x v="35"/>
    <x v="40"/>
    <x v="0"/>
    <s v="rosaliavt"/>
    <n v="4668"/>
    <x v="130"/>
    <x v="0"/>
    <s v="rosalia.vt"/>
    <n v="156457"/>
    <n v="159404"/>
    <x v="0"/>
    <s v="rosalia.vt"/>
    <n v="581"/>
    <n v="3100000"/>
    <n v="1623511"/>
    <n v="541632440"/>
    <n v="1"/>
    <x v="1"/>
    <x v="0"/>
    <x v="1"/>
    <x v="1"/>
  </r>
  <r>
    <x v="538"/>
    <n v="26"/>
    <x v="9"/>
    <x v="0"/>
    <s v="NA"/>
    <n v="2"/>
    <x v="65"/>
    <x v="86"/>
    <x v="0"/>
    <s v="russdiemon"/>
    <n v="38200"/>
    <x v="388"/>
    <x v="0"/>
    <s v="russtheone"/>
    <n v="1495075"/>
    <n v="1626411"/>
    <x v="0"/>
    <s v="russ"/>
    <n v="1684"/>
    <n v="2400000"/>
    <n v="3423180"/>
    <n v="1317579883"/>
    <n v="1"/>
    <x v="1"/>
    <x v="1"/>
    <x v="1"/>
    <x v="1"/>
  </r>
  <r>
    <x v="539"/>
    <n v="23"/>
    <x v="9"/>
    <x v="0"/>
    <s v="NA"/>
    <n v="1"/>
    <x v="2"/>
    <x v="1"/>
    <x v="0"/>
    <s v="itsruthb"/>
    <n v="4760"/>
    <x v="205"/>
    <x v="0"/>
    <s v="RuthBMusic"/>
    <n v="69070"/>
    <n v="69621"/>
    <x v="0"/>
    <s v="itsruthb"/>
    <n v="968"/>
    <n v="298000"/>
    <n v="1070085"/>
    <n v="216527130"/>
    <n v="1"/>
    <x v="1"/>
    <x v="0"/>
    <x v="0"/>
    <x v="1"/>
  </r>
  <r>
    <x v="540"/>
    <n v="26"/>
    <x v="9"/>
    <x v="0"/>
    <s v="NA"/>
    <n v="1"/>
    <x v="50"/>
    <x v="45"/>
    <x v="0"/>
    <s v="SigalaMusic"/>
    <n v="3889"/>
    <x v="389"/>
    <x v="0"/>
    <s v="sigalamusic"/>
    <n v="144430"/>
    <n v="144865"/>
    <x v="0"/>
    <s v="sigalamusic"/>
    <n v="1047"/>
    <n v="98900"/>
    <n v="988914"/>
    <n v="694722243"/>
    <n v="1"/>
    <x v="0"/>
    <x v="0"/>
    <x v="0"/>
    <x v="1"/>
  </r>
  <r>
    <x v="541"/>
    <s v="NA"/>
    <x v="9"/>
    <x v="0"/>
    <s v="NA"/>
    <n v="0"/>
    <x v="7"/>
    <x v="83"/>
    <x v="1"/>
    <m/>
    <n v="0"/>
    <x v="58"/>
    <x v="0"/>
    <s v="SilkCityMusic"/>
    <n v="4186"/>
    <n v="4240"/>
    <x v="1"/>
    <m/>
    <n v="0"/>
    <n v="0"/>
    <n v="1464"/>
    <n v="6350184"/>
    <n v="1"/>
    <x v="0"/>
    <x v="0"/>
    <x v="0"/>
    <x v="0"/>
  </r>
  <r>
    <x v="542"/>
    <n v="32"/>
    <x v="9"/>
    <x v="0"/>
    <s v="NA"/>
    <n v="4"/>
    <x v="4"/>
    <x v="15"/>
    <x v="0"/>
    <s v="solangeknowles"/>
    <n v="478"/>
    <x v="390"/>
    <x v="0"/>
    <s v="solange"/>
    <n v="1403391"/>
    <n v="1392816"/>
    <x v="0"/>
    <s v="saintrecords"/>
    <n v="50"/>
    <n v="4000000"/>
    <n v="396253"/>
    <n v="157664776"/>
    <n v="1"/>
    <x v="1"/>
    <x v="1"/>
    <x v="1"/>
    <x v="1"/>
  </r>
  <r>
    <x v="292"/>
    <n v="58"/>
    <x v="9"/>
    <x v="0"/>
    <n v="19000000"/>
    <n v="8"/>
    <x v="62"/>
    <x v="15"/>
    <x v="0"/>
    <s v="susanboyle"/>
    <n v="1775"/>
    <x v="204"/>
    <x v="0"/>
    <s v="susanboyle"/>
    <n v="1555444"/>
    <n v="1348474"/>
    <x v="0"/>
    <s v="susanboylemusic"/>
    <n v="127"/>
    <n v="35400"/>
    <n v="115679"/>
    <n v="51826638"/>
    <n v="1"/>
    <x v="0"/>
    <x v="1"/>
    <x v="0"/>
    <x v="0"/>
  </r>
  <r>
    <x v="543"/>
    <s v="NA"/>
    <x v="9"/>
    <x v="0"/>
    <s v="NA"/>
    <n v="2"/>
    <x v="30"/>
    <x v="12"/>
    <x v="0"/>
    <s v="swedishousemfia"/>
    <n v="278"/>
    <x v="391"/>
    <x v="0"/>
    <s v="swedishousemfia"/>
    <n v="9088272"/>
    <n v="8579615"/>
    <x v="0"/>
    <s v="swedishousemfia"/>
    <n v="20"/>
    <n v="950000"/>
    <n v="2124074"/>
    <n v="1161636388"/>
    <n v="1"/>
    <x v="1"/>
    <x v="1"/>
    <x v="1"/>
    <x v="1"/>
  </r>
  <r>
    <x v="544"/>
    <n v="27"/>
    <x v="9"/>
    <x v="0"/>
    <s v="NA"/>
    <n v="5"/>
    <x v="21"/>
    <x v="22"/>
    <x v="1"/>
    <m/>
    <n v="0"/>
    <x v="58"/>
    <x v="0"/>
    <s v="syd"/>
    <n v="54114"/>
    <n v="54329"/>
    <x v="0"/>
    <s v="syd"/>
    <n v="4"/>
    <n v="543000"/>
    <n v="68136"/>
    <n v="9604052"/>
    <n v="1"/>
    <x v="0"/>
    <x v="0"/>
    <x v="1"/>
    <x v="0"/>
  </r>
  <r>
    <x v="294"/>
    <s v="NA"/>
    <x v="9"/>
    <x v="0"/>
    <n v="40000000"/>
    <n v="5"/>
    <x v="53"/>
    <x v="66"/>
    <x v="0"/>
    <s v="systemofadown"/>
    <n v="385"/>
    <x v="205"/>
    <x v="0"/>
    <s v="systemofadown"/>
    <n v="19358699"/>
    <n v="18321442"/>
    <x v="0"/>
    <s v="systemofadown"/>
    <n v="255"/>
    <n v="1800000"/>
    <n v="3945709"/>
    <n v="2477718716"/>
    <n v="1"/>
    <x v="1"/>
    <x v="1"/>
    <x v="1"/>
    <x v="1"/>
  </r>
  <r>
    <x v="545"/>
    <s v="NA"/>
    <x v="9"/>
    <x v="0"/>
    <s v="NA"/>
    <n v="4"/>
    <x v="88"/>
    <x v="87"/>
    <x v="0"/>
    <s v="RealTenaciousD"/>
    <n v="773"/>
    <x v="392"/>
    <x v="0"/>
    <s v="tenacious"/>
    <n v="2819585"/>
    <n v="2681191"/>
    <x v="0"/>
    <s v="tenaciousd"/>
    <n v="152"/>
    <n v="212000"/>
    <n v="579104"/>
    <n v="150379064"/>
    <n v="1"/>
    <x v="0"/>
    <x v="1"/>
    <x v="0"/>
    <x v="0"/>
  </r>
  <r>
    <x v="546"/>
    <s v="NA"/>
    <x v="9"/>
    <x v="0"/>
    <s v="NA"/>
    <n v="3"/>
    <x v="7"/>
    <x v="15"/>
    <x v="0"/>
    <s v="TheChainsmokers"/>
    <n v="368"/>
    <x v="380"/>
    <x v="0"/>
    <s v="thechainsmokers"/>
    <n v="8601767"/>
    <n v="8643941"/>
    <x v="0"/>
    <s v="thechainsmokers"/>
    <n v="2932"/>
    <n v="7600000"/>
    <n v="18919444"/>
    <n v="9557114063"/>
    <n v="1"/>
    <x v="0"/>
    <x v="1"/>
    <x v="1"/>
    <x v="1"/>
  </r>
  <r>
    <x v="547"/>
    <s v="NA"/>
    <x v="9"/>
    <x v="0"/>
    <s v="NA"/>
    <n v="4"/>
    <x v="21"/>
    <x v="22"/>
    <x v="0"/>
    <s v="intanetz"/>
    <n v="14800"/>
    <x v="393"/>
    <x v="0"/>
    <s v="TheInternetMusic"/>
    <n v="225448"/>
    <n v="225701"/>
    <x v="0"/>
    <s v="theinternet"/>
    <n v="49"/>
    <n v="400000"/>
    <n v="304073"/>
    <n v="97374283"/>
    <n v="1"/>
    <x v="1"/>
    <x v="0"/>
    <x v="0"/>
    <x v="0"/>
  </r>
  <r>
    <x v="548"/>
    <s v="NA"/>
    <x v="9"/>
    <x v="0"/>
    <s v="NA"/>
    <n v="3"/>
    <x v="20"/>
    <x v="3"/>
    <x v="0"/>
    <s v="thenbhd"/>
    <n v="6937"/>
    <x v="394"/>
    <x v="0"/>
    <s v="TheNeighbourhood"/>
    <n v="1349435"/>
    <n v="1335385"/>
    <x v="0"/>
    <s v="thenbhd"/>
    <n v="856"/>
    <n v="1100000"/>
    <n v="2165422"/>
    <n v="646329037"/>
    <n v="1"/>
    <x v="1"/>
    <x v="1"/>
    <x v="1"/>
    <x v="1"/>
  </r>
  <r>
    <x v="549"/>
    <s v="NA"/>
    <x v="9"/>
    <x v="0"/>
    <s v="NA"/>
    <n v="5"/>
    <x v="2"/>
    <x v="47"/>
    <x v="0"/>
    <s v="thescript"/>
    <n v="21400"/>
    <x v="395"/>
    <x v="0"/>
    <s v="thescript"/>
    <n v="6470976"/>
    <n v="6068766"/>
    <x v="0"/>
    <s v="thescriptofficial"/>
    <n v="1859"/>
    <n v="594000"/>
    <n v="3069512"/>
    <n v="1545649740"/>
    <n v="1"/>
    <x v="1"/>
    <x v="1"/>
    <x v="1"/>
    <x v="1"/>
  </r>
  <r>
    <x v="313"/>
    <n v="92"/>
    <x v="9"/>
    <x v="0"/>
    <n v="50000000"/>
    <n v="57"/>
    <x v="63"/>
    <x v="59"/>
    <x v="0"/>
    <s v="itstonybennett"/>
    <n v="3163"/>
    <x v="209"/>
    <x v="0"/>
    <s v="tonybennett"/>
    <n v="665740"/>
    <n v="594151"/>
    <x v="0"/>
    <n v="0"/>
    <n v="434"/>
    <n v="184000"/>
    <n v="190738"/>
    <n v="111434535"/>
    <n v="1"/>
    <x v="0"/>
    <x v="0"/>
    <x v="0"/>
    <x v="0"/>
  </r>
  <r>
    <x v="550"/>
    <s v="NA"/>
    <x v="9"/>
    <x v="0"/>
    <n v="10000000"/>
    <n v="10"/>
    <x v="8"/>
    <x v="36"/>
    <x v="0"/>
    <s v="train"/>
    <n v="13600"/>
    <x v="396"/>
    <x v="0"/>
    <s v="Train"/>
    <n v="4456266"/>
    <n v="3935222"/>
    <x v="0"/>
    <s v="train"/>
    <n v="1542"/>
    <n v="175000"/>
    <n v="1239528"/>
    <n v="990531268"/>
    <n v="1"/>
    <x v="1"/>
    <x v="1"/>
    <x v="0"/>
    <x v="1"/>
  </r>
  <r>
    <x v="551"/>
    <n v="28"/>
    <x v="9"/>
    <x v="0"/>
    <s v="NA"/>
    <n v="6"/>
    <x v="25"/>
    <x v="1"/>
    <x v="0"/>
    <s v="tylerthecreator"/>
    <n v="40400"/>
    <x v="397"/>
    <x v="0"/>
    <s v="TylertheCreatorOfficial"/>
    <n v="3033501"/>
    <n v="2981200"/>
    <x v="0"/>
    <s v="feliciathegoat"/>
    <n v="425"/>
    <n v="7000000"/>
    <n v="1681811"/>
    <n v="296509384"/>
    <n v="1"/>
    <x v="1"/>
    <x v="1"/>
    <x v="1"/>
    <x v="1"/>
  </r>
  <r>
    <x v="552"/>
    <s v="NA"/>
    <x v="9"/>
    <x v="0"/>
    <s v="NA"/>
    <n v="4"/>
    <x v="1"/>
    <x v="28"/>
    <x v="0"/>
    <s v="vampireweekend"/>
    <n v="83"/>
    <x v="398"/>
    <x v="0"/>
    <s v="VampireWeekend"/>
    <n v="2098841"/>
    <n v="2012759"/>
    <x v="0"/>
    <s v="vampireweekend"/>
    <n v="129"/>
    <n v="182000"/>
    <n v="223263"/>
    <n v="61834959"/>
    <n v="1"/>
    <x v="1"/>
    <x v="1"/>
    <x v="0"/>
    <x v="0"/>
  </r>
  <r>
    <x v="553"/>
    <s v="NA"/>
    <x v="9"/>
    <x v="0"/>
    <s v="NA"/>
    <n v="1"/>
    <x v="1"/>
    <x v="28"/>
    <x v="0"/>
    <s v="wet"/>
    <n v="7785"/>
    <x v="399"/>
    <x v="0"/>
    <s v="wet"/>
    <n v="61025"/>
    <n v="61232"/>
    <x v="0"/>
    <s v="wet"/>
    <n v="745"/>
    <n v="39900"/>
    <n v="115730"/>
    <n v="23215711"/>
    <n v="1"/>
    <x v="0"/>
    <x v="0"/>
    <x v="0"/>
    <x v="0"/>
  </r>
  <r>
    <x v="554"/>
    <n v="25"/>
    <x v="9"/>
    <x v="0"/>
    <s v="NA"/>
    <n v="4"/>
    <x v="65"/>
    <x v="0"/>
    <x v="0"/>
    <s v="_YungBleu"/>
    <n v="31500"/>
    <x v="160"/>
    <x v="0"/>
    <s v="OfficialYungBleu"/>
    <n v="296327"/>
    <n v="366158"/>
    <x v="0"/>
    <s v="bleuvandross"/>
    <n v="2"/>
    <n v="613000"/>
    <n v="580070"/>
    <n v="257544732"/>
    <n v="1"/>
    <x v="0"/>
    <x v="0"/>
    <x v="1"/>
    <x v="1"/>
  </r>
  <r>
    <x v="555"/>
    <n v="22"/>
    <x v="9"/>
    <x v="0"/>
    <s v="NA"/>
    <n v="3"/>
    <x v="65"/>
    <x v="0"/>
    <x v="0"/>
    <s v="yungpinch"/>
    <n v="20200"/>
    <x v="400"/>
    <x v="0"/>
    <s v="YUNGPINCH"/>
    <n v="25187"/>
    <n v="25765"/>
    <x v="0"/>
    <s v="yungpinch"/>
    <n v="724"/>
    <n v="501000"/>
    <n v="240200"/>
    <n v="64792752"/>
    <n v="1"/>
    <x v="0"/>
    <x v="0"/>
    <x v="1"/>
    <x v="0"/>
  </r>
  <r>
    <x v="556"/>
    <n v="18"/>
    <x v="9"/>
    <x v="0"/>
    <s v="NA"/>
    <n v="1"/>
    <x v="2"/>
    <x v="9"/>
    <x v="0"/>
    <s v="ZhaviaWard"/>
    <n v="585"/>
    <x v="401"/>
    <x v="0"/>
    <s v="ZhaviaWard"/>
    <n v="1185285"/>
    <n v="1258423"/>
    <x v="0"/>
    <s v="zhaviaward"/>
    <n v="348"/>
    <n v="3500000"/>
    <n v="967226"/>
    <n v="44708508"/>
    <n v="1"/>
    <x v="1"/>
    <x v="1"/>
    <x v="1"/>
    <x v="0"/>
  </r>
  <r>
    <x v="557"/>
    <s v="NA"/>
    <x v="10"/>
    <x v="0"/>
    <s v="NA"/>
    <n v="21"/>
    <x v="36"/>
    <x v="88"/>
    <x v="0"/>
    <s v="@alta_consigna"/>
    <n v="94"/>
    <x v="402"/>
    <x v="0"/>
    <s v="@AltaConsigna"/>
    <n v="1059508"/>
    <n v="1087959"/>
    <x v="0"/>
    <s v="altaconsignaoficial"/>
    <n v="1057"/>
    <n v="852000"/>
    <n v="786525"/>
    <n v="312019664"/>
    <n v="1"/>
    <x v="0"/>
    <x v="1"/>
    <x v="1"/>
    <x v="1"/>
  </r>
  <r>
    <x v="558"/>
    <s v="NA"/>
    <x v="10"/>
    <x v="0"/>
    <s v="NA"/>
    <n v="9"/>
    <x v="11"/>
    <x v="89"/>
    <x v="1"/>
    <m/>
    <n v="0"/>
    <x v="58"/>
    <x v="0"/>
    <s v="@bacilos"/>
    <n v="18204"/>
    <n v="19462"/>
    <x v="0"/>
    <s v="bacilos"/>
    <n v="607"/>
    <n v="46400"/>
    <n v="115000"/>
    <n v="50875052"/>
    <n v="1"/>
    <x v="0"/>
    <x v="0"/>
    <x v="0"/>
    <x v="0"/>
  </r>
  <r>
    <x v="559"/>
    <n v="36"/>
    <x v="10"/>
    <x v="0"/>
    <s v="NA"/>
    <n v="8"/>
    <x v="11"/>
    <x v="9"/>
    <x v="0"/>
    <s v="@EsBeatrizLuengo"/>
    <n v="7240"/>
    <x v="146"/>
    <x v="0"/>
    <s v="@BeatrizLuengoOficial"/>
    <n v="178523"/>
    <n v="177409"/>
    <x v="0"/>
    <s v="beatrizluengo"/>
    <n v="1152"/>
    <n v="335000"/>
    <n v="254712"/>
    <n v="122338856"/>
    <n v="1"/>
    <x v="0"/>
    <x v="0"/>
    <x v="0"/>
    <x v="0"/>
  </r>
  <r>
    <x v="12"/>
    <n v="22"/>
    <x v="10"/>
    <x v="0"/>
    <s v="NA"/>
    <n v="6"/>
    <x v="2"/>
    <x v="8"/>
    <x v="0"/>
    <s v="@iambeckyg"/>
    <n v="26300"/>
    <x v="12"/>
    <x v="0"/>
    <s v="@iambeckyg"/>
    <n v="8620197"/>
    <n v="8627950"/>
    <x v="0"/>
    <s v="iambeckyg"/>
    <n v="7788"/>
    <n v="18700000"/>
    <n v="13383748"/>
    <n v="5207138262"/>
    <n v="1"/>
    <x v="1"/>
    <x v="1"/>
    <x v="1"/>
    <x v="1"/>
  </r>
  <r>
    <x v="560"/>
    <s v="NA"/>
    <x v="10"/>
    <x v="0"/>
    <s v="NA"/>
    <n v="13"/>
    <x v="89"/>
    <x v="90"/>
    <x v="0"/>
    <s v="@bombaestereo"/>
    <n v="8460"/>
    <x v="403"/>
    <x v="0"/>
    <s v="@BombaEstereo"/>
    <n v="705228"/>
    <n v="703338"/>
    <x v="0"/>
    <s v="bombaestereo"/>
    <n v="2261"/>
    <n v="313000"/>
    <n v="1412081"/>
    <n v="655618870"/>
    <n v="1"/>
    <x v="1"/>
    <x v="0"/>
    <x v="0"/>
    <x v="1"/>
  </r>
  <r>
    <x v="561"/>
    <s v="NA"/>
    <x v="10"/>
    <x v="0"/>
    <s v="NA"/>
    <n v="32"/>
    <x v="90"/>
    <x v="91"/>
    <x v="0"/>
    <s v="@Grupo_Bronco"/>
    <n v="6118"/>
    <x v="404"/>
    <x v="0"/>
    <s v="@grupobronco"/>
    <n v="1262623"/>
    <n v="1262588"/>
    <x v="0"/>
    <s v="grupobronco"/>
    <n v="1819"/>
    <n v="132000"/>
    <n v="564289"/>
    <n v="547445058"/>
    <n v="1"/>
    <x v="0"/>
    <x v="1"/>
    <x v="0"/>
    <x v="1"/>
  </r>
  <r>
    <x v="562"/>
    <n v="28"/>
    <x v="10"/>
    <x v="0"/>
    <s v="NA"/>
    <n v="5"/>
    <x v="91"/>
    <x v="2"/>
    <x v="0"/>
    <s v="@c_tangana"/>
    <n v="2929"/>
    <x v="405"/>
    <x v="0"/>
    <s v="@ctanganaoficial"/>
    <n v="74138"/>
    <n v="76306"/>
    <x v="0"/>
    <s v="c.tangana"/>
    <n v="310"/>
    <n v="751000"/>
    <n v="877000"/>
    <n v="345336451"/>
    <n v="1"/>
    <x v="0"/>
    <x v="0"/>
    <x v="1"/>
    <x v="1"/>
  </r>
  <r>
    <x v="563"/>
    <n v="25"/>
    <x v="10"/>
    <x v="0"/>
    <s v="NA"/>
    <n v="12"/>
    <x v="66"/>
    <x v="92"/>
    <x v="0"/>
    <s v="@CamiloMusica"/>
    <n v="15100"/>
    <x v="406"/>
    <x v="0"/>
    <s v="@camilomusica"/>
    <n v="2532443"/>
    <n v="2599266"/>
    <x v="0"/>
    <s v="camilomusica"/>
    <n v="1160"/>
    <n v="2600000"/>
    <n v="1390581"/>
    <n v="165354298"/>
    <n v="1"/>
    <x v="1"/>
    <x v="1"/>
    <x v="1"/>
    <x v="1"/>
  </r>
  <r>
    <x v="564"/>
    <n v="57"/>
    <x v="10"/>
    <x v="0"/>
    <s v="NA"/>
    <n v="26"/>
    <x v="92"/>
    <x v="90"/>
    <x v="0"/>
    <s v="@carlosvives"/>
    <n v="24600"/>
    <x v="407"/>
    <x v="0"/>
    <s v="@carlosvivesoficial"/>
    <n v="3995419"/>
    <n v="3956657"/>
    <x v="0"/>
    <s v="carlosvives"/>
    <n v="3709"/>
    <n v="5800000"/>
    <n v="4344435"/>
    <n v="3573602677"/>
    <n v="1"/>
    <x v="1"/>
    <x v="1"/>
    <x v="1"/>
    <x v="1"/>
  </r>
  <r>
    <x v="565"/>
    <n v="50"/>
    <x v="10"/>
    <x v="0"/>
    <s v="NA"/>
    <n v="35"/>
    <x v="11"/>
    <x v="1"/>
    <x v="0"/>
    <s v="@CHAYANNEMUSIC"/>
    <n v="4869"/>
    <x v="408"/>
    <x v="0"/>
    <s v="@CHAYANNE"/>
    <n v="12801122"/>
    <n v="11826623"/>
    <x v="0"/>
    <s v="chayanne"/>
    <n v="1321"/>
    <n v="4900000"/>
    <n v="2808358"/>
    <n v="2282262547"/>
    <n v="1"/>
    <x v="1"/>
    <x v="1"/>
    <x v="1"/>
    <x v="1"/>
  </r>
  <r>
    <x v="566"/>
    <s v="NA"/>
    <x v="10"/>
    <x v="0"/>
    <s v="NA"/>
    <n v="15"/>
    <x v="0"/>
    <x v="16"/>
    <x v="0"/>
    <s v="@chocquibtown"/>
    <n v="17000"/>
    <x v="409"/>
    <x v="0"/>
    <s v="@chocquibtown"/>
    <n v="970059"/>
    <n v="906418"/>
    <x v="0"/>
    <s v="chocquibtown"/>
    <n v="3608"/>
    <n v="720000"/>
    <n v="768936"/>
    <n v="442070560"/>
    <n v="1"/>
    <x v="1"/>
    <x v="0"/>
    <x v="1"/>
    <x v="1"/>
  </r>
  <r>
    <x v="30"/>
    <s v="NA"/>
    <x v="10"/>
    <x v="0"/>
    <s v="NA"/>
    <n v="3"/>
    <x v="11"/>
    <x v="16"/>
    <x v="0"/>
    <s v="@CNCOmusic"/>
    <n v="8636"/>
    <x v="30"/>
    <x v="0"/>
    <s v="@CNCOmusic"/>
    <n v="3520384"/>
    <n v="3610787"/>
    <x v="0"/>
    <s v="cncomusic"/>
    <n v="18989"/>
    <n v="3100000"/>
    <n v="8969019"/>
    <n v="5012076875"/>
    <n v="1"/>
    <x v="1"/>
    <x v="1"/>
    <x v="1"/>
    <x v="1"/>
  </r>
  <r>
    <x v="567"/>
    <n v="29"/>
    <x v="10"/>
    <x v="0"/>
    <s v="NA"/>
    <n v="5"/>
    <x v="91"/>
    <x v="93"/>
    <x v="0"/>
    <s v="@Darell_RG4L"/>
    <n v="19600"/>
    <x v="365"/>
    <x v="0"/>
    <s v="@darellpr"/>
    <n v="375938"/>
    <n v="388447"/>
    <x v="0"/>
    <s v="darel"/>
    <n v="131"/>
    <n v="2100000"/>
    <n v="1436218"/>
    <n v="246718362"/>
    <n v="1"/>
    <x v="0"/>
    <x v="0"/>
    <x v="1"/>
    <x v="1"/>
  </r>
  <r>
    <x v="568"/>
    <s v="NA"/>
    <x v="10"/>
    <x v="0"/>
    <s v="NA"/>
    <n v="2"/>
    <x v="45"/>
    <x v="94"/>
    <x v="0"/>
    <s v="@delatierramusic"/>
    <n v="126"/>
    <x v="410"/>
    <x v="0"/>
    <s v="@delatierramusic"/>
    <n v="163241"/>
    <n v="162574"/>
    <x v="0"/>
    <s v="delatierraofficial"/>
    <n v="321"/>
    <n v="31100"/>
    <n v="23819"/>
    <n v="3328604"/>
    <n v="1"/>
    <x v="0"/>
    <x v="0"/>
    <x v="0"/>
    <x v="0"/>
  </r>
  <r>
    <x v="569"/>
    <n v="38"/>
    <x v="10"/>
    <x v="0"/>
    <s v="NA"/>
    <n v="4"/>
    <x v="93"/>
    <x v="15"/>
    <x v="0"/>
    <s v="@debinova"/>
    <n v="10900"/>
    <x v="411"/>
    <x v="0"/>
    <s v="@debinovamusic"/>
    <n v="144453"/>
    <n v="142373"/>
    <x v="0"/>
    <s v="debinova"/>
    <n v="1712"/>
    <n v="126000"/>
    <n v="40760"/>
    <n v="20369898"/>
    <n v="1"/>
    <x v="0"/>
    <x v="0"/>
    <x v="0"/>
    <x v="0"/>
  </r>
  <r>
    <x v="570"/>
    <n v="47"/>
    <x v="10"/>
    <x v="0"/>
    <s v="NA"/>
    <n v="9"/>
    <x v="82"/>
    <x v="8"/>
    <x v="0"/>
    <s v="@Descemer_Bueno"/>
    <n v="4164"/>
    <x v="412"/>
    <x v="0"/>
    <s v="@DescemerBueno"/>
    <n v="322132"/>
    <n v="323664"/>
    <x v="0"/>
    <s v="descemerbueno"/>
    <n v="959"/>
    <n v="168000"/>
    <n v="59607"/>
    <n v="25321415"/>
    <n v="1"/>
    <x v="0"/>
    <x v="0"/>
    <x v="0"/>
    <x v="0"/>
  </r>
  <r>
    <x v="571"/>
    <n v="34"/>
    <x v="10"/>
    <x v="0"/>
    <s v="NA"/>
    <n v="4"/>
    <x v="94"/>
    <x v="1"/>
    <x v="0"/>
    <s v="@_dianafuentes_"/>
    <n v="7404"/>
    <x v="413"/>
    <x v="0"/>
    <s v="@dianafuentesoficial"/>
    <n v="89767"/>
    <n v="90049"/>
    <x v="0"/>
    <s v="dianafuentes"/>
    <n v="2337"/>
    <n v="179000"/>
    <n v="52000"/>
    <n v="28242081"/>
    <n v="1"/>
    <x v="0"/>
    <x v="0"/>
    <x v="0"/>
    <x v="0"/>
  </r>
  <r>
    <x v="572"/>
    <n v="48"/>
    <x v="10"/>
    <x v="0"/>
    <s v="NA"/>
    <n v="21"/>
    <x v="2"/>
    <x v="36"/>
    <x v="0"/>
    <s v="@diegotorres"/>
    <n v="9947"/>
    <x v="414"/>
    <x v="0"/>
    <s v="@diegotorresoficial"/>
    <n v="1900793"/>
    <n v="1738280"/>
    <x v="0"/>
    <s v="diegotorresmusica"/>
    <n v="1026"/>
    <n v="634000"/>
    <n v="431408"/>
    <n v="359133061"/>
    <n v="1"/>
    <x v="1"/>
    <x v="1"/>
    <x v="1"/>
    <x v="1"/>
  </r>
  <r>
    <x v="573"/>
    <n v="49"/>
    <x v="10"/>
    <x v="0"/>
    <s v="NA"/>
    <n v="18"/>
    <x v="55"/>
    <x v="14"/>
    <x v="0"/>
    <s v="@dracorosa"/>
    <n v="3177"/>
    <x v="415"/>
    <x v="0"/>
    <s v="@dracorosaoficial"/>
    <n v="346115"/>
    <n v="342283"/>
    <x v="0"/>
    <s v="dracorosa"/>
    <n v="980"/>
    <n v="195000"/>
    <n v="100268"/>
    <n v="46407587"/>
    <n v="1"/>
    <x v="1"/>
    <x v="0"/>
    <x v="0"/>
    <x v="0"/>
  </r>
  <r>
    <x v="574"/>
    <n v="64"/>
    <x v="10"/>
    <x v="0"/>
    <s v="NA"/>
    <n v="43"/>
    <x v="11"/>
    <x v="95"/>
    <x v="0"/>
    <s v="@EdnitaNazario"/>
    <n v="33200"/>
    <x v="416"/>
    <x v="0"/>
    <s v="@ednitanazario"/>
    <n v="766469"/>
    <n v="754388"/>
    <x v="0"/>
    <s v="ednitanazario"/>
    <n v="2321"/>
    <n v="306000"/>
    <n v="96050"/>
    <n v="55568635"/>
    <n v="1"/>
    <x v="1"/>
    <x v="0"/>
    <x v="0"/>
    <x v="0"/>
  </r>
  <r>
    <x v="575"/>
    <n v="22"/>
    <x v="10"/>
    <x v="0"/>
    <s v="NA"/>
    <s v="NA"/>
    <x v="2"/>
    <x v="1"/>
    <x v="0"/>
    <s v="@emimernes_"/>
    <n v="1952"/>
    <x v="417"/>
    <x v="0"/>
    <s v="Emilia Oficial"/>
    <n v="730"/>
    <n v="750"/>
    <x v="0"/>
    <s v="emiliamernes"/>
    <n v="470"/>
    <n v="1100000"/>
    <n v="67488"/>
    <n v="8913806"/>
    <n v="1"/>
    <x v="0"/>
    <x v="0"/>
    <x v="1"/>
    <x v="0"/>
  </r>
  <r>
    <x v="42"/>
    <n v="44"/>
    <x v="10"/>
    <x v="0"/>
    <s v="NA"/>
    <n v="33"/>
    <x v="2"/>
    <x v="20"/>
    <x v="0"/>
    <s v="@enriqueiglesias"/>
    <n v="5839"/>
    <x v="42"/>
    <x v="0"/>
    <s v="@Enrique"/>
    <n v="49237855"/>
    <n v="46881969"/>
    <x v="0"/>
    <s v="enriqueiglesias"/>
    <n v="252"/>
    <n v="14300000"/>
    <n v="17728378"/>
    <n v="12594618044"/>
    <n v="1"/>
    <x v="1"/>
    <x v="1"/>
    <x v="1"/>
    <x v="1"/>
  </r>
  <r>
    <x v="576"/>
    <n v="21"/>
    <x v="10"/>
    <x v="0"/>
    <s v="NA"/>
    <n v="18"/>
    <x v="2"/>
    <x v="1"/>
    <x v="0"/>
    <s v="@Montanerevaluna"/>
    <n v="10200"/>
    <x v="418"/>
    <x v="0"/>
    <s v="Evaluna Montaner"/>
    <n v="382132"/>
    <n v="395068"/>
    <x v="0"/>
    <s v="evalunamontaner"/>
    <n v="1181"/>
    <n v="2300000"/>
    <n v="1810576"/>
    <n v="384348591"/>
    <n v="1"/>
    <x v="1"/>
    <x v="0"/>
    <x v="1"/>
    <x v="1"/>
  </r>
  <r>
    <x v="577"/>
    <n v="32"/>
    <x v="10"/>
    <x v="0"/>
    <s v="NA"/>
    <n v="4"/>
    <x v="91"/>
    <x v="1"/>
    <x v="0"/>
    <s v="@FARINAMUSIC"/>
    <n v="18800"/>
    <x v="126"/>
    <x v="0"/>
    <s v="@FarinaMusic"/>
    <n v="736110"/>
    <n v="814165"/>
    <x v="0"/>
    <s v="farinamusic"/>
    <n v="475"/>
    <n v="2200000"/>
    <n v="1035809"/>
    <n v="295440849"/>
    <n v="1"/>
    <x v="1"/>
    <x v="0"/>
    <x v="1"/>
    <x v="1"/>
  </r>
  <r>
    <x v="578"/>
    <n v="28"/>
    <x v="10"/>
    <x v="0"/>
    <s v="NA"/>
    <n v="24"/>
    <x v="91"/>
    <x v="96"/>
    <x v="0"/>
    <s v="@FarrukoOfficial"/>
    <n v="11000"/>
    <x v="419"/>
    <x v="0"/>
    <s v="@FarrukoOfficial"/>
    <n v="15866244"/>
    <n v="15354347"/>
    <x v="0"/>
    <s v="farrukoofficial"/>
    <n v="1416"/>
    <n v="13000000"/>
    <n v="9479988"/>
    <n v="4100216456"/>
    <n v="1"/>
    <x v="1"/>
    <x v="1"/>
    <x v="1"/>
    <x v="1"/>
  </r>
  <r>
    <x v="579"/>
    <n v="40"/>
    <x v="10"/>
    <x v="0"/>
    <s v="NA"/>
    <n v="19"/>
    <x v="95"/>
    <x v="20"/>
    <x v="0"/>
    <s v="@Fonseca"/>
    <n v="14800"/>
    <x v="390"/>
    <x v="0"/>
    <s v="@fonsecamusic"/>
    <n v="1994096"/>
    <n v="1848477"/>
    <x v="0"/>
    <s v="fonsecamusic"/>
    <n v="2409"/>
    <n v="975000"/>
    <n v="908654"/>
    <n v="892972227"/>
    <n v="1"/>
    <x v="1"/>
    <x v="1"/>
    <x v="1"/>
    <x v="1"/>
  </r>
  <r>
    <x v="580"/>
    <n v="65"/>
    <x v="10"/>
    <x v="0"/>
    <s v="NA"/>
    <n v="33"/>
    <x v="11"/>
    <x v="14"/>
    <x v="0"/>
    <s v="@FrancoDeVita"/>
    <n v="4612"/>
    <x v="420"/>
    <x v="0"/>
    <s v="@francodevita"/>
    <n v="6959583"/>
    <n v="6479791"/>
    <x v="0"/>
    <s v="francodevita"/>
    <n v="936"/>
    <n v="1700000"/>
    <n v="1600000"/>
    <n v="1596920348"/>
    <n v="1"/>
    <x v="1"/>
    <x v="1"/>
    <x v="1"/>
    <x v="1"/>
  </r>
  <r>
    <x v="581"/>
    <s v="NA"/>
    <x v="10"/>
    <x v="0"/>
    <s v="NA"/>
    <n v="15"/>
    <x v="91"/>
    <x v="97"/>
    <x v="0"/>
    <s v="@GdZOficial"/>
    <n v="6876"/>
    <x v="421"/>
    <x v="0"/>
    <s v="@gentedezona"/>
    <n v="1969949"/>
    <n v="1962848"/>
    <x v="0"/>
    <s v="gentedezona"/>
    <n v="2574"/>
    <n v="1700000"/>
    <n v="2100000"/>
    <n v="1992874582"/>
    <n v="1"/>
    <x v="1"/>
    <x v="1"/>
    <x v="1"/>
    <x v="1"/>
  </r>
  <r>
    <x v="582"/>
    <n v="29"/>
    <x v="10"/>
    <x v="0"/>
    <s v="NA"/>
    <n v="18"/>
    <x v="96"/>
    <x v="1"/>
    <x v="0"/>
    <s v="@gerardoortiznet"/>
    <n v="16200"/>
    <x v="422"/>
    <x v="0"/>
    <s v="@GerardoOrtizNet"/>
    <n v="11040977"/>
    <n v="10798113"/>
    <x v="0"/>
    <s v="gerardoortizoficial"/>
    <n v="6644"/>
    <n v="4500000"/>
    <n v="3521707"/>
    <n v="1941523462"/>
    <n v="1"/>
    <x v="1"/>
    <x v="1"/>
    <x v="1"/>
    <x v="1"/>
  </r>
  <r>
    <x v="209"/>
    <n v="61"/>
    <x v="10"/>
    <x v="0"/>
    <s v="NA"/>
    <n v="43"/>
    <x v="11"/>
    <x v="98"/>
    <x v="0"/>
    <s v="@GloriaEstefan"/>
    <n v="38200"/>
    <x v="163"/>
    <x v="0"/>
    <s v="@gloriaestefan"/>
    <n v="1160086"/>
    <n v="1018286"/>
    <x v="0"/>
    <s v="gloriaestefan"/>
    <n v="2103"/>
    <n v="508000"/>
    <n v="315000"/>
    <n v="251381807"/>
    <n v="1"/>
    <x v="1"/>
    <x v="1"/>
    <x v="1"/>
    <x v="1"/>
  </r>
  <r>
    <x v="583"/>
    <n v="26"/>
    <x v="10"/>
    <x v="0"/>
    <s v="NA"/>
    <n v="6"/>
    <x v="97"/>
    <x v="99"/>
    <x v="0"/>
    <s v="@DJHappyColors"/>
    <n v="27800"/>
    <x v="423"/>
    <x v="0"/>
    <s v="@DJHappyColors"/>
    <n v="27494"/>
    <n v="28009"/>
    <x v="0"/>
    <s v="djhappycolors"/>
    <n v="793"/>
    <n v="25300"/>
    <n v="6700"/>
    <n v="880382"/>
    <n v="1"/>
    <x v="0"/>
    <x v="0"/>
    <x v="0"/>
    <x v="0"/>
  </r>
  <r>
    <x v="584"/>
    <s v="NA"/>
    <x v="10"/>
    <x v="0"/>
    <s v="NA"/>
    <n v="21"/>
    <x v="2"/>
    <x v="100"/>
    <x v="0"/>
    <s v="@ilvolo"/>
    <n v="4595"/>
    <x v="424"/>
    <x v="0"/>
    <s v="@ilvolomusic"/>
    <n v="1306937"/>
    <n v="1256854"/>
    <x v="0"/>
    <s v="ilvolomusic"/>
    <n v="1201"/>
    <n v="468000"/>
    <n v="1129721"/>
    <n v="531657096"/>
    <n v="1"/>
    <x v="1"/>
    <x v="1"/>
    <x v="1"/>
    <x v="1"/>
  </r>
  <r>
    <x v="585"/>
    <n v="30"/>
    <x v="10"/>
    <x v="0"/>
    <s v="NA"/>
    <n v="8"/>
    <x v="98"/>
    <x v="27"/>
    <x v="0"/>
    <s v="@ilevitable"/>
    <n v="5782"/>
    <x v="425"/>
    <x v="0"/>
    <s v="@ilevitable"/>
    <n v="168350"/>
    <n v="167512"/>
    <x v="0"/>
    <s v="cabralu"/>
    <n v="2679"/>
    <n v="180000"/>
    <n v="61949"/>
    <n v="11707700"/>
    <n v="1"/>
    <x v="0"/>
    <x v="0"/>
    <x v="0"/>
    <x v="0"/>
  </r>
  <r>
    <x v="586"/>
    <n v="30"/>
    <x v="10"/>
    <x v="0"/>
    <s v="NA"/>
    <n v="4"/>
    <x v="0"/>
    <x v="0"/>
    <x v="0"/>
    <s v="@irsais"/>
    <n v="2512"/>
    <x v="426"/>
    <x v="0"/>
    <s v="@irsais"/>
    <n v="14606"/>
    <n v="14693"/>
    <x v="0"/>
    <s v="irsais"/>
    <n v="143"/>
    <n v="39600"/>
    <n v="85545"/>
    <n v="34481773"/>
    <n v="1"/>
    <x v="0"/>
    <x v="0"/>
    <x v="0"/>
    <x v="0"/>
  </r>
  <r>
    <x v="222"/>
    <n v="49"/>
    <x v="10"/>
    <x v="0"/>
    <s v="NA"/>
    <n v="37"/>
    <x v="4"/>
    <x v="15"/>
    <x v="0"/>
    <s v="@JLo"/>
    <n v="14700"/>
    <x v="170"/>
    <x v="0"/>
    <s v="@jenniferlopez"/>
    <n v="44136854"/>
    <n v="41477694"/>
    <x v="0"/>
    <s v="jlo"/>
    <n v="2571"/>
    <n v="94600000"/>
    <n v="11232099"/>
    <n v="6524741953"/>
    <n v="1"/>
    <x v="1"/>
    <x v="1"/>
    <x v="1"/>
    <x v="1"/>
  </r>
  <r>
    <x v="587"/>
    <n v="76"/>
    <x v="11"/>
    <x v="0"/>
    <s v="NA"/>
    <n v="44"/>
    <x v="99"/>
    <x v="101"/>
    <x v="0"/>
    <s v="@SoyElPuma"/>
    <n v="2863"/>
    <x v="427"/>
    <x v="0"/>
    <s v="@soyelpuma"/>
    <n v="30559"/>
    <n v="31053"/>
    <x v="0"/>
    <s v="elpumaoficial"/>
    <n v="337"/>
    <n v="150000"/>
    <n v="23000"/>
    <n v="11310918"/>
    <n v="1"/>
    <x v="0"/>
    <x v="0"/>
    <x v="0"/>
    <x v="0"/>
  </r>
  <r>
    <x v="588"/>
    <n v="28"/>
    <x v="10"/>
    <x v="0"/>
    <s v="NA"/>
    <n v="2"/>
    <x v="96"/>
    <x v="1"/>
    <x v="0"/>
    <s v="@JossFavela"/>
    <n v="6863"/>
    <x v="428"/>
    <x v="0"/>
    <s v="@JossFavela"/>
    <n v="1167889"/>
    <n v="1228472"/>
    <x v="0"/>
    <s v="jossfavela"/>
    <n v="1549"/>
    <n v="649000"/>
    <n v="540000"/>
    <n v="283150386"/>
    <n v="1"/>
    <x v="0"/>
    <x v="1"/>
    <x v="1"/>
    <x v="1"/>
  </r>
  <r>
    <x v="589"/>
    <n v="75"/>
    <x v="10"/>
    <x v="0"/>
    <s v="NA"/>
    <n v="48"/>
    <x v="36"/>
    <x v="20"/>
    <x v="0"/>
    <s v="@JulioIglesias"/>
    <n v="2336"/>
    <x v="429"/>
    <x v="0"/>
    <s v="@julioiglesias"/>
    <n v="4222161"/>
    <n v="3937035"/>
    <x v="0"/>
    <s v="julioiglesiasofficial"/>
    <n v="116"/>
    <n v="162000"/>
    <n v="243017"/>
    <n v="144630428"/>
    <n v="1"/>
    <x v="0"/>
    <x v="1"/>
    <x v="0"/>
    <x v="0"/>
  </r>
  <r>
    <x v="590"/>
    <n v="36"/>
    <x v="11"/>
    <x v="0"/>
    <s v="NA"/>
    <n v="12"/>
    <x v="11"/>
    <x v="1"/>
    <x v="0"/>
    <s v="@kanygarcia"/>
    <n v="11900"/>
    <x v="95"/>
    <x v="0"/>
    <s v="@kanygarcia"/>
    <n v="1113432"/>
    <n v="1078135"/>
    <x v="0"/>
    <s v="kanygarcia"/>
    <n v="2982"/>
    <n v="786000"/>
    <n v="937000"/>
    <n v="670510628"/>
    <n v="1"/>
    <x v="1"/>
    <x v="1"/>
    <x v="1"/>
    <x v="1"/>
  </r>
  <r>
    <x v="591"/>
    <n v="23"/>
    <x v="10"/>
    <x v="0"/>
    <s v="NA"/>
    <n v="3"/>
    <x v="96"/>
    <x v="1"/>
    <x v="0"/>
    <s v="@KevinOrtizNet"/>
    <n v="8980"/>
    <x v="430"/>
    <x v="0"/>
    <s v="@KevinOrtizMedina"/>
    <n v="2985379"/>
    <n v="2963991"/>
    <x v="0"/>
    <s v="kevinortizoficial"/>
    <n v="5370"/>
    <n v="1700000"/>
    <n v="743000"/>
    <n v="91357136"/>
    <n v="1"/>
    <x v="1"/>
    <x v="1"/>
    <x v="1"/>
    <x v="0"/>
  </r>
  <r>
    <x v="592"/>
    <s v="NA"/>
    <x v="10"/>
    <x v="0"/>
    <s v="NA"/>
    <n v="18"/>
    <x v="96"/>
    <x v="1"/>
    <x v="0"/>
    <s v="@adictivaoficial"/>
    <n v="7099"/>
    <x v="20"/>
    <x v="0"/>
    <s v="@adictivaoficial"/>
    <n v="4587698"/>
    <n v="4663164"/>
    <x v="0"/>
    <s v="adictivaoficial"/>
    <n v="2132"/>
    <n v="1100000"/>
    <n v="2579867"/>
    <n v="1791031274"/>
    <n v="1"/>
    <x v="0"/>
    <x v="1"/>
    <x v="1"/>
    <x v="1"/>
  </r>
  <r>
    <x v="593"/>
    <n v="36"/>
    <x v="10"/>
    <x v="0"/>
    <s v="NA"/>
    <n v="13"/>
    <x v="0"/>
    <x v="0"/>
    <x v="0"/>
    <s v="@lapizconciente"/>
    <n v="22500"/>
    <x v="393"/>
    <x v="0"/>
    <s v="@lapizconcienteofficial"/>
    <n v="784307"/>
    <n v="774912"/>
    <x v="0"/>
    <s v="lapizconciente"/>
    <n v="18"/>
    <n v="2200000"/>
    <n v="840000"/>
    <n v="21761290"/>
    <n v="1"/>
    <x v="1"/>
    <x v="0"/>
    <x v="1"/>
    <x v="0"/>
  </r>
  <r>
    <x v="594"/>
    <n v="24"/>
    <x v="10"/>
    <x v="0"/>
    <s v="NA"/>
    <n v="3"/>
    <x v="11"/>
    <x v="102"/>
    <x v="0"/>
    <s v="@lesliegrace"/>
    <n v="18800"/>
    <x v="431"/>
    <x v="0"/>
    <s v="@LeslieGraceOfficial"/>
    <n v="224661"/>
    <n v="226018"/>
    <x v="0"/>
    <s v="lesliegrace"/>
    <n v="925"/>
    <n v="1000000"/>
    <n v="1599767"/>
    <n v="694294854"/>
    <n v="1"/>
    <x v="0"/>
    <x v="0"/>
    <x v="1"/>
    <x v="1"/>
  </r>
  <r>
    <x v="595"/>
    <n v="30"/>
    <x v="10"/>
    <x v="0"/>
    <s v="NA"/>
    <n v="12"/>
    <x v="2"/>
    <x v="36"/>
    <x v="0"/>
    <s v="@ShawMusica"/>
    <n v="13700"/>
    <x v="432"/>
    <x v="0"/>
    <s v="@LeslieShawOfficial"/>
    <n v="929908"/>
    <n v="939993"/>
    <x v="0"/>
    <s v="leslieshaw"/>
    <n v="796"/>
    <n v="2500000"/>
    <n v="397677"/>
    <n v="126267045"/>
    <n v="1"/>
    <x v="1"/>
    <x v="0"/>
    <x v="1"/>
    <x v="0"/>
  </r>
  <r>
    <x v="596"/>
    <s v="NA"/>
    <x v="10"/>
    <x v="0"/>
    <s v="NA"/>
    <n v="1"/>
    <x v="36"/>
    <x v="91"/>
    <x v="0"/>
    <s v="@LosProximosPR"/>
    <n v="1"/>
    <x v="433"/>
    <x v="1"/>
    <m/>
    <n v="0"/>
    <n v="0"/>
    <x v="0"/>
    <m/>
    <n v="46"/>
    <n v="3214"/>
    <n v="36119"/>
    <n v="10891002"/>
    <n v="1"/>
    <x v="0"/>
    <x v="0"/>
    <x v="0"/>
    <x v="0"/>
  </r>
  <r>
    <x v="597"/>
    <n v="23"/>
    <x v="10"/>
    <x v="0"/>
    <s v="NA"/>
    <n v="3"/>
    <x v="96"/>
    <x v="1"/>
    <x v="0"/>
    <s v="@LuisCoronel"/>
    <n v="8884"/>
    <x v="434"/>
    <x v="0"/>
    <s v="@luiscoronelmusic"/>
    <n v="5518773"/>
    <n v="5490789"/>
    <x v="0"/>
    <s v="luiscoronelmusic"/>
    <n v="66"/>
    <n v="2100000"/>
    <n v="1100000"/>
    <n v="230431444"/>
    <n v="1"/>
    <x v="1"/>
    <x v="1"/>
    <x v="1"/>
    <x v="1"/>
  </r>
  <r>
    <x v="598"/>
    <n v="25"/>
    <x v="10"/>
    <x v="0"/>
    <s v="NA"/>
    <n v="7"/>
    <x v="91"/>
    <x v="96"/>
    <x v="0"/>
    <s v="@maluma"/>
    <n v="19900"/>
    <x v="435"/>
    <x v="0"/>
    <s v="@MALUMAMUSIK"/>
    <n v="23022706"/>
    <n v="22530443"/>
    <x v="0"/>
    <s v="maluma"/>
    <n v="7268"/>
    <n v="42800000"/>
    <n v="20000000"/>
    <n v="11551356599"/>
    <n v="1"/>
    <x v="1"/>
    <x v="1"/>
    <x v="1"/>
    <x v="1"/>
  </r>
  <r>
    <x v="599"/>
    <n v="19"/>
    <x v="10"/>
    <x v="0"/>
    <s v="NA"/>
    <n v="21"/>
    <x v="91"/>
    <x v="1"/>
    <x v="0"/>
    <s v="@ManuelTurizoMTZ"/>
    <n v="406"/>
    <x v="254"/>
    <x v="0"/>
    <s v="@ManuelTurizoMusic"/>
    <n v="912136"/>
    <n v="972968"/>
    <x v="0"/>
    <s v="mturizomusic"/>
    <n v="954"/>
    <n v="7000000"/>
    <n v="5700000"/>
    <n v="2889080956"/>
    <n v="1"/>
    <x v="0"/>
    <x v="0"/>
    <x v="1"/>
    <x v="1"/>
  </r>
  <r>
    <x v="600"/>
    <n v="50"/>
    <x v="10"/>
    <x v="0"/>
    <s v="NA"/>
    <n v="35"/>
    <x v="36"/>
    <x v="103"/>
    <x v="0"/>
    <s v="@MarcAnthony"/>
    <n v="6924"/>
    <x v="436"/>
    <x v="0"/>
    <s v="@officialmarcanthony"/>
    <n v="16206771"/>
    <n v="15081484"/>
    <x v="0"/>
    <s v="marcanthony"/>
    <n v="2053"/>
    <n v="9600000"/>
    <n v="3914344"/>
    <n v="3197258027"/>
    <n v="1"/>
    <x v="1"/>
    <x v="1"/>
    <x v="1"/>
    <x v="1"/>
  </r>
  <r>
    <x v="601"/>
    <n v="40"/>
    <x v="10"/>
    <x v="0"/>
    <s v="NA"/>
    <n v="2"/>
    <x v="11"/>
    <x v="7"/>
    <x v="0"/>
    <s v="@MARGERMUSIC"/>
    <n v="22200"/>
    <x v="437"/>
    <x v="0"/>
    <s v="@margermusic"/>
    <n v="21562"/>
    <n v="20827"/>
    <x v="0"/>
    <s v="marger"/>
    <n v="1832"/>
    <n v="38500"/>
    <n v="1860"/>
    <n v="1728924"/>
    <n v="1"/>
    <x v="0"/>
    <x v="0"/>
    <x v="0"/>
    <x v="0"/>
  </r>
  <r>
    <x v="602"/>
    <s v="NA"/>
    <x v="10"/>
    <x v="0"/>
    <s v="NA"/>
    <n v="25"/>
    <x v="11"/>
    <x v="1"/>
    <x v="0"/>
    <s v="@MauYRicky"/>
    <n v="16700"/>
    <x v="438"/>
    <x v="0"/>
    <s v="@MauyRicky"/>
    <n v="125093"/>
    <n v="126368"/>
    <x v="0"/>
    <s v="mauyricky"/>
    <n v="1298"/>
    <n v="2300000"/>
    <n v="1100000"/>
    <n v="859748230"/>
    <n v="1"/>
    <x v="1"/>
    <x v="0"/>
    <x v="1"/>
    <x v="1"/>
  </r>
  <r>
    <x v="603"/>
    <n v="37"/>
    <x v="10"/>
    <x v="0"/>
    <s v="NA"/>
    <n v="7"/>
    <x v="2"/>
    <x v="20"/>
    <x v="0"/>
    <s v="@NattiNatasha"/>
    <n v="51800"/>
    <x v="439"/>
    <x v="0"/>
    <s v="@NattiNatashaOfficial"/>
    <n v="1940082"/>
    <n v="2073761"/>
    <x v="0"/>
    <s v="nattinatasha"/>
    <n v="4668"/>
    <n v="14700000"/>
    <n v="3402085"/>
    <n v="884153399"/>
    <n v="1"/>
    <x v="1"/>
    <x v="1"/>
    <x v="1"/>
    <x v="1"/>
  </r>
  <r>
    <x v="604"/>
    <n v="32"/>
    <x v="10"/>
    <x v="0"/>
    <s v="NA"/>
    <n v="4"/>
    <x v="91"/>
    <x v="20"/>
    <x v="0"/>
    <s v="@NataliaJimenez"/>
    <n v="15800"/>
    <x v="440"/>
    <x v="0"/>
    <s v="@NataliaJimenezOficial"/>
    <n v="1087896"/>
    <n v="1078211"/>
    <x v="0"/>
    <s v="nataliajimenezoficial"/>
    <n v="1307"/>
    <n v="1100000"/>
    <n v="667697"/>
    <n v="254639362"/>
    <n v="1"/>
    <x v="1"/>
    <x v="1"/>
    <x v="1"/>
    <x v="1"/>
  </r>
  <r>
    <x v="605"/>
    <s v="NA"/>
    <x v="10"/>
    <x v="0"/>
    <s v="NA"/>
    <n v="7"/>
    <x v="82"/>
    <x v="1"/>
    <x v="0"/>
    <s v="@negronistrio"/>
    <n v="432"/>
    <x v="441"/>
    <x v="0"/>
    <s v="@NegronisTrio"/>
    <n v="23590"/>
    <n v="23606"/>
    <x v="0"/>
    <s v="negronistrio"/>
    <n v="223"/>
    <n v="2236"/>
    <n v="471"/>
    <n v="50557"/>
    <n v="1"/>
    <x v="0"/>
    <x v="0"/>
    <x v="0"/>
    <x v="0"/>
  </r>
  <r>
    <x v="96"/>
    <n v="38"/>
    <x v="10"/>
    <x v="0"/>
    <s v="NA"/>
    <n v="36"/>
    <x v="91"/>
    <x v="1"/>
    <x v="0"/>
    <s v="@NickyJamPR"/>
    <n v="8941"/>
    <x v="92"/>
    <x v="0"/>
    <s v="@NickyJamPR"/>
    <n v="24205938"/>
    <n v="24061600"/>
    <x v="0"/>
    <s v="nickyjampr"/>
    <n v="10221"/>
    <n v="30500000"/>
    <n v="18740840"/>
    <n v="11793454401"/>
    <n v="1"/>
    <x v="1"/>
    <x v="1"/>
    <x v="1"/>
    <x v="1"/>
  </r>
  <r>
    <x v="606"/>
    <n v="24"/>
    <x v="10"/>
    <x v="0"/>
    <s v="NA"/>
    <n v="2"/>
    <x v="100"/>
    <x v="16"/>
    <x v="0"/>
    <s v="@Noriel_Danger"/>
    <n v="23100"/>
    <x v="188"/>
    <x v="0"/>
    <s v="@NorielDangerr"/>
    <n v="1907415"/>
    <n v="1985727"/>
    <x v="0"/>
    <s v="noriel"/>
    <n v="143"/>
    <n v="4600000"/>
    <n v="3300000"/>
    <n v="576097848"/>
    <n v="1"/>
    <x v="1"/>
    <x v="1"/>
    <x v="1"/>
    <x v="1"/>
  </r>
  <r>
    <x v="607"/>
    <s v="NA"/>
    <x v="10"/>
    <x v="0"/>
    <s v="NA"/>
    <n v="13"/>
    <x v="101"/>
    <x v="25"/>
    <x v="0"/>
    <s v="@orishasoficial"/>
    <n v="136"/>
    <x v="442"/>
    <x v="0"/>
    <s v="@orishasthebest"/>
    <n v="382249"/>
    <n v="377932"/>
    <x v="0"/>
    <s v="orishaoficial"/>
    <n v="589"/>
    <n v="95500"/>
    <n v="95463"/>
    <n v="40847483"/>
    <n v="1"/>
    <x v="0"/>
    <x v="0"/>
    <x v="0"/>
    <x v="0"/>
  </r>
  <r>
    <x v="608"/>
    <n v="27"/>
    <x v="10"/>
    <x v="0"/>
    <s v="NA"/>
    <n v="12"/>
    <x v="91"/>
    <x v="96"/>
    <x v="0"/>
    <s v="@Ozuna_Pr"/>
    <n v="615"/>
    <x v="443"/>
    <x v="0"/>
    <s v="@ozunapr"/>
    <n v="4435181"/>
    <n v="4549055"/>
    <x v="0"/>
    <s v="ozunapr"/>
    <n v="654"/>
    <n v="126000"/>
    <n v="24794183"/>
    <n v="12154666223"/>
    <n v="1"/>
    <x v="1"/>
    <x v="1"/>
    <x v="0"/>
    <x v="1"/>
  </r>
  <r>
    <x v="609"/>
    <n v="19"/>
    <x v="10"/>
    <x v="0"/>
    <s v="NA"/>
    <n v="7"/>
    <x v="2"/>
    <x v="1"/>
    <x v="0"/>
    <s v="@palomamamicl"/>
    <n v="75"/>
    <x v="444"/>
    <x v="0"/>
    <s v="@PaIomaMami"/>
    <n v="172444"/>
    <n v="186161"/>
    <x v="0"/>
    <s v="palomamami"/>
    <n v="128"/>
    <n v="2700000"/>
    <n v="1175822"/>
    <n v="185170970"/>
    <n v="1"/>
    <x v="0"/>
    <x v="0"/>
    <x v="1"/>
    <x v="1"/>
  </r>
  <r>
    <x v="610"/>
    <s v="NA"/>
    <x v="10"/>
    <x v="0"/>
    <s v="NA"/>
    <n v="1"/>
    <x v="11"/>
    <x v="1"/>
    <x v="0"/>
    <s v="@Patsefueamarte"/>
    <n v="1367"/>
    <x v="445"/>
    <x v="0"/>
    <m/>
    <n v="10911"/>
    <n v="10943"/>
    <x v="0"/>
    <s v="patrickromantik"/>
    <n v="129"/>
    <n v="23100"/>
    <n v="2300"/>
    <n v="1118949"/>
    <n v="1"/>
    <x v="0"/>
    <x v="0"/>
    <x v="0"/>
    <x v="0"/>
  </r>
  <r>
    <x v="611"/>
    <n v="38"/>
    <x v="10"/>
    <x v="0"/>
    <s v="NA"/>
    <n v="3"/>
    <x v="11"/>
    <x v="36"/>
    <x v="0"/>
    <s v="@pedrocapo"/>
    <n v="21300"/>
    <x v="446"/>
    <x v="0"/>
    <s v="@PedroCapoMusica"/>
    <n v="446669"/>
    <n v="456448"/>
    <x v="0"/>
    <s v="pedrocapo"/>
    <n v="2600"/>
    <n v="919000"/>
    <n v="3736410"/>
    <n v="1441285913"/>
    <n v="1"/>
    <x v="0"/>
    <x v="0"/>
    <x v="1"/>
    <x v="1"/>
  </r>
  <r>
    <x v="612"/>
    <n v="43"/>
    <x v="10"/>
    <x v="0"/>
    <s v="NA"/>
    <n v="1"/>
    <x v="0"/>
    <x v="0"/>
    <x v="0"/>
    <s v="@13_Pinto"/>
    <n v="9580"/>
    <x v="447"/>
    <x v="0"/>
    <s v="@13Pinto"/>
    <n v="510152"/>
    <n v="508823"/>
    <x v="0"/>
    <s v="13pinto"/>
    <n v="2131"/>
    <n v="1000000"/>
    <n v="53000"/>
    <n v="21904139"/>
    <n v="1"/>
    <x v="1"/>
    <x v="0"/>
    <x v="1"/>
    <x v="0"/>
  </r>
  <r>
    <x v="613"/>
    <n v="38"/>
    <x v="10"/>
    <x v="0"/>
    <s v="NA"/>
    <n v="32"/>
    <x v="0"/>
    <x v="16"/>
    <x v="0"/>
    <s v="@pitbull"/>
    <n v="7840"/>
    <x v="448"/>
    <x v="0"/>
    <s v="@pitbull"/>
    <n v="54955123"/>
    <n v="51105671"/>
    <x v="0"/>
    <s v="pitbull"/>
    <n v="1829"/>
    <n v="7600000"/>
    <n v="12189529"/>
    <n v="8208265458"/>
    <n v="1"/>
    <x v="1"/>
    <x v="1"/>
    <x v="1"/>
    <x v="1"/>
  </r>
  <r>
    <x v="614"/>
    <s v="NA"/>
    <x v="10"/>
    <x v="0"/>
    <s v="NA"/>
    <n v="7"/>
    <x v="0"/>
    <x v="96"/>
    <x v="0"/>
    <s v="@playnskillz"/>
    <n v="22100"/>
    <x v="449"/>
    <x v="0"/>
    <s v="@PlayNSkillz"/>
    <n v="28703"/>
    <n v="29384"/>
    <x v="0"/>
    <s v="playnskilz"/>
    <n v="999"/>
    <n v="190000"/>
    <n v="134000"/>
    <n v="48809761"/>
    <n v="1"/>
    <x v="0"/>
    <x v="0"/>
    <x v="0"/>
    <x v="0"/>
  </r>
  <r>
    <x v="615"/>
    <n v="30"/>
    <x v="10"/>
    <x v="0"/>
    <s v="NA"/>
    <n v="14"/>
    <x v="11"/>
    <x v="102"/>
    <x v="0"/>
    <s v="@PrinceRoyce"/>
    <n v="15400"/>
    <x v="450"/>
    <x v="0"/>
    <s v="@princeroyce"/>
    <n v="31677909"/>
    <n v="30515815"/>
    <x v="0"/>
    <s v="princeroyce"/>
    <n v="1375"/>
    <n v="11600000"/>
    <n v="7100000"/>
    <n v="3335402343"/>
    <n v="1"/>
    <x v="1"/>
    <x v="1"/>
    <x v="1"/>
    <x v="1"/>
  </r>
  <r>
    <x v="616"/>
    <s v="NA"/>
    <x v="10"/>
    <x v="0"/>
    <s v="NA"/>
    <n v="1"/>
    <x v="96"/>
    <x v="1"/>
    <x v="0"/>
    <s v="@LordRancho"/>
    <n v="3940"/>
    <x v="451"/>
    <x v="0"/>
    <s v="@RanchoYBarrio"/>
    <n v="29342"/>
    <n v="29429"/>
    <x v="0"/>
    <s v="ranchoybarrio"/>
    <n v="115"/>
    <n v="4249"/>
    <n v="4100"/>
    <n v="660763"/>
    <n v="1"/>
    <x v="0"/>
    <x v="0"/>
    <x v="0"/>
    <x v="0"/>
  </r>
  <r>
    <x v="617"/>
    <n v="31"/>
    <x v="10"/>
    <x v="0"/>
    <s v="NA"/>
    <n v="4"/>
    <x v="11"/>
    <x v="1"/>
    <x v="0"/>
    <s v="@raquelsofia"/>
    <n v="13300"/>
    <x v="452"/>
    <x v="0"/>
    <s v="@raquelsofiamusic"/>
    <n v="112438"/>
    <n v="111855"/>
    <x v="0"/>
    <s v="raquelsofia"/>
    <n v="1787"/>
    <n v="51300"/>
    <n v="60812"/>
    <n v="10692548"/>
    <n v="1"/>
    <x v="0"/>
    <x v="0"/>
    <x v="0"/>
    <x v="0"/>
  </r>
  <r>
    <x v="618"/>
    <n v="41"/>
    <x v="10"/>
    <x v="0"/>
    <s v="NA"/>
    <n v="4"/>
    <x v="25"/>
    <x v="104"/>
    <x v="0"/>
    <s v="@Residente"/>
    <n v="29400"/>
    <x v="453"/>
    <x v="0"/>
    <s v="@residente"/>
    <n v="1373690"/>
    <n v="1389073"/>
    <x v="0"/>
    <s v="residente"/>
    <n v="3005"/>
    <n v="3200000"/>
    <n v="1500000"/>
    <n v="190457182"/>
    <n v="1"/>
    <x v="1"/>
    <x v="1"/>
    <x v="1"/>
    <x v="1"/>
  </r>
  <r>
    <x v="619"/>
    <n v="61"/>
    <x v="10"/>
    <x v="0"/>
    <s v="NA"/>
    <n v="43"/>
    <x v="11"/>
    <x v="1"/>
    <x v="0"/>
    <s v="@montanertwiter"/>
    <n v="53000"/>
    <x v="454"/>
    <x v="0"/>
    <s v="@ricardo.montaner"/>
    <n v="5782644"/>
    <n v="5500641"/>
    <x v="0"/>
    <s v="ricardomontaner"/>
    <n v="1987"/>
    <n v="3000000"/>
    <n v="1501624"/>
    <n v="789167250"/>
    <n v="1"/>
    <x v="1"/>
    <x v="1"/>
    <x v="1"/>
    <x v="1"/>
  </r>
  <r>
    <x v="277"/>
    <n v="47"/>
    <x v="10"/>
    <x v="0"/>
    <s v="NA"/>
    <n v="33"/>
    <x v="2"/>
    <x v="56"/>
    <x v="0"/>
    <s v="@ricky_martin"/>
    <n v="6712"/>
    <x v="194"/>
    <x v="0"/>
    <s v="@RickyMartinOfficialPage"/>
    <n v="11186413"/>
    <n v="10631396"/>
    <x v="0"/>
    <s v="ricky_martin"/>
    <n v="1497"/>
    <n v="12200000"/>
    <n v="5000000"/>
    <n v="4659815470"/>
    <n v="1"/>
    <x v="1"/>
    <x v="1"/>
    <x v="1"/>
    <x v="1"/>
  </r>
  <r>
    <x v="620"/>
    <n v="78"/>
    <x v="10"/>
    <x v="0"/>
    <s v="NA"/>
    <n v="49"/>
    <x v="102"/>
    <x v="105"/>
    <x v="0"/>
    <s v="@robertocarlos"/>
    <n v="17500"/>
    <x v="455"/>
    <x v="0"/>
    <s v="@RobertoCarlosOficial"/>
    <n v="5832170"/>
    <n v="5163615"/>
    <x v="0"/>
    <s v="robertocarlosoficial"/>
    <n v="2565"/>
    <n v="1100000"/>
    <n v="942000"/>
    <n v="402466882"/>
    <n v="1"/>
    <x v="1"/>
    <x v="1"/>
    <x v="1"/>
    <x v="1"/>
  </r>
  <r>
    <x v="621"/>
    <s v="NA"/>
    <x v="10"/>
    <x v="0"/>
    <s v="NA"/>
    <n v="33"/>
    <x v="103"/>
    <x v="1"/>
    <x v="0"/>
    <s v="@rombai_"/>
    <n v="4358"/>
    <x v="456"/>
    <x v="0"/>
    <s v="@rombaidefiesta"/>
    <n v="732589"/>
    <n v="730968"/>
    <x v="0"/>
    <s v="rombai"/>
    <n v="142"/>
    <n v="1200000"/>
    <n v="1512732"/>
    <n v="766871875"/>
    <n v="1"/>
    <x v="1"/>
    <x v="0"/>
    <x v="1"/>
    <x v="1"/>
  </r>
  <r>
    <x v="622"/>
    <n v="37"/>
    <x v="10"/>
    <x v="0"/>
    <s v="NA"/>
    <n v="10"/>
    <x v="97"/>
    <x v="20"/>
    <x v="0"/>
    <s v="@RomeoSantosPage"/>
    <n v="4183"/>
    <x v="457"/>
    <x v="0"/>
    <s v="@RomeoSantosOfficial"/>
    <n v="34236317"/>
    <n v="33246359"/>
    <x v="0"/>
    <s v="romeosantos"/>
    <n v="85"/>
    <n v="15700000"/>
    <n v="13000000"/>
    <n v="8129244533"/>
    <n v="1"/>
    <x v="1"/>
    <x v="1"/>
    <x v="1"/>
    <x v="1"/>
  </r>
  <r>
    <x v="623"/>
    <n v="29"/>
    <x v="10"/>
    <x v="0"/>
    <s v="NA"/>
    <n v="10"/>
    <x v="104"/>
    <x v="16"/>
    <x v="0"/>
    <s v="@Rvssian"/>
    <n v="16800"/>
    <x v="458"/>
    <x v="0"/>
    <s v="@Rvssianhcr"/>
    <n v="171126"/>
    <n v="172175"/>
    <x v="0"/>
    <s v="rvssian"/>
    <n v="175"/>
    <n v="767000"/>
    <n v="5100"/>
    <n v="3011477"/>
    <n v="1"/>
    <x v="0"/>
    <x v="0"/>
    <x v="1"/>
    <x v="0"/>
  </r>
  <r>
    <x v="107"/>
    <n v="42"/>
    <x v="10"/>
    <x v="0"/>
    <s v="NA"/>
    <n v="41"/>
    <x v="36"/>
    <x v="15"/>
    <x v="0"/>
    <s v="@shakira"/>
    <n v="6222"/>
    <x v="103"/>
    <x v="0"/>
    <s v="@shakira"/>
    <n v="101051812"/>
    <n v="96468968"/>
    <x v="0"/>
    <s v="shakira"/>
    <n v="1400"/>
    <n v="56700000"/>
    <n v="25506831"/>
    <n v="16301343907"/>
    <n v="1"/>
    <x v="1"/>
    <x v="1"/>
    <x v="1"/>
    <x v="1"/>
  </r>
  <r>
    <x v="624"/>
    <n v="39"/>
    <x v="10"/>
    <x v="0"/>
    <s v="NA"/>
    <n v="23"/>
    <x v="92"/>
    <x v="56"/>
    <x v="0"/>
    <s v="@SilvestreFDC"/>
    <n v="10500"/>
    <x v="459"/>
    <x v="0"/>
    <s v="@SilvestreDangond"/>
    <n v="2008039"/>
    <n v="2010912"/>
    <x v="0"/>
    <s v="silvestredangond"/>
    <n v="5276"/>
    <n v="5300000"/>
    <n v="3873698"/>
    <n v="2787983575"/>
    <n v="1"/>
    <x v="1"/>
    <x v="1"/>
    <x v="1"/>
    <x v="1"/>
  </r>
  <r>
    <x v="625"/>
    <s v="NA"/>
    <x v="10"/>
    <x v="0"/>
    <s v="NA"/>
    <n v="1"/>
    <x v="11"/>
    <x v="1"/>
    <x v="0"/>
    <s v="@SPIFFTvFilms"/>
    <n v="23600"/>
    <x v="460"/>
    <x v="0"/>
    <s v="@Spifftvoficial"/>
    <n v="1352"/>
    <n v="1388"/>
    <x v="0"/>
    <s v="spifftv"/>
    <n v="480"/>
    <n v="446000"/>
    <n v="66123"/>
    <n v="14492622"/>
    <n v="1"/>
    <x v="0"/>
    <x v="0"/>
    <x v="1"/>
    <x v="0"/>
  </r>
  <r>
    <x v="626"/>
    <n v="47"/>
    <x v="10"/>
    <x v="0"/>
    <s v="NA"/>
    <n v="32"/>
    <x v="11"/>
    <x v="1"/>
    <x v="0"/>
    <s v="@thalia"/>
    <n v="22100"/>
    <x v="461"/>
    <x v="0"/>
    <s v="@Thalia"/>
    <n v="17943772"/>
    <n v="16827760"/>
    <x v="0"/>
    <s v="thalia"/>
    <n v="9049"/>
    <n v="13500000"/>
    <n v="5009134"/>
    <n v="3308188911"/>
    <n v="1"/>
    <x v="1"/>
    <x v="1"/>
    <x v="1"/>
    <x v="1"/>
  </r>
  <r>
    <x v="627"/>
    <n v="79"/>
    <x v="10"/>
    <x v="1"/>
    <s v="NA"/>
    <n v="49"/>
    <x v="105"/>
    <x v="1"/>
    <x v="0"/>
    <s v="@_VicenteFdez"/>
    <n v="1393"/>
    <x v="462"/>
    <x v="0"/>
    <s v="@VicenteFernandezOficial"/>
    <n v="7202854"/>
    <n v="7074859"/>
    <x v="0"/>
    <s v="_vicentefdez"/>
    <n v="838"/>
    <n v="1600000"/>
    <n v="2313837"/>
    <n v="2295610929"/>
    <n v="1"/>
    <x v="1"/>
    <x v="1"/>
    <x v="1"/>
    <x v="1"/>
  </r>
  <r>
    <x v="628"/>
    <n v="50"/>
    <x v="10"/>
    <x v="0"/>
    <s v="NA"/>
    <n v="47"/>
    <x v="106"/>
    <x v="1"/>
    <x v="0"/>
    <s v="@VictorManuelle"/>
    <n v="7730"/>
    <x v="463"/>
    <x v="0"/>
    <s v="@victormanuelleonline"/>
    <n v="1402062"/>
    <n v="1395634"/>
    <x v="0"/>
    <s v="victormanuelleonline"/>
    <n v="2718"/>
    <n v="729000"/>
    <n v="877000"/>
    <n v="630781475"/>
    <n v="1"/>
    <x v="1"/>
    <x v="1"/>
    <x v="1"/>
    <x v="1"/>
  </r>
  <r>
    <x v="629"/>
    <n v="40"/>
    <x v="10"/>
    <x v="0"/>
    <s v="NA"/>
    <n v="33"/>
    <x v="91"/>
    <x v="20"/>
    <x v="0"/>
    <s v="@WisinOficial"/>
    <n v="10400"/>
    <x v="464"/>
    <x v="0"/>
    <s v="@wisinelsobreviviente"/>
    <n v="6928255"/>
    <n v="6912668"/>
    <x v="0"/>
    <s v="wisin"/>
    <n v="8904"/>
    <n v="10500000"/>
    <n v="407"/>
    <n v="0"/>
    <n v="1"/>
    <x v="1"/>
    <x v="1"/>
    <x v="1"/>
    <x v="0"/>
  </r>
  <r>
    <x v="630"/>
    <s v="NA"/>
    <x v="10"/>
    <x v="0"/>
    <s v="NA"/>
    <n v="29"/>
    <x v="91"/>
    <x v="1"/>
    <x v="0"/>
    <s v="@wisinyyandel"/>
    <n v="9857"/>
    <x v="158"/>
    <x v="0"/>
    <s v="@wisinyyandel"/>
    <n v="21816182"/>
    <n v="20866011"/>
    <x v="0"/>
    <s v="wisinyyandel"/>
    <n v="2280"/>
    <n v="1800000"/>
    <n v="4621291"/>
    <n v="3382099176"/>
    <n v="1"/>
    <x v="1"/>
    <x v="1"/>
    <x v="1"/>
    <x v="1"/>
  </r>
  <r>
    <x v="631"/>
    <n v="67"/>
    <x v="10"/>
    <x v="0"/>
    <s v="NA"/>
    <n v="21"/>
    <x v="2"/>
    <x v="1"/>
    <x v="0"/>
    <s v="@YordanoOficial"/>
    <n v="28400"/>
    <x v="465"/>
    <x v="0"/>
    <s v="@yordanodimarzo"/>
    <n v="35185"/>
    <n v="35518"/>
    <x v="0"/>
    <s v="yordanodimarzo"/>
    <n v="1304"/>
    <n v="244000"/>
    <n v="11058"/>
    <n v="7252496"/>
    <n v="1"/>
    <x v="1"/>
    <x v="0"/>
    <x v="0"/>
    <x v="0"/>
  </r>
  <r>
    <x v="632"/>
    <s v="NA"/>
    <x v="12"/>
    <x v="0"/>
    <s v="NA"/>
    <n v="2"/>
    <x v="94"/>
    <x v="106"/>
    <x v="0"/>
    <s v="@sontalkmusic"/>
    <n v="2250"/>
    <x v="466"/>
    <x v="0"/>
    <s v="@Sontalk"/>
    <n v="2347"/>
    <n v="2382"/>
    <x v="0"/>
    <s v="sontalkmusic"/>
    <n v="90"/>
    <n v="2982"/>
    <n v="593"/>
    <n v="113193"/>
    <n v="1"/>
    <x v="0"/>
    <x v="0"/>
    <x v="0"/>
    <x v="0"/>
  </r>
  <r>
    <x v="633"/>
    <n v="33"/>
    <x v="13"/>
    <x v="0"/>
    <s v="NA"/>
    <n v="1"/>
    <x v="107"/>
    <x v="107"/>
    <x v="0"/>
    <s v="@ChloeFlower"/>
    <n v="12700"/>
    <x v="467"/>
    <x v="0"/>
    <s v="@ChloeFlower"/>
    <n v="92156"/>
    <n v="93179"/>
    <x v="0"/>
    <s v="misschloeflower"/>
    <n v="536"/>
    <n v="236000"/>
    <n v="6031"/>
    <n v="241452"/>
    <n v="1"/>
    <x v="0"/>
    <x v="0"/>
    <x v="0"/>
    <x v="0"/>
  </r>
  <r>
    <x v="634"/>
    <n v="34"/>
    <x v="13"/>
    <x v="0"/>
    <s v="NA"/>
    <n v="6"/>
    <x v="82"/>
    <x v="106"/>
    <x v="0"/>
    <s v="@camilamezamusic"/>
    <n v="2463"/>
    <x v="468"/>
    <x v="0"/>
    <s v="@camilamezamusic"/>
    <n v="15560"/>
    <n v="15633"/>
    <x v="0"/>
    <s v="camilamezamusic"/>
    <n v="701"/>
    <n v="9151"/>
    <n v="2652"/>
    <n v="294894"/>
    <n v="1"/>
    <x v="0"/>
    <x v="0"/>
    <x v="0"/>
    <x v="0"/>
  </r>
  <r>
    <x v="325"/>
    <n v="63"/>
    <x v="12"/>
    <x v="0"/>
    <s v="NA"/>
    <n v="50"/>
    <x v="107"/>
    <x v="106"/>
    <x v="0"/>
    <s v="@YoYo_Ma"/>
    <n v="661"/>
    <x v="216"/>
    <x v="0"/>
    <s v="@YoYoMa"/>
    <n v="615125"/>
    <n v="588373"/>
    <x v="1"/>
    <m/>
    <n v="0"/>
    <n v="0"/>
    <n v="110424"/>
    <n v="22019413"/>
    <n v="1"/>
    <x v="0"/>
    <x v="0"/>
    <x v="0"/>
    <x v="0"/>
  </r>
  <r>
    <x v="635"/>
    <n v="40"/>
    <x v="12"/>
    <x v="0"/>
    <s v="NA"/>
    <n v="3"/>
    <x v="9"/>
    <x v="15"/>
    <x v="0"/>
    <s v="@raminkarimloo"/>
    <n v="76"/>
    <x v="469"/>
    <x v="0"/>
    <s v="@officialraminkarimloo"/>
    <n v="108449"/>
    <n v="105550"/>
    <x v="0"/>
    <s v="raminkarimloo"/>
    <n v="1665"/>
    <n v="219000"/>
    <n v="24000"/>
    <n v="569766"/>
    <n v="1"/>
    <x v="0"/>
    <x v="0"/>
    <x v="0"/>
    <x v="0"/>
  </r>
  <r>
    <x v="636"/>
    <n v="53"/>
    <x v="13"/>
    <x v="0"/>
    <s v="NA"/>
    <n v="23"/>
    <x v="66"/>
    <x v="106"/>
    <x v="0"/>
    <s v="@InonZur"/>
    <n v="1186"/>
    <x v="452"/>
    <x v="0"/>
    <s v="@InonZurMusic"/>
    <n v="3862"/>
    <n v="3897"/>
    <x v="0"/>
    <s v="inonzurofficial"/>
    <n v="89"/>
    <n v="992"/>
    <n v="1000"/>
    <n v="235805"/>
    <n v="1"/>
    <x v="0"/>
    <x v="0"/>
    <x v="0"/>
    <x v="0"/>
  </r>
  <r>
    <x v="637"/>
    <n v="33"/>
    <x v="13"/>
    <x v="0"/>
    <s v="NA"/>
    <n v="8"/>
    <x v="82"/>
    <x v="106"/>
    <x v="0"/>
    <s v="@TheoCroker"/>
    <n v="1599"/>
    <x v="470"/>
    <x v="0"/>
    <s v="@TheoCroker"/>
    <n v="13619"/>
    <n v="13654"/>
    <x v="0"/>
    <s v="theocroker"/>
    <n v="178"/>
    <n v="22500"/>
    <n v="1300"/>
    <n v="238971"/>
    <n v="1"/>
    <x v="0"/>
    <x v="0"/>
    <x v="0"/>
    <x v="0"/>
  </r>
  <r>
    <x v="638"/>
    <s v="NA"/>
    <x v="13"/>
    <x v="0"/>
    <s v="NA"/>
    <n v="1"/>
    <x v="94"/>
    <x v="106"/>
    <x v="0"/>
    <s v="@NaiaIzumi"/>
    <n v="1248"/>
    <x v="471"/>
    <x v="0"/>
    <s v="@naiaizumiofficial"/>
    <n v="10523"/>
    <n v="11"/>
    <x v="0"/>
    <s v="naiaizumi"/>
    <n v="625"/>
    <n v="17000"/>
    <n v="5700"/>
    <n v="431511"/>
    <n v="1"/>
    <x v="0"/>
    <x v="0"/>
    <x v="0"/>
    <x v="0"/>
  </r>
  <r>
    <x v="639"/>
    <s v="NA"/>
    <x v="13"/>
    <x v="0"/>
    <s v="NA"/>
    <n v="11"/>
    <x v="108"/>
    <x v="108"/>
    <x v="0"/>
    <s v="@ThePianoGuys"/>
    <n v="2752"/>
    <x v="472"/>
    <x v="0"/>
    <s v="@ThePianoGuys"/>
    <n v="1679065"/>
    <n v="1629780"/>
    <x v="0"/>
    <s v="thepianoguys"/>
    <n v="819"/>
    <n v="260000"/>
    <n v="6500000"/>
    <n v="1739406685"/>
    <n v="1"/>
    <x v="0"/>
    <x v="1"/>
    <x v="0"/>
    <x v="1"/>
  </r>
  <r>
    <x v="426"/>
    <n v="49"/>
    <x v="12"/>
    <x v="0"/>
    <s v="NA"/>
    <n v="9"/>
    <x v="109"/>
    <x v="106"/>
    <x v="0"/>
    <s v="@AlexisFfrench"/>
    <n v="1001"/>
    <x v="473"/>
    <x v="0"/>
    <s v="@AlexisFfrenchMusic"/>
    <n v="3374"/>
    <n v="3492"/>
    <x v="0"/>
    <s v="alexisffrench"/>
    <n v="422"/>
    <n v="4080"/>
    <n v="5228"/>
    <n v="1048981"/>
    <n v="1"/>
    <x v="0"/>
    <x v="0"/>
    <x v="0"/>
    <x v="0"/>
  </r>
  <r>
    <x v="464"/>
    <n v="61"/>
    <x v="12"/>
    <x v="0"/>
    <s v="NA"/>
    <n v="51"/>
    <x v="110"/>
    <x v="106"/>
    <x v="0"/>
    <s v="@HansZimmer"/>
    <n v="614"/>
    <x v="324"/>
    <x v="0"/>
    <s v="@hanszimmer"/>
    <n v="2227867"/>
    <n v="2144750"/>
    <x v="0"/>
    <s v="hanszimmer"/>
    <n v="153"/>
    <n v="323000"/>
    <n v="0"/>
    <n v="0"/>
    <n v="1"/>
    <x v="1"/>
    <x v="1"/>
    <x v="0"/>
    <x v="0"/>
  </r>
  <r>
    <x v="640"/>
    <s v="NA"/>
    <x v="13"/>
    <x v="0"/>
    <s v="NA"/>
    <n v="6"/>
    <x v="111"/>
    <x v="109"/>
    <x v="0"/>
    <s v="@2CELLOS"/>
    <n v="2740"/>
    <x v="474"/>
    <x v="0"/>
    <s v="@2cellos"/>
    <n v="1485700"/>
    <n v="1453187"/>
    <x v="0"/>
    <s v="2cellos"/>
    <n v="53"/>
    <n v="5978"/>
    <n v="4338437"/>
    <n v="961098673"/>
    <n v="1"/>
    <x v="0"/>
    <x v="1"/>
    <x v="0"/>
    <x v="1"/>
  </r>
  <r>
    <x v="641"/>
    <n v="41"/>
    <x v="13"/>
    <x v="0"/>
    <s v="NA"/>
    <n v="27"/>
    <x v="112"/>
    <x v="106"/>
    <x v="0"/>
    <s v="@robsimonsen"/>
    <n v="1444"/>
    <x v="475"/>
    <x v="0"/>
    <s v="@robsimonsenmusic"/>
    <n v="4734"/>
    <n v="4697"/>
    <x v="0"/>
    <s v="rob_simonsen"/>
    <n v="511"/>
    <n v="91500"/>
    <n v="781"/>
    <n v="395292"/>
    <n v="1"/>
    <x v="0"/>
    <x v="0"/>
    <x v="0"/>
    <x v="0"/>
  </r>
  <r>
    <x v="642"/>
    <s v="NA"/>
    <x v="13"/>
    <x v="0"/>
    <s v="NA"/>
    <n v="1"/>
    <x v="109"/>
    <x v="106"/>
    <x v="0"/>
    <s v="@hugarmusic"/>
    <n v="32"/>
    <x v="476"/>
    <x v="0"/>
    <s v="@hugarmusic"/>
    <n v="48937"/>
    <n v="49111"/>
    <x v="0"/>
    <s v="hugarmusic"/>
    <n v="191"/>
    <n v="5026"/>
    <n v="1000"/>
    <n v="180125"/>
    <n v="1"/>
    <x v="0"/>
    <x v="0"/>
    <x v="0"/>
    <x v="0"/>
  </r>
  <r>
    <x v="643"/>
    <n v="33"/>
    <x v="13"/>
    <x v="0"/>
    <s v="NA"/>
    <n v="15"/>
    <x v="66"/>
    <x v="92"/>
    <x v="0"/>
    <s v="@Tinaguo"/>
    <n v="18300"/>
    <x v="477"/>
    <x v="0"/>
    <s v="@TinaGuo"/>
    <n v="328550"/>
    <n v="325865"/>
    <x v="0"/>
    <s v="tinaguo"/>
    <n v="1898"/>
    <n v="109000"/>
    <n v="323000"/>
    <n v="42905161"/>
    <n v="1"/>
    <x v="0"/>
    <x v="0"/>
    <x v="0"/>
    <x v="0"/>
  </r>
  <r>
    <x v="644"/>
    <n v="30"/>
    <x v="13"/>
    <x v="0"/>
    <s v="NA"/>
    <n v="3"/>
    <x v="113"/>
    <x v="106"/>
    <x v="0"/>
    <s v="@artykarateparty"/>
    <n v="4018"/>
    <x v="478"/>
    <x v="0"/>
    <s v="@naipalmmusic"/>
    <n v="35034"/>
    <n v="35616"/>
    <x v="0"/>
    <s v="artykarateparty"/>
    <n v="1029"/>
    <n v="108000"/>
    <n v="5883"/>
    <n v="533657"/>
    <n v="1"/>
    <x v="0"/>
    <x v="0"/>
    <x v="0"/>
    <x v="0"/>
  </r>
  <r>
    <x v="645"/>
    <s v="NA"/>
    <x v="13"/>
    <x v="0"/>
    <s v="NA"/>
    <n v="2"/>
    <x v="114"/>
    <x v="110"/>
    <x v="0"/>
    <s v="@HiatusKaiyote"/>
    <n v="6827"/>
    <x v="105"/>
    <x v="0"/>
    <s v="@hiatuskaiyote"/>
    <n v="173870"/>
    <n v="174995"/>
    <x v="0"/>
    <s v="hiatuskaiyote"/>
    <n v="1282"/>
    <n v="139000"/>
    <n v="39000"/>
    <n v="19919780"/>
    <n v="1"/>
    <x v="0"/>
    <x v="0"/>
    <x v="0"/>
    <x v="0"/>
  </r>
  <r>
    <x v="459"/>
    <n v="37"/>
    <x v="12"/>
    <x v="0"/>
    <s v="NA"/>
    <n v="34"/>
    <x v="66"/>
    <x v="38"/>
    <x v="0"/>
    <s v="@fratrist"/>
    <n v="11400"/>
    <x v="479"/>
    <x v="0"/>
    <s v="@francescotristano"/>
    <n v="45584"/>
    <n v="45864"/>
    <x v="0"/>
    <s v="francescotristanoofficial"/>
    <n v="982"/>
    <n v="10500"/>
    <n v="578"/>
    <n v="138366"/>
    <n v="1"/>
    <x v="0"/>
    <x v="0"/>
    <x v="0"/>
    <x v="0"/>
  </r>
  <r>
    <x v="646"/>
    <s v="NA"/>
    <x v="13"/>
    <x v="0"/>
    <s v="NA"/>
    <n v="1"/>
    <x v="93"/>
    <x v="106"/>
    <x v="0"/>
    <s v="@MRGOLDIE"/>
    <n v="40800"/>
    <x v="480"/>
    <x v="0"/>
    <s v="@Goldie"/>
    <n v="134340"/>
    <n v="134318"/>
    <x v="0"/>
    <s v="mrgoldie"/>
    <n v="2240"/>
    <n v="106000"/>
    <n v="5500"/>
    <n v="802164"/>
    <n v="1"/>
    <x v="0"/>
    <x v="0"/>
    <x v="0"/>
    <x v="0"/>
  </r>
  <r>
    <x v="647"/>
    <s v="NA"/>
    <x v="13"/>
    <x v="0"/>
    <s v="NA"/>
    <n v="5"/>
    <x v="94"/>
    <x v="40"/>
    <x v="0"/>
    <s v="@tallheights"/>
    <n v="5367"/>
    <x v="481"/>
    <x v="0"/>
    <s v="@tallh"/>
    <n v="23755"/>
    <n v="23866"/>
    <x v="0"/>
    <s v="tallheights"/>
    <n v="559"/>
    <n v="12200"/>
    <n v="7500"/>
    <n v="1847691"/>
    <n v="1"/>
    <x v="0"/>
    <x v="0"/>
    <x v="0"/>
    <x v="0"/>
  </r>
  <r>
    <x v="435"/>
    <n v="53"/>
    <x v="12"/>
    <x v="0"/>
    <s v="NA"/>
    <n v="26"/>
    <x v="66"/>
    <x v="111"/>
    <x v="0"/>
    <s v="@hauschkamusic"/>
    <n v="1821"/>
    <x v="307"/>
    <x v="0"/>
    <s v="@HauschkaMusic"/>
    <n v="38669"/>
    <n v="38509"/>
    <x v="0"/>
    <s v="hauschkamusic"/>
    <n v="249"/>
    <n v="6940"/>
    <n v="225000"/>
    <n v="89935"/>
    <n v="1"/>
    <x v="0"/>
    <x v="0"/>
    <x v="0"/>
    <x v="0"/>
  </r>
  <r>
    <x v="648"/>
    <n v="58"/>
    <x v="13"/>
    <x v="0"/>
    <s v="NA"/>
    <n v="43"/>
    <x v="82"/>
    <x v="109"/>
    <x v="0"/>
    <s v="@bmarsalis"/>
    <n v="6178"/>
    <x v="482"/>
    <x v="0"/>
    <s v="@branfordmarsalis"/>
    <n v="118310"/>
    <n v="114746"/>
    <x v="1"/>
    <m/>
    <n v="0"/>
    <n v="0"/>
    <n v="1500"/>
    <n v="425578"/>
    <n v="1"/>
    <x v="0"/>
    <x v="0"/>
    <x v="0"/>
    <x v="0"/>
  </r>
  <r>
    <x v="649"/>
    <s v="NA"/>
    <x v="13"/>
    <x v="0"/>
    <s v="NA"/>
    <n v="2"/>
    <x v="24"/>
    <x v="106"/>
    <x v="0"/>
    <s v="@williamwildband"/>
    <n v="742"/>
    <x v="483"/>
    <x v="0"/>
    <s v="@williamwildmusic"/>
    <n v="7866"/>
    <n v="7921"/>
    <x v="0"/>
    <s v="williamwildmusic"/>
    <n v="512"/>
    <n v="3108"/>
    <n v="3400"/>
    <n v="646353"/>
    <n v="1"/>
    <x v="0"/>
    <x v="0"/>
    <x v="0"/>
    <x v="0"/>
  </r>
  <r>
    <x v="650"/>
    <s v="NA"/>
    <x v="13"/>
    <x v="0"/>
    <s v="NA"/>
    <n v="11"/>
    <x v="66"/>
    <x v="106"/>
    <x v="0"/>
    <s v="@laradownes"/>
    <n v="2989"/>
    <x v="484"/>
    <x v="0"/>
    <s v="@lara.downes"/>
    <n v="3200"/>
    <n v="3238"/>
    <x v="0"/>
    <s v="laradownesmusic"/>
    <n v="1205"/>
    <n v="2173"/>
    <n v="0"/>
    <n v="88070"/>
    <n v="1"/>
    <x v="0"/>
    <x v="0"/>
    <x v="0"/>
    <x v="0"/>
  </r>
  <r>
    <x v="651"/>
    <n v="49"/>
    <x v="13"/>
    <x v="0"/>
    <s v="NA"/>
    <n v="6"/>
    <x v="82"/>
    <x v="106"/>
    <x v="0"/>
    <s v="@theebillyporter"/>
    <n v="8678"/>
    <x v="485"/>
    <x v="0"/>
    <s v="@theebillyporter"/>
    <n v="66205"/>
    <n v="67061"/>
    <x v="0"/>
    <s v="theebillyporter"/>
    <n v="1347"/>
    <n v="592000"/>
    <n v="819"/>
    <n v="180411"/>
    <n v="1"/>
    <x v="0"/>
    <x v="0"/>
    <x v="1"/>
    <x v="0"/>
  </r>
  <r>
    <x v="427"/>
    <n v="46"/>
    <x v="12"/>
    <x v="0"/>
    <s v="NA"/>
    <n v="29"/>
    <x v="66"/>
    <x v="106"/>
    <x v="0"/>
    <s v="@jdiego_florez"/>
    <n v="751"/>
    <x v="81"/>
    <x v="0"/>
    <s v="@JuanDiegoFlorezOfficial"/>
    <n v="337238"/>
    <n v="342145"/>
    <x v="0"/>
    <s v="jdiego_florez"/>
    <n v="363"/>
    <n v="72600"/>
    <n v="11000"/>
    <n v="1708159"/>
    <n v="1"/>
    <x v="0"/>
    <x v="0"/>
    <x v="0"/>
    <x v="0"/>
  </r>
  <r>
    <x v="438"/>
    <n v="49"/>
    <x v="12"/>
    <x v="0"/>
    <s v="NA"/>
    <n v="43"/>
    <x v="66"/>
    <x v="106"/>
    <x v="0"/>
    <s v="@tenorkaufmann"/>
    <n v="239"/>
    <x v="308"/>
    <x v="0"/>
    <s v="@kaufmannjonas"/>
    <n v="137124"/>
    <n v="135430"/>
    <x v="0"/>
    <s v="tenorkaufmann"/>
    <n v="98"/>
    <n v="36500"/>
    <n v="17000"/>
    <n v="4255210"/>
    <n v="1"/>
    <x v="0"/>
    <x v="0"/>
    <x v="0"/>
    <x v="0"/>
  </r>
  <r>
    <x v="442"/>
    <n v="32"/>
    <x v="12"/>
    <x v="0"/>
    <s v="NA"/>
    <n v="6"/>
    <x v="66"/>
    <x v="106"/>
    <x v="0"/>
    <s v="@igorpianist"/>
    <n v="20200"/>
    <x v="54"/>
    <x v="0"/>
    <s v="@levit.igor"/>
    <n v="8469"/>
    <n v="8818"/>
    <x v="0"/>
    <s v="igorlevit_pianist"/>
    <n v="861"/>
    <n v="7485"/>
    <n v="1000"/>
    <n v="341779"/>
    <n v="1"/>
    <x v="0"/>
    <x v="0"/>
    <x v="0"/>
    <x v="0"/>
  </r>
  <r>
    <x v="414"/>
    <n v="51"/>
    <x v="12"/>
    <x v="0"/>
    <s v="NA"/>
    <n v="35"/>
    <x v="66"/>
    <x v="106"/>
    <x v="0"/>
    <s v="@JoshuaBellMusic"/>
    <n v="2063"/>
    <x v="295"/>
    <x v="0"/>
    <s v="@joshuabellviolinist"/>
    <n v="195736"/>
    <n v="189541"/>
    <x v="0"/>
    <s v="joshuabellmusic"/>
    <n v="727"/>
    <n v="75000"/>
    <n v="11000"/>
    <n v="1037800"/>
    <n v="1"/>
    <x v="0"/>
    <x v="0"/>
    <x v="0"/>
    <x v="0"/>
  </r>
  <r>
    <x v="652"/>
    <n v="70"/>
    <x v="13"/>
    <x v="0"/>
    <s v="NA"/>
    <n v="51"/>
    <x v="51"/>
    <x v="109"/>
    <x v="0"/>
    <s v="@GrumpyOldRick"/>
    <n v="4449"/>
    <x v="486"/>
    <x v="0"/>
    <s v="@RickWakemanMusic"/>
    <n v="106674"/>
    <n v="104552"/>
    <x v="0"/>
    <s v="rickwakemanmusic"/>
    <n v="91"/>
    <n v="8577"/>
    <n v="2852"/>
    <n v="694854"/>
    <n v="1"/>
    <x v="0"/>
    <x v="0"/>
    <x v="0"/>
    <x v="0"/>
  </r>
  <r>
    <x v="653"/>
    <n v="69"/>
    <x v="13"/>
    <x v="0"/>
    <s v="NA"/>
    <n v="37"/>
    <x v="82"/>
    <x v="106"/>
    <x v="0"/>
    <s v="@ddbprods"/>
    <n v="4543"/>
    <x v="487"/>
    <x v="0"/>
    <s v="@deedeebridgewater"/>
    <n v="50018"/>
    <n v="48412"/>
    <x v="0"/>
    <s v="deedeevridgewater"/>
    <n v="541"/>
    <n v="23600"/>
    <n v="810"/>
    <n v="218020"/>
    <n v="1"/>
    <x v="0"/>
    <x v="0"/>
    <x v="0"/>
    <x v="0"/>
  </r>
  <r>
    <x v="654"/>
    <n v="64"/>
    <x v="13"/>
    <x v="0"/>
    <s v="NA"/>
    <n v="49"/>
    <x v="115"/>
    <x v="112"/>
    <x v="0"/>
    <s v="@Yanni"/>
    <n v="6103"/>
    <x v="425"/>
    <x v="0"/>
    <s v="@OfficialYanni"/>
    <n v="3040755"/>
    <n v="2957583"/>
    <x v="0"/>
    <s v="officialyanni"/>
    <n v="521"/>
    <n v="1000000"/>
    <n v="786000"/>
    <n v="36247665"/>
    <n v="1"/>
    <x v="0"/>
    <x v="1"/>
    <x v="1"/>
    <x v="0"/>
  </r>
  <r>
    <x v="462"/>
    <n v="34"/>
    <x v="12"/>
    <x v="0"/>
    <s v="NA"/>
    <n v="3"/>
    <x v="66"/>
    <x v="106"/>
    <x v="0"/>
    <s v="@PrettyYende"/>
    <n v="4029"/>
    <x v="322"/>
    <x v="0"/>
    <s v="@PrettyYendeOfficial"/>
    <n v="33658"/>
    <n v="33940"/>
    <x v="0"/>
    <s v="pretty_yende_official"/>
    <n v="1552"/>
    <n v="26400"/>
    <n v="618"/>
    <n v="55685"/>
    <n v="1"/>
    <x v="0"/>
    <x v="0"/>
    <x v="0"/>
    <x v="0"/>
  </r>
  <r>
    <x v="655"/>
    <s v="NA"/>
    <x v="13"/>
    <x v="0"/>
    <s v="NA"/>
    <n v="2"/>
    <x v="93"/>
    <x v="106"/>
    <x v="0"/>
    <s v="@nigel_stanford"/>
    <n v="2003"/>
    <x v="488"/>
    <x v="0"/>
    <s v="@johnstanfordmusic"/>
    <n v="360985"/>
    <n v="484346"/>
    <x v="0"/>
    <s v="nigelstanford"/>
    <n v="140"/>
    <n v="10500"/>
    <n v="345000"/>
    <n v="47409865"/>
    <n v="1"/>
    <x v="0"/>
    <x v="0"/>
    <x v="0"/>
    <x v="0"/>
  </r>
  <r>
    <x v="422"/>
    <n v="28"/>
    <x v="12"/>
    <x v="0"/>
    <s v="NA"/>
    <n v="2"/>
    <x v="66"/>
    <x v="106"/>
    <x v="0"/>
    <s v="@LDpianist"/>
    <n v="22"/>
    <x v="299"/>
    <x v="0"/>
    <s v="@lucas.debargue"/>
    <n v="18522"/>
    <n v="18660"/>
    <x v="0"/>
    <m/>
    <n v="0"/>
    <n v="0"/>
    <n v="0"/>
    <n v="0"/>
    <n v="1"/>
    <x v="0"/>
    <x v="0"/>
    <x v="0"/>
    <x v="0"/>
  </r>
  <r>
    <x v="656"/>
    <n v="51"/>
    <x v="13"/>
    <x v="0"/>
    <s v="NA"/>
    <n v="32"/>
    <x v="116"/>
    <x v="113"/>
    <x v="0"/>
    <s v="@RealKurtElling"/>
    <n v="122"/>
    <x v="489"/>
    <x v="0"/>
    <s v="@kurtelling"/>
    <n v="51719"/>
    <n v="49775"/>
    <x v="0"/>
    <s v="kurtelling"/>
    <n v="1891"/>
    <n v="11700"/>
    <n v="1200"/>
    <n v="234199"/>
    <n v="1"/>
    <x v="0"/>
    <x v="0"/>
    <x v="0"/>
    <x v="0"/>
  </r>
  <r>
    <x v="584"/>
    <s v="NA"/>
    <x v="13"/>
    <x v="0"/>
    <s v="NA"/>
    <n v="21"/>
    <x v="2"/>
    <x v="106"/>
    <x v="0"/>
    <s v="@ilvolo"/>
    <n v="4595"/>
    <x v="424"/>
    <x v="0"/>
    <s v="@ilvolomusic"/>
    <n v="1306942"/>
    <n v="1256857"/>
    <x v="0"/>
    <s v="ilvolomusic"/>
    <n v="1201"/>
    <n v="468000"/>
    <n v="1100000"/>
    <n v="501659530"/>
    <n v="1"/>
    <x v="1"/>
    <x v="1"/>
    <x v="1"/>
    <x v="1"/>
  </r>
  <r>
    <x v="657"/>
    <n v="56"/>
    <x v="13"/>
    <x v="0"/>
    <s v="NA"/>
    <n v="51"/>
    <x v="117"/>
    <x v="106"/>
    <x v="0"/>
    <s v="@roberto_alagna"/>
    <n v="7851"/>
    <x v="437"/>
    <x v="0"/>
    <s v="@RobertoAlagna.Tenor"/>
    <n v="107309"/>
    <n v="96728"/>
    <x v="0"/>
    <s v="robertoalagna.tenor"/>
    <n v="917"/>
    <n v="27100"/>
    <n v="11397"/>
    <n v="5423688"/>
    <n v="1"/>
    <x v="0"/>
    <x v="0"/>
    <x v="0"/>
    <x v="0"/>
  </r>
  <r>
    <x v="425"/>
    <n v="78"/>
    <x v="12"/>
    <x v="0"/>
    <s v="NA"/>
    <n v="49"/>
    <x v="117"/>
    <x v="106"/>
    <x v="0"/>
    <s v="@PlacidoDomingo"/>
    <n v="5077"/>
    <x v="302"/>
    <x v="0"/>
    <s v="@PlacidoDomingo"/>
    <n v="1197587"/>
    <n v="1121154"/>
    <x v="0"/>
    <s v="placido_domingo"/>
    <n v="1000"/>
    <n v="200000"/>
    <n v="7800"/>
    <n v="556661"/>
    <n v="1"/>
    <x v="0"/>
    <x v="1"/>
    <x v="0"/>
    <x v="0"/>
  </r>
  <r>
    <x v="658"/>
    <s v="NA"/>
    <x v="13"/>
    <x v="0"/>
    <s v="NA"/>
    <n v="2"/>
    <x v="51"/>
    <x v="42"/>
    <x v="0"/>
    <s v="@rogerwaters"/>
    <n v="645"/>
    <x v="387"/>
    <x v="0"/>
    <s v="@rogerwaters"/>
    <n v="2133968"/>
    <n v="2076384"/>
    <x v="0"/>
    <s v="rogerwaters"/>
    <n v="730"/>
    <n v="631000"/>
    <n v="85000"/>
    <n v="22272682"/>
    <n v="1"/>
    <x v="1"/>
    <x v="1"/>
    <x v="1"/>
    <x v="0"/>
  </r>
  <r>
    <x v="463"/>
    <n v="37"/>
    <x v="12"/>
    <x v="0"/>
    <s v="NA"/>
    <n v="8"/>
    <x v="66"/>
    <x v="106"/>
    <x v="0"/>
    <s v="@sonyayoncheva"/>
    <n v="1416"/>
    <x v="490"/>
    <x v="0"/>
    <s v="@sonyayonchevaofficial"/>
    <n v="67306"/>
    <n v="67735"/>
    <x v="0"/>
    <s v="sonyayoncheva"/>
    <n v="694"/>
    <n v="51600"/>
    <n v="1059"/>
    <n v="196267"/>
    <n v="1"/>
    <x v="0"/>
    <x v="0"/>
    <x v="0"/>
    <x v="0"/>
  </r>
  <r>
    <x v="659"/>
    <n v="88"/>
    <x v="13"/>
    <x v="0"/>
    <s v="NA"/>
    <n v="50"/>
    <x v="82"/>
    <x v="114"/>
    <x v="0"/>
    <s v="@sonnyrollins"/>
    <n v="714"/>
    <x v="491"/>
    <x v="0"/>
    <s v="@officialsonnyrollins"/>
    <n v="222852"/>
    <n v="214970"/>
    <x v="1"/>
    <m/>
    <n v="0"/>
    <n v="0"/>
    <n v="0"/>
    <n v="0"/>
    <n v="1"/>
    <x v="0"/>
    <x v="0"/>
    <x v="0"/>
    <x v="0"/>
  </r>
  <r>
    <x v="660"/>
    <n v="48"/>
    <x v="13"/>
    <x v="0"/>
    <s v="NA"/>
    <n v="24"/>
    <x v="82"/>
    <x v="15"/>
    <x v="0"/>
    <s v="@TillBroenner"/>
    <n v="58"/>
    <x v="492"/>
    <x v="0"/>
    <s v="@tillbroenner"/>
    <n v="47503"/>
    <n v="45033"/>
    <x v="0"/>
    <s v="tillbroenner_official"/>
    <n v="484"/>
    <n v="13500"/>
    <n v="2085"/>
    <n v="515485"/>
    <n v="1"/>
    <x v="0"/>
    <x v="0"/>
    <x v="0"/>
    <x v="0"/>
  </r>
  <r>
    <x v="661"/>
    <s v="NA"/>
    <x v="13"/>
    <x v="0"/>
    <s v="NA"/>
    <n v="8"/>
    <x v="118"/>
    <x v="115"/>
    <x v="0"/>
    <s v="@rrtfb"/>
    <n v="26400"/>
    <x v="493"/>
    <x v="0"/>
    <s v="@rrtfb"/>
    <n v="105383"/>
    <n v="100426"/>
    <x v="0"/>
    <s v="rrtfb"/>
    <n v="3213"/>
    <n v="29400"/>
    <n v="5984"/>
    <n v="2699575"/>
    <n v="1"/>
    <x v="0"/>
    <x v="0"/>
    <x v="0"/>
    <x v="0"/>
  </r>
  <r>
    <x v="662"/>
    <s v="NA"/>
    <x v="13"/>
    <x v="0"/>
    <s v="NA"/>
    <n v="4"/>
    <x v="119"/>
    <x v="116"/>
    <x v="0"/>
    <s v="@TheLoneBellow"/>
    <n v="6800"/>
    <x v="494"/>
    <x v="0"/>
    <s v="@TheLoneBellow"/>
    <n v="62281"/>
    <n v="61172"/>
    <x v="0"/>
    <s v="theloanbellow"/>
    <n v="939"/>
    <n v="52200"/>
    <n v="11191"/>
    <n v="3633536"/>
    <n v="1"/>
    <x v="0"/>
    <x v="0"/>
    <x v="0"/>
    <x v="0"/>
  </r>
  <r>
    <x v="663"/>
    <n v="49"/>
    <x v="13"/>
    <x v="0"/>
    <s v="NA"/>
    <n v="20"/>
    <x v="82"/>
    <x v="106"/>
    <x v="0"/>
    <s v="@AvishaiCohen"/>
    <n v="605"/>
    <x v="495"/>
    <x v="0"/>
    <s v="@AvishaiCohenMusic"/>
    <n v="113827"/>
    <n v="111050"/>
    <x v="0"/>
    <s v="avishaicohenmusic"/>
    <n v="98"/>
    <n v="13400"/>
    <n v="36408"/>
    <n v="10823905"/>
    <n v="1"/>
    <x v="0"/>
    <x v="0"/>
    <x v="0"/>
    <x v="0"/>
  </r>
  <r>
    <x v="664"/>
    <s v="NA"/>
    <x v="13"/>
    <x v="0"/>
    <s v="NA"/>
    <n v="36"/>
    <x v="82"/>
    <x v="106"/>
    <x v="0"/>
    <s v="@stacey_kent"/>
    <n v="2043"/>
    <x v="496"/>
    <x v="0"/>
    <s v="@StaceyKent"/>
    <n v="85582"/>
    <n v="79818"/>
    <x v="0"/>
    <s v="staceykentofficial"/>
    <n v="206"/>
    <n v="7219"/>
    <n v="20568"/>
    <n v="7306094"/>
    <n v="1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x v="0"/>
  </r>
  <r>
    <x v="1"/>
  </r>
  <r>
    <x v="2"/>
  </r>
  <r>
    <x v="3"/>
  </r>
  <r>
    <x v="3"/>
  </r>
  <r>
    <x v="1"/>
  </r>
  <r>
    <x v="4"/>
  </r>
  <r>
    <x v="1"/>
  </r>
  <r>
    <x v="5"/>
  </r>
  <r>
    <x v="2"/>
  </r>
  <r>
    <x v="6"/>
  </r>
  <r>
    <x v="6"/>
  </r>
  <r>
    <x v="7"/>
  </r>
  <r>
    <x v="3"/>
  </r>
  <r>
    <x v="2"/>
  </r>
  <r>
    <x v="3"/>
  </r>
  <r>
    <x v="5"/>
  </r>
  <r>
    <x v="2"/>
  </r>
  <r>
    <x v="8"/>
  </r>
  <r>
    <x v="9"/>
  </r>
  <r>
    <x v="3"/>
  </r>
  <r>
    <x v="2"/>
  </r>
  <r>
    <x v="10"/>
  </r>
  <r>
    <x v="2"/>
  </r>
  <r>
    <x v="5"/>
  </r>
  <r>
    <x v="0"/>
  </r>
  <r>
    <x v="10"/>
  </r>
  <r>
    <x v="11"/>
  </r>
  <r>
    <x v="2"/>
  </r>
  <r>
    <x v="3"/>
  </r>
  <r>
    <x v="12"/>
  </r>
  <r>
    <x v="13"/>
  </r>
  <r>
    <x v="3"/>
  </r>
  <r>
    <x v="3"/>
  </r>
  <r>
    <x v="14"/>
  </r>
  <r>
    <x v="6"/>
  </r>
  <r>
    <x v="5"/>
  </r>
  <r>
    <x v="2"/>
  </r>
  <r>
    <x v="8"/>
  </r>
  <r>
    <x v="5"/>
  </r>
  <r>
    <x v="14"/>
  </r>
  <r>
    <x v="15"/>
  </r>
  <r>
    <x v="0"/>
  </r>
  <r>
    <x v="15"/>
  </r>
  <r>
    <x v="16"/>
  </r>
  <r>
    <x v="3"/>
  </r>
  <r>
    <x v="11"/>
  </r>
  <r>
    <x v="0"/>
  </r>
  <r>
    <x v="3"/>
  </r>
  <r>
    <x v="17"/>
  </r>
  <r>
    <x v="3"/>
  </r>
  <r>
    <x v="18"/>
  </r>
  <r>
    <x v="19"/>
  </r>
  <r>
    <x v="2"/>
  </r>
  <r>
    <x v="20"/>
  </r>
  <r>
    <x v="14"/>
  </r>
  <r>
    <x v="0"/>
  </r>
  <r>
    <x v="0"/>
  </r>
  <r>
    <x v="6"/>
  </r>
  <r>
    <x v="17"/>
  </r>
  <r>
    <x v="21"/>
  </r>
  <r>
    <x v="22"/>
  </r>
  <r>
    <x v="14"/>
  </r>
  <r>
    <x v="3"/>
  </r>
  <r>
    <x v="23"/>
  </r>
  <r>
    <x v="24"/>
  </r>
  <r>
    <x v="3"/>
  </r>
  <r>
    <x v="2"/>
  </r>
  <r>
    <x v="25"/>
  </r>
  <r>
    <x v="5"/>
  </r>
  <r>
    <x v="5"/>
  </r>
  <r>
    <x v="5"/>
  </r>
  <r>
    <x v="2"/>
  </r>
  <r>
    <x v="5"/>
  </r>
  <r>
    <x v="3"/>
  </r>
  <r>
    <x v="0"/>
  </r>
  <r>
    <x v="5"/>
  </r>
  <r>
    <x v="8"/>
  </r>
  <r>
    <x v="14"/>
  </r>
  <r>
    <x v="3"/>
  </r>
  <r>
    <x v="3"/>
  </r>
  <r>
    <x v="19"/>
  </r>
  <r>
    <x v="26"/>
  </r>
  <r>
    <x v="27"/>
  </r>
  <r>
    <x v="28"/>
  </r>
  <r>
    <x v="5"/>
  </r>
  <r>
    <x v="21"/>
  </r>
  <r>
    <x v="8"/>
  </r>
  <r>
    <x v="17"/>
  </r>
  <r>
    <x v="22"/>
  </r>
  <r>
    <x v="3"/>
  </r>
  <r>
    <x v="5"/>
  </r>
  <r>
    <x v="29"/>
  </r>
  <r>
    <x v="5"/>
  </r>
  <r>
    <x v="3"/>
  </r>
  <r>
    <x v="5"/>
  </r>
  <r>
    <x v="3"/>
  </r>
  <r>
    <x v="8"/>
  </r>
  <r>
    <x v="30"/>
  </r>
  <r>
    <x v="17"/>
  </r>
  <r>
    <x v="3"/>
  </r>
  <r>
    <x v="3"/>
  </r>
  <r>
    <x v="31"/>
  </r>
  <r>
    <x v="17"/>
  </r>
  <r>
    <x v="32"/>
  </r>
  <r>
    <x v="25"/>
  </r>
  <r>
    <x v="33"/>
  </r>
  <r>
    <x v="19"/>
  </r>
  <r>
    <x v="34"/>
  </r>
  <r>
    <x v="0"/>
  </r>
  <r>
    <x v="3"/>
  </r>
  <r>
    <x v="6"/>
  </r>
  <r>
    <x v="14"/>
  </r>
  <r>
    <x v="35"/>
  </r>
  <r>
    <x v="14"/>
  </r>
  <r>
    <x v="0"/>
  </r>
  <r>
    <x v="3"/>
  </r>
  <r>
    <x v="33"/>
  </r>
  <r>
    <x v="36"/>
  </r>
  <r>
    <x v="37"/>
  </r>
  <r>
    <x v="0"/>
  </r>
  <r>
    <x v="3"/>
  </r>
  <r>
    <x v="1"/>
  </r>
  <r>
    <x v="22"/>
  </r>
  <r>
    <x v="3"/>
  </r>
  <r>
    <x v="13"/>
  </r>
  <r>
    <x v="0"/>
  </r>
  <r>
    <x v="5"/>
  </r>
  <r>
    <x v="29"/>
  </r>
  <r>
    <x v="25"/>
  </r>
  <r>
    <x v="14"/>
  </r>
  <r>
    <x v="19"/>
  </r>
  <r>
    <x v="3"/>
  </r>
  <r>
    <x v="38"/>
  </r>
  <r>
    <x v="8"/>
  </r>
  <r>
    <x v="5"/>
  </r>
  <r>
    <x v="0"/>
  </r>
  <r>
    <x v="35"/>
  </r>
  <r>
    <x v="5"/>
  </r>
  <r>
    <x v="39"/>
  </r>
  <r>
    <x v="8"/>
  </r>
  <r>
    <x v="17"/>
  </r>
  <r>
    <x v="40"/>
  </r>
  <r>
    <x v="0"/>
  </r>
  <r>
    <x v="3"/>
  </r>
  <r>
    <x v="5"/>
  </r>
  <r>
    <x v="41"/>
  </r>
  <r>
    <x v="42"/>
  </r>
  <r>
    <x v="43"/>
  </r>
  <r>
    <x v="33"/>
  </r>
  <r>
    <x v="44"/>
  </r>
  <r>
    <x v="42"/>
  </r>
  <r>
    <x v="45"/>
  </r>
  <r>
    <x v="25"/>
  </r>
  <r>
    <x v="0"/>
  </r>
  <r>
    <x v="44"/>
  </r>
  <r>
    <x v="46"/>
  </r>
  <r>
    <x v="20"/>
  </r>
  <r>
    <x v="33"/>
  </r>
  <r>
    <x v="47"/>
  </r>
  <r>
    <x v="48"/>
  </r>
  <r>
    <x v="6"/>
  </r>
  <r>
    <x v="0"/>
  </r>
  <r>
    <x v="3"/>
  </r>
  <r>
    <x v="43"/>
  </r>
  <r>
    <x v="49"/>
  </r>
  <r>
    <x v="47"/>
  </r>
  <r>
    <x v="48"/>
  </r>
  <r>
    <x v="50"/>
  </r>
  <r>
    <x v="51"/>
  </r>
  <r>
    <x v="6"/>
  </r>
  <r>
    <x v="43"/>
  </r>
  <r>
    <x v="19"/>
  </r>
  <r>
    <x v="52"/>
  </r>
  <r>
    <x v="30"/>
  </r>
  <r>
    <x v="5"/>
  </r>
  <r>
    <x v="53"/>
  </r>
  <r>
    <x v="54"/>
  </r>
  <r>
    <x v="5"/>
  </r>
  <r>
    <x v="55"/>
  </r>
  <r>
    <x v="43"/>
  </r>
  <r>
    <x v="43"/>
  </r>
  <r>
    <x v="6"/>
  </r>
  <r>
    <x v="0"/>
  </r>
  <r>
    <x v="43"/>
  </r>
  <r>
    <x v="3"/>
  </r>
  <r>
    <x v="17"/>
  </r>
  <r>
    <x v="3"/>
  </r>
  <r>
    <x v="5"/>
  </r>
  <r>
    <x v="56"/>
  </r>
  <r>
    <x v="15"/>
  </r>
  <r>
    <x v="33"/>
  </r>
  <r>
    <x v="57"/>
  </r>
  <r>
    <x v="43"/>
  </r>
  <r>
    <x v="14"/>
  </r>
  <r>
    <x v="32"/>
  </r>
  <r>
    <x v="5"/>
  </r>
  <r>
    <x v="14"/>
  </r>
  <r>
    <x v="1"/>
  </r>
  <r>
    <x v="38"/>
  </r>
  <r>
    <x v="19"/>
  </r>
  <r>
    <x v="10"/>
  </r>
  <r>
    <x v="43"/>
  </r>
  <r>
    <x v="46"/>
  </r>
  <r>
    <x v="35"/>
  </r>
  <r>
    <x v="58"/>
  </r>
  <r>
    <x v="43"/>
  </r>
  <r>
    <x v="59"/>
  </r>
  <r>
    <x v="60"/>
  </r>
  <r>
    <x v="43"/>
  </r>
  <r>
    <x v="3"/>
  </r>
  <r>
    <x v="44"/>
  </r>
  <r>
    <x v="61"/>
  </r>
  <r>
    <x v="62"/>
  </r>
  <r>
    <x v="43"/>
  </r>
  <r>
    <x v="44"/>
  </r>
  <r>
    <x v="44"/>
  </r>
  <r>
    <x v="22"/>
  </r>
  <r>
    <x v="3"/>
  </r>
  <r>
    <x v="44"/>
  </r>
  <r>
    <x v="19"/>
  </r>
  <r>
    <x v="43"/>
  </r>
  <r>
    <x v="3"/>
  </r>
  <r>
    <x v="5"/>
  </r>
  <r>
    <x v="43"/>
  </r>
  <r>
    <x v="33"/>
  </r>
  <r>
    <x v="10"/>
  </r>
  <r>
    <x v="43"/>
  </r>
  <r>
    <x v="63"/>
  </r>
  <r>
    <x v="64"/>
  </r>
  <r>
    <x v="65"/>
  </r>
  <r>
    <x v="3"/>
  </r>
  <r>
    <x v="43"/>
  </r>
  <r>
    <x v="43"/>
  </r>
  <r>
    <x v="32"/>
  </r>
  <r>
    <x v="39"/>
  </r>
  <r>
    <x v="5"/>
  </r>
  <r>
    <x v="0"/>
  </r>
  <r>
    <x v="66"/>
  </r>
  <r>
    <x v="44"/>
  </r>
  <r>
    <x v="5"/>
  </r>
  <r>
    <x v="67"/>
  </r>
  <r>
    <x v="6"/>
  </r>
  <r>
    <x v="43"/>
  </r>
  <r>
    <x v="68"/>
  </r>
  <r>
    <x v="14"/>
  </r>
  <r>
    <x v="14"/>
  </r>
  <r>
    <x v="5"/>
  </r>
  <r>
    <x v="43"/>
  </r>
  <r>
    <x v="43"/>
  </r>
  <r>
    <x v="17"/>
  </r>
  <r>
    <x v="43"/>
  </r>
  <r>
    <x v="5"/>
  </r>
  <r>
    <x v="69"/>
  </r>
  <r>
    <x v="3"/>
  </r>
  <r>
    <x v="5"/>
  </r>
  <r>
    <x v="33"/>
  </r>
  <r>
    <x v="17"/>
  </r>
  <r>
    <x v="37"/>
  </r>
  <r>
    <x v="70"/>
  </r>
  <r>
    <x v="43"/>
  </r>
  <r>
    <x v="43"/>
  </r>
  <r>
    <x v="22"/>
  </r>
  <r>
    <x v="23"/>
  </r>
  <r>
    <x v="71"/>
  </r>
  <r>
    <x v="14"/>
  </r>
  <r>
    <x v="72"/>
  </r>
  <r>
    <x v="44"/>
  </r>
  <r>
    <x v="25"/>
  </r>
  <r>
    <x v="3"/>
  </r>
  <r>
    <x v="30"/>
  </r>
  <r>
    <x v="22"/>
  </r>
  <r>
    <x v="73"/>
  </r>
  <r>
    <x v="3"/>
  </r>
  <r>
    <x v="52"/>
  </r>
  <r>
    <x v="49"/>
  </r>
  <r>
    <x v="43"/>
  </r>
  <r>
    <x v="20"/>
  </r>
  <r>
    <x v="23"/>
  </r>
  <r>
    <x v="1"/>
  </r>
  <r>
    <x v="43"/>
  </r>
  <r>
    <x v="44"/>
  </r>
  <r>
    <x v="46"/>
  </r>
  <r>
    <x v="43"/>
  </r>
  <r>
    <x v="3"/>
  </r>
  <r>
    <x v="43"/>
  </r>
  <r>
    <x v="74"/>
  </r>
  <r>
    <x v="43"/>
  </r>
  <r>
    <x v="75"/>
  </r>
  <r>
    <x v="76"/>
  </r>
  <r>
    <x v="5"/>
  </r>
  <r>
    <x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AB427-0ABA-4EAB-99DF-59FCB6B063DC}" name="PivotTable1" cacheId="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B439" firstHeaderRow="2" firstDataRow="2" firstDataCol="1" rowPageCount="6" colPageCount="1"/>
  <pivotFields count="22">
    <pivotField compact="0" outline="0" showAll="0"/>
    <pivotField compact="0" outline="0" showAll="0"/>
    <pivotField axis="axisPage" compact="0" outline="0" showAll="0">
      <items count="15">
        <item x="2"/>
        <item x="9"/>
        <item x="4"/>
        <item x="3"/>
        <item x="1"/>
        <item x="6"/>
        <item x="0"/>
        <item x="5"/>
        <item x="7"/>
        <item x="11"/>
        <item x="8"/>
        <item x="12"/>
        <item x="13"/>
        <item x="10"/>
        <item t="default"/>
      </items>
    </pivotField>
    <pivotField axis="axisPage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axis="axisRow" compact="0" outline="0" showAll="0">
      <items count="498">
        <item x="315"/>
        <item x="433"/>
        <item x="309"/>
        <item x="299"/>
        <item x="476"/>
        <item x="300"/>
        <item x="296"/>
        <item x="278"/>
        <item x="313"/>
        <item x="0"/>
        <item x="441"/>
        <item x="168"/>
        <item x="298"/>
        <item x="115"/>
        <item x="320"/>
        <item x="240"/>
        <item x="207"/>
        <item x="362"/>
        <item x="470"/>
        <item x="52"/>
        <item x="466"/>
        <item x="301"/>
        <item x="483"/>
        <item x="471"/>
        <item x="63"/>
        <item x="107"/>
        <item x="124"/>
        <item x="26"/>
        <item x="325"/>
        <item x="127"/>
        <item x="75"/>
        <item x="489"/>
        <item x="290"/>
        <item x="282"/>
        <item x="328"/>
        <item x="192"/>
        <item x="353"/>
        <item x="220"/>
        <item x="473"/>
        <item x="303"/>
        <item x="312"/>
        <item x="1"/>
        <item x="294"/>
        <item x="468"/>
        <item x="484"/>
        <item x="121"/>
        <item x="89"/>
        <item x="277"/>
        <item x="311"/>
        <item x="386"/>
        <item x="274"/>
        <item x="451"/>
        <item x="345"/>
        <item x="475"/>
        <item x="291"/>
        <item x="492"/>
        <item x="316"/>
        <item x="442"/>
        <item x="78"/>
        <item x="62"/>
        <item x="237"/>
        <item x="110"/>
        <item x="481"/>
        <item x="314"/>
        <item x="187"/>
        <item x="31"/>
        <item x="113"/>
        <item x="106"/>
        <item x="488"/>
        <item x="217"/>
        <item x="51"/>
        <item x="426"/>
        <item x="307"/>
        <item x="104"/>
        <item x="305"/>
        <item x="101"/>
        <item x="249"/>
        <item x="479"/>
        <item x="319"/>
        <item x="228"/>
        <item x="46"/>
        <item x="496"/>
        <item x="162"/>
        <item x="322"/>
        <item x="413"/>
        <item x="175"/>
        <item x="203"/>
        <item x="352"/>
        <item x="276"/>
        <item x="490"/>
        <item x="323"/>
        <item x="445"/>
        <item x="293"/>
        <item x="349"/>
        <item x="329"/>
        <item x="374"/>
        <item x="32"/>
        <item x="234"/>
        <item x="327"/>
        <item x="423"/>
        <item x="29"/>
        <item x="286"/>
        <item x="218"/>
        <item x="41"/>
        <item x="6"/>
        <item x="261"/>
        <item x="14"/>
        <item x="360"/>
        <item x="410"/>
        <item x="487"/>
        <item x="116"/>
        <item x="283"/>
        <item x="256"/>
        <item x="306"/>
        <item x="330"/>
        <item x="79"/>
        <item x="495"/>
        <item x="452"/>
        <item x="437"/>
        <item x="257"/>
        <item x="259"/>
        <item x="285"/>
        <item x="308"/>
        <item x="377"/>
        <item x="57"/>
        <item x="239"/>
        <item x="142"/>
        <item x="318"/>
        <item x="478"/>
        <item x="477"/>
        <item x="206"/>
        <item x="402"/>
        <item x="364"/>
        <item x="467"/>
        <item x="118"/>
        <item x="102"/>
        <item x="251"/>
        <item x="224"/>
        <item x="295"/>
        <item x="81"/>
        <item x="304"/>
        <item x="122"/>
        <item x="321"/>
        <item x="412"/>
        <item x="54"/>
        <item x="493"/>
        <item x="186"/>
        <item x="449"/>
        <item x="297"/>
        <item x="82"/>
        <item x="21"/>
        <item x="288"/>
        <item x="494"/>
        <item x="23"/>
        <item x="157"/>
        <item x="129"/>
        <item x="404"/>
        <item x="225"/>
        <item x="9"/>
        <item x="281"/>
        <item x="38"/>
        <item x="482"/>
        <item x="190"/>
        <item x="161"/>
        <item x="380"/>
        <item x="267"/>
        <item x="219"/>
        <item x="491"/>
        <item x="99"/>
        <item x="262"/>
        <item x="204"/>
        <item x="74"/>
        <item x="399"/>
        <item x="90"/>
        <item x="145"/>
        <item x="193"/>
        <item x="428"/>
        <item x="317"/>
        <item x="200"/>
        <item x="177"/>
        <item x="44"/>
        <item x="152"/>
        <item x="13"/>
        <item x="346"/>
        <item x="111"/>
        <item x="216"/>
        <item x="332"/>
        <item x="458"/>
        <item x="242"/>
        <item x="212"/>
        <item x="105"/>
        <item x="19"/>
        <item x="254"/>
        <item x="49"/>
        <item x="119"/>
        <item x="358"/>
        <item x="383"/>
        <item x="10"/>
        <item x="389"/>
        <item x="243"/>
        <item x="211"/>
        <item x="164"/>
        <item x="131"/>
        <item x="40"/>
        <item x="53"/>
        <item x="486"/>
        <item x="100"/>
        <item x="382"/>
        <item x="146"/>
        <item x="272"/>
        <item x="444"/>
        <item x="480"/>
        <item x="43"/>
        <item x="372"/>
        <item x="247"/>
        <item x="268"/>
        <item x="15"/>
        <item x="429"/>
        <item x="411"/>
        <item x="91"/>
        <item x="59"/>
        <item x="160"/>
        <item x="302"/>
        <item x="35"/>
        <item x="178"/>
        <item x="431"/>
        <item x="474"/>
        <item x="250"/>
        <item x="137"/>
        <item x="98"/>
        <item x="460"/>
        <item x="400"/>
        <item x="149"/>
        <item x="180"/>
        <item x="80"/>
        <item x="485"/>
        <item x="446"/>
        <item x="417"/>
        <item x="359"/>
        <item x="425"/>
        <item x="181"/>
        <item x="354"/>
        <item x="210"/>
        <item x="33"/>
        <item x="20"/>
        <item x="241"/>
        <item x="94"/>
        <item x="334"/>
        <item x="405"/>
        <item x="83"/>
        <item x="469"/>
        <item x="231"/>
        <item x="472"/>
        <item x="84"/>
        <item x="279"/>
        <item x="39"/>
        <item x="167"/>
        <item x="209"/>
        <item x="310"/>
        <item x="197"/>
        <item x="427"/>
        <item x="117"/>
        <item x="196"/>
        <item x="365"/>
        <item x="370"/>
        <item x="269"/>
        <item x="381"/>
        <item x="165"/>
        <item x="45"/>
        <item x="356"/>
        <item x="273"/>
        <item x="55"/>
        <item x="392"/>
        <item x="245"/>
        <item x="69"/>
        <item x="333"/>
        <item x="24"/>
        <item x="324"/>
        <item x="401"/>
        <item x="123"/>
        <item x="376"/>
        <item x="182"/>
        <item x="5"/>
        <item x="264"/>
        <item x="159"/>
        <item x="126"/>
        <item x="56"/>
        <item x="403"/>
        <item x="198"/>
        <item x="232"/>
        <item x="227"/>
        <item x="347"/>
        <item x="172"/>
        <item x="153"/>
        <item x="114"/>
        <item x="176"/>
        <item x="439"/>
        <item x="369"/>
        <item x="140"/>
        <item x="418"/>
        <item x="284"/>
        <item x="184"/>
        <item x="213"/>
        <item x="73"/>
        <item x="341"/>
        <item x="387"/>
        <item x="280"/>
        <item x="238"/>
        <item x="130"/>
        <item x="398"/>
        <item x="188"/>
        <item x="424"/>
        <item x="263"/>
        <item x="141"/>
        <item x="393"/>
        <item x="199"/>
        <item x="36"/>
        <item x="151"/>
        <item x="416"/>
        <item x="72"/>
        <item x="465"/>
        <item x="226"/>
        <item x="108"/>
        <item x="173"/>
        <item x="438"/>
        <item x="368"/>
        <item x="50"/>
        <item x="34"/>
        <item x="17"/>
        <item x="396"/>
        <item x="430"/>
        <item x="384"/>
        <item x="434"/>
        <item x="66"/>
        <item x="195"/>
        <item x="266"/>
        <item x="76"/>
        <item x="415"/>
        <item x="406"/>
        <item x="154"/>
        <item x="95"/>
        <item x="60"/>
        <item x="112"/>
        <item x="270"/>
        <item x="432"/>
        <item x="163"/>
        <item x="367"/>
        <item x="275"/>
        <item x="440"/>
        <item x="85"/>
        <item x="7"/>
        <item x="134"/>
        <item x="337"/>
        <item x="443"/>
        <item x="138"/>
        <item x="366"/>
        <item x="70"/>
        <item x="265"/>
        <item x="373"/>
        <item x="421"/>
        <item x="335"/>
        <item x="3"/>
        <item x="215"/>
        <item x="455"/>
        <item x="340"/>
        <item x="244"/>
        <item x="463"/>
        <item x="344"/>
        <item x="135"/>
        <item x="2"/>
        <item x="147"/>
        <item x="456"/>
        <item x="447"/>
        <item x="464"/>
        <item x="148"/>
        <item x="30"/>
        <item x="394"/>
        <item x="202"/>
        <item x="77"/>
        <item x="97"/>
        <item x="156"/>
        <item x="339"/>
        <item x="11"/>
        <item x="68"/>
        <item x="326"/>
        <item x="361"/>
        <item x="87"/>
        <item x="462"/>
        <item x="409"/>
        <item x="351"/>
        <item x="143"/>
        <item x="342"/>
        <item x="183"/>
        <item x="22"/>
        <item x="205"/>
        <item x="258"/>
        <item x="174"/>
        <item x="287"/>
        <item x="357"/>
        <item x="208"/>
        <item x="71"/>
        <item x="292"/>
        <item x="331"/>
        <item x="388"/>
        <item x="133"/>
        <item x="395"/>
        <item x="12"/>
        <item x="246"/>
        <item x="391"/>
        <item x="338"/>
        <item x="166"/>
        <item x="155"/>
        <item x="92"/>
        <item x="459"/>
        <item x="25"/>
        <item x="18"/>
        <item x="93"/>
        <item x="61"/>
        <item x="4"/>
        <item x="385"/>
        <item x="336"/>
        <item x="350"/>
        <item x="109"/>
        <item x="235"/>
        <item x="248"/>
        <item x="260"/>
        <item x="253"/>
        <item x="47"/>
        <item x="422"/>
        <item x="223"/>
        <item x="379"/>
        <item x="67"/>
        <item x="65"/>
        <item x="191"/>
        <item x="48"/>
        <item x="229"/>
        <item x="201"/>
        <item x="371"/>
        <item x="169"/>
        <item x="419"/>
        <item x="390"/>
        <item x="355"/>
        <item x="252"/>
        <item x="221"/>
        <item x="420"/>
        <item x="222"/>
        <item x="414"/>
        <item x="125"/>
        <item x="457"/>
        <item x="158"/>
        <item x="37"/>
        <item x="233"/>
        <item x="407"/>
        <item x="214"/>
        <item x="189"/>
        <item x="255"/>
        <item x="236"/>
        <item x="453"/>
        <item x="435"/>
        <item x="450"/>
        <item x="171"/>
        <item x="289"/>
        <item x="397"/>
        <item x="230"/>
        <item x="86"/>
        <item x="454"/>
        <item x="408"/>
        <item x="461"/>
        <item x="378"/>
        <item x="150"/>
        <item x="436"/>
        <item x="363"/>
        <item x="179"/>
        <item x="120"/>
        <item x="348"/>
        <item x="144"/>
        <item x="42"/>
        <item x="139"/>
        <item x="28"/>
        <item x="271"/>
        <item x="194"/>
        <item x="185"/>
        <item x="136"/>
        <item x="448"/>
        <item x="132"/>
        <item x="128"/>
        <item x="8"/>
        <item x="27"/>
        <item x="375"/>
        <item x="96"/>
        <item x="343"/>
        <item x="88"/>
        <item x="170"/>
        <item x="103"/>
        <item x="16"/>
        <item x="64"/>
        <item x="58"/>
        <item t="default"/>
      </items>
    </pivotField>
    <pivotField axis="axisPage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55">
        <item x="127"/>
        <item x="97"/>
        <item x="326"/>
        <item x="367"/>
        <item x="482"/>
        <item x="541"/>
        <item x="1"/>
        <item x="397"/>
        <item x="320"/>
        <item x="318"/>
        <item x="392"/>
        <item x="300"/>
        <item x="532"/>
        <item x="529"/>
        <item x="510"/>
        <item x="26"/>
        <item x="526"/>
        <item x="315"/>
        <item x="298"/>
        <item x="522"/>
        <item x="533"/>
        <item x="31"/>
        <item x="548"/>
        <item x="116"/>
        <item x="539"/>
        <item x="543"/>
        <item x="515"/>
        <item x="516"/>
        <item x="511"/>
        <item x="394"/>
        <item x="512"/>
        <item x="114"/>
        <item x="172"/>
        <item x="14"/>
        <item x="536"/>
        <item x="239"/>
        <item x="521"/>
        <item x="530"/>
        <item x="517"/>
        <item x="231"/>
        <item x="13"/>
        <item x="203"/>
        <item x="101"/>
        <item x="549"/>
        <item x="244"/>
        <item x="524"/>
        <item x="316"/>
        <item x="319"/>
        <item x="546"/>
        <item x="514"/>
        <item x="86"/>
        <item x="61"/>
        <item x="531"/>
        <item x="494"/>
        <item x="538"/>
        <item x="0"/>
        <item x="122"/>
        <item x="219"/>
        <item x="216"/>
        <item x="527"/>
        <item x="321"/>
        <item x="460"/>
        <item x="299"/>
        <item x="199"/>
        <item x="72"/>
        <item x="194"/>
        <item x="537"/>
        <item x="519"/>
        <item x="322"/>
        <item x="488"/>
        <item x="106"/>
        <item x="189"/>
        <item x="270"/>
        <item x="323"/>
        <item x="534"/>
        <item x="478"/>
        <item x="58"/>
        <item x="295"/>
        <item x="528"/>
        <item x="51"/>
        <item x="370"/>
        <item x="409"/>
        <item x="179"/>
        <item x="155"/>
        <item x="157"/>
        <item x="41"/>
        <item x="247"/>
        <item x="154"/>
        <item x="38"/>
        <item x="196"/>
        <item x="284"/>
        <item x="330"/>
        <item x="550"/>
        <item x="282"/>
        <item x="69"/>
        <item x="502"/>
        <item x="160"/>
        <item x="171"/>
        <item x="443"/>
        <item x="20"/>
        <item x="213"/>
        <item x="204"/>
        <item x="551"/>
        <item x="371"/>
        <item x="108"/>
        <item x="382"/>
        <item x="535"/>
        <item x="87"/>
        <item x="50"/>
        <item x="260"/>
        <item x="104"/>
        <item x="346"/>
        <item x="408"/>
        <item x="310"/>
        <item x="66"/>
        <item x="266"/>
        <item x="236"/>
        <item x="545"/>
        <item x="186"/>
        <item x="337"/>
        <item x="378"/>
        <item x="304"/>
        <item x="327"/>
        <item x="303"/>
        <item x="414"/>
        <item x="129"/>
        <item x="76"/>
        <item x="237"/>
        <item x="56"/>
        <item x="134"/>
        <item x="509"/>
        <item x="5"/>
        <item x="553"/>
        <item x="324"/>
        <item x="205"/>
        <item x="334"/>
        <item x="3"/>
        <item x="55"/>
        <item x="141"/>
        <item x="450"/>
        <item x="195"/>
        <item x="164"/>
        <item x="417"/>
        <item x="62"/>
        <item x="192"/>
        <item x="269"/>
        <item x="495"/>
        <item x="552"/>
        <item x="398"/>
        <item x="473"/>
        <item x="94"/>
        <item x="464"/>
        <item x="374"/>
        <item x="272"/>
        <item x="462"/>
        <item x="376"/>
        <item x="143"/>
        <item x="29"/>
        <item x="353"/>
        <item x="279"/>
        <item x="289"/>
        <item x="504"/>
        <item x="75"/>
        <item x="19"/>
        <item x="6"/>
        <item x="391"/>
        <item x="290"/>
        <item x="525"/>
        <item x="384"/>
        <item x="297"/>
        <item x="444"/>
        <item x="470"/>
        <item x="33"/>
        <item x="490"/>
        <item x="513"/>
        <item x="235"/>
        <item x="325"/>
        <item x="547"/>
        <item x="372"/>
        <item x="45"/>
        <item x="426"/>
        <item x="119"/>
        <item x="445"/>
        <item x="278"/>
        <item x="77"/>
        <item x="227"/>
        <item x="446"/>
        <item x="245"/>
        <item x="110"/>
        <item x="264"/>
        <item x="293"/>
        <item x="100"/>
        <item x="373"/>
        <item x="162"/>
        <item x="88"/>
        <item x="332"/>
        <item x="78"/>
        <item x="405"/>
        <item x="111"/>
        <item x="463"/>
        <item x="348"/>
        <item x="9"/>
        <item x="307"/>
        <item x="10"/>
        <item x="540"/>
        <item x="275"/>
        <item x="403"/>
        <item x="243"/>
        <item x="48"/>
        <item x="224"/>
        <item x="83"/>
        <item x="485"/>
        <item x="117"/>
        <item x="96"/>
        <item x="523"/>
        <item x="15"/>
        <item x="223"/>
        <item x="152"/>
        <item x="429"/>
        <item x="21"/>
        <item x="448"/>
        <item x="542"/>
        <item x="292"/>
        <item x="492"/>
        <item x="80"/>
        <item x="431"/>
        <item x="406"/>
        <item x="150"/>
        <item x="217"/>
        <item x="347"/>
        <item x="176"/>
        <item x="43"/>
        <item x="449"/>
        <item x="103"/>
        <item x="257"/>
        <item x="35"/>
        <item x="71"/>
        <item x="254"/>
        <item x="354"/>
        <item x="285"/>
        <item x="425"/>
        <item x="131"/>
        <item x="335"/>
        <item x="428"/>
        <item x="169"/>
        <item x="177"/>
        <item x="314"/>
        <item x="210"/>
        <item x="301"/>
        <item x="306"/>
        <item x="253"/>
        <item x="251"/>
        <item x="92"/>
        <item x="24"/>
        <item x="85"/>
        <item x="369"/>
        <item x="144"/>
        <item x="230"/>
        <item x="468"/>
        <item x="358"/>
        <item x="305"/>
        <item x="355"/>
        <item x="420"/>
        <item x="60"/>
        <item x="151"/>
        <item x="402"/>
        <item x="344"/>
        <item x="380"/>
        <item x="156"/>
        <item x="313"/>
        <item x="377"/>
        <item x="95"/>
        <item x="220"/>
        <item x="302"/>
        <item x="91"/>
        <item x="226"/>
        <item x="396"/>
        <item x="215"/>
        <item x="287"/>
        <item x="140"/>
        <item x="265"/>
        <item x="386"/>
        <item x="432"/>
        <item x="238"/>
        <item x="363"/>
        <item x="183"/>
        <item x="308"/>
        <item x="23"/>
        <item x="472"/>
        <item x="44"/>
        <item x="175"/>
        <item x="288"/>
        <item x="36"/>
        <item x="268"/>
        <item x="375"/>
        <item x="17"/>
        <item x="34"/>
        <item x="99"/>
        <item x="187"/>
        <item x="360"/>
        <item x="200"/>
        <item x="39"/>
        <item x="466"/>
        <item x="222"/>
        <item x="258"/>
        <item x="418"/>
        <item x="246"/>
        <item x="49"/>
        <item x="109"/>
        <item x="415"/>
        <item x="52"/>
        <item x="221"/>
        <item x="250"/>
        <item x="437"/>
        <item x="263"/>
        <item x="312"/>
        <item x="59"/>
        <item x="163"/>
        <item x="331"/>
        <item x="40"/>
        <item x="487"/>
        <item x="352"/>
        <item x="158"/>
        <item x="184"/>
        <item x="496"/>
        <item x="173"/>
        <item x="259"/>
        <item x="401"/>
        <item x="115"/>
        <item x="390"/>
        <item x="161"/>
        <item x="365"/>
        <item x="190"/>
        <item x="387"/>
        <item x="412"/>
        <item x="261"/>
        <item x="383"/>
        <item x="474"/>
        <item x="385"/>
        <item x="79"/>
        <item x="276"/>
        <item x="442"/>
        <item x="234"/>
        <item x="167"/>
        <item x="459"/>
        <item x="296"/>
        <item x="166"/>
        <item x="481"/>
        <item x="125"/>
        <item x="233"/>
        <item x="427"/>
        <item x="400"/>
        <item x="22"/>
        <item x="262"/>
        <item x="465"/>
        <item x="53"/>
        <item x="135"/>
        <item x="339"/>
        <item x="197"/>
        <item x="68"/>
        <item x="291"/>
        <item x="453"/>
        <item x="424"/>
        <item x="182"/>
        <item x="430"/>
        <item x="359"/>
        <item x="170"/>
        <item x="198"/>
        <item x="436"/>
        <item x="283"/>
        <item x="389"/>
        <item x="447"/>
        <item x="57"/>
        <item x="107"/>
        <item x="168"/>
        <item x="393"/>
        <item x="37"/>
        <item x="54"/>
        <item x="452"/>
        <item x="102"/>
        <item x="499"/>
        <item x="274"/>
        <item x="349"/>
        <item x="388"/>
        <item x="113"/>
        <item x="440"/>
        <item x="248"/>
        <item x="120"/>
        <item x="351"/>
        <item x="368"/>
        <item x="544"/>
        <item x="379"/>
        <item x="317"/>
        <item x="70"/>
        <item x="461"/>
        <item x="410"/>
        <item x="435"/>
        <item x="201"/>
        <item x="74"/>
        <item x="484"/>
        <item x="2"/>
        <item x="240"/>
        <item x="507"/>
        <item x="208"/>
        <item x="311"/>
        <item x="421"/>
        <item x="84"/>
        <item x="180"/>
        <item x="434"/>
        <item x="467"/>
        <item x="178"/>
        <item x="340"/>
        <item x="471"/>
        <item x="413"/>
        <item x="271"/>
        <item x="90"/>
        <item x="136"/>
        <item x="133"/>
        <item x="338"/>
        <item x="207"/>
        <item x="138"/>
        <item x="341"/>
        <item x="500"/>
        <item x="232"/>
        <item x="228"/>
        <item x="497"/>
        <item x="357"/>
        <item x="361"/>
        <item x="209"/>
        <item x="159"/>
        <item x="191"/>
        <item x="286"/>
        <item x="479"/>
        <item x="124"/>
        <item x="225"/>
        <item x="480"/>
        <item x="455"/>
        <item x="273"/>
        <item x="153"/>
        <item x="294"/>
        <item x="520"/>
        <item x="67"/>
        <item x="350"/>
        <item x="423"/>
        <item x="399"/>
        <item x="356"/>
        <item x="309"/>
        <item x="407"/>
        <item x="280"/>
        <item x="333"/>
        <item x="18"/>
        <item x="362"/>
        <item x="65"/>
        <item x="149"/>
        <item x="345"/>
        <item x="416"/>
        <item x="404"/>
        <item x="211"/>
        <item x="105"/>
        <item x="411"/>
        <item x="148"/>
        <item x="489"/>
        <item x="4"/>
        <item x="422"/>
        <item x="456"/>
        <item x="46"/>
        <item x="165"/>
        <item x="188"/>
        <item x="364"/>
        <item x="185"/>
        <item x="25"/>
        <item x="518"/>
        <item x="123"/>
        <item x="469"/>
        <item x="8"/>
        <item x="142"/>
        <item x="343"/>
        <item x="255"/>
        <item x="126"/>
        <item x="458"/>
        <item x="457"/>
        <item x="281"/>
        <item x="277"/>
        <item x="147"/>
        <item x="242"/>
        <item x="11"/>
        <item x="130"/>
        <item x="439"/>
        <item x="506"/>
        <item x="28"/>
        <item x="366"/>
        <item x="146"/>
        <item x="218"/>
        <item x="64"/>
        <item x="73"/>
        <item x="503"/>
        <item x="112"/>
        <item x="476"/>
        <item x="229"/>
        <item x="477"/>
        <item x="505"/>
        <item x="493"/>
        <item x="508"/>
        <item x="47"/>
        <item x="241"/>
        <item x="118"/>
        <item x="328"/>
        <item x="249"/>
        <item x="438"/>
        <item x="82"/>
        <item x="256"/>
        <item x="193"/>
        <item x="81"/>
        <item x="128"/>
        <item x="63"/>
        <item x="181"/>
        <item x="454"/>
        <item x="381"/>
        <item x="93"/>
        <item x="498"/>
        <item x="206"/>
        <item x="202"/>
        <item x="16"/>
        <item x="137"/>
        <item x="30"/>
        <item x="441"/>
        <item x="12"/>
        <item x="433"/>
        <item x="267"/>
        <item x="252"/>
        <item x="7"/>
        <item x="174"/>
        <item x="214"/>
        <item x="27"/>
        <item x="501"/>
        <item x="491"/>
        <item x="145"/>
        <item x="121"/>
        <item x="329"/>
        <item x="395"/>
        <item x="419"/>
        <item x="132"/>
        <item x="336"/>
        <item x="139"/>
        <item x="342"/>
        <item x="475"/>
        <item x="89"/>
        <item x="483"/>
        <item x="486"/>
        <item x="451"/>
        <item x="42"/>
        <item x="98"/>
        <item x="212"/>
        <item h="1" x="32"/>
        <item t="default"/>
      </items>
    </pivotField>
  </pivotFields>
  <rowFields count="1">
    <field x="11"/>
  </rowFields>
  <rowItems count="430">
    <i>
      <x v="4"/>
    </i>
    <i>
      <x v="7"/>
    </i>
    <i>
      <x v="9"/>
    </i>
    <i>
      <x v="10"/>
    </i>
    <i>
      <x v="11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>
      <x v="46"/>
    </i>
    <i>
      <x v="47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79"/>
    </i>
    <i>
      <x v="80"/>
    </i>
    <i>
      <x v="81"/>
    </i>
    <i>
      <x v="83"/>
    </i>
    <i>
      <x v="84"/>
    </i>
    <i>
      <x v="87"/>
    </i>
    <i>
      <x v="88"/>
    </i>
    <i>
      <x v="89"/>
    </i>
    <i>
      <x v="91"/>
    </i>
    <i>
      <x v="94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2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1"/>
    </i>
    <i>
      <x v="143"/>
    </i>
    <i>
      <x v="144"/>
    </i>
    <i>
      <x v="145"/>
    </i>
    <i>
      <x v="146"/>
    </i>
    <i>
      <x v="147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60"/>
    </i>
    <i>
      <x v="163"/>
    </i>
    <i>
      <x v="164"/>
    </i>
    <i>
      <x v="165"/>
    </i>
    <i>
      <x v="166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6"/>
    </i>
    <i>
      <x v="197"/>
    </i>
    <i>
      <x v="198"/>
    </i>
    <i>
      <x v="199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10"/>
    </i>
    <i>
      <x v="211"/>
    </i>
    <i>
      <x v="212"/>
    </i>
    <i>
      <x v="213"/>
    </i>
    <i>
      <x v="214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1"/>
    </i>
    <i>
      <x v="272"/>
    </i>
    <i>
      <x v="273"/>
    </i>
    <i>
      <x v="274"/>
    </i>
    <i>
      <x v="275"/>
    </i>
    <i>
      <x v="276"/>
    </i>
    <i>
      <x v="278"/>
    </i>
    <i>
      <x v="279"/>
    </i>
    <i>
      <x v="280"/>
    </i>
    <i>
      <x v="282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2"/>
    </i>
    <i>
      <x v="293"/>
    </i>
    <i>
      <x v="294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6"/>
    </i>
    <i>
      <x v="337"/>
    </i>
    <i>
      <x v="338"/>
    </i>
    <i>
      <x v="340"/>
    </i>
    <i>
      <x v="341"/>
    </i>
    <i>
      <x v="342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3"/>
    </i>
    <i>
      <x v="354"/>
    </i>
    <i>
      <x v="355"/>
    </i>
    <i>
      <x v="356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8"/>
    </i>
    <i>
      <x v="389"/>
    </i>
    <i>
      <x v="390"/>
    </i>
    <i>
      <x v="391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9"/>
    </i>
    <i>
      <x v="490"/>
    </i>
    <i>
      <x v="491"/>
    </i>
    <i>
      <x v="492"/>
    </i>
    <i>
      <x v="493"/>
    </i>
    <i>
      <x v="494"/>
    </i>
    <i>
      <x v="495"/>
    </i>
    <i t="grand">
      <x/>
    </i>
  </rowItems>
  <colItems count="1">
    <i/>
  </colItems>
  <pageFields count="6">
    <pageField fld="3" item="1" hier="-1"/>
    <pageField fld="2" hier="-1"/>
    <pageField fld="21" hier="-1"/>
    <pageField fld="16" item="1" hier="-1"/>
    <pageField fld="12" item="1" hier="-1"/>
    <pageField fld="8" item="1" hier="-1"/>
  </pageFields>
  <dataFields count="1">
    <dataField name="Sum of Active (0/1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E4FC9-2006-4B3E-9FF2-67A432DD5AAF}" name="PivotTable1" cacheId="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B508" firstHeaderRow="2" firstDataRow="2" firstDataCol="1" rowPageCount="6" colPageCount="1"/>
  <pivotFields count="22">
    <pivotField compact="0" outline="0" showAll="0"/>
    <pivotField compact="0" outline="0" showAll="0"/>
    <pivotField axis="axisPage" compact="0" outline="0" showAll="0">
      <items count="15">
        <item x="2"/>
        <item x="9"/>
        <item x="4"/>
        <item x="3"/>
        <item x="1"/>
        <item x="6"/>
        <item x="0"/>
        <item x="5"/>
        <item x="7"/>
        <item x="11"/>
        <item x="8"/>
        <item x="12"/>
        <item x="13"/>
        <item x="10"/>
        <item t="default"/>
      </items>
    </pivotField>
    <pivotField axis="axisPage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  <pivotField axis="axisPage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axis="axisRow" compact="0" outline="0" showAll="0">
      <items count="597">
        <item x="556"/>
        <item x="0"/>
        <item x="336"/>
        <item x="65"/>
        <item x="386"/>
        <item x="488"/>
        <item x="108"/>
        <item x="432"/>
        <item x="117"/>
        <item x="25"/>
        <item x="37"/>
        <item x="36"/>
        <item x="1"/>
        <item x="542"/>
        <item x="368"/>
        <item x="312"/>
        <item x="314"/>
        <item x="14"/>
        <item x="549"/>
        <item x="23"/>
        <item x="334"/>
        <item x="114"/>
        <item x="309"/>
        <item x="72"/>
        <item x="572"/>
        <item x="558"/>
        <item x="345"/>
        <item x="87"/>
        <item x="28"/>
        <item x="313"/>
        <item x="55"/>
        <item x="396"/>
        <item x="554"/>
        <item x="271"/>
        <item x="452"/>
        <item x="276"/>
        <item x="359"/>
        <item x="49"/>
        <item x="561"/>
        <item x="101"/>
        <item x="106"/>
        <item x="119"/>
        <item x="98"/>
        <item x="109"/>
        <item x="59"/>
        <item x="40"/>
        <item x="377"/>
        <item x="60"/>
        <item x="353"/>
        <item x="446"/>
        <item x="340"/>
        <item x="571"/>
        <item x="358"/>
        <item x="6"/>
        <item x="576"/>
        <item x="355"/>
        <item x="76"/>
        <item x="287"/>
        <item x="317"/>
        <item x="525"/>
        <item x="30"/>
        <item x="241"/>
        <item x="210"/>
        <item x="19"/>
        <item x="75"/>
        <item x="318"/>
        <item x="422"/>
        <item x="333"/>
        <item x="249"/>
        <item x="209"/>
        <item x="555"/>
        <item x="413"/>
        <item x="121"/>
        <item x="500"/>
        <item x="63"/>
        <item x="551"/>
        <item x="268"/>
        <item x="376"/>
        <item x="364"/>
        <item x="292"/>
        <item x="439"/>
        <item x="583"/>
        <item x="341"/>
        <item x="290"/>
        <item x="343"/>
        <item x="47"/>
        <item x="265"/>
        <item x="469"/>
        <item x="362"/>
        <item x="515"/>
        <item x="286"/>
        <item x="419"/>
        <item x="248"/>
        <item x="5"/>
        <item x="519"/>
        <item x="568"/>
        <item x="414"/>
        <item x="360"/>
        <item x="466"/>
        <item x="88"/>
        <item x="330"/>
        <item x="441"/>
        <item x="497"/>
        <item x="380"/>
        <item x="347"/>
        <item x="244"/>
        <item x="32"/>
        <item x="529"/>
        <item x="424"/>
        <item x="331"/>
        <item x="531"/>
        <item x="44"/>
        <item x="127"/>
        <item x="45"/>
        <item x="502"/>
        <item x="242"/>
        <item x="436"/>
        <item x="85"/>
        <item x="339"/>
        <item x="303"/>
        <item x="581"/>
        <item x="370"/>
        <item x="178"/>
        <item x="252"/>
        <item x="13"/>
        <item x="548"/>
        <item x="564"/>
        <item x="77"/>
        <item x="569"/>
        <item x="350"/>
        <item x="51"/>
        <item x="338"/>
        <item x="202"/>
        <item x="96"/>
        <item x="325"/>
        <item x="420"/>
        <item x="79"/>
        <item x="269"/>
        <item x="259"/>
        <item x="591"/>
        <item x="31"/>
        <item x="256"/>
        <item x="566"/>
        <item x="367"/>
        <item x="262"/>
        <item x="366"/>
        <item x="579"/>
        <item x="349"/>
        <item x="562"/>
        <item x="584"/>
        <item x="319"/>
        <item x="133"/>
        <item x="455"/>
        <item x="311"/>
        <item x="111"/>
        <item x="365"/>
        <item x="320"/>
        <item x="342"/>
        <item x="409"/>
        <item x="593"/>
        <item x="464"/>
        <item x="361"/>
        <item x="97"/>
        <item x="573"/>
        <item x="589"/>
        <item x="371"/>
        <item x="450"/>
        <item x="104"/>
        <item x="153"/>
        <item x="54"/>
        <item x="302"/>
        <item x="474"/>
        <item x="391"/>
        <item x="595"/>
        <item x="21"/>
        <item x="168"/>
        <item x="363"/>
        <item x="352"/>
        <item x="348"/>
        <item x="484"/>
        <item x="550"/>
        <item x="161"/>
        <item x="162"/>
        <item x="9"/>
        <item x="89"/>
        <item x="50"/>
        <item x="263"/>
        <item x="586"/>
        <item x="86"/>
        <item x="284"/>
        <item x="592"/>
        <item x="323"/>
        <item x="578"/>
        <item x="357"/>
        <item x="553"/>
        <item x="38"/>
        <item x="200"/>
        <item x="440"/>
        <item x="594"/>
        <item x="279"/>
        <item x="532"/>
        <item x="17"/>
        <item x="570"/>
        <item x="170"/>
        <item x="243"/>
        <item x="293"/>
        <item x="112"/>
        <item x="516"/>
        <item x="15"/>
        <item x="567"/>
        <item x="575"/>
        <item x="351"/>
        <item x="53"/>
        <item x="100"/>
        <item x="66"/>
        <item x="482"/>
        <item x="451"/>
        <item x="24"/>
        <item x="308"/>
        <item x="71"/>
        <item x="448"/>
        <item x="481"/>
        <item x="115"/>
        <item x="224"/>
        <item x="499"/>
        <item x="124"/>
        <item x="539"/>
        <item x="565"/>
        <item x="470"/>
        <item x="524"/>
        <item x="577"/>
        <item x="335"/>
        <item x="250"/>
        <item x="225"/>
        <item x="39"/>
        <item x="78"/>
        <item x="322"/>
        <item x="92"/>
        <item x="590"/>
        <item x="337"/>
        <item x="56"/>
        <item x="10"/>
        <item x="458"/>
        <item x="509"/>
        <item x="118"/>
        <item x="218"/>
        <item x="163"/>
        <item x="408"/>
        <item x="418"/>
        <item x="91"/>
        <item x="221"/>
        <item x="296"/>
        <item x="315"/>
        <item x="300"/>
        <item x="327"/>
        <item x="190"/>
        <item x="195"/>
        <item x="166"/>
        <item x="283"/>
        <item x="483"/>
        <item x="563"/>
        <item x="228"/>
        <item x="574"/>
        <item x="346"/>
        <item x="486"/>
        <item x="398"/>
        <item x="185"/>
        <item x="266"/>
        <item x="465"/>
        <item x="80"/>
        <item x="522"/>
        <item x="480"/>
        <item x="193"/>
        <item x="490"/>
        <item x="110"/>
        <item x="401"/>
        <item x="369"/>
        <item x="226"/>
        <item x="430"/>
        <item x="158"/>
        <item x="116"/>
        <item x="205"/>
        <item x="433"/>
        <item x="526"/>
        <item x="102"/>
        <item x="442"/>
        <item x="122"/>
        <item x="582"/>
        <item x="34"/>
        <item x="103"/>
        <item x="354"/>
        <item x="527"/>
        <item x="157"/>
        <item x="169"/>
        <item x="307"/>
        <item x="42"/>
        <item x="81"/>
        <item x="69"/>
        <item x="297"/>
        <item x="552"/>
        <item x="240"/>
        <item x="356"/>
        <item x="189"/>
        <item x="231"/>
        <item x="43"/>
        <item x="139"/>
        <item x="83"/>
        <item x="48"/>
        <item x="236"/>
        <item x="443"/>
        <item x="400"/>
        <item x="107"/>
        <item x="472"/>
        <item x="258"/>
        <item x="299"/>
        <item x="141"/>
        <item x="537"/>
        <item x="416"/>
        <item x="389"/>
        <item x="20"/>
        <item x="444"/>
        <item x="304"/>
        <item x="487"/>
        <item x="232"/>
        <item x="425"/>
        <item x="387"/>
        <item x="145"/>
        <item x="508"/>
        <item x="177"/>
        <item x="33"/>
        <item x="95"/>
        <item x="70"/>
        <item x="491"/>
        <item x="329"/>
        <item x="403"/>
        <item x="64"/>
        <item x="397"/>
        <item x="149"/>
        <item x="201"/>
        <item x="478"/>
        <item x="74"/>
        <item x="415"/>
        <item x="251"/>
        <item x="510"/>
        <item x="321"/>
        <item x="513"/>
        <item x="227"/>
        <item x="173"/>
        <item x="172"/>
        <item x="235"/>
        <item x="198"/>
        <item x="203"/>
        <item x="429"/>
        <item x="505"/>
        <item x="518"/>
        <item x="423"/>
        <item x="468"/>
        <item x="3"/>
        <item x="324"/>
        <item x="402"/>
        <item x="344"/>
        <item x="587"/>
        <item x="182"/>
        <item x="316"/>
        <item x="206"/>
        <item x="435"/>
        <item x="503"/>
        <item x="146"/>
        <item x="188"/>
        <item x="233"/>
        <item x="498"/>
        <item x="585"/>
        <item x="467"/>
        <item x="473"/>
        <item x="18"/>
        <item x="395"/>
        <item x="215"/>
        <item x="294"/>
        <item x="459"/>
        <item x="275"/>
        <item x="222"/>
        <item x="247"/>
        <item x="167"/>
        <item x="289"/>
        <item x="298"/>
        <item x="533"/>
        <item x="453"/>
        <item x="545"/>
        <item x="211"/>
        <item x="560"/>
        <item x="282"/>
        <item x="192"/>
        <item x="134"/>
        <item x="175"/>
        <item x="22"/>
        <item x="277"/>
        <item x="406"/>
        <item x="405"/>
        <item x="392"/>
        <item x="255"/>
        <item x="449"/>
        <item x="557"/>
        <item x="196"/>
        <item x="274"/>
        <item x="237"/>
        <item x="412"/>
        <item x="285"/>
        <item x="148"/>
        <item x="485"/>
        <item x="160"/>
        <item x="229"/>
        <item x="174"/>
        <item x="493"/>
        <item x="332"/>
        <item x="495"/>
        <item x="521"/>
        <item x="46"/>
        <item x="417"/>
        <item x="541"/>
        <item x="463"/>
        <item x="165"/>
        <item x="407"/>
        <item x="517"/>
        <item x="447"/>
        <item x="588"/>
        <item x="2"/>
        <item x="164"/>
        <item x="559"/>
        <item x="372"/>
        <item x="375"/>
        <item x="305"/>
        <item x="58"/>
        <item x="378"/>
        <item x="136"/>
        <item x="390"/>
        <item x="156"/>
        <item x="393"/>
        <item x="73"/>
        <item x="183"/>
        <item x="475"/>
        <item x="456"/>
        <item x="68"/>
        <item x="301"/>
        <item x="181"/>
        <item x="273"/>
        <item x="154"/>
        <item x="295"/>
        <item x="35"/>
        <item x="381"/>
        <item x="138"/>
        <item x="580"/>
        <item x="506"/>
        <item x="462"/>
        <item x="93"/>
        <item x="254"/>
        <item x="7"/>
        <item x="394"/>
        <item x="94"/>
        <item x="426"/>
        <item x="230"/>
        <item x="428"/>
        <item x="29"/>
        <item x="479"/>
        <item x="246"/>
        <item x="281"/>
        <item x="213"/>
        <item x="270"/>
        <item x="253"/>
        <item x="130"/>
        <item x="427"/>
        <item x="461"/>
        <item x="504"/>
        <item x="476"/>
        <item x="328"/>
        <item x="267"/>
        <item x="399"/>
        <item x="260"/>
        <item x="288"/>
        <item x="310"/>
        <item x="129"/>
        <item x="125"/>
        <item x="445"/>
        <item x="523"/>
        <item x="220"/>
        <item x="507"/>
        <item x="143"/>
        <item x="197"/>
        <item x="186"/>
        <item x="239"/>
        <item x="536"/>
        <item x="411"/>
        <item x="511"/>
        <item x="534"/>
        <item x="214"/>
        <item x="383"/>
        <item x="4"/>
        <item x="216"/>
        <item x="382"/>
        <item x="140"/>
        <item x="460"/>
        <item x="184"/>
        <item x="494"/>
        <item x="159"/>
        <item x="245"/>
        <item x="105"/>
        <item x="546"/>
        <item x="261"/>
        <item x="219"/>
        <item x="544"/>
        <item x="257"/>
        <item x="264"/>
        <item x="179"/>
        <item x="326"/>
        <item x="291"/>
        <item x="280"/>
        <item x="454"/>
        <item x="12"/>
        <item x="471"/>
        <item x="457"/>
        <item x="410"/>
        <item x="207"/>
        <item x="431"/>
        <item x="421"/>
        <item x="437"/>
        <item x="67"/>
        <item x="135"/>
        <item x="212"/>
        <item x="535"/>
        <item x="496"/>
        <item x="278"/>
        <item x="204"/>
        <item x="171"/>
        <item x="11"/>
        <item x="477"/>
        <item x="388"/>
        <item x="155"/>
        <item x="176"/>
        <item x="191"/>
        <item x="152"/>
        <item x="144"/>
        <item x="384"/>
        <item x="404"/>
        <item x="128"/>
        <item x="82"/>
        <item x="514"/>
        <item x="492"/>
        <item x="543"/>
        <item x="223"/>
        <item x="272"/>
        <item x="199"/>
        <item x="120"/>
        <item x="547"/>
        <item x="147"/>
        <item x="385"/>
        <item x="27"/>
        <item x="151"/>
        <item x="512"/>
        <item x="90"/>
        <item x="520"/>
        <item x="438"/>
        <item x="194"/>
        <item x="373"/>
        <item x="123"/>
        <item x="62"/>
        <item x="208"/>
        <item x="530"/>
        <item x="8"/>
        <item x="131"/>
        <item x="538"/>
        <item x="306"/>
        <item x="61"/>
        <item x="187"/>
        <item x="16"/>
        <item x="142"/>
        <item x="434"/>
        <item x="26"/>
        <item x="150"/>
        <item x="113"/>
        <item x="501"/>
        <item x="180"/>
        <item x="234"/>
        <item x="84"/>
        <item x="41"/>
        <item x="489"/>
        <item x="132"/>
        <item x="528"/>
        <item x="379"/>
        <item x="137"/>
        <item x="374"/>
        <item x="126"/>
        <item x="238"/>
        <item x="99"/>
        <item x="217"/>
        <item x="540"/>
        <item x="52"/>
        <item x="57"/>
        <item t="default"/>
      </items>
    </pivotField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555">
        <item x="127"/>
        <item x="97"/>
        <item x="326"/>
        <item x="367"/>
        <item x="482"/>
        <item x="541"/>
        <item x="1"/>
        <item x="397"/>
        <item x="320"/>
        <item x="318"/>
        <item x="392"/>
        <item x="300"/>
        <item x="532"/>
        <item x="529"/>
        <item x="510"/>
        <item x="26"/>
        <item x="526"/>
        <item x="315"/>
        <item x="298"/>
        <item x="522"/>
        <item x="533"/>
        <item x="31"/>
        <item x="548"/>
        <item x="116"/>
        <item x="539"/>
        <item x="543"/>
        <item x="515"/>
        <item x="516"/>
        <item x="511"/>
        <item x="394"/>
        <item x="512"/>
        <item x="114"/>
        <item x="172"/>
        <item x="14"/>
        <item x="536"/>
        <item x="239"/>
        <item x="521"/>
        <item x="530"/>
        <item x="517"/>
        <item x="231"/>
        <item x="13"/>
        <item x="203"/>
        <item x="101"/>
        <item x="549"/>
        <item x="244"/>
        <item x="524"/>
        <item x="316"/>
        <item x="319"/>
        <item x="546"/>
        <item x="514"/>
        <item x="86"/>
        <item x="61"/>
        <item x="531"/>
        <item x="494"/>
        <item x="538"/>
        <item x="0"/>
        <item x="122"/>
        <item x="219"/>
        <item x="216"/>
        <item x="527"/>
        <item x="321"/>
        <item x="460"/>
        <item x="299"/>
        <item x="199"/>
        <item x="72"/>
        <item x="194"/>
        <item x="537"/>
        <item x="519"/>
        <item x="322"/>
        <item x="488"/>
        <item x="106"/>
        <item x="189"/>
        <item x="270"/>
        <item x="323"/>
        <item x="534"/>
        <item x="478"/>
        <item x="58"/>
        <item x="295"/>
        <item x="528"/>
        <item x="51"/>
        <item x="370"/>
        <item x="409"/>
        <item x="179"/>
        <item x="155"/>
        <item x="157"/>
        <item x="41"/>
        <item x="247"/>
        <item x="154"/>
        <item x="38"/>
        <item x="196"/>
        <item x="284"/>
        <item x="330"/>
        <item x="550"/>
        <item x="282"/>
        <item x="69"/>
        <item x="502"/>
        <item x="160"/>
        <item x="171"/>
        <item x="443"/>
        <item x="20"/>
        <item x="213"/>
        <item x="204"/>
        <item x="551"/>
        <item x="371"/>
        <item x="108"/>
        <item x="382"/>
        <item x="535"/>
        <item x="87"/>
        <item x="50"/>
        <item x="260"/>
        <item x="104"/>
        <item x="346"/>
        <item x="408"/>
        <item x="310"/>
        <item x="66"/>
        <item x="266"/>
        <item x="236"/>
        <item x="545"/>
        <item x="186"/>
        <item x="337"/>
        <item x="378"/>
        <item x="304"/>
        <item x="327"/>
        <item x="303"/>
        <item x="414"/>
        <item x="129"/>
        <item x="76"/>
        <item x="237"/>
        <item x="56"/>
        <item x="134"/>
        <item x="509"/>
        <item x="5"/>
        <item x="553"/>
        <item x="324"/>
        <item x="205"/>
        <item x="334"/>
        <item x="3"/>
        <item x="55"/>
        <item x="141"/>
        <item x="450"/>
        <item x="195"/>
        <item x="164"/>
        <item x="417"/>
        <item x="62"/>
        <item x="192"/>
        <item x="269"/>
        <item x="495"/>
        <item x="552"/>
        <item x="398"/>
        <item x="473"/>
        <item x="94"/>
        <item x="464"/>
        <item x="374"/>
        <item x="272"/>
        <item x="462"/>
        <item x="376"/>
        <item x="143"/>
        <item x="29"/>
        <item x="353"/>
        <item x="279"/>
        <item x="289"/>
        <item x="504"/>
        <item x="75"/>
        <item x="19"/>
        <item x="6"/>
        <item x="391"/>
        <item x="290"/>
        <item x="525"/>
        <item x="384"/>
        <item x="297"/>
        <item x="444"/>
        <item x="470"/>
        <item x="33"/>
        <item x="490"/>
        <item x="513"/>
        <item x="235"/>
        <item x="325"/>
        <item x="547"/>
        <item x="372"/>
        <item x="45"/>
        <item x="426"/>
        <item x="119"/>
        <item x="445"/>
        <item x="278"/>
        <item x="77"/>
        <item x="227"/>
        <item x="446"/>
        <item x="245"/>
        <item x="110"/>
        <item x="264"/>
        <item x="293"/>
        <item x="100"/>
        <item x="373"/>
        <item x="162"/>
        <item x="88"/>
        <item x="332"/>
        <item x="78"/>
        <item x="405"/>
        <item x="111"/>
        <item x="463"/>
        <item x="348"/>
        <item x="9"/>
        <item x="307"/>
        <item x="10"/>
        <item x="540"/>
        <item x="275"/>
        <item x="403"/>
        <item x="243"/>
        <item x="48"/>
        <item x="224"/>
        <item x="83"/>
        <item x="485"/>
        <item x="117"/>
        <item x="96"/>
        <item x="523"/>
        <item x="15"/>
        <item x="223"/>
        <item x="152"/>
        <item x="429"/>
        <item x="21"/>
        <item x="448"/>
        <item x="542"/>
        <item x="292"/>
        <item x="492"/>
        <item x="80"/>
        <item x="431"/>
        <item x="406"/>
        <item x="150"/>
        <item x="217"/>
        <item x="347"/>
        <item x="176"/>
        <item x="43"/>
        <item x="449"/>
        <item x="103"/>
        <item x="257"/>
        <item x="35"/>
        <item x="71"/>
        <item x="254"/>
        <item x="354"/>
        <item x="285"/>
        <item x="425"/>
        <item x="131"/>
        <item x="335"/>
        <item x="428"/>
        <item x="169"/>
        <item x="177"/>
        <item x="314"/>
        <item x="210"/>
        <item x="301"/>
        <item x="306"/>
        <item x="253"/>
        <item x="251"/>
        <item x="92"/>
        <item x="24"/>
        <item x="85"/>
        <item x="369"/>
        <item x="144"/>
        <item x="230"/>
        <item x="468"/>
        <item x="358"/>
        <item x="305"/>
        <item x="355"/>
        <item x="420"/>
        <item x="60"/>
        <item x="151"/>
        <item x="402"/>
        <item x="344"/>
        <item x="380"/>
        <item x="156"/>
        <item x="313"/>
        <item x="377"/>
        <item x="95"/>
        <item x="220"/>
        <item x="302"/>
        <item x="91"/>
        <item x="226"/>
        <item x="396"/>
        <item x="215"/>
        <item x="287"/>
        <item x="140"/>
        <item x="265"/>
        <item x="386"/>
        <item x="432"/>
        <item x="238"/>
        <item x="363"/>
        <item x="183"/>
        <item x="308"/>
        <item x="23"/>
        <item x="472"/>
        <item x="44"/>
        <item x="175"/>
        <item x="288"/>
        <item x="36"/>
        <item x="268"/>
        <item x="375"/>
        <item x="17"/>
        <item x="34"/>
        <item x="99"/>
        <item x="187"/>
        <item x="360"/>
        <item x="200"/>
        <item x="39"/>
        <item x="466"/>
        <item x="222"/>
        <item x="258"/>
        <item x="418"/>
        <item x="246"/>
        <item x="49"/>
        <item x="109"/>
        <item x="415"/>
        <item x="52"/>
        <item x="221"/>
        <item x="250"/>
        <item x="437"/>
        <item x="263"/>
        <item x="312"/>
        <item x="59"/>
        <item x="163"/>
        <item x="331"/>
        <item x="40"/>
        <item x="487"/>
        <item x="352"/>
        <item x="158"/>
        <item x="184"/>
        <item x="496"/>
        <item x="173"/>
        <item x="259"/>
        <item x="401"/>
        <item x="115"/>
        <item x="390"/>
        <item x="161"/>
        <item x="365"/>
        <item x="190"/>
        <item x="387"/>
        <item x="412"/>
        <item x="261"/>
        <item x="383"/>
        <item x="474"/>
        <item x="385"/>
        <item x="79"/>
        <item x="276"/>
        <item x="442"/>
        <item x="234"/>
        <item x="167"/>
        <item x="459"/>
        <item x="296"/>
        <item x="166"/>
        <item x="481"/>
        <item x="125"/>
        <item x="233"/>
        <item x="427"/>
        <item x="400"/>
        <item x="22"/>
        <item x="262"/>
        <item x="465"/>
        <item x="53"/>
        <item x="135"/>
        <item x="339"/>
        <item x="197"/>
        <item x="68"/>
        <item x="291"/>
        <item x="453"/>
        <item x="424"/>
        <item x="182"/>
        <item x="430"/>
        <item x="359"/>
        <item x="170"/>
        <item x="198"/>
        <item x="436"/>
        <item x="283"/>
        <item x="389"/>
        <item x="447"/>
        <item x="57"/>
        <item x="107"/>
        <item x="168"/>
        <item x="393"/>
        <item x="37"/>
        <item x="54"/>
        <item x="452"/>
        <item x="102"/>
        <item x="499"/>
        <item x="274"/>
        <item x="349"/>
        <item x="388"/>
        <item x="113"/>
        <item x="440"/>
        <item x="248"/>
        <item x="120"/>
        <item x="351"/>
        <item x="368"/>
        <item x="544"/>
        <item x="379"/>
        <item x="317"/>
        <item x="70"/>
        <item x="461"/>
        <item x="410"/>
        <item x="435"/>
        <item x="201"/>
        <item x="74"/>
        <item x="484"/>
        <item x="2"/>
        <item x="240"/>
        <item x="507"/>
        <item x="208"/>
        <item x="311"/>
        <item x="421"/>
        <item x="84"/>
        <item x="180"/>
        <item x="434"/>
        <item x="467"/>
        <item x="178"/>
        <item x="340"/>
        <item x="471"/>
        <item x="413"/>
        <item x="271"/>
        <item x="90"/>
        <item x="136"/>
        <item x="133"/>
        <item x="338"/>
        <item x="207"/>
        <item x="138"/>
        <item x="341"/>
        <item x="500"/>
        <item x="232"/>
        <item x="228"/>
        <item x="497"/>
        <item x="357"/>
        <item x="361"/>
        <item x="209"/>
        <item x="159"/>
        <item x="191"/>
        <item x="286"/>
        <item x="479"/>
        <item x="124"/>
        <item x="225"/>
        <item x="480"/>
        <item x="455"/>
        <item x="273"/>
        <item x="153"/>
        <item x="294"/>
        <item x="520"/>
        <item x="67"/>
        <item x="350"/>
        <item x="423"/>
        <item x="399"/>
        <item x="356"/>
        <item x="309"/>
        <item x="407"/>
        <item x="280"/>
        <item x="333"/>
        <item x="18"/>
        <item x="362"/>
        <item x="65"/>
        <item x="149"/>
        <item x="345"/>
        <item x="416"/>
        <item x="404"/>
        <item x="211"/>
        <item x="105"/>
        <item x="411"/>
        <item x="148"/>
        <item x="489"/>
        <item x="4"/>
        <item x="422"/>
        <item x="456"/>
        <item x="46"/>
        <item x="165"/>
        <item x="188"/>
        <item x="364"/>
        <item x="185"/>
        <item x="25"/>
        <item x="518"/>
        <item x="123"/>
        <item x="469"/>
        <item x="8"/>
        <item x="142"/>
        <item x="343"/>
        <item x="255"/>
        <item x="126"/>
        <item x="458"/>
        <item x="457"/>
        <item x="281"/>
        <item x="277"/>
        <item x="147"/>
        <item x="242"/>
        <item x="11"/>
        <item x="130"/>
        <item x="439"/>
        <item x="506"/>
        <item x="28"/>
        <item x="366"/>
        <item x="146"/>
        <item x="218"/>
        <item x="64"/>
        <item x="73"/>
        <item x="503"/>
        <item x="112"/>
        <item x="476"/>
        <item x="229"/>
        <item x="477"/>
        <item x="505"/>
        <item x="493"/>
        <item x="508"/>
        <item x="47"/>
        <item x="241"/>
        <item x="118"/>
        <item x="328"/>
        <item x="249"/>
        <item x="438"/>
        <item x="82"/>
        <item x="256"/>
        <item x="193"/>
        <item x="81"/>
        <item x="128"/>
        <item x="63"/>
        <item x="181"/>
        <item x="454"/>
        <item x="381"/>
        <item x="93"/>
        <item x="498"/>
        <item x="206"/>
        <item x="202"/>
        <item x="16"/>
        <item x="137"/>
        <item x="30"/>
        <item x="441"/>
        <item x="12"/>
        <item x="433"/>
        <item x="267"/>
        <item x="252"/>
        <item x="7"/>
        <item x="174"/>
        <item x="214"/>
        <item x="27"/>
        <item x="501"/>
        <item x="491"/>
        <item x="145"/>
        <item x="121"/>
        <item x="329"/>
        <item x="395"/>
        <item x="419"/>
        <item x="132"/>
        <item x="336"/>
        <item x="139"/>
        <item x="342"/>
        <item x="475"/>
        <item x="89"/>
        <item x="483"/>
        <item x="486"/>
        <item x="451"/>
        <item x="42"/>
        <item x="98"/>
        <item x="212"/>
        <item h="1" x="32"/>
        <item t="default"/>
      </items>
    </pivotField>
  </pivotFields>
  <rowFields count="1">
    <field x="15"/>
  </rowFields>
  <rowItems count="499">
    <i>
      <x/>
    </i>
    <i>
      <x v="1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2"/>
    </i>
    <i>
      <x v="33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9"/>
    </i>
    <i>
      <x v="51"/>
    </i>
    <i>
      <x v="53"/>
    </i>
    <i>
      <x v="54"/>
    </i>
    <i>
      <x v="56"/>
    </i>
    <i>
      <x v="57"/>
    </i>
    <i>
      <x v="59"/>
    </i>
    <i>
      <x v="60"/>
    </i>
    <i>
      <x v="61"/>
    </i>
    <i>
      <x v="63"/>
    </i>
    <i>
      <x v="64"/>
    </i>
    <i>
      <x v="65"/>
    </i>
    <i>
      <x v="66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9"/>
    </i>
    <i>
      <x v="80"/>
    </i>
    <i>
      <x v="83"/>
    </i>
    <i>
      <x v="84"/>
    </i>
    <i>
      <x v="85"/>
    </i>
    <i>
      <x v="86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8"/>
    </i>
    <i>
      <x v="99"/>
    </i>
    <i>
      <x v="100"/>
    </i>
    <i>
      <x v="101"/>
    </i>
    <i>
      <x v="102"/>
    </i>
    <i>
      <x v="103"/>
    </i>
    <i>
      <x v="105"/>
    </i>
    <i>
      <x v="106"/>
    </i>
    <i>
      <x v="107"/>
    </i>
    <i>
      <x v="109"/>
    </i>
    <i>
      <x v="110"/>
    </i>
    <i>
      <x v="111"/>
    </i>
    <i>
      <x v="113"/>
    </i>
    <i>
      <x v="114"/>
    </i>
    <i>
      <x v="115"/>
    </i>
    <i>
      <x v="116"/>
    </i>
    <i>
      <x v="117"/>
    </i>
    <i>
      <x v="120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1"/>
    </i>
    <i>
      <x v="142"/>
    </i>
    <i>
      <x v="144"/>
    </i>
    <i>
      <x v="146"/>
    </i>
    <i>
      <x v="148"/>
    </i>
    <i>
      <x v="149"/>
    </i>
    <i>
      <x v="153"/>
    </i>
    <i>
      <x v="154"/>
    </i>
    <i>
      <x v="155"/>
    </i>
    <i>
      <x v="156"/>
    </i>
    <i>
      <x v="159"/>
    </i>
    <i>
      <x v="160"/>
    </i>
    <i>
      <x v="161"/>
    </i>
    <i>
      <x v="162"/>
    </i>
    <i>
      <x v="163"/>
    </i>
    <i>
      <x v="164"/>
    </i>
    <i>
      <x v="166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2"/>
    </i>
    <i>
      <x v="213"/>
    </i>
    <i>
      <x v="214"/>
    </i>
    <i>
      <x v="215"/>
    </i>
    <i>
      <x v="216"/>
    </i>
    <i>
      <x v="217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40"/>
    </i>
    <i>
      <x v="241"/>
    </i>
    <i>
      <x v="242"/>
    </i>
    <i>
      <x v="243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1"/>
    </i>
    <i>
      <x v="262"/>
    </i>
    <i>
      <x v="264"/>
    </i>
    <i>
      <x v="265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9"/>
    </i>
    <i>
      <x v="290"/>
    </i>
    <i>
      <x v="291"/>
    </i>
    <i>
      <x v="292"/>
    </i>
    <i>
      <x v="295"/>
    </i>
    <i>
      <x v="296"/>
    </i>
    <i>
      <x v="297"/>
    </i>
    <i>
      <x v="300"/>
    </i>
    <i>
      <x v="301"/>
    </i>
    <i>
      <x v="302"/>
    </i>
    <i>
      <x v="303"/>
    </i>
    <i>
      <x v="304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4"/>
    </i>
    <i>
      <x v="316"/>
    </i>
    <i>
      <x v="317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2"/>
    </i>
    <i>
      <x v="363"/>
    </i>
    <i>
      <x v="365"/>
    </i>
    <i>
      <x v="366"/>
    </i>
    <i>
      <x v="367"/>
    </i>
    <i>
      <x v="368"/>
    </i>
    <i>
      <x v="370"/>
    </i>
    <i>
      <x v="371"/>
    </i>
    <i>
      <x v="372"/>
    </i>
    <i>
      <x v="373"/>
    </i>
    <i>
      <x v="374"/>
    </i>
    <i>
      <x v="376"/>
    </i>
    <i>
      <x v="377"/>
    </i>
    <i>
      <x v="378"/>
    </i>
    <i>
      <x v="379"/>
    </i>
    <i>
      <x v="380"/>
    </i>
    <i>
      <x v="381"/>
    </i>
    <i>
      <x v="383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9"/>
    </i>
    <i>
      <x v="431"/>
    </i>
    <i>
      <x v="432"/>
    </i>
    <i>
      <x v="433"/>
    </i>
    <i>
      <x v="434"/>
    </i>
    <i>
      <x v="435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5"/>
    </i>
    <i>
      <x v="536"/>
    </i>
    <i>
      <x v="537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1"/>
    </i>
    <i>
      <x v="592"/>
    </i>
    <i>
      <x v="593"/>
    </i>
    <i>
      <x v="594"/>
    </i>
    <i t="grand">
      <x/>
    </i>
  </rowItems>
  <colItems count="1">
    <i/>
  </colItems>
  <pageFields count="6">
    <pageField fld="3" item="1" hier="-1"/>
    <pageField fld="2" hier="-1"/>
    <pageField fld="21" hier="-1"/>
    <pageField fld="16" item="1" hier="-1"/>
    <pageField fld="12" item="1" hier="-1"/>
    <pageField fld="8" item="1" hier="-1"/>
  </pageFields>
  <dataFields count="1">
    <dataField name="Sum of Active (0/1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7C3F9-A0BA-4C54-A135-03A983DB7D18}" name="PivotTable1" cacheId="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B389" firstHeaderRow="2" firstDataRow="2" firstDataCol="1" rowPageCount="6" colPageCount="1"/>
  <pivotFields count="22">
    <pivotField compact="0" outline="0" showAll="0"/>
    <pivotField compact="0" outline="0" showAll="0"/>
    <pivotField axis="axisPage" compact="0" outline="0" showAll="0">
      <items count="15">
        <item x="2"/>
        <item x="9"/>
        <item x="4"/>
        <item x="3"/>
        <item x="1"/>
        <item x="6"/>
        <item x="0"/>
        <item x="5"/>
        <item x="7"/>
        <item x="11"/>
        <item x="8"/>
        <item x="12"/>
        <item x="13"/>
        <item x="10"/>
        <item t="default"/>
      </items>
    </pivotField>
    <pivotField axis="axisPage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  <pivotField axis="axisPage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axis="axisRow" compact="0" outline="0" showAll="0">
      <items count="427">
        <item x="49"/>
        <item x="260"/>
        <item x="343"/>
        <item x="279"/>
        <item x="313"/>
        <item x="157"/>
        <item x="270"/>
        <item x="400"/>
        <item x="266"/>
        <item x="288"/>
        <item x="186"/>
        <item x="187"/>
        <item x="57"/>
        <item x="284"/>
        <item x="291"/>
        <item x="250"/>
        <item x="269"/>
        <item x="414"/>
        <item x="382"/>
        <item x="51"/>
        <item x="397"/>
        <item x="413"/>
        <item x="377"/>
        <item x="285"/>
        <item x="404"/>
        <item x="271"/>
        <item x="264"/>
        <item x="387"/>
        <item x="263"/>
        <item x="407"/>
        <item x="26"/>
        <item x="335"/>
        <item x="124"/>
        <item x="106"/>
        <item x="405"/>
        <item x="188"/>
        <item x="268"/>
        <item x="148"/>
        <item x="100"/>
        <item x="412"/>
        <item x="276"/>
        <item x="425"/>
        <item x="75"/>
        <item x="416"/>
        <item x="281"/>
        <item x="202"/>
        <item x="52"/>
        <item x="418"/>
        <item x="398"/>
        <item x="261"/>
        <item x="247"/>
        <item x="327"/>
        <item x="63"/>
        <item x="89"/>
        <item x="410"/>
        <item x="290"/>
        <item x="251"/>
        <item x="121"/>
        <item x="118"/>
        <item x="58"/>
        <item x="420"/>
        <item x="273"/>
        <item x="64"/>
        <item x="411"/>
        <item x="31"/>
        <item x="253"/>
        <item x="346"/>
        <item x="128"/>
        <item x="262"/>
        <item x="254"/>
        <item x="274"/>
        <item x="422"/>
        <item x="112"/>
        <item x="278"/>
        <item x="184"/>
        <item x="14"/>
        <item x="402"/>
        <item x="249"/>
        <item x="231"/>
        <item x="170"/>
        <item x="1"/>
        <item x="167"/>
        <item x="173"/>
        <item x="163"/>
        <item x="298"/>
        <item x="201"/>
        <item x="32"/>
        <item x="103"/>
        <item x="401"/>
        <item x="242"/>
        <item x="164"/>
        <item x="385"/>
        <item x="419"/>
        <item x="325"/>
        <item x="6"/>
        <item x="370"/>
        <item x="105"/>
        <item x="297"/>
        <item x="196"/>
        <item x="292"/>
        <item x="44"/>
        <item x="283"/>
        <item x="248"/>
        <item x="46"/>
        <item x="423"/>
        <item x="191"/>
        <item x="119"/>
        <item x="319"/>
        <item x="363"/>
        <item x="185"/>
        <item x="336"/>
        <item x="55"/>
        <item x="90"/>
        <item x="87"/>
        <item x="183"/>
        <item x="277"/>
        <item x="380"/>
        <item x="153"/>
        <item x="88"/>
        <item x="372"/>
        <item x="0"/>
        <item x="354"/>
        <item x="317"/>
        <item x="286"/>
        <item x="138"/>
        <item x="295"/>
        <item x="314"/>
        <item x="339"/>
        <item x="322"/>
        <item x="54"/>
        <item x="357"/>
        <item x="41"/>
        <item x="256"/>
        <item x="233"/>
        <item x="289"/>
        <item x="388"/>
        <item x="275"/>
        <item x="293"/>
        <item x="302"/>
        <item x="424"/>
        <item x="79"/>
        <item x="181"/>
        <item x="78"/>
        <item x="29"/>
        <item x="38"/>
        <item x="287"/>
        <item x="104"/>
        <item x="177"/>
        <item x="21"/>
        <item x="108"/>
        <item x="296"/>
        <item x="152"/>
        <item x="222"/>
        <item x="141"/>
        <item x="341"/>
        <item x="272"/>
        <item x="417"/>
        <item x="265"/>
        <item x="227"/>
        <item x="97"/>
        <item x="126"/>
        <item x="139"/>
        <item x="115"/>
        <item x="204"/>
        <item x="318"/>
        <item x="156"/>
        <item x="33"/>
        <item x="406"/>
        <item x="384"/>
        <item x="252"/>
        <item x="197"/>
        <item x="109"/>
        <item x="348"/>
        <item x="178"/>
        <item x="267"/>
        <item x="168"/>
        <item x="15"/>
        <item x="340"/>
        <item x="408"/>
        <item x="101"/>
        <item x="241"/>
        <item x="20"/>
        <item x="258"/>
        <item x="77"/>
        <item x="166"/>
        <item x="216"/>
        <item x="200"/>
        <item x="189"/>
        <item x="60"/>
        <item x="257"/>
        <item x="150"/>
        <item x="113"/>
        <item x="409"/>
        <item x="62"/>
        <item x="98"/>
        <item x="45"/>
        <item x="10"/>
        <item x="373"/>
        <item x="9"/>
        <item x="282"/>
        <item x="195"/>
        <item x="345"/>
        <item x="307"/>
        <item x="246"/>
        <item x="375"/>
        <item x="19"/>
        <item x="234"/>
        <item x="94"/>
        <item x="219"/>
        <item x="299"/>
        <item x="116"/>
        <item x="220"/>
        <item x="364"/>
        <item x="329"/>
        <item x="353"/>
        <item x="190"/>
        <item x="337"/>
        <item x="123"/>
        <item x="309"/>
        <item x="328"/>
        <item x="91"/>
        <item x="240"/>
        <item x="50"/>
        <item x="228"/>
        <item x="238"/>
        <item x="59"/>
        <item x="225"/>
        <item x="40"/>
        <item x="350"/>
        <item x="84"/>
        <item x="399"/>
        <item x="81"/>
        <item x="237"/>
        <item x="145"/>
        <item x="396"/>
        <item x="24"/>
        <item x="332"/>
        <item x="403"/>
        <item x="176"/>
        <item x="255"/>
        <item x="69"/>
        <item x="161"/>
        <item x="304"/>
        <item x="280"/>
        <item x="120"/>
        <item x="334"/>
        <item x="366"/>
        <item x="175"/>
        <item x="358"/>
        <item x="76"/>
        <item x="133"/>
        <item x="294"/>
        <item x="53"/>
        <item x="149"/>
        <item x="154"/>
        <item x="80"/>
        <item x="213"/>
        <item x="111"/>
        <item x="130"/>
        <item x="5"/>
        <item x="127"/>
        <item x="73"/>
        <item x="13"/>
        <item x="143"/>
        <item x="192"/>
        <item x="147"/>
        <item x="209"/>
        <item x="172"/>
        <item x="36"/>
        <item x="324"/>
        <item x="193"/>
        <item x="206"/>
        <item x="320"/>
        <item x="392"/>
        <item x="171"/>
        <item x="22"/>
        <item x="146"/>
        <item x="371"/>
        <item x="310"/>
        <item x="239"/>
        <item x="355"/>
        <item x="151"/>
        <item x="144"/>
        <item x="303"/>
        <item x="110"/>
        <item x="74"/>
        <item x="34"/>
        <item x="214"/>
        <item x="70"/>
        <item x="67"/>
        <item x="99"/>
        <item x="415"/>
        <item x="351"/>
        <item x="212"/>
        <item x="259"/>
        <item x="223"/>
        <item x="421"/>
        <item x="347"/>
        <item x="365"/>
        <item x="107"/>
        <item x="333"/>
        <item x="374"/>
        <item x="23"/>
        <item x="330"/>
        <item x="243"/>
        <item x="362"/>
        <item x="315"/>
        <item x="394"/>
        <item x="142"/>
        <item x="82"/>
        <item x="323"/>
        <item x="331"/>
        <item x="359"/>
        <item x="391"/>
        <item x="344"/>
        <item x="17"/>
        <item x="72"/>
        <item x="215"/>
        <item x="376"/>
        <item x="311"/>
        <item x="308"/>
        <item x="356"/>
        <item x="136"/>
        <item x="300"/>
        <item x="179"/>
        <item x="210"/>
        <item x="114"/>
        <item x="211"/>
        <item x="386"/>
        <item x="245"/>
        <item x="134"/>
        <item x="368"/>
        <item x="131"/>
        <item x="236"/>
        <item x="39"/>
        <item x="61"/>
        <item x="71"/>
        <item x="43"/>
        <item x="235"/>
        <item x="393"/>
        <item x="301"/>
        <item x="3"/>
        <item x="96"/>
        <item x="11"/>
        <item x="56"/>
        <item x="205"/>
        <item x="232"/>
        <item x="155"/>
        <item x="224"/>
        <item x="360"/>
        <item x="158"/>
        <item x="85"/>
        <item x="66"/>
        <item x="389"/>
        <item x="30"/>
        <item x="2"/>
        <item x="140"/>
        <item x="47"/>
        <item x="217"/>
        <item x="25"/>
        <item x="349"/>
        <item x="93"/>
        <item x="165"/>
        <item x="162"/>
        <item x="229"/>
        <item x="369"/>
        <item x="383"/>
        <item x="160"/>
        <item x="361"/>
        <item x="18"/>
        <item x="182"/>
        <item x="306"/>
        <item x="305"/>
        <item x="230"/>
        <item x="7"/>
        <item x="28"/>
        <item x="95"/>
        <item x="68"/>
        <item x="132"/>
        <item x="352"/>
        <item x="321"/>
        <item x="122"/>
        <item x="48"/>
        <item x="169"/>
        <item x="117"/>
        <item x="379"/>
        <item x="221"/>
        <item x="199"/>
        <item x="4"/>
        <item x="137"/>
        <item x="316"/>
        <item x="395"/>
        <item x="37"/>
        <item x="326"/>
        <item x="207"/>
        <item x="342"/>
        <item x="174"/>
        <item x="367"/>
        <item x="208"/>
        <item x="42"/>
        <item x="381"/>
        <item x="198"/>
        <item x="390"/>
        <item x="8"/>
        <item x="83"/>
        <item x="338"/>
        <item x="226"/>
        <item x="12"/>
        <item x="16"/>
        <item x="312"/>
        <item x="92"/>
        <item x="125"/>
        <item x="129"/>
        <item x="244"/>
        <item x="194"/>
        <item x="203"/>
        <item x="218"/>
        <item x="378"/>
        <item x="27"/>
        <item x="65"/>
        <item x="102"/>
        <item x="180"/>
        <item x="86"/>
        <item x="159"/>
        <item x="135"/>
        <item x="35"/>
        <item t="default"/>
      </items>
    </pivotField>
    <pivotField compact="0" outline="0" showAll="0"/>
    <pivotField axis="axisPage" compact="0" outline="0" multipleItemSelectionAllowed="1" showAll="0">
      <items count="555">
        <item x="127"/>
        <item x="97"/>
        <item x="326"/>
        <item x="367"/>
        <item x="482"/>
        <item x="541"/>
        <item x="1"/>
        <item x="397"/>
        <item x="320"/>
        <item x="318"/>
        <item x="392"/>
        <item x="300"/>
        <item x="532"/>
        <item x="529"/>
        <item x="510"/>
        <item x="26"/>
        <item x="526"/>
        <item x="315"/>
        <item x="298"/>
        <item x="522"/>
        <item x="533"/>
        <item x="31"/>
        <item x="548"/>
        <item x="116"/>
        <item x="539"/>
        <item x="543"/>
        <item x="515"/>
        <item x="516"/>
        <item x="511"/>
        <item x="394"/>
        <item x="512"/>
        <item x="114"/>
        <item x="172"/>
        <item x="14"/>
        <item x="536"/>
        <item x="239"/>
        <item x="521"/>
        <item x="530"/>
        <item x="517"/>
        <item x="231"/>
        <item x="13"/>
        <item x="203"/>
        <item x="101"/>
        <item x="549"/>
        <item x="244"/>
        <item x="524"/>
        <item x="316"/>
        <item x="319"/>
        <item x="546"/>
        <item x="514"/>
        <item x="86"/>
        <item x="61"/>
        <item x="531"/>
        <item x="494"/>
        <item x="538"/>
        <item x="0"/>
        <item x="122"/>
        <item x="219"/>
        <item x="216"/>
        <item x="527"/>
        <item x="321"/>
        <item x="460"/>
        <item x="299"/>
        <item x="199"/>
        <item x="72"/>
        <item x="194"/>
        <item x="537"/>
        <item x="519"/>
        <item x="322"/>
        <item x="488"/>
        <item x="106"/>
        <item x="189"/>
        <item x="270"/>
        <item x="323"/>
        <item x="534"/>
        <item x="478"/>
        <item x="58"/>
        <item x="295"/>
        <item x="528"/>
        <item x="51"/>
        <item x="370"/>
        <item x="409"/>
        <item x="179"/>
        <item x="155"/>
        <item x="157"/>
        <item x="41"/>
        <item x="247"/>
        <item x="154"/>
        <item x="38"/>
        <item x="196"/>
        <item x="284"/>
        <item x="330"/>
        <item x="550"/>
        <item x="282"/>
        <item x="69"/>
        <item x="502"/>
        <item x="160"/>
        <item x="171"/>
        <item x="443"/>
        <item x="20"/>
        <item x="213"/>
        <item x="204"/>
        <item x="551"/>
        <item x="371"/>
        <item x="108"/>
        <item x="382"/>
        <item x="535"/>
        <item x="87"/>
        <item x="50"/>
        <item x="260"/>
        <item x="104"/>
        <item x="346"/>
        <item x="408"/>
        <item x="310"/>
        <item x="66"/>
        <item x="266"/>
        <item x="236"/>
        <item x="545"/>
        <item x="186"/>
        <item x="337"/>
        <item x="378"/>
        <item x="304"/>
        <item x="327"/>
        <item x="303"/>
        <item x="414"/>
        <item x="129"/>
        <item x="76"/>
        <item x="237"/>
        <item x="56"/>
        <item x="134"/>
        <item x="509"/>
        <item x="5"/>
        <item x="553"/>
        <item x="324"/>
        <item x="205"/>
        <item x="334"/>
        <item x="3"/>
        <item x="55"/>
        <item x="141"/>
        <item x="450"/>
        <item x="195"/>
        <item x="164"/>
        <item x="417"/>
        <item x="62"/>
        <item x="192"/>
        <item x="269"/>
        <item x="495"/>
        <item x="552"/>
        <item x="398"/>
        <item x="473"/>
        <item x="94"/>
        <item x="464"/>
        <item x="374"/>
        <item x="272"/>
        <item x="462"/>
        <item x="376"/>
        <item x="143"/>
        <item x="29"/>
        <item x="353"/>
        <item x="279"/>
        <item x="289"/>
        <item x="504"/>
        <item x="75"/>
        <item x="19"/>
        <item x="6"/>
        <item x="391"/>
        <item x="290"/>
        <item x="525"/>
        <item x="384"/>
        <item x="297"/>
        <item x="444"/>
        <item x="470"/>
        <item x="33"/>
        <item x="490"/>
        <item x="513"/>
        <item x="235"/>
        <item x="325"/>
        <item x="547"/>
        <item x="372"/>
        <item x="45"/>
        <item x="426"/>
        <item x="119"/>
        <item x="445"/>
        <item x="278"/>
        <item x="77"/>
        <item x="227"/>
        <item x="446"/>
        <item x="245"/>
        <item x="110"/>
        <item x="264"/>
        <item x="293"/>
        <item x="100"/>
        <item x="373"/>
        <item x="162"/>
        <item x="88"/>
        <item x="332"/>
        <item x="78"/>
        <item x="405"/>
        <item x="111"/>
        <item x="463"/>
        <item x="348"/>
        <item x="9"/>
        <item x="307"/>
        <item x="10"/>
        <item x="540"/>
        <item x="275"/>
        <item x="403"/>
        <item x="243"/>
        <item x="48"/>
        <item x="224"/>
        <item x="83"/>
        <item x="485"/>
        <item x="117"/>
        <item x="96"/>
        <item x="523"/>
        <item x="15"/>
        <item x="223"/>
        <item x="152"/>
        <item x="429"/>
        <item x="21"/>
        <item x="448"/>
        <item x="542"/>
        <item x="292"/>
        <item x="492"/>
        <item x="80"/>
        <item x="431"/>
        <item x="406"/>
        <item x="150"/>
        <item x="217"/>
        <item x="347"/>
        <item x="176"/>
        <item x="43"/>
        <item x="449"/>
        <item x="103"/>
        <item x="257"/>
        <item x="35"/>
        <item x="71"/>
        <item x="254"/>
        <item x="354"/>
        <item x="285"/>
        <item x="425"/>
        <item x="131"/>
        <item x="335"/>
        <item x="428"/>
        <item x="169"/>
        <item x="177"/>
        <item x="314"/>
        <item x="210"/>
        <item x="301"/>
        <item x="306"/>
        <item x="253"/>
        <item x="251"/>
        <item x="92"/>
        <item x="24"/>
        <item x="85"/>
        <item x="369"/>
        <item x="144"/>
        <item x="230"/>
        <item x="468"/>
        <item x="358"/>
        <item x="305"/>
        <item x="355"/>
        <item x="420"/>
        <item x="60"/>
        <item x="151"/>
        <item x="402"/>
        <item x="344"/>
        <item x="380"/>
        <item x="156"/>
        <item x="313"/>
        <item x="377"/>
        <item x="95"/>
        <item x="220"/>
        <item x="302"/>
        <item x="91"/>
        <item x="226"/>
        <item x="396"/>
        <item x="215"/>
        <item x="287"/>
        <item x="140"/>
        <item x="265"/>
        <item x="386"/>
        <item x="432"/>
        <item x="238"/>
        <item x="363"/>
        <item x="183"/>
        <item x="308"/>
        <item x="23"/>
        <item x="472"/>
        <item x="44"/>
        <item x="175"/>
        <item x="288"/>
        <item x="36"/>
        <item x="268"/>
        <item x="375"/>
        <item x="17"/>
        <item x="34"/>
        <item x="99"/>
        <item x="187"/>
        <item x="360"/>
        <item x="200"/>
        <item x="39"/>
        <item x="466"/>
        <item x="222"/>
        <item x="258"/>
        <item x="418"/>
        <item x="246"/>
        <item x="49"/>
        <item x="109"/>
        <item x="415"/>
        <item x="52"/>
        <item x="221"/>
        <item x="250"/>
        <item x="437"/>
        <item x="263"/>
        <item x="312"/>
        <item x="59"/>
        <item x="163"/>
        <item x="331"/>
        <item x="40"/>
        <item x="487"/>
        <item x="352"/>
        <item x="158"/>
        <item x="184"/>
        <item x="496"/>
        <item x="173"/>
        <item x="259"/>
        <item x="401"/>
        <item x="115"/>
        <item x="390"/>
        <item x="161"/>
        <item x="365"/>
        <item x="190"/>
        <item x="387"/>
        <item x="412"/>
        <item x="261"/>
        <item x="383"/>
        <item x="474"/>
        <item x="385"/>
        <item x="79"/>
        <item x="276"/>
        <item x="442"/>
        <item x="234"/>
        <item x="167"/>
        <item x="459"/>
        <item x="296"/>
        <item x="166"/>
        <item x="481"/>
        <item x="125"/>
        <item x="233"/>
        <item x="427"/>
        <item x="400"/>
        <item x="22"/>
        <item x="262"/>
        <item x="465"/>
        <item x="53"/>
        <item x="135"/>
        <item x="339"/>
        <item x="197"/>
        <item x="68"/>
        <item x="291"/>
        <item x="453"/>
        <item x="424"/>
        <item x="182"/>
        <item x="430"/>
        <item x="359"/>
        <item x="170"/>
        <item x="198"/>
        <item x="436"/>
        <item x="283"/>
        <item x="389"/>
        <item x="447"/>
        <item x="57"/>
        <item x="107"/>
        <item x="168"/>
        <item x="393"/>
        <item x="37"/>
        <item x="54"/>
        <item x="452"/>
        <item x="102"/>
        <item x="499"/>
        <item x="274"/>
        <item x="349"/>
        <item x="388"/>
        <item x="113"/>
        <item x="440"/>
        <item x="248"/>
        <item x="120"/>
        <item x="351"/>
        <item x="368"/>
        <item x="544"/>
        <item x="379"/>
        <item x="317"/>
        <item x="70"/>
        <item x="461"/>
        <item x="410"/>
        <item x="435"/>
        <item x="201"/>
        <item x="74"/>
        <item x="484"/>
        <item x="2"/>
        <item x="240"/>
        <item x="507"/>
        <item x="208"/>
        <item x="311"/>
        <item x="421"/>
        <item x="84"/>
        <item x="180"/>
        <item x="434"/>
        <item x="467"/>
        <item x="178"/>
        <item x="340"/>
        <item x="471"/>
        <item x="413"/>
        <item x="271"/>
        <item x="90"/>
        <item x="136"/>
        <item x="133"/>
        <item x="338"/>
        <item x="207"/>
        <item x="138"/>
        <item x="341"/>
        <item x="500"/>
        <item x="232"/>
        <item x="228"/>
        <item x="497"/>
        <item x="357"/>
        <item x="361"/>
        <item x="209"/>
        <item x="159"/>
        <item x="191"/>
        <item x="286"/>
        <item x="479"/>
        <item x="124"/>
        <item x="225"/>
        <item x="480"/>
        <item x="455"/>
        <item x="273"/>
        <item x="153"/>
        <item x="294"/>
        <item x="520"/>
        <item x="67"/>
        <item x="350"/>
        <item x="423"/>
        <item x="399"/>
        <item x="356"/>
        <item x="309"/>
        <item x="407"/>
        <item x="280"/>
        <item x="333"/>
        <item x="18"/>
        <item x="362"/>
        <item x="65"/>
        <item x="149"/>
        <item x="345"/>
        <item x="416"/>
        <item x="404"/>
        <item x="211"/>
        <item x="105"/>
        <item x="411"/>
        <item x="148"/>
        <item x="489"/>
        <item x="4"/>
        <item x="422"/>
        <item x="456"/>
        <item x="46"/>
        <item x="165"/>
        <item x="188"/>
        <item x="364"/>
        <item x="185"/>
        <item x="25"/>
        <item x="518"/>
        <item x="123"/>
        <item x="469"/>
        <item x="8"/>
        <item x="142"/>
        <item x="343"/>
        <item x="255"/>
        <item x="126"/>
        <item x="458"/>
        <item x="457"/>
        <item x="281"/>
        <item x="277"/>
        <item x="147"/>
        <item x="242"/>
        <item x="11"/>
        <item x="130"/>
        <item x="439"/>
        <item x="506"/>
        <item x="28"/>
        <item x="366"/>
        <item x="146"/>
        <item x="218"/>
        <item x="64"/>
        <item x="73"/>
        <item x="503"/>
        <item x="112"/>
        <item x="476"/>
        <item x="229"/>
        <item x="477"/>
        <item x="505"/>
        <item x="493"/>
        <item x="508"/>
        <item x="47"/>
        <item x="241"/>
        <item x="118"/>
        <item x="328"/>
        <item x="249"/>
        <item x="438"/>
        <item x="82"/>
        <item x="256"/>
        <item x="193"/>
        <item x="81"/>
        <item x="128"/>
        <item x="63"/>
        <item x="181"/>
        <item x="454"/>
        <item x="381"/>
        <item x="93"/>
        <item x="498"/>
        <item x="206"/>
        <item x="202"/>
        <item x="16"/>
        <item x="137"/>
        <item x="30"/>
        <item x="441"/>
        <item x="12"/>
        <item x="433"/>
        <item x="267"/>
        <item x="252"/>
        <item x="7"/>
        <item x="174"/>
        <item x="214"/>
        <item x="27"/>
        <item x="501"/>
        <item x="491"/>
        <item x="145"/>
        <item x="121"/>
        <item x="329"/>
        <item x="395"/>
        <item x="419"/>
        <item x="132"/>
        <item x="336"/>
        <item x="139"/>
        <item x="342"/>
        <item x="475"/>
        <item x="89"/>
        <item x="483"/>
        <item x="486"/>
        <item x="451"/>
        <item x="42"/>
        <item x="98"/>
        <item x="212"/>
        <item h="1" x="32"/>
        <item t="default"/>
      </items>
    </pivotField>
  </pivotFields>
  <rowFields count="1">
    <field x="19"/>
  </rowFields>
  <rowItems count="380">
    <i>
      <x/>
    </i>
    <i>
      <x v="1"/>
    </i>
    <i>
      <x v="4"/>
    </i>
    <i>
      <x v="5"/>
    </i>
    <i>
      <x v="6"/>
    </i>
    <i>
      <x v="7"/>
    </i>
    <i>
      <x v="12"/>
    </i>
    <i>
      <x v="15"/>
    </i>
    <i>
      <x v="17"/>
    </i>
    <i>
      <x v="18"/>
    </i>
    <i>
      <x v="19"/>
    </i>
    <i>
      <x v="20"/>
    </i>
    <i>
      <x v="21"/>
    </i>
    <i>
      <x v="24"/>
    </i>
    <i>
      <x v="25"/>
    </i>
    <i>
      <x v="26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2"/>
    </i>
    <i>
      <x v="63"/>
    </i>
    <i>
      <x v="64"/>
    </i>
    <i>
      <x v="66"/>
    </i>
    <i>
      <x v="67"/>
    </i>
    <i>
      <x v="68"/>
    </i>
    <i>
      <x v="69"/>
    </i>
    <i>
      <x v="70"/>
    </i>
    <i>
      <x v="71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3"/>
    </i>
    <i>
      <x v="124"/>
    </i>
    <i>
      <x v="126"/>
    </i>
    <i>
      <x v="127"/>
    </i>
    <i>
      <x v="128"/>
    </i>
    <i>
      <x v="129"/>
    </i>
    <i>
      <x v="131"/>
    </i>
    <i>
      <x v="132"/>
    </i>
    <i>
      <x v="133"/>
    </i>
    <i>
      <x v="134"/>
    </i>
    <i>
      <x v="135"/>
    </i>
    <i>
      <x v="137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7"/>
    </i>
    <i>
      <x v="308"/>
    </i>
    <i>
      <x v="309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 t="grand">
      <x/>
    </i>
  </rowItems>
  <colItems count="1">
    <i/>
  </colItems>
  <pageFields count="6">
    <pageField fld="3" item="1" hier="-1"/>
    <pageField fld="2" hier="-1"/>
    <pageField fld="21" hier="-1"/>
    <pageField fld="16" item="1" hier="-1"/>
    <pageField fld="12" item="1" hier="-1"/>
    <pageField fld="8" item="1" hier="-1"/>
  </pageFields>
  <dataFields count="1">
    <dataField name="Sum of Active (0/1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07123-43D8-4822-B85D-E075893B0B30}" name="PivotTable1" cacheId="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8:B501" firstHeaderRow="2" firstDataRow="2" firstDataCol="1" rowPageCount="5" colPageCount="1"/>
  <pivotFields count="22">
    <pivotField compact="0" outline="0" showAll="0"/>
    <pivotField compact="0" outline="0" showAll="0"/>
    <pivotField axis="axisPage" compact="0" outline="0" showAll="0">
      <items count="15">
        <item x="2"/>
        <item x="9"/>
        <item x="4"/>
        <item x="3"/>
        <item x="1"/>
        <item x="6"/>
        <item x="0"/>
        <item x="5"/>
        <item x="7"/>
        <item x="11"/>
        <item x="8"/>
        <item x="12"/>
        <item x="13"/>
        <item x="10"/>
        <item t="default"/>
      </items>
    </pivotField>
    <pivotField axis="axisPage" dataField="1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  <pivotField axis="axisPage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multipleItemSelectionAllowed="1" showAll="0">
      <items count="555">
        <item x="127"/>
        <item x="97"/>
        <item x="326"/>
        <item x="367"/>
        <item x="482"/>
        <item x="541"/>
        <item x="1"/>
        <item x="397"/>
        <item x="320"/>
        <item x="318"/>
        <item x="392"/>
        <item x="300"/>
        <item x="532"/>
        <item x="529"/>
        <item x="510"/>
        <item x="26"/>
        <item x="526"/>
        <item x="315"/>
        <item x="298"/>
        <item x="522"/>
        <item x="533"/>
        <item x="31"/>
        <item x="548"/>
        <item x="116"/>
        <item x="539"/>
        <item x="543"/>
        <item x="515"/>
        <item x="516"/>
        <item x="511"/>
        <item x="394"/>
        <item x="512"/>
        <item x="114"/>
        <item x="172"/>
        <item x="14"/>
        <item x="536"/>
        <item x="239"/>
        <item x="521"/>
        <item x="530"/>
        <item x="517"/>
        <item x="231"/>
        <item x="13"/>
        <item x="203"/>
        <item x="101"/>
        <item x="549"/>
        <item x="244"/>
        <item x="524"/>
        <item x="316"/>
        <item x="319"/>
        <item x="546"/>
        <item x="514"/>
        <item x="86"/>
        <item x="61"/>
        <item x="531"/>
        <item x="494"/>
        <item x="538"/>
        <item x="0"/>
        <item x="122"/>
        <item x="219"/>
        <item x="216"/>
        <item x="527"/>
        <item x="321"/>
        <item x="460"/>
        <item x="299"/>
        <item x="199"/>
        <item x="72"/>
        <item x="194"/>
        <item x="537"/>
        <item x="519"/>
        <item x="322"/>
        <item x="488"/>
        <item x="106"/>
        <item x="189"/>
        <item x="270"/>
        <item x="323"/>
        <item x="534"/>
        <item x="478"/>
        <item x="58"/>
        <item x="295"/>
        <item x="528"/>
        <item x="51"/>
        <item x="370"/>
        <item x="409"/>
        <item x="179"/>
        <item x="155"/>
        <item x="157"/>
        <item x="41"/>
        <item x="247"/>
        <item x="154"/>
        <item x="38"/>
        <item x="196"/>
        <item x="284"/>
        <item x="330"/>
        <item x="550"/>
        <item x="282"/>
        <item x="69"/>
        <item x="502"/>
        <item x="160"/>
        <item x="171"/>
        <item x="443"/>
        <item x="20"/>
        <item x="213"/>
        <item x="204"/>
        <item x="551"/>
        <item x="371"/>
        <item x="108"/>
        <item x="382"/>
        <item x="535"/>
        <item x="87"/>
        <item x="50"/>
        <item x="260"/>
        <item x="104"/>
        <item x="346"/>
        <item x="408"/>
        <item x="310"/>
        <item x="66"/>
        <item x="266"/>
        <item x="236"/>
        <item x="545"/>
        <item x="186"/>
        <item x="337"/>
        <item x="378"/>
        <item x="304"/>
        <item x="327"/>
        <item x="303"/>
        <item x="414"/>
        <item x="129"/>
        <item x="76"/>
        <item x="237"/>
        <item x="56"/>
        <item x="134"/>
        <item x="509"/>
        <item x="5"/>
        <item x="553"/>
        <item x="324"/>
        <item x="205"/>
        <item x="334"/>
        <item x="3"/>
        <item x="55"/>
        <item x="141"/>
        <item x="450"/>
        <item x="195"/>
        <item x="164"/>
        <item x="417"/>
        <item x="62"/>
        <item x="192"/>
        <item x="269"/>
        <item x="495"/>
        <item x="552"/>
        <item x="398"/>
        <item x="473"/>
        <item x="94"/>
        <item x="464"/>
        <item x="374"/>
        <item x="272"/>
        <item x="462"/>
        <item x="376"/>
        <item x="143"/>
        <item x="29"/>
        <item x="353"/>
        <item x="279"/>
        <item x="289"/>
        <item x="504"/>
        <item x="75"/>
        <item x="19"/>
        <item x="6"/>
        <item x="391"/>
        <item x="290"/>
        <item x="525"/>
        <item x="384"/>
        <item x="297"/>
        <item x="444"/>
        <item x="470"/>
        <item x="33"/>
        <item x="490"/>
        <item x="513"/>
        <item x="235"/>
        <item x="325"/>
        <item x="547"/>
        <item x="372"/>
        <item x="45"/>
        <item x="426"/>
        <item x="119"/>
        <item x="445"/>
        <item x="278"/>
        <item x="77"/>
        <item x="227"/>
        <item x="446"/>
        <item x="245"/>
        <item x="110"/>
        <item x="264"/>
        <item x="293"/>
        <item x="100"/>
        <item x="373"/>
        <item x="162"/>
        <item x="88"/>
        <item x="332"/>
        <item x="78"/>
        <item x="405"/>
        <item x="111"/>
        <item x="463"/>
        <item x="348"/>
        <item x="9"/>
        <item x="307"/>
        <item x="10"/>
        <item x="540"/>
        <item x="275"/>
        <item x="403"/>
        <item x="243"/>
        <item x="48"/>
        <item x="224"/>
        <item x="83"/>
        <item x="485"/>
        <item x="117"/>
        <item x="96"/>
        <item x="523"/>
        <item x="15"/>
        <item x="223"/>
        <item x="152"/>
        <item x="429"/>
        <item x="21"/>
        <item x="448"/>
        <item x="542"/>
        <item x="292"/>
        <item x="492"/>
        <item x="80"/>
        <item x="431"/>
        <item x="406"/>
        <item x="150"/>
        <item x="217"/>
        <item x="347"/>
        <item x="176"/>
        <item x="43"/>
        <item x="449"/>
        <item x="103"/>
        <item x="257"/>
        <item x="35"/>
        <item x="71"/>
        <item x="254"/>
        <item x="354"/>
        <item x="285"/>
        <item x="425"/>
        <item x="131"/>
        <item x="335"/>
        <item x="428"/>
        <item x="169"/>
        <item x="177"/>
        <item x="314"/>
        <item x="210"/>
        <item x="301"/>
        <item x="306"/>
        <item x="253"/>
        <item x="251"/>
        <item x="92"/>
        <item x="24"/>
        <item x="85"/>
        <item x="369"/>
        <item x="144"/>
        <item x="230"/>
        <item x="468"/>
        <item x="358"/>
        <item x="305"/>
        <item x="355"/>
        <item x="420"/>
        <item x="60"/>
        <item x="151"/>
        <item x="402"/>
        <item x="344"/>
        <item x="380"/>
        <item x="156"/>
        <item x="313"/>
        <item x="377"/>
        <item x="95"/>
        <item x="220"/>
        <item x="302"/>
        <item x="91"/>
        <item x="226"/>
        <item x="396"/>
        <item x="215"/>
        <item x="287"/>
        <item x="140"/>
        <item x="265"/>
        <item x="386"/>
        <item x="432"/>
        <item x="238"/>
        <item x="363"/>
        <item x="183"/>
        <item x="308"/>
        <item x="23"/>
        <item x="472"/>
        <item x="44"/>
        <item x="175"/>
        <item x="288"/>
        <item x="36"/>
        <item x="268"/>
        <item x="375"/>
        <item x="17"/>
        <item x="34"/>
        <item x="99"/>
        <item x="187"/>
        <item x="360"/>
        <item x="200"/>
        <item x="39"/>
        <item x="466"/>
        <item x="222"/>
        <item x="258"/>
        <item x="418"/>
        <item x="246"/>
        <item x="49"/>
        <item x="109"/>
        <item x="415"/>
        <item x="52"/>
        <item x="221"/>
        <item x="250"/>
        <item x="437"/>
        <item x="263"/>
        <item x="312"/>
        <item x="59"/>
        <item x="163"/>
        <item x="331"/>
        <item x="40"/>
        <item x="487"/>
        <item x="352"/>
        <item x="158"/>
        <item x="184"/>
        <item x="496"/>
        <item x="173"/>
        <item x="259"/>
        <item x="401"/>
        <item x="115"/>
        <item x="390"/>
        <item x="161"/>
        <item x="365"/>
        <item x="190"/>
        <item x="387"/>
        <item x="412"/>
        <item x="261"/>
        <item x="383"/>
        <item x="474"/>
        <item x="385"/>
        <item x="79"/>
        <item x="276"/>
        <item x="442"/>
        <item x="234"/>
        <item x="167"/>
        <item x="459"/>
        <item x="296"/>
        <item x="166"/>
        <item x="481"/>
        <item x="125"/>
        <item x="233"/>
        <item x="427"/>
        <item x="400"/>
        <item x="22"/>
        <item x="262"/>
        <item x="465"/>
        <item x="53"/>
        <item x="135"/>
        <item x="339"/>
        <item x="197"/>
        <item x="68"/>
        <item x="291"/>
        <item x="453"/>
        <item x="424"/>
        <item x="182"/>
        <item x="430"/>
        <item x="359"/>
        <item x="170"/>
        <item x="198"/>
        <item x="436"/>
        <item x="283"/>
        <item x="389"/>
        <item x="447"/>
        <item x="57"/>
        <item x="107"/>
        <item x="168"/>
        <item x="393"/>
        <item x="37"/>
        <item x="54"/>
        <item x="452"/>
        <item x="102"/>
        <item x="499"/>
        <item x="274"/>
        <item x="349"/>
        <item x="388"/>
        <item x="113"/>
        <item x="440"/>
        <item x="248"/>
        <item x="120"/>
        <item x="351"/>
        <item x="368"/>
        <item x="544"/>
        <item x="379"/>
        <item x="317"/>
        <item x="70"/>
        <item x="461"/>
        <item x="410"/>
        <item x="435"/>
        <item x="201"/>
        <item x="74"/>
        <item x="484"/>
        <item x="2"/>
        <item x="240"/>
        <item x="507"/>
        <item x="208"/>
        <item x="311"/>
        <item x="421"/>
        <item x="84"/>
        <item x="180"/>
        <item x="434"/>
        <item x="467"/>
        <item x="178"/>
        <item x="340"/>
        <item x="471"/>
        <item x="413"/>
        <item x="271"/>
        <item x="90"/>
        <item x="136"/>
        <item x="133"/>
        <item x="338"/>
        <item x="207"/>
        <item x="138"/>
        <item x="341"/>
        <item x="500"/>
        <item x="232"/>
        <item x="228"/>
        <item x="497"/>
        <item x="357"/>
        <item x="361"/>
        <item x="209"/>
        <item x="159"/>
        <item x="191"/>
        <item x="286"/>
        <item x="479"/>
        <item x="124"/>
        <item x="225"/>
        <item x="480"/>
        <item x="455"/>
        <item x="273"/>
        <item x="153"/>
        <item x="294"/>
        <item x="520"/>
        <item x="67"/>
        <item x="350"/>
        <item x="423"/>
        <item x="399"/>
        <item x="356"/>
        <item x="309"/>
        <item x="407"/>
        <item x="280"/>
        <item x="333"/>
        <item x="18"/>
        <item x="362"/>
        <item x="65"/>
        <item x="149"/>
        <item x="345"/>
        <item x="416"/>
        <item x="404"/>
        <item x="211"/>
        <item x="105"/>
        <item x="411"/>
        <item x="148"/>
        <item x="489"/>
        <item x="4"/>
        <item x="422"/>
        <item x="456"/>
        <item x="46"/>
        <item x="165"/>
        <item x="188"/>
        <item x="364"/>
        <item x="185"/>
        <item x="25"/>
        <item x="518"/>
        <item x="123"/>
        <item x="469"/>
        <item x="8"/>
        <item x="142"/>
        <item x="343"/>
        <item x="255"/>
        <item x="126"/>
        <item x="458"/>
        <item x="457"/>
        <item x="281"/>
        <item x="277"/>
        <item x="147"/>
        <item x="242"/>
        <item x="11"/>
        <item x="130"/>
        <item x="439"/>
        <item x="506"/>
        <item x="28"/>
        <item x="366"/>
        <item x="146"/>
        <item x="218"/>
        <item x="64"/>
        <item x="73"/>
        <item x="503"/>
        <item x="112"/>
        <item x="476"/>
        <item x="229"/>
        <item x="477"/>
        <item x="505"/>
        <item x="493"/>
        <item x="508"/>
        <item x="47"/>
        <item x="241"/>
        <item x="118"/>
        <item x="328"/>
        <item x="249"/>
        <item x="438"/>
        <item x="82"/>
        <item x="256"/>
        <item x="193"/>
        <item x="81"/>
        <item x="128"/>
        <item x="63"/>
        <item x="181"/>
        <item x="454"/>
        <item x="381"/>
        <item x="93"/>
        <item x="498"/>
        <item x="206"/>
        <item x="202"/>
        <item x="16"/>
        <item x="137"/>
        <item x="30"/>
        <item x="441"/>
        <item x="12"/>
        <item x="433"/>
        <item x="267"/>
        <item x="252"/>
        <item x="7"/>
        <item x="174"/>
        <item x="214"/>
        <item x="27"/>
        <item x="501"/>
        <item x="491"/>
        <item x="145"/>
        <item x="121"/>
        <item x="329"/>
        <item x="395"/>
        <item x="419"/>
        <item x="132"/>
        <item x="336"/>
        <item x="139"/>
        <item x="342"/>
        <item x="475"/>
        <item x="89"/>
        <item x="483"/>
        <item x="486"/>
        <item x="451"/>
        <item x="42"/>
        <item x="98"/>
        <item x="212"/>
        <item h="1" x="32"/>
        <item t="default"/>
      </items>
    </pivotField>
  </pivotFields>
  <rowFields count="1">
    <field x="21"/>
  </rowFields>
  <rowItems count="492">
    <i>
      <x v="1"/>
    </i>
    <i>
      <x v="2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2"/>
    </i>
    <i>
      <x v="43"/>
    </i>
    <i>
      <x v="44"/>
    </i>
    <i>
      <x v="45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9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2"/>
    </i>
    <i>
      <x v="73"/>
    </i>
    <i>
      <x v="74"/>
    </i>
    <i>
      <x v="75"/>
    </i>
    <i>
      <x v="77"/>
    </i>
    <i>
      <x v="78"/>
    </i>
    <i>
      <x v="79"/>
    </i>
    <i>
      <x v="80"/>
    </i>
    <i>
      <x v="81"/>
    </i>
    <i>
      <x v="83"/>
    </i>
    <i>
      <x v="85"/>
    </i>
    <i>
      <x v="86"/>
    </i>
    <i>
      <x v="87"/>
    </i>
    <i>
      <x v="88"/>
    </i>
    <i>
      <x v="90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2"/>
    </i>
    <i>
      <x v="104"/>
    </i>
    <i>
      <x v="105"/>
    </i>
    <i>
      <x v="106"/>
    </i>
    <i>
      <x v="107"/>
    </i>
    <i>
      <x v="108"/>
    </i>
    <i>
      <x v="109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2"/>
    </i>
    <i>
      <x v="123"/>
    </i>
    <i>
      <x v="125"/>
    </i>
    <i>
      <x v="126"/>
    </i>
    <i>
      <x v="127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3"/>
    </i>
    <i>
      <x v="154"/>
    </i>
    <i>
      <x v="156"/>
    </i>
    <i>
      <x v="157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9"/>
    </i>
    <i>
      <x v="170"/>
    </i>
    <i>
      <x v="171"/>
    </i>
    <i>
      <x v="172"/>
    </i>
    <i>
      <x v="173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1"/>
    </i>
    <i>
      <x v="252"/>
    </i>
    <i>
      <x v="253"/>
    </i>
    <i>
      <x v="254"/>
    </i>
    <i>
      <x v="255"/>
    </i>
    <i>
      <x v="257"/>
    </i>
    <i>
      <x v="258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1"/>
    </i>
    <i>
      <x v="302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2"/>
    </i>
    <i>
      <x v="313"/>
    </i>
    <i>
      <x v="314"/>
    </i>
    <i>
      <x v="315"/>
    </i>
    <i>
      <x v="316"/>
    </i>
    <i>
      <x v="318"/>
    </i>
    <i>
      <x v="319"/>
    </i>
    <i>
      <x v="320"/>
    </i>
    <i>
      <x v="322"/>
    </i>
    <i>
      <x v="324"/>
    </i>
    <i>
      <x v="325"/>
    </i>
    <i>
      <x v="326"/>
    </i>
    <i>
      <x v="327"/>
    </i>
    <i>
      <x v="328"/>
    </i>
    <i>
      <x v="329"/>
    </i>
    <i>
      <x v="331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50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7"/>
    </i>
    <i>
      <x v="418"/>
    </i>
    <i>
      <x v="420"/>
    </i>
    <i>
      <x v="421"/>
    </i>
    <i>
      <x v="422"/>
    </i>
    <i>
      <x v="423"/>
    </i>
    <i>
      <x v="425"/>
    </i>
    <i>
      <x v="426"/>
    </i>
    <i>
      <x v="427"/>
    </i>
    <i>
      <x v="428"/>
    </i>
    <i>
      <x v="429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3"/>
    </i>
    <i>
      <x v="444"/>
    </i>
    <i>
      <x v="445"/>
    </i>
    <i>
      <x v="446"/>
    </i>
    <i>
      <x v="447"/>
    </i>
    <i>
      <x v="448"/>
    </i>
    <i>
      <x v="450"/>
    </i>
    <i>
      <x v="451"/>
    </i>
    <i>
      <x v="452"/>
    </i>
    <i>
      <x v="453"/>
    </i>
    <i>
      <x v="455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4"/>
    </i>
    <i>
      <x v="485"/>
    </i>
    <i>
      <x v="486"/>
    </i>
    <i>
      <x v="487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 t="grand">
      <x/>
    </i>
  </rowItems>
  <colItems count="1">
    <i/>
  </colItems>
  <pageFields count="5">
    <pageField fld="3" item="1" hier="-1"/>
    <pageField fld="2" hier="-1"/>
    <pageField fld="16" item="1" hier="-1"/>
    <pageField fld="12" item="1" hier="-1"/>
    <pageField fld="8" item="1" hier="-1"/>
  </pageFields>
  <dataFields count="1">
    <dataField name="Sum of Active (0/1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78347-FE01-4D9B-AD4B-33A13A082980}" name="PivotTable1" cacheId="10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2:F144" firstHeaderRow="1" firstDataRow="2" firstDataCol="1" rowPageCount="10" colPageCount="1"/>
  <pivotFields count="27">
    <pivotField axis="axisRow" dataField="1" compact="0" outline="0" showAll="0" defaultSubtotal="0">
      <items count="665">
        <item x="1"/>
        <item x="320"/>
        <item x="332"/>
        <item x="640"/>
        <item x="333"/>
        <item x="134"/>
        <item x="6"/>
        <item x="135"/>
        <item x="136"/>
        <item x="137"/>
        <item x="138"/>
        <item x="334"/>
        <item x="139"/>
        <item x="140"/>
        <item x="141"/>
        <item x="335"/>
        <item x="142"/>
        <item x="7"/>
        <item x="426"/>
        <item x="143"/>
        <item x="8"/>
        <item x="557"/>
        <item x="465"/>
        <item x="9"/>
        <item x="144"/>
        <item x="146"/>
        <item x="450"/>
        <item x="466"/>
        <item x="460"/>
        <item x="147"/>
        <item x="452"/>
        <item x="458"/>
        <item x="2"/>
        <item x="3"/>
        <item x="4"/>
        <item x="5"/>
        <item x="148"/>
        <item x="467"/>
        <item x="663"/>
        <item x="145"/>
        <item x="468"/>
        <item x="469"/>
        <item x="10"/>
        <item x="149"/>
        <item x="558"/>
        <item x="11"/>
        <item x="150"/>
        <item x="559"/>
        <item x="12"/>
        <item x="413"/>
        <item x="151"/>
        <item x="152"/>
        <item x="13"/>
        <item x="153"/>
        <item x="470"/>
        <item x="154"/>
        <item x="651"/>
        <item x="155"/>
        <item x="336"/>
        <item x="14"/>
        <item x="15"/>
        <item x="156"/>
        <item x="157"/>
        <item x="158"/>
        <item x="560"/>
        <item x="159"/>
        <item x="160"/>
        <item x="330"/>
        <item x="389"/>
        <item x="648"/>
        <item x="471"/>
        <item x="16"/>
        <item x="17"/>
        <item x="561"/>
        <item x="337"/>
        <item x="161"/>
        <item x="18"/>
        <item x="19"/>
        <item x="20"/>
        <item x="21"/>
        <item x="338"/>
        <item x="562"/>
        <item x="22"/>
        <item x="23"/>
        <item x="162"/>
        <item x="24"/>
        <item x="419"/>
        <item x="634"/>
        <item x="339"/>
        <item x="563"/>
        <item x="564"/>
        <item x="329"/>
        <item x="163"/>
        <item x="390"/>
        <item x="164"/>
        <item x="165"/>
        <item x="472"/>
        <item x="166"/>
        <item x="446"/>
        <item x="167"/>
        <item x="473"/>
        <item x="565"/>
        <item x="168"/>
        <item x="169"/>
        <item x="340"/>
        <item x="25"/>
        <item x="633"/>
        <item x="26"/>
        <item x="474"/>
        <item x="566"/>
        <item x="27"/>
        <item x="411"/>
        <item x="430"/>
        <item x="28"/>
        <item x="170"/>
        <item x="29"/>
        <item x="171"/>
        <item x="30"/>
        <item x="172"/>
        <item x="31"/>
        <item x="32"/>
        <item x="33"/>
        <item x="34"/>
        <item x="173"/>
        <item x="174"/>
        <item x="175"/>
        <item x="176"/>
        <item x="35"/>
        <item x="177"/>
        <item x="567"/>
        <item x="178"/>
        <item x="475"/>
        <item x="36"/>
        <item x="179"/>
        <item x="180"/>
        <item x="181"/>
        <item x="37"/>
        <item x="341"/>
        <item x="568"/>
        <item x="38"/>
        <item x="569"/>
        <item x="182"/>
        <item x="476"/>
        <item x="653"/>
        <item x="477"/>
        <item x="183"/>
        <item x="184"/>
        <item x="570"/>
        <item x="185"/>
        <item x="571"/>
        <item x="186"/>
        <item x="572"/>
        <item x="187"/>
        <item x="478"/>
        <item x="479"/>
        <item x="331"/>
        <item x="39"/>
        <item x="188"/>
        <item x="480"/>
        <item x="378"/>
        <item x="189"/>
        <item x="379"/>
        <item x="190"/>
        <item x="451"/>
        <item x="573"/>
        <item x="191"/>
        <item x="192"/>
        <item x="481"/>
        <item x="193"/>
        <item x="194"/>
        <item x="574"/>
        <item x="195"/>
        <item x="40"/>
        <item x="392"/>
        <item x="41"/>
        <item x="196"/>
        <item x="431"/>
        <item x="575"/>
        <item x="42"/>
        <item x="43"/>
        <item x="455"/>
        <item x="453"/>
        <item x="197"/>
        <item x="198"/>
        <item x="576"/>
        <item x="199"/>
        <item x="376"/>
        <item x="44"/>
        <item x="577"/>
        <item x="578"/>
        <item x="45"/>
        <item x="200"/>
        <item x="201"/>
        <item x="342"/>
        <item x="482"/>
        <item x="202"/>
        <item x="343"/>
        <item x="46"/>
        <item x="579"/>
        <item x="47"/>
        <item x="483"/>
        <item x="459"/>
        <item x="580"/>
        <item x="203"/>
        <item x="204"/>
        <item x="344"/>
        <item x="345"/>
        <item x="49"/>
        <item x="50"/>
        <item x="48"/>
        <item x="581"/>
        <item x="205"/>
        <item x="484"/>
        <item x="206"/>
        <item x="207"/>
        <item x="457"/>
        <item x="51"/>
        <item x="582"/>
        <item x="485"/>
        <item x="432"/>
        <item x="208"/>
        <item x="209"/>
        <item x="52"/>
        <item x="53"/>
        <item x="54"/>
        <item x="486"/>
        <item x="55"/>
        <item x="56"/>
        <item x="487"/>
        <item x="133"/>
        <item x="210"/>
        <item x="464"/>
        <item x="583"/>
        <item x="211"/>
        <item x="488"/>
        <item x="435"/>
        <item x="212"/>
        <item x="645"/>
        <item x="346"/>
        <item x="489"/>
        <item x="642"/>
        <item x="391"/>
        <item x="213"/>
        <item x="442"/>
        <item x="584"/>
        <item x="585"/>
        <item x="636"/>
        <item x="586"/>
        <item x="214"/>
        <item x="456"/>
        <item x="57"/>
        <item x="380"/>
        <item x="347"/>
        <item x="490"/>
        <item x="58"/>
        <item x="59"/>
        <item x="491"/>
        <item x="215"/>
        <item x="371"/>
        <item x="393"/>
        <item x="216"/>
        <item x="436"/>
        <item x="381"/>
        <item x="60"/>
        <item x="61"/>
        <item x="217"/>
        <item x="218"/>
        <item x="492"/>
        <item x="219"/>
        <item x="220"/>
        <item x="221"/>
        <item x="222"/>
        <item x="493"/>
        <item x="223"/>
        <item x="348"/>
        <item x="349"/>
        <item x="224"/>
        <item x="62"/>
        <item x="225"/>
        <item x="226"/>
        <item x="227"/>
        <item x="494"/>
        <item x="228"/>
        <item x="350"/>
        <item x="229"/>
        <item x="230"/>
        <item x="438"/>
        <item x="63"/>
        <item x="587"/>
        <item x="414"/>
        <item x="588"/>
        <item x="231"/>
        <item x="495"/>
        <item x="427"/>
        <item x="351"/>
        <item x="496"/>
        <item x="64"/>
        <item x="589"/>
        <item x="65"/>
        <item x="404"/>
        <item x="232"/>
        <item x="590"/>
        <item x="497"/>
        <item x="233"/>
        <item x="234"/>
        <item x="235"/>
        <item x="498"/>
        <item x="236"/>
        <item x="237"/>
        <item x="352"/>
        <item x="66"/>
        <item x="67"/>
        <item x="591"/>
        <item x="68"/>
        <item x="418"/>
        <item x="69"/>
        <item x="499"/>
        <item x="70"/>
        <item x="500"/>
        <item x="71"/>
        <item x="72"/>
        <item x="73"/>
        <item x="74"/>
        <item x="353"/>
        <item x="75"/>
        <item x="382"/>
        <item x="238"/>
        <item x="76"/>
        <item x="383"/>
        <item x="656"/>
        <item x="77"/>
        <item x="592"/>
        <item x="78"/>
        <item x="354"/>
        <item x="328"/>
        <item x="394"/>
        <item x="441"/>
        <item x="593"/>
        <item x="650"/>
        <item x="501"/>
        <item x="355"/>
        <item x="239"/>
        <item x="444"/>
        <item x="502"/>
        <item x="384"/>
        <item x="503"/>
        <item x="412"/>
        <item x="79"/>
        <item x="504"/>
        <item x="505"/>
        <item x="240"/>
        <item x="415"/>
        <item x="241"/>
        <item x="439"/>
        <item x="449"/>
        <item x="594"/>
        <item x="595"/>
        <item x="506"/>
        <item x="507"/>
        <item x="508"/>
        <item x="509"/>
        <item x="242"/>
        <item x="510"/>
        <item x="511"/>
        <item x="80"/>
        <item x="512"/>
        <item x="81"/>
        <item x="243"/>
        <item x="596"/>
        <item x="82"/>
        <item x="245"/>
        <item x="244"/>
        <item x="513"/>
        <item x="422"/>
        <item x="597"/>
        <item x="83"/>
        <item x="375"/>
        <item x="246"/>
        <item x="84"/>
        <item x="514"/>
        <item x="247"/>
        <item x="85"/>
        <item x="598"/>
        <item x="599"/>
        <item x="600"/>
        <item x="377"/>
        <item x="601"/>
        <item x="248"/>
        <item x="86"/>
        <item x="428"/>
        <item x="87"/>
        <item x="249"/>
        <item x="385"/>
        <item x="250"/>
        <item x="515"/>
        <item x="395"/>
        <item x="326"/>
        <item x="88"/>
        <item x="396"/>
        <item x="602"/>
        <item x="516"/>
        <item x="356"/>
        <item x="251"/>
        <item x="252"/>
        <item x="517"/>
        <item x="253"/>
        <item x="89"/>
        <item x="255"/>
        <item x="90"/>
        <item x="406"/>
        <item x="91"/>
        <item x="374"/>
        <item x="518"/>
        <item x="357"/>
        <item x="256"/>
        <item x="254"/>
        <item x="358"/>
        <item x="92"/>
        <item x="359"/>
        <item x="93"/>
        <item x="257"/>
        <item x="94"/>
        <item x="447"/>
        <item x="519"/>
        <item x="644"/>
        <item x="638"/>
        <item x="95"/>
        <item x="604"/>
        <item x="423"/>
        <item x="603"/>
        <item x="605"/>
        <item x="520"/>
        <item x="258"/>
        <item x="96"/>
        <item x="655"/>
        <item x="434"/>
        <item x="259"/>
        <item x="443"/>
        <item x="521"/>
        <item x="522"/>
        <item x="606"/>
        <item x="97"/>
        <item x="98"/>
        <item x="260"/>
        <item x="523"/>
        <item x="407"/>
        <item x="448"/>
        <item x="454"/>
        <item x="99"/>
        <item x="261"/>
        <item x="397"/>
        <item x="607"/>
        <item x="360"/>
        <item x="608"/>
        <item x="262"/>
        <item x="100"/>
        <item x="609"/>
        <item x="524"/>
        <item x="610"/>
        <item x="525"/>
        <item x="263"/>
        <item x="264"/>
        <item x="526"/>
        <item x="265"/>
        <item x="611"/>
        <item x="101"/>
        <item x="266"/>
        <item x="268"/>
        <item x="267"/>
        <item x="527"/>
        <item x="416"/>
        <item x="269"/>
        <item x="270"/>
        <item x="612"/>
        <item x="408"/>
        <item x="613"/>
        <item x="425"/>
        <item x="614"/>
        <item x="271"/>
        <item x="528"/>
        <item x="462"/>
        <item x="529"/>
        <item x="615"/>
        <item x="272"/>
        <item x="530"/>
        <item x="273"/>
        <item x="410"/>
        <item x="531"/>
        <item x="274"/>
        <item x="361"/>
        <item x="635"/>
        <item x="616"/>
        <item x="532"/>
        <item x="617"/>
        <item x="102"/>
        <item x="398"/>
        <item x="445"/>
        <item x="533"/>
        <item x="276"/>
        <item x="618"/>
        <item x="399"/>
        <item x="619"/>
        <item x="362"/>
        <item x="652"/>
        <item x="277"/>
        <item x="103"/>
        <item x="641"/>
        <item x="534"/>
        <item x="278"/>
        <item x="661"/>
        <item x="658"/>
        <item x="657"/>
        <item x="620"/>
        <item x="535"/>
        <item x="279"/>
        <item x="536"/>
        <item x="275"/>
        <item x="621"/>
        <item x="622"/>
        <item x="537"/>
        <item x="280"/>
        <item x="417"/>
        <item x="104"/>
        <item x="538"/>
        <item x="539"/>
        <item x="623"/>
        <item x="405"/>
        <item x="281"/>
        <item x="105"/>
        <item x="282"/>
        <item x="363"/>
        <item x="283"/>
        <item x="106"/>
        <item x="284"/>
        <item x="409"/>
        <item x="327"/>
        <item x="107"/>
        <item x="285"/>
        <item x="286"/>
        <item x="540"/>
        <item x="541"/>
        <item x="624"/>
        <item x="287"/>
        <item x="424"/>
        <item x="440"/>
        <item x="0"/>
        <item x="108"/>
        <item x="288"/>
        <item x="289"/>
        <item x="109"/>
        <item x="386"/>
        <item x="290"/>
        <item x="429"/>
        <item x="542"/>
        <item x="659"/>
        <item x="632"/>
        <item x="463"/>
        <item x="625"/>
        <item x="664"/>
        <item x="110"/>
        <item x="111"/>
        <item x="291"/>
        <item x="646"/>
        <item x="112"/>
        <item x="292"/>
        <item x="543"/>
        <item x="293"/>
        <item x="364"/>
        <item x="544"/>
        <item x="294"/>
        <item x="113"/>
        <item x="295"/>
        <item x="647"/>
        <item x="296"/>
        <item x="400"/>
        <item x="297"/>
        <item x="298"/>
        <item x="299"/>
        <item x="545"/>
        <item x="373"/>
        <item x="401"/>
        <item x="420"/>
        <item x="626"/>
        <item x="300"/>
        <item x="301"/>
        <item x="114"/>
        <item x="302"/>
        <item x="303"/>
        <item x="546"/>
        <item x="304"/>
        <item x="305"/>
        <item x="547"/>
        <item x="306"/>
        <item x="307"/>
        <item x="662"/>
        <item x="548"/>
        <item x="309"/>
        <item x="639"/>
        <item x="549"/>
        <item x="310"/>
        <item x="115"/>
        <item x="308"/>
        <item x="637"/>
        <item x="116"/>
        <item x="117"/>
        <item x="660"/>
        <item x="372"/>
        <item x="643"/>
        <item x="311"/>
        <item x="118"/>
        <item x="365"/>
        <item x="119"/>
        <item x="120"/>
        <item x="312"/>
        <item x="121"/>
        <item x="313"/>
        <item x="314"/>
        <item x="315"/>
        <item x="122"/>
        <item x="550"/>
        <item x="387"/>
        <item x="366"/>
        <item x="367"/>
        <item x="368"/>
        <item x="123"/>
        <item x="551"/>
        <item x="124"/>
        <item x="125"/>
        <item x="552"/>
        <item x="316"/>
        <item x="317"/>
        <item x="126"/>
        <item x="402"/>
        <item x="627"/>
        <item x="628"/>
        <item x="433"/>
        <item x="437"/>
        <item x="127"/>
        <item x="318"/>
        <item x="319"/>
        <item x="553"/>
        <item x="321"/>
        <item x="322"/>
        <item x="461"/>
        <item x="323"/>
        <item x="388"/>
        <item x="649"/>
        <item x="324"/>
        <item x="128"/>
        <item x="629"/>
        <item x="630"/>
        <item x="129"/>
        <item x="130"/>
        <item x="131"/>
        <item x="421"/>
        <item x="654"/>
        <item x="369"/>
        <item x="631"/>
        <item x="325"/>
        <item x="554"/>
        <item x="555"/>
        <item x="403"/>
        <item x="370"/>
        <item x="132"/>
        <item x="556"/>
      </items>
    </pivotField>
    <pivotField compact="0" outline="0" showAll="0"/>
    <pivotField axis="axisPage" compact="0" outline="0" showAll="0">
      <items count="15">
        <item x="2"/>
        <item x="9"/>
        <item x="4"/>
        <item x="3"/>
        <item x="1"/>
        <item x="6"/>
        <item x="0"/>
        <item x="5"/>
        <item x="7"/>
        <item x="11"/>
        <item x="8"/>
        <item x="12"/>
        <item x="13"/>
        <item x="10"/>
        <item t="default"/>
      </items>
    </pivotField>
    <pivotField axis="axisPage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 defaultSubtotal="0">
      <items count="120">
        <item x="34"/>
        <item x="75"/>
        <item x="14"/>
        <item x="15"/>
        <item x="19"/>
        <item x="42"/>
        <item x="77"/>
        <item x="25"/>
        <item x="45"/>
        <item x="74"/>
        <item x="35"/>
        <item x="20"/>
        <item x="94"/>
        <item x="16"/>
        <item x="67"/>
        <item x="56"/>
        <item x="97"/>
        <item x="113"/>
        <item x="54"/>
        <item x="98"/>
        <item x="48"/>
        <item x="99"/>
        <item x="111"/>
        <item x="49"/>
        <item x="6"/>
        <item x="72"/>
        <item x="26"/>
        <item x="84"/>
        <item x="71"/>
        <item x="66"/>
        <item x="108"/>
        <item x="107"/>
        <item x="88"/>
        <item x="70"/>
        <item x="115"/>
        <item x="9"/>
        <item x="60"/>
        <item x="90"/>
        <item x="103"/>
        <item x="40"/>
        <item x="93"/>
        <item x="104"/>
        <item x="83"/>
        <item x="33"/>
        <item x="55"/>
        <item x="7"/>
        <item x="89"/>
        <item x="12"/>
        <item x="61"/>
        <item x="18"/>
        <item x="86"/>
        <item x="85"/>
        <item x="38"/>
        <item x="112"/>
        <item x="110"/>
        <item x="24"/>
        <item x="68"/>
        <item x="79"/>
        <item x="37"/>
        <item x="118"/>
        <item x="41"/>
        <item x="31"/>
        <item x="69"/>
        <item x="43"/>
        <item x="53"/>
        <item x="0"/>
        <item x="65"/>
        <item x="50"/>
        <item x="119"/>
        <item x="27"/>
        <item x="1"/>
        <item x="23"/>
        <item x="82"/>
        <item x="47"/>
        <item x="36"/>
        <item x="101"/>
        <item x="11"/>
        <item x="100"/>
        <item x="105"/>
        <item x="76"/>
        <item x="102"/>
        <item x="3"/>
        <item x="10"/>
        <item x="114"/>
        <item x="109"/>
        <item x="87"/>
        <item x="44"/>
        <item x="117"/>
        <item x="62"/>
        <item x="64"/>
        <item x="2"/>
        <item x="46"/>
        <item x="32"/>
        <item x="39"/>
        <item x="30"/>
        <item x="52"/>
        <item x="51"/>
        <item x="59"/>
        <item x="4"/>
        <item x="13"/>
        <item x="28"/>
        <item x="91"/>
        <item x="96"/>
        <item x="5"/>
        <item x="8"/>
        <item x="106"/>
        <item x="57"/>
        <item x="81"/>
        <item x="21"/>
        <item x="58"/>
        <item x="22"/>
        <item x="78"/>
        <item x="80"/>
        <item x="63"/>
        <item x="29"/>
        <item x="95"/>
        <item x="92"/>
        <item x="116"/>
        <item x="73"/>
        <item x="17"/>
      </items>
    </pivotField>
    <pivotField compact="0" outline="0" showAll="0">
      <items count="118">
        <item x="106"/>
        <item x="87"/>
        <item x="18"/>
        <item x="85"/>
        <item x="25"/>
        <item x="86"/>
        <item x="66"/>
        <item x="35"/>
        <item x="13"/>
        <item x="116"/>
        <item x="62"/>
        <item x="102"/>
        <item x="68"/>
        <item x="34"/>
        <item x="43"/>
        <item x="11"/>
        <item x="42"/>
        <item x="101"/>
        <item x="75"/>
        <item x="71"/>
        <item x="72"/>
        <item x="109"/>
        <item x="67"/>
        <item x="70"/>
        <item x="29"/>
        <item x="48"/>
        <item x="77"/>
        <item x="81"/>
        <item x="60"/>
        <item x="90"/>
        <item x="50"/>
        <item x="98"/>
        <item x="7"/>
        <item x="51"/>
        <item x="92"/>
        <item x="21"/>
        <item x="45"/>
        <item x="30"/>
        <item x="82"/>
        <item x="4"/>
        <item x="59"/>
        <item x="99"/>
        <item x="12"/>
        <item x="38"/>
        <item x="80"/>
        <item x="111"/>
        <item x="32"/>
        <item x="40"/>
        <item x="39"/>
        <item x="26"/>
        <item x="33"/>
        <item x="52"/>
        <item x="37"/>
        <item x="69"/>
        <item x="61"/>
        <item x="94"/>
        <item x="63"/>
        <item x="114"/>
        <item x="24"/>
        <item x="74"/>
        <item x="44"/>
        <item x="8"/>
        <item x="41"/>
        <item x="83"/>
        <item x="23"/>
        <item x="3"/>
        <item x="28"/>
        <item x="78"/>
        <item x="55"/>
        <item x="110"/>
        <item x="56"/>
        <item x="95"/>
        <item x="20"/>
        <item x="96"/>
        <item x="31"/>
        <item x="97"/>
        <item x="17"/>
        <item x="19"/>
        <item x="112"/>
        <item x="10"/>
        <item x="91"/>
        <item x="100"/>
        <item x="108"/>
        <item x="15"/>
        <item x="93"/>
        <item x="36"/>
        <item x="107"/>
        <item x="53"/>
        <item x="57"/>
        <item x="79"/>
        <item x="58"/>
        <item x="49"/>
        <item x="54"/>
        <item x="9"/>
        <item x="0"/>
        <item x="16"/>
        <item x="14"/>
        <item x="105"/>
        <item x="103"/>
        <item x="88"/>
        <item x="64"/>
        <item x="47"/>
        <item x="6"/>
        <item x="115"/>
        <item x="76"/>
        <item x="84"/>
        <item x="65"/>
        <item x="46"/>
        <item x="2"/>
        <item x="22"/>
        <item x="89"/>
        <item x="104"/>
        <item x="5"/>
        <item x="113"/>
        <item x="27"/>
        <item x="73"/>
        <item x="1"/>
        <item t="default"/>
      </items>
    </pivotField>
    <pivotField axis="axisPage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axis="axisPage" dataField="1" compact="0" outline="0" showAll="0">
      <items count="498">
        <item x="315"/>
        <item x="433"/>
        <item x="309"/>
        <item x="299"/>
        <item x="476"/>
        <item x="300"/>
        <item x="296"/>
        <item x="278"/>
        <item x="313"/>
        <item x="0"/>
        <item x="441"/>
        <item x="168"/>
        <item x="298"/>
        <item x="115"/>
        <item x="320"/>
        <item x="240"/>
        <item x="207"/>
        <item x="362"/>
        <item x="470"/>
        <item x="52"/>
        <item x="466"/>
        <item x="301"/>
        <item x="483"/>
        <item x="471"/>
        <item x="63"/>
        <item x="107"/>
        <item x="124"/>
        <item x="26"/>
        <item x="325"/>
        <item x="127"/>
        <item x="75"/>
        <item x="489"/>
        <item x="290"/>
        <item x="282"/>
        <item x="328"/>
        <item x="192"/>
        <item x="353"/>
        <item x="220"/>
        <item x="473"/>
        <item x="303"/>
        <item x="312"/>
        <item x="1"/>
        <item x="294"/>
        <item x="468"/>
        <item x="484"/>
        <item x="121"/>
        <item x="89"/>
        <item x="277"/>
        <item x="311"/>
        <item x="386"/>
        <item x="274"/>
        <item x="451"/>
        <item x="345"/>
        <item x="475"/>
        <item x="291"/>
        <item x="492"/>
        <item x="316"/>
        <item x="442"/>
        <item x="78"/>
        <item x="62"/>
        <item x="237"/>
        <item x="110"/>
        <item x="481"/>
        <item x="314"/>
        <item x="187"/>
        <item x="31"/>
        <item x="113"/>
        <item x="106"/>
        <item x="488"/>
        <item x="217"/>
        <item x="51"/>
        <item x="426"/>
        <item x="307"/>
        <item x="104"/>
        <item x="305"/>
        <item x="101"/>
        <item x="249"/>
        <item x="479"/>
        <item x="319"/>
        <item x="228"/>
        <item x="46"/>
        <item x="496"/>
        <item x="162"/>
        <item x="322"/>
        <item x="413"/>
        <item x="175"/>
        <item x="203"/>
        <item x="352"/>
        <item x="276"/>
        <item x="490"/>
        <item x="323"/>
        <item x="445"/>
        <item x="293"/>
        <item x="349"/>
        <item x="329"/>
        <item x="374"/>
        <item x="32"/>
        <item x="234"/>
        <item x="327"/>
        <item x="423"/>
        <item x="29"/>
        <item x="286"/>
        <item x="218"/>
        <item x="41"/>
        <item x="6"/>
        <item x="261"/>
        <item x="14"/>
        <item x="360"/>
        <item x="410"/>
        <item x="487"/>
        <item x="116"/>
        <item x="283"/>
        <item x="256"/>
        <item x="306"/>
        <item x="330"/>
        <item x="79"/>
        <item x="495"/>
        <item x="452"/>
        <item x="437"/>
        <item x="257"/>
        <item x="259"/>
        <item x="285"/>
        <item x="308"/>
        <item x="377"/>
        <item x="57"/>
        <item x="239"/>
        <item x="142"/>
        <item x="318"/>
        <item x="478"/>
        <item x="477"/>
        <item x="206"/>
        <item x="402"/>
        <item x="364"/>
        <item x="467"/>
        <item x="118"/>
        <item x="102"/>
        <item x="251"/>
        <item x="224"/>
        <item x="295"/>
        <item x="81"/>
        <item x="304"/>
        <item x="122"/>
        <item x="321"/>
        <item x="412"/>
        <item x="54"/>
        <item x="493"/>
        <item x="186"/>
        <item x="449"/>
        <item x="297"/>
        <item x="82"/>
        <item x="21"/>
        <item x="288"/>
        <item x="494"/>
        <item x="23"/>
        <item x="157"/>
        <item x="129"/>
        <item x="404"/>
        <item x="225"/>
        <item x="9"/>
        <item x="281"/>
        <item x="38"/>
        <item x="482"/>
        <item x="190"/>
        <item x="161"/>
        <item x="380"/>
        <item x="267"/>
        <item x="219"/>
        <item x="491"/>
        <item x="99"/>
        <item x="262"/>
        <item x="204"/>
        <item x="74"/>
        <item x="399"/>
        <item x="90"/>
        <item x="145"/>
        <item x="193"/>
        <item x="428"/>
        <item x="317"/>
        <item x="200"/>
        <item x="177"/>
        <item x="44"/>
        <item x="152"/>
        <item x="13"/>
        <item x="346"/>
        <item x="111"/>
        <item x="216"/>
        <item x="332"/>
        <item x="458"/>
        <item x="242"/>
        <item x="212"/>
        <item x="105"/>
        <item x="19"/>
        <item x="254"/>
        <item x="49"/>
        <item x="119"/>
        <item x="358"/>
        <item x="383"/>
        <item x="10"/>
        <item x="389"/>
        <item x="243"/>
        <item x="211"/>
        <item x="164"/>
        <item x="131"/>
        <item x="40"/>
        <item x="53"/>
        <item x="486"/>
        <item x="100"/>
        <item x="382"/>
        <item x="146"/>
        <item x="272"/>
        <item x="444"/>
        <item x="480"/>
        <item x="43"/>
        <item x="372"/>
        <item x="247"/>
        <item x="268"/>
        <item x="15"/>
        <item x="429"/>
        <item x="411"/>
        <item x="91"/>
        <item x="59"/>
        <item x="160"/>
        <item x="302"/>
        <item x="35"/>
        <item x="178"/>
        <item x="431"/>
        <item x="474"/>
        <item x="250"/>
        <item x="137"/>
        <item x="98"/>
        <item x="460"/>
        <item x="400"/>
        <item x="149"/>
        <item x="180"/>
        <item x="80"/>
        <item x="485"/>
        <item x="446"/>
        <item x="417"/>
        <item x="359"/>
        <item x="425"/>
        <item x="181"/>
        <item x="354"/>
        <item x="210"/>
        <item x="33"/>
        <item x="20"/>
        <item x="241"/>
        <item x="94"/>
        <item x="334"/>
        <item x="405"/>
        <item x="83"/>
        <item x="469"/>
        <item x="231"/>
        <item x="472"/>
        <item x="84"/>
        <item x="279"/>
        <item x="39"/>
        <item x="167"/>
        <item x="209"/>
        <item x="310"/>
        <item x="197"/>
        <item x="427"/>
        <item x="117"/>
        <item x="196"/>
        <item x="365"/>
        <item x="370"/>
        <item x="269"/>
        <item x="381"/>
        <item x="165"/>
        <item x="45"/>
        <item x="356"/>
        <item x="273"/>
        <item x="55"/>
        <item x="392"/>
        <item x="245"/>
        <item x="69"/>
        <item x="333"/>
        <item x="24"/>
        <item x="324"/>
        <item x="401"/>
        <item x="123"/>
        <item x="376"/>
        <item x="182"/>
        <item x="5"/>
        <item x="264"/>
        <item x="159"/>
        <item x="126"/>
        <item x="56"/>
        <item x="403"/>
        <item x="198"/>
        <item x="232"/>
        <item x="227"/>
        <item x="347"/>
        <item x="172"/>
        <item x="153"/>
        <item x="114"/>
        <item x="176"/>
        <item x="439"/>
        <item x="369"/>
        <item x="140"/>
        <item x="418"/>
        <item x="284"/>
        <item x="184"/>
        <item x="213"/>
        <item x="73"/>
        <item x="341"/>
        <item x="387"/>
        <item x="280"/>
        <item x="238"/>
        <item x="130"/>
        <item x="398"/>
        <item x="188"/>
        <item x="424"/>
        <item x="263"/>
        <item x="141"/>
        <item x="393"/>
        <item x="199"/>
        <item x="36"/>
        <item x="151"/>
        <item x="416"/>
        <item x="72"/>
        <item x="465"/>
        <item x="226"/>
        <item x="108"/>
        <item x="173"/>
        <item x="438"/>
        <item x="368"/>
        <item x="50"/>
        <item x="34"/>
        <item x="17"/>
        <item x="396"/>
        <item x="430"/>
        <item x="384"/>
        <item x="434"/>
        <item x="66"/>
        <item x="195"/>
        <item x="266"/>
        <item x="76"/>
        <item x="415"/>
        <item x="406"/>
        <item x="154"/>
        <item x="95"/>
        <item x="60"/>
        <item x="112"/>
        <item x="270"/>
        <item x="432"/>
        <item x="163"/>
        <item x="367"/>
        <item x="275"/>
        <item x="440"/>
        <item x="85"/>
        <item x="7"/>
        <item x="134"/>
        <item x="337"/>
        <item x="443"/>
        <item x="138"/>
        <item x="366"/>
        <item x="70"/>
        <item x="265"/>
        <item x="373"/>
        <item x="421"/>
        <item x="335"/>
        <item x="3"/>
        <item x="215"/>
        <item x="455"/>
        <item x="340"/>
        <item x="244"/>
        <item x="463"/>
        <item x="344"/>
        <item x="135"/>
        <item x="2"/>
        <item x="147"/>
        <item x="456"/>
        <item x="447"/>
        <item x="464"/>
        <item x="148"/>
        <item x="30"/>
        <item x="394"/>
        <item x="202"/>
        <item x="77"/>
        <item x="97"/>
        <item x="156"/>
        <item x="339"/>
        <item x="11"/>
        <item x="68"/>
        <item x="326"/>
        <item x="361"/>
        <item x="87"/>
        <item x="462"/>
        <item x="409"/>
        <item x="351"/>
        <item x="143"/>
        <item x="342"/>
        <item x="183"/>
        <item x="22"/>
        <item x="205"/>
        <item x="258"/>
        <item x="174"/>
        <item x="287"/>
        <item x="357"/>
        <item x="208"/>
        <item x="71"/>
        <item x="292"/>
        <item x="331"/>
        <item x="388"/>
        <item x="133"/>
        <item x="395"/>
        <item x="12"/>
        <item x="246"/>
        <item x="391"/>
        <item x="338"/>
        <item x="166"/>
        <item x="155"/>
        <item x="92"/>
        <item x="459"/>
        <item x="25"/>
        <item x="18"/>
        <item x="93"/>
        <item x="61"/>
        <item x="4"/>
        <item x="385"/>
        <item x="336"/>
        <item x="350"/>
        <item x="109"/>
        <item x="235"/>
        <item x="248"/>
        <item x="260"/>
        <item x="253"/>
        <item x="47"/>
        <item x="422"/>
        <item x="223"/>
        <item x="379"/>
        <item x="67"/>
        <item x="65"/>
        <item x="191"/>
        <item x="48"/>
        <item x="229"/>
        <item x="201"/>
        <item x="371"/>
        <item x="169"/>
        <item x="419"/>
        <item x="390"/>
        <item x="355"/>
        <item x="252"/>
        <item x="221"/>
        <item x="420"/>
        <item x="222"/>
        <item x="414"/>
        <item x="125"/>
        <item x="457"/>
        <item x="158"/>
        <item x="37"/>
        <item x="233"/>
        <item x="407"/>
        <item x="214"/>
        <item x="189"/>
        <item x="255"/>
        <item x="236"/>
        <item x="453"/>
        <item x="435"/>
        <item x="450"/>
        <item x="171"/>
        <item x="289"/>
        <item x="397"/>
        <item x="230"/>
        <item x="86"/>
        <item x="454"/>
        <item x="408"/>
        <item x="461"/>
        <item x="378"/>
        <item x="150"/>
        <item x="436"/>
        <item x="363"/>
        <item x="179"/>
        <item x="120"/>
        <item x="348"/>
        <item x="144"/>
        <item x="42"/>
        <item x="139"/>
        <item x="28"/>
        <item x="271"/>
        <item x="194"/>
        <item x="185"/>
        <item x="136"/>
        <item x="448"/>
        <item x="132"/>
        <item x="128"/>
        <item x="8"/>
        <item x="27"/>
        <item x="375"/>
        <item x="96"/>
        <item x="343"/>
        <item x="88"/>
        <item x="170"/>
        <item x="103"/>
        <item x="16"/>
        <item x="64"/>
        <item x="58"/>
        <item t="default"/>
      </items>
    </pivotField>
    <pivotField axis="axisPage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dataField="1" compact="0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multipleItemSelectionAllowed="1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Page" compact="0" outline="0" showAll="0">
      <items count="3">
        <item x="0"/>
        <item x="1"/>
        <item t="default"/>
      </items>
    </pivotField>
    <pivotField axis="axisPage" compact="0" outline="0" showAll="0">
      <items count="3">
        <item x="0"/>
        <item x="1"/>
        <item t="default"/>
      </items>
    </pivotField>
    <pivotField axis="axisPage" compact="0" outline="0" showAll="0">
      <items count="3">
        <item x="0"/>
        <item x="1"/>
        <item t="default"/>
      </items>
    </pivotField>
  </pivotFields>
  <rowFields count="1">
    <field x="0"/>
  </rowFields>
  <rowItems count="131">
    <i>
      <x v="2"/>
    </i>
    <i>
      <x v="8"/>
    </i>
    <i>
      <x v="10"/>
    </i>
    <i>
      <x v="12"/>
    </i>
    <i>
      <x v="14"/>
    </i>
    <i>
      <x v="17"/>
    </i>
    <i>
      <x v="19"/>
    </i>
    <i>
      <x v="20"/>
    </i>
    <i>
      <x v="32"/>
    </i>
    <i>
      <x v="34"/>
    </i>
    <i>
      <x v="39"/>
    </i>
    <i>
      <x v="45"/>
    </i>
    <i>
      <x v="48"/>
    </i>
    <i>
      <x v="51"/>
    </i>
    <i>
      <x v="67"/>
    </i>
    <i>
      <x v="70"/>
    </i>
    <i>
      <x v="71"/>
    </i>
    <i>
      <x v="75"/>
    </i>
    <i>
      <x v="76"/>
    </i>
    <i>
      <x v="80"/>
    </i>
    <i>
      <x v="82"/>
    </i>
    <i>
      <x v="84"/>
    </i>
    <i>
      <x v="88"/>
    </i>
    <i>
      <x v="89"/>
    </i>
    <i>
      <x v="90"/>
    </i>
    <i>
      <x v="95"/>
    </i>
    <i>
      <x v="96"/>
    </i>
    <i>
      <x v="101"/>
    </i>
    <i>
      <x v="105"/>
    </i>
    <i>
      <x v="110"/>
    </i>
    <i>
      <x v="111"/>
    </i>
    <i>
      <x v="113"/>
    </i>
    <i>
      <x v="117"/>
    </i>
    <i>
      <x v="123"/>
    </i>
    <i>
      <x v="144"/>
    </i>
    <i>
      <x v="146"/>
    </i>
    <i>
      <x v="151"/>
    </i>
    <i>
      <x v="153"/>
    </i>
    <i>
      <x v="155"/>
    </i>
    <i>
      <x v="178"/>
    </i>
    <i>
      <x v="189"/>
    </i>
    <i>
      <x v="192"/>
    </i>
    <i>
      <x v="198"/>
    </i>
    <i>
      <x v="199"/>
    </i>
    <i>
      <x v="200"/>
    </i>
    <i>
      <x v="202"/>
    </i>
    <i>
      <x v="205"/>
    </i>
    <i>
      <x v="206"/>
    </i>
    <i>
      <x v="209"/>
    </i>
    <i>
      <x v="210"/>
    </i>
    <i>
      <x v="217"/>
    </i>
    <i>
      <x v="221"/>
    </i>
    <i>
      <x v="225"/>
    </i>
    <i>
      <x v="234"/>
    </i>
    <i>
      <x v="239"/>
    </i>
    <i>
      <x v="244"/>
    </i>
    <i>
      <x v="248"/>
    </i>
    <i>
      <x v="264"/>
    </i>
    <i>
      <x v="270"/>
    </i>
    <i>
      <x v="271"/>
    </i>
    <i>
      <x v="281"/>
    </i>
    <i>
      <x v="282"/>
    </i>
    <i>
      <x v="295"/>
    </i>
    <i>
      <x v="298"/>
    </i>
    <i>
      <x v="299"/>
    </i>
    <i>
      <x v="301"/>
    </i>
    <i>
      <x v="305"/>
    </i>
    <i>
      <x v="310"/>
    </i>
    <i>
      <x v="319"/>
    </i>
    <i>
      <x v="320"/>
    </i>
    <i>
      <x v="330"/>
    </i>
    <i>
      <x v="362"/>
    </i>
    <i>
      <x v="374"/>
    </i>
    <i>
      <x v="376"/>
    </i>
    <i>
      <x v="382"/>
    </i>
    <i>
      <x v="384"/>
    </i>
    <i>
      <x v="387"/>
    </i>
    <i>
      <x v="390"/>
    </i>
    <i>
      <x v="400"/>
    </i>
    <i>
      <x v="401"/>
    </i>
    <i>
      <x v="406"/>
    </i>
    <i>
      <x v="408"/>
    </i>
    <i>
      <x v="409"/>
    </i>
    <i>
      <x v="412"/>
    </i>
    <i>
      <x v="427"/>
    </i>
    <i>
      <x v="429"/>
    </i>
    <i>
      <x v="432"/>
    </i>
    <i>
      <x v="433"/>
    </i>
    <i>
      <x v="440"/>
    </i>
    <i>
      <x v="454"/>
    </i>
    <i>
      <x v="455"/>
    </i>
    <i>
      <x v="463"/>
    </i>
    <i>
      <x v="465"/>
    </i>
    <i>
      <x v="469"/>
    </i>
    <i>
      <x v="471"/>
    </i>
    <i>
      <x v="475"/>
    </i>
    <i>
      <x v="482"/>
    </i>
    <i>
      <x v="499"/>
    </i>
    <i>
      <x v="501"/>
    </i>
    <i>
      <x v="502"/>
    </i>
    <i>
      <x v="504"/>
    </i>
    <i>
      <x v="507"/>
    </i>
    <i>
      <x v="512"/>
    </i>
    <i>
      <x v="518"/>
    </i>
    <i>
      <x v="523"/>
    </i>
    <i>
      <x v="530"/>
    </i>
    <i>
      <x v="533"/>
    </i>
    <i>
      <x v="536"/>
    </i>
    <i>
      <x v="538"/>
    </i>
    <i>
      <x v="541"/>
    </i>
    <i>
      <x v="550"/>
    </i>
    <i>
      <x v="553"/>
    </i>
    <i>
      <x v="565"/>
    </i>
    <i>
      <x v="569"/>
    </i>
    <i>
      <x v="582"/>
    </i>
    <i>
      <x v="595"/>
    </i>
    <i>
      <x v="598"/>
    </i>
    <i>
      <x v="603"/>
    </i>
    <i>
      <x v="606"/>
    </i>
    <i>
      <x v="613"/>
    </i>
    <i>
      <x v="621"/>
    </i>
    <i>
      <x v="625"/>
    </i>
    <i>
      <x v="626"/>
    </i>
    <i>
      <x v="634"/>
    </i>
    <i>
      <x v="647"/>
    </i>
    <i>
      <x v="650"/>
    </i>
    <i>
      <x v="651"/>
    </i>
    <i>
      <x v="656"/>
    </i>
    <i>
      <x v="662"/>
    </i>
    <i>
      <x v="66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0">
    <pageField fld="3" item="1" hier="-1"/>
    <pageField fld="2" hier="-1"/>
    <pageField fld="16" item="1" hier="-1"/>
    <pageField fld="12" item="1" hier="-1"/>
    <pageField fld="8" item="1" hier="-1"/>
    <pageField fld="11" hier="-1"/>
    <pageField fld="26" item="1" hier="-1"/>
    <pageField fld="25" item="1" hier="-1"/>
    <pageField fld="24" item="1" hier="-1"/>
    <pageField fld="23" item="1" hier="-1"/>
  </pageFields>
  <dataFields count="5">
    <dataField name="Count of Name" fld="0" subtotal="count" baseField="0" baseItem="0"/>
    <dataField name="Average of # Followers Twitter" fld="11" subtotal="average" baseField="0" baseItem="0" numFmtId="3"/>
    <dataField name="Average of # Followers FB" fld="15" subtotal="average" baseField="0" baseItem="0" numFmtId="3"/>
    <dataField name="Average of # Followers Insta" fld="19" subtotal="average" baseField="0" baseItem="0" numFmtId="3"/>
    <dataField name="Average of # YT Views" fld="21" subtotal="average" baseField="0" baseItem="0" numFmtId="3"/>
  </dataFields>
  <formats count="6">
    <format dxfId="39">
      <pivotArea dataOnly="0" labelOnly="1" outline="0" fieldPosition="0">
        <references count="1">
          <reference field="0" count="2">
            <x v="88"/>
            <x v="89"/>
          </reference>
        </references>
      </pivotArea>
    </format>
    <format dxfId="38">
      <pivotArea dataOnly="0" labelOnly="1" outline="0" fieldPosition="0">
        <references count="1">
          <reference field="0" count="2">
            <x v="95"/>
            <x v="96"/>
          </reference>
        </references>
      </pivotArea>
    </format>
    <format dxfId="37">
      <pivotArea outline="0" fieldPosition="0">
        <references count="1">
          <reference field="4294967294" count="1">
            <x v="1"/>
          </reference>
        </references>
      </pivotArea>
    </format>
    <format dxfId="36">
      <pivotArea outline="0" fieldPosition="0">
        <references count="1">
          <reference field="4294967294" count="1">
            <x v="2"/>
          </reference>
        </references>
      </pivotArea>
    </format>
    <format dxfId="35">
      <pivotArea outline="0" fieldPosition="0">
        <references count="1">
          <reference field="4294967294" count="1">
            <x v="3"/>
          </reference>
        </references>
      </pivotArea>
    </format>
    <format dxfId="34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77109-8A05-4789-B161-F6D9CD1A2C64}" name="PivotTable1" cacheId="10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12:H160" firstHeaderRow="1" firstDataRow="2" firstDataCol="3" rowPageCount="10" colPageCount="1"/>
  <pivotFields count="27">
    <pivotField axis="axisRow" dataField="1" compact="0" outline="0" showAll="0" defaultSubtotal="0">
      <items count="665">
        <item x="1"/>
        <item x="320"/>
        <item x="332"/>
        <item x="640"/>
        <item x="333"/>
        <item x="134"/>
        <item x="6"/>
        <item x="135"/>
        <item x="136"/>
        <item x="137"/>
        <item x="138"/>
        <item x="334"/>
        <item x="139"/>
        <item x="140"/>
        <item x="141"/>
        <item x="335"/>
        <item x="142"/>
        <item x="7"/>
        <item x="426"/>
        <item x="143"/>
        <item x="8"/>
        <item x="557"/>
        <item x="465"/>
        <item x="9"/>
        <item x="144"/>
        <item x="146"/>
        <item x="450"/>
        <item x="466"/>
        <item x="460"/>
        <item x="147"/>
        <item x="452"/>
        <item x="458"/>
        <item x="2"/>
        <item x="3"/>
        <item x="4"/>
        <item x="5"/>
        <item x="148"/>
        <item x="467"/>
        <item x="663"/>
        <item x="145"/>
        <item x="468"/>
        <item x="469"/>
        <item x="10"/>
        <item x="149"/>
        <item x="558"/>
        <item x="11"/>
        <item x="150"/>
        <item x="559"/>
        <item x="12"/>
        <item x="413"/>
        <item x="151"/>
        <item x="152"/>
        <item x="13"/>
        <item x="153"/>
        <item x="470"/>
        <item x="154"/>
        <item x="651"/>
        <item x="155"/>
        <item x="336"/>
        <item x="14"/>
        <item x="15"/>
        <item x="156"/>
        <item x="157"/>
        <item x="158"/>
        <item x="560"/>
        <item x="159"/>
        <item x="160"/>
        <item x="330"/>
        <item x="389"/>
        <item x="648"/>
        <item x="471"/>
        <item x="16"/>
        <item x="17"/>
        <item x="561"/>
        <item x="337"/>
        <item x="161"/>
        <item x="18"/>
        <item x="19"/>
        <item x="20"/>
        <item x="21"/>
        <item x="338"/>
        <item x="562"/>
        <item x="22"/>
        <item x="23"/>
        <item x="162"/>
        <item x="24"/>
        <item x="419"/>
        <item x="634"/>
        <item x="339"/>
        <item x="563"/>
        <item x="564"/>
        <item x="329"/>
        <item x="163"/>
        <item x="390"/>
        <item x="164"/>
        <item x="165"/>
        <item x="472"/>
        <item x="166"/>
        <item x="446"/>
        <item x="167"/>
        <item x="473"/>
        <item x="565"/>
        <item x="168"/>
        <item x="169"/>
        <item x="340"/>
        <item x="25"/>
        <item x="633"/>
        <item x="26"/>
        <item x="474"/>
        <item x="566"/>
        <item x="27"/>
        <item x="411"/>
        <item x="430"/>
        <item x="28"/>
        <item x="170"/>
        <item x="29"/>
        <item x="171"/>
        <item x="30"/>
        <item x="172"/>
        <item x="31"/>
        <item x="32"/>
        <item x="33"/>
        <item x="34"/>
        <item x="173"/>
        <item x="174"/>
        <item x="175"/>
        <item x="176"/>
        <item x="35"/>
        <item x="177"/>
        <item x="567"/>
        <item x="178"/>
        <item x="475"/>
        <item x="36"/>
        <item x="179"/>
        <item x="180"/>
        <item x="181"/>
        <item x="37"/>
        <item x="341"/>
        <item x="568"/>
        <item x="38"/>
        <item x="569"/>
        <item x="182"/>
        <item x="476"/>
        <item x="653"/>
        <item x="477"/>
        <item x="183"/>
        <item x="184"/>
        <item x="570"/>
        <item x="185"/>
        <item x="571"/>
        <item x="186"/>
        <item x="572"/>
        <item x="187"/>
        <item x="478"/>
        <item x="479"/>
        <item x="331"/>
        <item x="39"/>
        <item x="188"/>
        <item x="480"/>
        <item x="378"/>
        <item x="189"/>
        <item x="379"/>
        <item x="190"/>
        <item x="451"/>
        <item x="573"/>
        <item x="191"/>
        <item x="192"/>
        <item x="481"/>
        <item x="193"/>
        <item x="194"/>
        <item x="574"/>
        <item x="195"/>
        <item x="40"/>
        <item x="392"/>
        <item x="41"/>
        <item x="196"/>
        <item x="431"/>
        <item x="575"/>
        <item x="42"/>
        <item x="43"/>
        <item x="455"/>
        <item x="453"/>
        <item x="197"/>
        <item x="198"/>
        <item x="576"/>
        <item x="199"/>
        <item x="376"/>
        <item x="44"/>
        <item x="577"/>
        <item x="578"/>
        <item x="45"/>
        <item x="200"/>
        <item x="201"/>
        <item x="342"/>
        <item x="482"/>
        <item x="202"/>
        <item x="343"/>
        <item x="46"/>
        <item x="579"/>
        <item x="47"/>
        <item x="483"/>
        <item x="459"/>
        <item x="580"/>
        <item x="203"/>
        <item x="204"/>
        <item x="344"/>
        <item x="345"/>
        <item x="49"/>
        <item x="50"/>
        <item x="48"/>
        <item x="581"/>
        <item x="205"/>
        <item x="484"/>
        <item x="206"/>
        <item x="207"/>
        <item x="457"/>
        <item x="51"/>
        <item x="582"/>
        <item x="485"/>
        <item x="432"/>
        <item x="208"/>
        <item x="209"/>
        <item x="52"/>
        <item x="53"/>
        <item x="54"/>
        <item x="486"/>
        <item x="55"/>
        <item x="56"/>
        <item x="487"/>
        <item x="133"/>
        <item x="210"/>
        <item x="464"/>
        <item x="583"/>
        <item x="211"/>
        <item x="488"/>
        <item x="435"/>
        <item x="212"/>
        <item x="645"/>
        <item x="346"/>
        <item x="489"/>
        <item x="642"/>
        <item x="391"/>
        <item x="213"/>
        <item x="442"/>
        <item x="584"/>
        <item x="585"/>
        <item x="636"/>
        <item x="586"/>
        <item x="214"/>
        <item x="456"/>
        <item x="57"/>
        <item x="380"/>
        <item x="347"/>
        <item x="490"/>
        <item x="58"/>
        <item x="59"/>
        <item x="491"/>
        <item x="215"/>
        <item x="371"/>
        <item x="393"/>
        <item x="216"/>
        <item x="436"/>
        <item x="381"/>
        <item x="60"/>
        <item x="61"/>
        <item x="217"/>
        <item x="218"/>
        <item x="492"/>
        <item x="219"/>
        <item x="220"/>
        <item x="221"/>
        <item x="222"/>
        <item x="493"/>
        <item x="223"/>
        <item x="348"/>
        <item x="349"/>
        <item x="224"/>
        <item x="62"/>
        <item x="225"/>
        <item x="226"/>
        <item x="227"/>
        <item x="494"/>
        <item x="228"/>
        <item x="350"/>
        <item x="229"/>
        <item x="230"/>
        <item x="438"/>
        <item x="63"/>
        <item x="587"/>
        <item x="414"/>
        <item x="588"/>
        <item x="231"/>
        <item x="495"/>
        <item x="427"/>
        <item x="351"/>
        <item x="496"/>
        <item x="64"/>
        <item x="589"/>
        <item x="65"/>
        <item x="404"/>
        <item x="232"/>
        <item x="590"/>
        <item x="497"/>
        <item x="233"/>
        <item x="234"/>
        <item x="235"/>
        <item x="498"/>
        <item x="236"/>
        <item x="237"/>
        <item x="352"/>
        <item x="66"/>
        <item x="67"/>
        <item x="591"/>
        <item x="68"/>
        <item x="418"/>
        <item x="69"/>
        <item x="499"/>
        <item x="70"/>
        <item x="500"/>
        <item x="71"/>
        <item x="72"/>
        <item x="73"/>
        <item x="74"/>
        <item x="353"/>
        <item x="75"/>
        <item x="382"/>
        <item x="238"/>
        <item x="76"/>
        <item x="383"/>
        <item x="656"/>
        <item x="77"/>
        <item x="592"/>
        <item x="78"/>
        <item x="354"/>
        <item x="328"/>
        <item x="394"/>
        <item x="441"/>
        <item x="593"/>
        <item x="650"/>
        <item x="501"/>
        <item x="355"/>
        <item x="239"/>
        <item x="444"/>
        <item x="502"/>
        <item x="384"/>
        <item x="503"/>
        <item x="412"/>
        <item x="79"/>
        <item x="504"/>
        <item x="505"/>
        <item x="240"/>
        <item x="415"/>
        <item x="241"/>
        <item x="439"/>
        <item x="449"/>
        <item x="594"/>
        <item x="595"/>
        <item x="506"/>
        <item x="507"/>
        <item x="508"/>
        <item x="509"/>
        <item x="242"/>
        <item x="510"/>
        <item x="511"/>
        <item x="80"/>
        <item x="512"/>
        <item x="81"/>
        <item x="243"/>
        <item x="596"/>
        <item x="82"/>
        <item x="245"/>
        <item x="244"/>
        <item x="513"/>
        <item x="422"/>
        <item x="597"/>
        <item x="83"/>
        <item x="375"/>
        <item x="246"/>
        <item x="84"/>
        <item x="514"/>
        <item x="247"/>
        <item x="85"/>
        <item x="598"/>
        <item x="599"/>
        <item x="600"/>
        <item x="377"/>
        <item x="601"/>
        <item x="248"/>
        <item x="86"/>
        <item x="428"/>
        <item x="87"/>
        <item x="249"/>
        <item x="385"/>
        <item x="250"/>
        <item x="515"/>
        <item x="395"/>
        <item x="326"/>
        <item x="88"/>
        <item x="396"/>
        <item x="602"/>
        <item x="516"/>
        <item x="356"/>
        <item x="251"/>
        <item x="252"/>
        <item x="517"/>
        <item x="253"/>
        <item x="89"/>
        <item x="255"/>
        <item x="90"/>
        <item x="406"/>
        <item x="91"/>
        <item x="374"/>
        <item x="518"/>
        <item x="357"/>
        <item x="256"/>
        <item x="254"/>
        <item x="358"/>
        <item x="92"/>
        <item x="359"/>
        <item x="93"/>
        <item x="257"/>
        <item x="94"/>
        <item x="447"/>
        <item x="519"/>
        <item x="644"/>
        <item x="638"/>
        <item x="95"/>
        <item x="604"/>
        <item x="423"/>
        <item x="603"/>
        <item x="605"/>
        <item x="520"/>
        <item x="258"/>
        <item x="96"/>
        <item x="655"/>
        <item x="434"/>
        <item x="259"/>
        <item x="443"/>
        <item x="521"/>
        <item x="522"/>
        <item x="606"/>
        <item x="97"/>
        <item x="98"/>
        <item x="260"/>
        <item x="523"/>
        <item x="407"/>
        <item x="448"/>
        <item x="454"/>
        <item x="99"/>
        <item x="261"/>
        <item x="397"/>
        <item x="607"/>
        <item x="360"/>
        <item x="608"/>
        <item x="262"/>
        <item x="100"/>
        <item x="609"/>
        <item x="524"/>
        <item x="610"/>
        <item x="525"/>
        <item x="263"/>
        <item x="264"/>
        <item x="526"/>
        <item x="265"/>
        <item x="611"/>
        <item x="101"/>
        <item x="266"/>
        <item x="268"/>
        <item x="267"/>
        <item x="527"/>
        <item x="416"/>
        <item x="269"/>
        <item x="270"/>
        <item x="612"/>
        <item x="408"/>
        <item x="613"/>
        <item x="425"/>
        <item x="614"/>
        <item x="271"/>
        <item x="528"/>
        <item x="462"/>
        <item x="529"/>
        <item x="615"/>
        <item x="272"/>
        <item x="530"/>
        <item x="273"/>
        <item x="410"/>
        <item x="531"/>
        <item x="274"/>
        <item x="361"/>
        <item x="635"/>
        <item x="616"/>
        <item x="532"/>
        <item x="617"/>
        <item x="102"/>
        <item x="398"/>
        <item x="445"/>
        <item x="533"/>
        <item x="276"/>
        <item x="618"/>
        <item x="399"/>
        <item x="619"/>
        <item x="362"/>
        <item x="652"/>
        <item x="277"/>
        <item x="103"/>
        <item x="641"/>
        <item x="534"/>
        <item x="278"/>
        <item x="661"/>
        <item x="658"/>
        <item x="657"/>
        <item x="620"/>
        <item x="535"/>
        <item x="279"/>
        <item x="536"/>
        <item x="275"/>
        <item x="621"/>
        <item x="622"/>
        <item x="537"/>
        <item x="280"/>
        <item x="417"/>
        <item x="104"/>
        <item x="538"/>
        <item x="539"/>
        <item x="623"/>
        <item x="405"/>
        <item x="281"/>
        <item x="105"/>
        <item x="282"/>
        <item x="363"/>
        <item x="283"/>
        <item x="106"/>
        <item x="284"/>
        <item x="409"/>
        <item x="327"/>
        <item x="107"/>
        <item x="285"/>
        <item x="286"/>
        <item x="540"/>
        <item x="541"/>
        <item x="624"/>
        <item x="287"/>
        <item x="424"/>
        <item x="440"/>
        <item x="0"/>
        <item x="108"/>
        <item x="288"/>
        <item x="289"/>
        <item x="109"/>
        <item x="386"/>
        <item x="290"/>
        <item x="429"/>
        <item x="542"/>
        <item x="659"/>
        <item x="632"/>
        <item x="463"/>
        <item x="625"/>
        <item x="664"/>
        <item x="110"/>
        <item x="111"/>
        <item x="291"/>
        <item x="646"/>
        <item x="112"/>
        <item x="292"/>
        <item x="543"/>
        <item x="293"/>
        <item x="364"/>
        <item x="544"/>
        <item x="294"/>
        <item x="113"/>
        <item x="295"/>
        <item x="647"/>
        <item x="296"/>
        <item x="400"/>
        <item x="297"/>
        <item x="298"/>
        <item x="299"/>
        <item x="545"/>
        <item x="373"/>
        <item x="401"/>
        <item x="420"/>
        <item x="626"/>
        <item x="300"/>
        <item x="301"/>
        <item x="114"/>
        <item x="302"/>
        <item x="303"/>
        <item x="546"/>
        <item x="304"/>
        <item x="305"/>
        <item x="547"/>
        <item x="306"/>
        <item x="307"/>
        <item x="662"/>
        <item x="548"/>
        <item x="309"/>
        <item x="639"/>
        <item x="549"/>
        <item x="310"/>
        <item x="115"/>
        <item x="308"/>
        <item x="637"/>
        <item x="116"/>
        <item x="117"/>
        <item x="660"/>
        <item x="372"/>
        <item x="643"/>
        <item x="311"/>
        <item x="118"/>
        <item x="365"/>
        <item x="119"/>
        <item x="120"/>
        <item x="312"/>
        <item x="121"/>
        <item x="313"/>
        <item x="314"/>
        <item x="315"/>
        <item x="122"/>
        <item x="550"/>
        <item x="387"/>
        <item x="366"/>
        <item x="367"/>
        <item x="368"/>
        <item x="123"/>
        <item x="551"/>
        <item x="124"/>
        <item x="125"/>
        <item x="552"/>
        <item x="316"/>
        <item x="317"/>
        <item x="126"/>
        <item x="402"/>
        <item x="627"/>
        <item x="628"/>
        <item x="433"/>
        <item x="437"/>
        <item x="127"/>
        <item x="318"/>
        <item x="319"/>
        <item x="553"/>
        <item x="321"/>
        <item x="322"/>
        <item x="461"/>
        <item x="323"/>
        <item x="388"/>
        <item x="649"/>
        <item x="324"/>
        <item x="128"/>
        <item x="629"/>
        <item x="630"/>
        <item x="129"/>
        <item x="130"/>
        <item x="131"/>
        <item x="421"/>
        <item x="654"/>
        <item x="369"/>
        <item x="631"/>
        <item x="325"/>
        <item x="554"/>
        <item x="555"/>
        <item x="403"/>
        <item x="370"/>
        <item x="132"/>
        <item x="556"/>
      </items>
    </pivotField>
    <pivotField compact="0" outline="0" showAll="0"/>
    <pivotField axis="axisPage" compact="0" outline="0" showAll="0">
      <items count="15">
        <item x="2"/>
        <item x="9"/>
        <item x="4"/>
        <item x="3"/>
        <item x="1"/>
        <item x="6"/>
        <item x="0"/>
        <item x="5"/>
        <item x="7"/>
        <item x="11"/>
        <item x="8"/>
        <item x="12"/>
        <item x="13"/>
        <item x="10"/>
        <item t="default"/>
      </items>
    </pivotField>
    <pivotField axis="axisPage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120">
        <item x="34"/>
        <item x="75"/>
        <item x="14"/>
        <item x="15"/>
        <item x="19"/>
        <item x="42"/>
        <item x="77"/>
        <item x="25"/>
        <item x="45"/>
        <item x="74"/>
        <item x="35"/>
        <item x="20"/>
        <item x="94"/>
        <item x="16"/>
        <item x="67"/>
        <item x="56"/>
        <item x="97"/>
        <item x="113"/>
        <item x="54"/>
        <item x="98"/>
        <item x="48"/>
        <item x="99"/>
        <item x="111"/>
        <item x="49"/>
        <item x="6"/>
        <item x="72"/>
        <item x="26"/>
        <item x="84"/>
        <item x="71"/>
        <item x="66"/>
        <item x="108"/>
        <item x="107"/>
        <item x="88"/>
        <item x="70"/>
        <item x="115"/>
        <item x="9"/>
        <item x="60"/>
        <item x="90"/>
        <item x="103"/>
        <item x="40"/>
        <item x="93"/>
        <item x="104"/>
        <item x="83"/>
        <item x="33"/>
        <item x="55"/>
        <item x="7"/>
        <item x="89"/>
        <item x="12"/>
        <item x="61"/>
        <item x="18"/>
        <item x="86"/>
        <item x="85"/>
        <item x="38"/>
        <item x="112"/>
        <item x="110"/>
        <item x="24"/>
        <item x="68"/>
        <item x="79"/>
        <item x="37"/>
        <item x="118"/>
        <item x="41"/>
        <item x="31"/>
        <item x="69"/>
        <item x="43"/>
        <item x="53"/>
        <item x="0"/>
        <item x="65"/>
        <item x="50"/>
        <item x="119"/>
        <item x="27"/>
        <item x="1"/>
        <item x="23"/>
        <item x="82"/>
        <item x="47"/>
        <item x="36"/>
        <item x="101"/>
        <item x="11"/>
        <item x="100"/>
        <item x="105"/>
        <item x="76"/>
        <item x="102"/>
        <item x="3"/>
        <item x="10"/>
        <item x="114"/>
        <item x="109"/>
        <item x="87"/>
        <item x="44"/>
        <item x="117"/>
        <item x="62"/>
        <item x="64"/>
        <item x="2"/>
        <item x="46"/>
        <item x="32"/>
        <item x="39"/>
        <item x="30"/>
        <item x="52"/>
        <item x="51"/>
        <item x="59"/>
        <item x="4"/>
        <item x="13"/>
        <item x="28"/>
        <item x="91"/>
        <item x="96"/>
        <item x="5"/>
        <item x="8"/>
        <item x="106"/>
        <item x="57"/>
        <item x="81"/>
        <item x="21"/>
        <item x="58"/>
        <item x="22"/>
        <item x="78"/>
        <item x="80"/>
        <item x="63"/>
        <item x="29"/>
        <item x="95"/>
        <item x="92"/>
        <item x="116"/>
        <item x="73"/>
        <item x="17"/>
      </items>
    </pivotField>
    <pivotField axis="axisRow" compact="0" outline="0" showAll="0">
      <items count="118">
        <item x="106"/>
        <item x="87"/>
        <item x="18"/>
        <item x="85"/>
        <item x="25"/>
        <item x="86"/>
        <item x="66"/>
        <item x="35"/>
        <item x="13"/>
        <item x="116"/>
        <item x="62"/>
        <item x="102"/>
        <item x="68"/>
        <item x="34"/>
        <item x="43"/>
        <item x="11"/>
        <item x="42"/>
        <item x="101"/>
        <item x="75"/>
        <item x="71"/>
        <item x="72"/>
        <item x="109"/>
        <item x="67"/>
        <item x="70"/>
        <item x="29"/>
        <item x="48"/>
        <item x="77"/>
        <item x="81"/>
        <item x="60"/>
        <item x="90"/>
        <item x="50"/>
        <item x="98"/>
        <item x="7"/>
        <item x="51"/>
        <item x="92"/>
        <item x="21"/>
        <item x="45"/>
        <item x="30"/>
        <item x="82"/>
        <item x="4"/>
        <item x="59"/>
        <item x="99"/>
        <item x="12"/>
        <item x="38"/>
        <item x="80"/>
        <item x="111"/>
        <item x="32"/>
        <item x="40"/>
        <item x="39"/>
        <item x="26"/>
        <item x="33"/>
        <item x="52"/>
        <item x="37"/>
        <item x="69"/>
        <item x="61"/>
        <item x="94"/>
        <item x="63"/>
        <item x="114"/>
        <item x="24"/>
        <item x="74"/>
        <item x="44"/>
        <item x="8"/>
        <item x="41"/>
        <item x="83"/>
        <item x="23"/>
        <item x="3"/>
        <item x="28"/>
        <item x="78"/>
        <item x="55"/>
        <item x="110"/>
        <item x="56"/>
        <item x="95"/>
        <item x="20"/>
        <item x="96"/>
        <item x="31"/>
        <item x="97"/>
        <item x="17"/>
        <item x="19"/>
        <item x="112"/>
        <item x="10"/>
        <item x="91"/>
        <item x="100"/>
        <item x="108"/>
        <item x="15"/>
        <item x="93"/>
        <item x="36"/>
        <item x="107"/>
        <item x="53"/>
        <item x="57"/>
        <item x="79"/>
        <item x="58"/>
        <item x="49"/>
        <item x="54"/>
        <item x="9"/>
        <item x="0"/>
        <item x="16"/>
        <item x="14"/>
        <item x="105"/>
        <item x="103"/>
        <item x="88"/>
        <item x="64"/>
        <item x="47"/>
        <item x="6"/>
        <item x="115"/>
        <item x="76"/>
        <item x="84"/>
        <item x="65"/>
        <item x="46"/>
        <item x="2"/>
        <item x="22"/>
        <item x="89"/>
        <item x="104"/>
        <item x="5"/>
        <item x="113"/>
        <item x="27"/>
        <item x="73"/>
        <item x="1"/>
        <item t="default"/>
      </items>
    </pivotField>
    <pivotField axis="axisPage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axis="axisPage" dataField="1" compact="0" outline="0" showAll="0">
      <items count="498">
        <item x="315"/>
        <item x="433"/>
        <item x="309"/>
        <item x="299"/>
        <item x="476"/>
        <item x="300"/>
        <item x="296"/>
        <item x="278"/>
        <item x="313"/>
        <item x="0"/>
        <item x="441"/>
        <item x="168"/>
        <item x="298"/>
        <item x="115"/>
        <item x="320"/>
        <item x="240"/>
        <item x="207"/>
        <item x="362"/>
        <item x="470"/>
        <item x="52"/>
        <item x="466"/>
        <item x="301"/>
        <item x="483"/>
        <item x="471"/>
        <item x="63"/>
        <item x="107"/>
        <item x="124"/>
        <item x="26"/>
        <item x="325"/>
        <item x="127"/>
        <item x="75"/>
        <item x="489"/>
        <item x="290"/>
        <item x="282"/>
        <item x="328"/>
        <item x="192"/>
        <item x="353"/>
        <item x="220"/>
        <item x="473"/>
        <item x="303"/>
        <item x="312"/>
        <item x="1"/>
        <item x="294"/>
        <item x="468"/>
        <item x="484"/>
        <item x="121"/>
        <item x="89"/>
        <item x="277"/>
        <item x="311"/>
        <item x="386"/>
        <item x="274"/>
        <item x="451"/>
        <item x="345"/>
        <item x="475"/>
        <item x="291"/>
        <item x="492"/>
        <item x="316"/>
        <item x="442"/>
        <item x="78"/>
        <item x="62"/>
        <item x="237"/>
        <item x="110"/>
        <item x="481"/>
        <item x="314"/>
        <item x="187"/>
        <item x="31"/>
        <item x="113"/>
        <item x="106"/>
        <item x="488"/>
        <item x="217"/>
        <item x="51"/>
        <item x="426"/>
        <item x="307"/>
        <item x="104"/>
        <item x="305"/>
        <item x="101"/>
        <item x="249"/>
        <item x="479"/>
        <item x="319"/>
        <item x="228"/>
        <item x="46"/>
        <item x="496"/>
        <item x="162"/>
        <item x="322"/>
        <item x="413"/>
        <item x="175"/>
        <item x="203"/>
        <item x="352"/>
        <item x="276"/>
        <item x="490"/>
        <item x="323"/>
        <item x="445"/>
        <item x="293"/>
        <item x="349"/>
        <item x="329"/>
        <item x="374"/>
        <item x="32"/>
        <item x="234"/>
        <item x="327"/>
        <item x="423"/>
        <item x="29"/>
        <item x="286"/>
        <item x="218"/>
        <item x="41"/>
        <item x="6"/>
        <item x="261"/>
        <item x="14"/>
        <item x="360"/>
        <item x="410"/>
        <item x="487"/>
        <item x="116"/>
        <item x="283"/>
        <item x="256"/>
        <item x="306"/>
        <item x="330"/>
        <item x="79"/>
        <item x="495"/>
        <item x="452"/>
        <item x="437"/>
        <item x="257"/>
        <item x="259"/>
        <item x="285"/>
        <item x="308"/>
        <item x="377"/>
        <item x="57"/>
        <item x="239"/>
        <item x="142"/>
        <item x="318"/>
        <item x="478"/>
        <item x="477"/>
        <item x="206"/>
        <item x="402"/>
        <item x="364"/>
        <item x="467"/>
        <item x="118"/>
        <item x="102"/>
        <item x="251"/>
        <item x="224"/>
        <item x="295"/>
        <item x="81"/>
        <item x="304"/>
        <item x="122"/>
        <item x="321"/>
        <item x="412"/>
        <item x="54"/>
        <item x="493"/>
        <item x="186"/>
        <item x="449"/>
        <item x="297"/>
        <item x="82"/>
        <item x="21"/>
        <item x="288"/>
        <item x="494"/>
        <item x="23"/>
        <item x="157"/>
        <item x="129"/>
        <item x="404"/>
        <item x="225"/>
        <item x="9"/>
        <item x="281"/>
        <item x="38"/>
        <item x="482"/>
        <item x="190"/>
        <item x="161"/>
        <item x="380"/>
        <item x="267"/>
        <item x="219"/>
        <item x="491"/>
        <item x="99"/>
        <item x="262"/>
        <item x="204"/>
        <item x="74"/>
        <item x="399"/>
        <item x="90"/>
        <item x="145"/>
        <item x="193"/>
        <item x="428"/>
        <item x="317"/>
        <item x="200"/>
        <item x="177"/>
        <item x="44"/>
        <item x="152"/>
        <item x="13"/>
        <item x="346"/>
        <item x="111"/>
        <item x="216"/>
        <item x="332"/>
        <item x="458"/>
        <item x="242"/>
        <item x="212"/>
        <item x="105"/>
        <item x="19"/>
        <item x="254"/>
        <item x="49"/>
        <item x="119"/>
        <item x="358"/>
        <item x="383"/>
        <item x="10"/>
        <item x="389"/>
        <item x="243"/>
        <item x="211"/>
        <item x="164"/>
        <item x="131"/>
        <item x="40"/>
        <item x="53"/>
        <item x="486"/>
        <item x="100"/>
        <item x="382"/>
        <item x="146"/>
        <item x="272"/>
        <item x="444"/>
        <item x="480"/>
        <item x="43"/>
        <item x="372"/>
        <item x="247"/>
        <item x="268"/>
        <item x="15"/>
        <item x="429"/>
        <item x="411"/>
        <item x="91"/>
        <item x="59"/>
        <item x="160"/>
        <item x="302"/>
        <item x="35"/>
        <item x="178"/>
        <item x="431"/>
        <item x="474"/>
        <item x="250"/>
        <item x="137"/>
        <item x="98"/>
        <item x="460"/>
        <item x="400"/>
        <item x="149"/>
        <item x="180"/>
        <item x="80"/>
        <item x="485"/>
        <item x="446"/>
        <item x="417"/>
        <item x="359"/>
        <item x="425"/>
        <item x="181"/>
        <item x="354"/>
        <item x="210"/>
        <item x="33"/>
        <item x="20"/>
        <item x="241"/>
        <item x="94"/>
        <item x="334"/>
        <item x="405"/>
        <item x="83"/>
        <item x="469"/>
        <item x="231"/>
        <item x="472"/>
        <item x="84"/>
        <item x="279"/>
        <item x="39"/>
        <item x="167"/>
        <item x="209"/>
        <item x="310"/>
        <item x="197"/>
        <item x="427"/>
        <item x="117"/>
        <item x="196"/>
        <item x="365"/>
        <item x="370"/>
        <item x="269"/>
        <item x="381"/>
        <item x="165"/>
        <item x="45"/>
        <item x="356"/>
        <item x="273"/>
        <item x="55"/>
        <item x="392"/>
        <item x="245"/>
        <item x="69"/>
        <item x="333"/>
        <item x="24"/>
        <item x="324"/>
        <item x="401"/>
        <item x="123"/>
        <item x="376"/>
        <item x="182"/>
        <item x="5"/>
        <item x="264"/>
        <item x="159"/>
        <item x="126"/>
        <item x="56"/>
        <item x="403"/>
        <item x="198"/>
        <item x="232"/>
        <item x="227"/>
        <item x="347"/>
        <item x="172"/>
        <item x="153"/>
        <item x="114"/>
        <item x="176"/>
        <item x="439"/>
        <item x="369"/>
        <item x="140"/>
        <item x="418"/>
        <item x="284"/>
        <item x="184"/>
        <item x="213"/>
        <item x="73"/>
        <item x="341"/>
        <item x="387"/>
        <item x="280"/>
        <item x="238"/>
        <item x="130"/>
        <item x="398"/>
        <item x="188"/>
        <item x="424"/>
        <item x="263"/>
        <item x="141"/>
        <item x="393"/>
        <item x="199"/>
        <item x="36"/>
        <item x="151"/>
        <item x="416"/>
        <item x="72"/>
        <item x="465"/>
        <item x="226"/>
        <item x="108"/>
        <item x="173"/>
        <item x="438"/>
        <item x="368"/>
        <item x="50"/>
        <item x="34"/>
        <item x="17"/>
        <item x="396"/>
        <item x="430"/>
        <item x="384"/>
        <item x="434"/>
        <item x="66"/>
        <item x="195"/>
        <item x="266"/>
        <item x="76"/>
        <item x="415"/>
        <item x="406"/>
        <item x="154"/>
        <item x="95"/>
        <item x="60"/>
        <item x="112"/>
        <item x="270"/>
        <item x="432"/>
        <item x="163"/>
        <item x="367"/>
        <item x="275"/>
        <item x="440"/>
        <item x="85"/>
        <item x="7"/>
        <item x="134"/>
        <item x="337"/>
        <item x="443"/>
        <item x="138"/>
        <item x="366"/>
        <item x="70"/>
        <item x="265"/>
        <item x="373"/>
        <item x="421"/>
        <item x="335"/>
        <item x="3"/>
        <item x="215"/>
        <item x="455"/>
        <item x="340"/>
        <item x="244"/>
        <item x="463"/>
        <item x="344"/>
        <item x="135"/>
        <item x="2"/>
        <item x="147"/>
        <item x="456"/>
        <item x="447"/>
        <item x="464"/>
        <item x="148"/>
        <item x="30"/>
        <item x="394"/>
        <item x="202"/>
        <item x="77"/>
        <item x="97"/>
        <item x="156"/>
        <item x="339"/>
        <item x="11"/>
        <item x="68"/>
        <item x="326"/>
        <item x="361"/>
        <item x="87"/>
        <item x="462"/>
        <item x="409"/>
        <item x="351"/>
        <item x="143"/>
        <item x="342"/>
        <item x="183"/>
        <item x="22"/>
        <item x="205"/>
        <item x="258"/>
        <item x="174"/>
        <item x="287"/>
        <item x="357"/>
        <item x="208"/>
        <item x="71"/>
        <item x="292"/>
        <item x="331"/>
        <item x="388"/>
        <item x="133"/>
        <item x="395"/>
        <item x="12"/>
        <item x="246"/>
        <item x="391"/>
        <item x="338"/>
        <item x="166"/>
        <item x="155"/>
        <item x="92"/>
        <item x="459"/>
        <item x="25"/>
        <item x="18"/>
        <item x="93"/>
        <item x="61"/>
        <item x="4"/>
        <item x="385"/>
        <item x="336"/>
        <item x="350"/>
        <item x="109"/>
        <item x="235"/>
        <item x="248"/>
        <item x="260"/>
        <item x="253"/>
        <item x="47"/>
        <item x="422"/>
        <item x="223"/>
        <item x="379"/>
        <item x="67"/>
        <item x="65"/>
        <item x="191"/>
        <item x="48"/>
        <item x="229"/>
        <item x="201"/>
        <item x="371"/>
        <item x="169"/>
        <item x="419"/>
        <item x="390"/>
        <item x="355"/>
        <item x="252"/>
        <item x="221"/>
        <item x="420"/>
        <item x="222"/>
        <item x="414"/>
        <item x="125"/>
        <item x="457"/>
        <item x="158"/>
        <item x="37"/>
        <item x="233"/>
        <item x="407"/>
        <item x="214"/>
        <item x="189"/>
        <item x="255"/>
        <item x="236"/>
        <item x="453"/>
        <item x="435"/>
        <item x="450"/>
        <item x="171"/>
        <item x="289"/>
        <item x="397"/>
        <item x="230"/>
        <item x="86"/>
        <item x="454"/>
        <item x="408"/>
        <item x="461"/>
        <item x="378"/>
        <item x="150"/>
        <item x="436"/>
        <item x="363"/>
        <item x="179"/>
        <item x="120"/>
        <item x="348"/>
        <item x="144"/>
        <item x="42"/>
        <item x="139"/>
        <item x="28"/>
        <item x="271"/>
        <item x="194"/>
        <item x="185"/>
        <item x="136"/>
        <item x="448"/>
        <item x="132"/>
        <item x="128"/>
        <item x="8"/>
        <item x="27"/>
        <item x="375"/>
        <item x="96"/>
        <item x="343"/>
        <item x="88"/>
        <item x="170"/>
        <item x="103"/>
        <item x="16"/>
        <item x="64"/>
        <item x="58"/>
        <item t="default"/>
      </items>
    </pivotField>
    <pivotField axis="axisPage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dataField="1" compact="0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multipleItemSelectionAllowed="1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axis="axisPage" compact="0" outline="0" showAll="0">
      <items count="3">
        <item x="0"/>
        <item x="1"/>
        <item t="default"/>
      </items>
    </pivotField>
    <pivotField axis="axisPage" compact="0" outline="0" showAll="0">
      <items count="3">
        <item x="0"/>
        <item x="1"/>
        <item t="default"/>
      </items>
    </pivotField>
    <pivotField axis="axisPage" compact="0" outline="0" showAll="0">
      <items count="3">
        <item x="0"/>
        <item x="1"/>
        <item t="default"/>
      </items>
    </pivotField>
  </pivotFields>
  <rowFields count="3">
    <field x="0"/>
    <field x="6"/>
    <field x="7"/>
  </rowFields>
  <rowItems count="147">
    <i>
      <x v="2"/>
      <x v="66"/>
      <x v="94"/>
    </i>
    <i>
      <x v="8"/>
      <x v="63"/>
      <x v="16"/>
    </i>
    <i r="2">
      <x v="116"/>
    </i>
    <i>
      <x v="10"/>
      <x v="90"/>
      <x v="85"/>
    </i>
    <i>
      <x v="12"/>
      <x v="90"/>
      <x v="102"/>
    </i>
    <i>
      <x v="14"/>
      <x v="63"/>
      <x v="16"/>
    </i>
    <i>
      <x v="17"/>
      <x v="81"/>
      <x v="112"/>
    </i>
    <i>
      <x v="19"/>
      <x v="63"/>
      <x v="60"/>
    </i>
    <i>
      <x v="20"/>
      <x v="98"/>
      <x v="62"/>
    </i>
    <i r="2">
      <x v="102"/>
    </i>
    <i>
      <x v="32"/>
      <x v="65"/>
      <x v="108"/>
    </i>
    <i>
      <x v="34"/>
      <x v="65"/>
      <x v="65"/>
    </i>
    <i>
      <x v="39"/>
      <x v="91"/>
      <x v="85"/>
    </i>
    <i>
      <x v="45"/>
      <x v="90"/>
      <x v="32"/>
    </i>
    <i r="2">
      <x v="36"/>
    </i>
    <i>
      <x v="48"/>
      <x v="90"/>
      <x v="61"/>
    </i>
    <i>
      <x v="51"/>
      <x v="98"/>
      <x v="62"/>
    </i>
    <i r="2">
      <x v="83"/>
    </i>
    <i>
      <x v="67"/>
      <x v="35"/>
      <x v="116"/>
    </i>
    <i>
      <x v="70"/>
      <x v="79"/>
      <x v="6"/>
    </i>
    <i>
      <x v="71"/>
      <x v="90"/>
      <x v="32"/>
    </i>
    <i r="2">
      <x v="36"/>
    </i>
    <i>
      <x v="75"/>
      <x v="104"/>
      <x v="47"/>
    </i>
    <i r="2">
      <x v="59"/>
    </i>
    <i>
      <x v="76"/>
      <x v="98"/>
      <x v="61"/>
    </i>
    <i>
      <x v="80"/>
      <x v="66"/>
      <x v="116"/>
    </i>
    <i>
      <x v="82"/>
      <x v="104"/>
      <x v="8"/>
    </i>
    <i>
      <x v="84"/>
      <x v="45"/>
      <x v="42"/>
    </i>
    <i r="2">
      <x v="43"/>
    </i>
    <i>
      <x v="88"/>
      <x v="90"/>
      <x v="93"/>
    </i>
    <i>
      <x v="89"/>
      <x v="29"/>
      <x v="34"/>
    </i>
    <i>
      <x v="90"/>
      <x v="116"/>
      <x v="29"/>
    </i>
    <i>
      <x v="95"/>
      <x v="90"/>
      <x v="93"/>
    </i>
    <i>
      <x v="96"/>
      <x v="90"/>
      <x v="18"/>
    </i>
    <i>
      <x v="101"/>
      <x v="76"/>
      <x v="116"/>
    </i>
    <i>
      <x v="105"/>
      <x v="65"/>
      <x v="116"/>
    </i>
    <i>
      <x v="110"/>
      <x v="98"/>
      <x v="61"/>
    </i>
    <i r="2">
      <x v="62"/>
    </i>
    <i>
      <x v="111"/>
      <x v="35"/>
      <x v="116"/>
    </i>
    <i>
      <x v="113"/>
      <x v="98"/>
      <x v="83"/>
    </i>
    <i>
      <x v="117"/>
      <x v="76"/>
      <x v="95"/>
    </i>
    <i>
      <x v="123"/>
      <x v="86"/>
      <x v="83"/>
    </i>
    <i>
      <x v="144"/>
      <x v="66"/>
      <x v="93"/>
    </i>
    <i>
      <x v="146"/>
      <x v="86"/>
      <x v="33"/>
    </i>
    <i r="1">
      <x v="111"/>
      <x v="79"/>
    </i>
    <i>
      <x v="151"/>
      <x v="90"/>
      <x v="85"/>
    </i>
    <i>
      <x v="153"/>
      <x v="45"/>
      <x v="35"/>
    </i>
    <i>
      <x v="155"/>
      <x v="66"/>
      <x v="116"/>
    </i>
    <i>
      <x v="178"/>
      <x v="90"/>
      <x v="72"/>
    </i>
    <i>
      <x v="189"/>
      <x v="101"/>
      <x v="73"/>
    </i>
    <i>
      <x v="192"/>
      <x v="90"/>
      <x v="93"/>
    </i>
    <i>
      <x v="198"/>
      <x v="115"/>
      <x v="72"/>
    </i>
    <i>
      <x v="199"/>
      <x v="11"/>
      <x v="58"/>
    </i>
    <i r="2">
      <x v="87"/>
    </i>
    <i>
      <x v="200"/>
      <x v="70"/>
      <x v="8"/>
    </i>
    <i>
      <x v="202"/>
      <x v="76"/>
      <x v="96"/>
    </i>
    <i>
      <x v="205"/>
      <x v="66"/>
      <x v="116"/>
    </i>
    <i>
      <x v="206"/>
      <x v="66"/>
      <x v="108"/>
    </i>
    <i>
      <x v="209"/>
      <x v="65"/>
      <x v="4"/>
    </i>
    <i>
      <x v="210"/>
      <x v="101"/>
      <x v="75"/>
    </i>
    <i>
      <x v="217"/>
      <x v="102"/>
      <x v="116"/>
    </i>
    <i>
      <x v="221"/>
      <x v="74"/>
      <x v="30"/>
    </i>
    <i r="1">
      <x v="76"/>
      <x v="31"/>
    </i>
    <i>
      <x v="225"/>
      <x v="90"/>
      <x v="116"/>
    </i>
    <i>
      <x v="234"/>
      <x v="107"/>
      <x v="83"/>
    </i>
    <i>
      <x v="239"/>
      <x v="71"/>
      <x v="102"/>
    </i>
    <i>
      <x v="244"/>
      <x v="90"/>
      <x/>
    </i>
    <i r="2">
      <x v="81"/>
    </i>
    <i>
      <x v="248"/>
      <x v="64"/>
      <x v="116"/>
    </i>
    <i>
      <x v="264"/>
      <x v="98"/>
      <x v="102"/>
    </i>
    <i>
      <x v="270"/>
      <x v="98"/>
      <x v="102"/>
    </i>
    <i>
      <x v="271"/>
      <x v="98"/>
      <x v="70"/>
    </i>
    <i r="2">
      <x v="83"/>
    </i>
    <i>
      <x v="281"/>
      <x v="98"/>
      <x v="102"/>
    </i>
    <i>
      <x v="282"/>
      <x v="90"/>
      <x v="8"/>
    </i>
    <i>
      <x v="295"/>
      <x v="66"/>
      <x v="116"/>
    </i>
    <i>
      <x v="298"/>
      <x v="98"/>
      <x v="83"/>
    </i>
    <i>
      <x v="299"/>
      <x v="35"/>
      <x v="93"/>
    </i>
    <i>
      <x v="301"/>
      <x v="76"/>
      <x v="116"/>
    </i>
    <i>
      <x v="305"/>
      <x v="90"/>
      <x v="85"/>
    </i>
    <i>
      <x v="310"/>
      <x v="90"/>
      <x v="96"/>
    </i>
    <i>
      <x v="319"/>
      <x v="11"/>
      <x v="116"/>
    </i>
    <i>
      <x v="320"/>
      <x v="26"/>
      <x v="24"/>
    </i>
    <i r="1">
      <x v="61"/>
      <x v="19"/>
    </i>
    <i>
      <x v="330"/>
      <x v="114"/>
      <x v="37"/>
    </i>
    <i>
      <x v="362"/>
      <x v="98"/>
      <x v="83"/>
    </i>
    <i>
      <x v="374"/>
      <x v="102"/>
      <x v="116"/>
    </i>
    <i>
      <x v="376"/>
      <x v="35"/>
      <x v="116"/>
    </i>
    <i>
      <x v="382"/>
      <x v="101"/>
      <x v="73"/>
    </i>
    <i>
      <x v="384"/>
      <x v="74"/>
      <x v="98"/>
    </i>
    <i>
      <x v="387"/>
      <x v="90"/>
      <x v="93"/>
    </i>
    <i r="1">
      <x v="98"/>
      <x v="62"/>
    </i>
    <i>
      <x v="390"/>
      <x v="94"/>
      <x v="13"/>
    </i>
    <i>
      <x v="400"/>
      <x v="98"/>
      <x v="102"/>
    </i>
    <i>
      <x v="401"/>
      <x v="90"/>
      <x v="93"/>
    </i>
    <i>
      <x v="406"/>
      <x v="98"/>
      <x v="7"/>
    </i>
    <i>
      <x v="408"/>
      <x v="90"/>
      <x v="61"/>
    </i>
    <i>
      <x v="409"/>
      <x v="35"/>
      <x v="116"/>
    </i>
    <i>
      <x v="412"/>
      <x v="47"/>
      <x v="46"/>
    </i>
    <i>
      <x v="427"/>
      <x v="101"/>
      <x v="72"/>
    </i>
    <i>
      <x v="429"/>
      <x v="90"/>
      <x v="72"/>
    </i>
    <i>
      <x v="432"/>
      <x v="90"/>
      <x v="93"/>
    </i>
    <i>
      <x v="433"/>
      <x v="100"/>
      <x v="116"/>
    </i>
    <i r="1">
      <x v="101"/>
      <x v="116"/>
    </i>
    <i>
      <x v="440"/>
      <x v="77"/>
      <x v="95"/>
    </i>
    <i>
      <x v="454"/>
      <x v="64"/>
      <x v="116"/>
    </i>
    <i>
      <x v="455"/>
      <x v="92"/>
      <x v="93"/>
    </i>
    <i>
      <x v="463"/>
      <x v="11"/>
      <x v="56"/>
    </i>
    <i>
      <x v="465"/>
      <x/>
      <x v="83"/>
    </i>
    <i>
      <x v="469"/>
      <x v="66"/>
      <x v="93"/>
    </i>
    <i>
      <x v="471"/>
      <x v="90"/>
      <x v="85"/>
    </i>
    <i>
      <x v="475"/>
      <x v="65"/>
      <x v="95"/>
    </i>
    <i>
      <x v="482"/>
      <x v="76"/>
      <x v="11"/>
    </i>
    <i>
      <x v="499"/>
      <x v="7"/>
      <x v="111"/>
    </i>
    <i>
      <x v="501"/>
      <x v="76"/>
      <x v="116"/>
    </i>
    <i>
      <x v="502"/>
      <x v="66"/>
      <x v="116"/>
    </i>
    <i>
      <x v="504"/>
      <x v="90"/>
      <x v="70"/>
    </i>
    <i>
      <x v="507"/>
      <x v="92"/>
      <x v="101"/>
    </i>
    <i>
      <x v="512"/>
      <x v="80"/>
      <x v="97"/>
    </i>
    <i>
      <x v="518"/>
      <x v="16"/>
      <x v="72"/>
    </i>
    <i>
      <x v="523"/>
      <x v="66"/>
      <x v="5"/>
    </i>
    <i>
      <x v="530"/>
      <x v="90"/>
      <x v="102"/>
    </i>
    <i>
      <x v="533"/>
      <x v="63"/>
      <x v="60"/>
    </i>
    <i>
      <x v="536"/>
      <x v="74"/>
      <x v="83"/>
    </i>
    <i>
      <x v="538"/>
      <x v="90"/>
      <x v="43"/>
    </i>
    <i>
      <x v="541"/>
      <x v="116"/>
      <x v="70"/>
    </i>
    <i>
      <x v="550"/>
      <x v="66"/>
      <x v="50"/>
    </i>
    <i>
      <x v="553"/>
      <x v="98"/>
      <x v="83"/>
    </i>
    <i>
      <x v="565"/>
      <x v="94"/>
      <x v="42"/>
    </i>
    <i>
      <x v="569"/>
      <x v="64"/>
      <x v="6"/>
    </i>
    <i>
      <x v="582"/>
      <x v="76"/>
      <x v="116"/>
    </i>
    <i>
      <x v="595"/>
      <x v="11"/>
      <x v="65"/>
    </i>
    <i>
      <x v="598"/>
      <x v="90"/>
      <x v="101"/>
    </i>
    <i>
      <x v="603"/>
      <x v="93"/>
      <x v="58"/>
    </i>
    <i>
      <x v="606"/>
      <x v="35"/>
      <x v="116"/>
    </i>
    <i>
      <x v="613"/>
      <x v="98"/>
      <x v="102"/>
    </i>
    <i>
      <x v="621"/>
      <x v="66"/>
      <x v="108"/>
    </i>
    <i>
      <x v="625"/>
      <x v="7"/>
      <x v="116"/>
    </i>
    <i>
      <x v="626"/>
      <x v="98"/>
      <x v="83"/>
    </i>
    <i>
      <x v="634"/>
      <x v="105"/>
      <x v="116"/>
    </i>
    <i>
      <x v="647"/>
      <x v="35"/>
      <x v="15"/>
    </i>
    <i>
      <x v="650"/>
      <x v="101"/>
      <x v="116"/>
    </i>
    <i>
      <x v="651"/>
      <x v="3"/>
      <x v="2"/>
    </i>
    <i>
      <x v="656"/>
      <x v="66"/>
      <x v="53"/>
    </i>
    <i>
      <x v="662"/>
      <x v="90"/>
      <x v="93"/>
    </i>
    <i>
      <x v="663"/>
      <x v="98"/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0">
    <pageField fld="3" item="1" hier="-1"/>
    <pageField fld="2" hier="-1"/>
    <pageField fld="16" item="1" hier="-1"/>
    <pageField fld="12" item="1" hier="-1"/>
    <pageField fld="8" item="1" hier="-1"/>
    <pageField fld="11" hier="-1"/>
    <pageField fld="26" item="1" hier="-1"/>
    <pageField fld="25" item="1" hier="-1"/>
    <pageField fld="24" item="1" hier="-1"/>
    <pageField fld="23" item="1" hier="-1"/>
  </pageFields>
  <dataFields count="5">
    <dataField name="Count of Name" fld="0" subtotal="count" baseField="0" baseItem="0"/>
    <dataField name="Average of # Followers Twitter" fld="11" subtotal="average" baseField="0" baseItem="0" numFmtId="3"/>
    <dataField name="Average of # Followers FB" fld="15" subtotal="average" baseField="0" baseItem="0" numFmtId="3"/>
    <dataField name="Average of # Followers Insta" fld="19" subtotal="average" baseField="0" baseItem="0" numFmtId="3"/>
    <dataField name="Average of # YT Views" fld="21" subtotal="average" baseField="0" baseItem="0" numFmtId="3"/>
  </dataFields>
  <formats count="6">
    <format dxfId="28">
      <pivotArea dataOnly="0" labelOnly="1" outline="0" fieldPosition="0">
        <references count="1">
          <reference field="0" count="2">
            <x v="88"/>
            <x v="89"/>
          </reference>
        </references>
      </pivotArea>
    </format>
    <format dxfId="29">
      <pivotArea dataOnly="0" labelOnly="1" outline="0" fieldPosition="0">
        <references count="1">
          <reference field="0" count="2">
            <x v="95"/>
            <x v="96"/>
          </reference>
        </references>
      </pivotArea>
    </format>
    <format dxfId="30">
      <pivotArea outline="0" fieldPosition="0">
        <references count="1">
          <reference field="4294967294" count="1">
            <x v="1"/>
          </reference>
        </references>
      </pivotArea>
    </format>
    <format dxfId="31">
      <pivotArea outline="0" fieldPosition="0">
        <references count="1">
          <reference field="4294967294" count="1">
            <x v="2"/>
          </reference>
        </references>
      </pivotArea>
    </format>
    <format dxfId="32">
      <pivotArea outline="0" fieldPosition="0">
        <references count="1">
          <reference field="4294967294" count="1">
            <x v="3"/>
          </reference>
        </references>
      </pivotArea>
    </format>
    <format dxfId="33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63C95-51EF-48C4-8D21-FBDF0589712B}" name="PivotTable2" cacheId="1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1" firstHeaderRow="1" firstDataRow="1" firstDataCol="1"/>
  <pivotFields count="1">
    <pivotField axis="axisRow" dataField="1" showAll="0">
      <items count="78">
        <item x="61"/>
        <item x="43"/>
        <item x="34"/>
        <item x="75"/>
        <item x="40"/>
        <item x="35"/>
        <item x="72"/>
        <item x="49"/>
        <item x="67"/>
        <item x="19"/>
        <item x="37"/>
        <item x="66"/>
        <item x="74"/>
        <item x="42"/>
        <item x="55"/>
        <item x="26"/>
        <item x="64"/>
        <item x="12"/>
        <item x="63"/>
        <item x="8"/>
        <item x="54"/>
        <item x="59"/>
        <item x="60"/>
        <item x="47"/>
        <item x="56"/>
        <item x="53"/>
        <item x="57"/>
        <item x="48"/>
        <item x="65"/>
        <item x="11"/>
        <item x="52"/>
        <item x="30"/>
        <item x="68"/>
        <item x="50"/>
        <item x="73"/>
        <item x="76"/>
        <item x="27"/>
        <item x="69"/>
        <item x="1"/>
        <item x="51"/>
        <item x="25"/>
        <item x="6"/>
        <item x="0"/>
        <item x="20"/>
        <item x="24"/>
        <item x="22"/>
        <item x="14"/>
        <item x="32"/>
        <item x="58"/>
        <item x="9"/>
        <item x="36"/>
        <item x="4"/>
        <item x="15"/>
        <item x="62"/>
        <item x="3"/>
        <item x="7"/>
        <item x="33"/>
        <item x="38"/>
        <item x="29"/>
        <item x="5"/>
        <item x="41"/>
        <item x="31"/>
        <item x="17"/>
        <item x="21"/>
        <item x="10"/>
        <item x="71"/>
        <item x="39"/>
        <item x="23"/>
        <item x="44"/>
        <item x="16"/>
        <item x="46"/>
        <item x="28"/>
        <item x="18"/>
        <item x="70"/>
        <item x="13"/>
        <item x="45"/>
        <item x="2"/>
        <item t="default"/>
      </items>
    </pivotField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dataFields count="1">
    <dataField name="Count of Gen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Louis_Armstrong" TargetMode="External"/><Relationship Id="rId21" Type="http://schemas.openxmlformats.org/officeDocument/2006/relationships/hyperlink" Target="https://en.wikipedia.org/wiki/Beyonc%C3%A9" TargetMode="External"/><Relationship Id="rId42" Type="http://schemas.openxmlformats.org/officeDocument/2006/relationships/hyperlink" Target="https://en.wikipedia.org/wiki/Ciara" TargetMode="External"/><Relationship Id="rId63" Type="http://schemas.openxmlformats.org/officeDocument/2006/relationships/hyperlink" Target="https://en.wikipedia.org/wiki/Duke_Ellington" TargetMode="External"/><Relationship Id="rId84" Type="http://schemas.openxmlformats.org/officeDocument/2006/relationships/hyperlink" Target="https://en.wikipedia.org/wiki/Heart_(band)" TargetMode="External"/><Relationship Id="rId138" Type="http://schemas.openxmlformats.org/officeDocument/2006/relationships/hyperlink" Target="https://en.wikipedia.org/wiki/Pearl_Jam" TargetMode="External"/><Relationship Id="rId159" Type="http://schemas.openxmlformats.org/officeDocument/2006/relationships/hyperlink" Target="https://en.wikipedia.org/wiki/Sia_(singer)" TargetMode="External"/><Relationship Id="rId170" Type="http://schemas.openxmlformats.org/officeDocument/2006/relationships/hyperlink" Target="https://en.wikipedia.org/wiki/Taylor_Dayne" TargetMode="External"/><Relationship Id="rId191" Type="http://schemas.openxmlformats.org/officeDocument/2006/relationships/hyperlink" Target="https://en.wikipedia.org/wiki/Vanessa_L._Williams" TargetMode="External"/><Relationship Id="rId205" Type="http://schemas.openxmlformats.org/officeDocument/2006/relationships/hyperlink" Target="https://twitter.com/Expose_Online" TargetMode="External"/><Relationship Id="rId16" Type="http://schemas.openxmlformats.org/officeDocument/2006/relationships/hyperlink" Target="https://en.wikipedia.org/wiki/Ateez" TargetMode="External"/><Relationship Id="rId107" Type="http://schemas.openxmlformats.org/officeDocument/2006/relationships/hyperlink" Target="https://en.wikipedia.org/wiki/Kelly_Clarkson" TargetMode="External"/><Relationship Id="rId11" Type="http://schemas.openxmlformats.org/officeDocument/2006/relationships/hyperlink" Target="https://en.wikipedia.org/wiki/Alicia_Keys" TargetMode="External"/><Relationship Id="rId32" Type="http://schemas.openxmlformats.org/officeDocument/2006/relationships/hyperlink" Target="https://en.wikipedia.org/wiki/Calvin_Harris" TargetMode="External"/><Relationship Id="rId37" Type="http://schemas.openxmlformats.org/officeDocument/2006/relationships/hyperlink" Target="https://en.wikipedia.org/wiki/Charlie_Daniels" TargetMode="External"/><Relationship Id="rId53" Type="http://schemas.openxmlformats.org/officeDocument/2006/relationships/hyperlink" Target="https://en.wikipedia.org/wiki/David_Gilmour" TargetMode="External"/><Relationship Id="rId58" Type="http://schemas.openxmlformats.org/officeDocument/2006/relationships/hyperlink" Target="https://en.wikipedia.org/wiki/Diana_Ross" TargetMode="External"/><Relationship Id="rId74" Type="http://schemas.openxmlformats.org/officeDocument/2006/relationships/hyperlink" Target="https://en.wikipedia.org/wiki/Fishbone" TargetMode="External"/><Relationship Id="rId79" Type="http://schemas.openxmlformats.org/officeDocument/2006/relationships/hyperlink" Target="https://en.wikipedia.org/wiki/George_Michael" TargetMode="External"/><Relationship Id="rId102" Type="http://schemas.openxmlformats.org/officeDocument/2006/relationships/hyperlink" Target="https://en.wikipedia.org/wiki/Journey_(band)" TargetMode="External"/><Relationship Id="rId123" Type="http://schemas.openxmlformats.org/officeDocument/2006/relationships/hyperlink" Target="https://en.wikipedia.org/wiki/Mary_Chapin_Carpenter" TargetMode="External"/><Relationship Id="rId128" Type="http://schemas.openxmlformats.org/officeDocument/2006/relationships/hyperlink" Target="https://en.wikipedia.org/wiki/Miles_Davis" TargetMode="External"/><Relationship Id="rId144" Type="http://schemas.openxmlformats.org/officeDocument/2006/relationships/hyperlink" Target="https://en.wikipedia.org/wiki/Poco" TargetMode="External"/><Relationship Id="rId149" Type="http://schemas.openxmlformats.org/officeDocument/2006/relationships/hyperlink" Target="https://en.wikipedia.org/wiki/Ricky_Martin" TargetMode="External"/><Relationship Id="rId5" Type="http://schemas.openxmlformats.org/officeDocument/2006/relationships/hyperlink" Target="https://en.wikipedia.org/wiki/Adam_Lambert" TargetMode="External"/><Relationship Id="rId90" Type="http://schemas.openxmlformats.org/officeDocument/2006/relationships/hyperlink" Target="https://en.wikipedia.org/wiki/Jeff_Buckley" TargetMode="External"/><Relationship Id="rId95" Type="http://schemas.openxmlformats.org/officeDocument/2006/relationships/hyperlink" Target="https://en.wikipedia.org/wiki/Jessica_Simpson" TargetMode="External"/><Relationship Id="rId160" Type="http://schemas.openxmlformats.org/officeDocument/2006/relationships/hyperlink" Target="https://en.wikipedia.org/wiki/Simon_%26_Garfunkel" TargetMode="External"/><Relationship Id="rId165" Type="http://schemas.openxmlformats.org/officeDocument/2006/relationships/hyperlink" Target="https://en.wikipedia.org/wiki/Susan_Boyle" TargetMode="External"/><Relationship Id="rId181" Type="http://schemas.openxmlformats.org/officeDocument/2006/relationships/hyperlink" Target="https://en.wikipedia.org/wiki/Thelonious_Monk" TargetMode="External"/><Relationship Id="rId186" Type="http://schemas.openxmlformats.org/officeDocument/2006/relationships/hyperlink" Target="https://en.wikipedia.org/wiki/Tony_Bennett" TargetMode="External"/><Relationship Id="rId22" Type="http://schemas.openxmlformats.org/officeDocument/2006/relationships/hyperlink" Target="https://en.wikipedia.org/wiki/Billie_Holiday" TargetMode="External"/><Relationship Id="rId27" Type="http://schemas.openxmlformats.org/officeDocument/2006/relationships/hyperlink" Target="https://en.wikipedia.org/wiki/Bob_Marley" TargetMode="External"/><Relationship Id="rId43" Type="http://schemas.openxmlformats.org/officeDocument/2006/relationships/hyperlink" Target="https://en.wikipedia.org/wiki/Clannad" TargetMode="External"/><Relationship Id="rId48" Type="http://schemas.openxmlformats.org/officeDocument/2006/relationships/hyperlink" Target="https://en.wikipedia.org/w/index.php?title=Dane_Donohue&amp;action=edit&amp;redlink=1" TargetMode="External"/><Relationship Id="rId64" Type="http://schemas.openxmlformats.org/officeDocument/2006/relationships/hyperlink" Target="https://en.wikipedia.org/wiki/Duran_Duran" TargetMode="External"/><Relationship Id="rId69" Type="http://schemas.openxmlformats.org/officeDocument/2006/relationships/hyperlink" Target="https://en.wikipedia.org/wiki/Etta_James" TargetMode="External"/><Relationship Id="rId113" Type="http://schemas.openxmlformats.org/officeDocument/2006/relationships/hyperlink" Target="https://en.wikipedia.org/wiki/Leona_Lewis" TargetMode="External"/><Relationship Id="rId118" Type="http://schemas.openxmlformats.org/officeDocument/2006/relationships/hyperlink" Target="https://en.wikipedia.org/wiki/Lou_Rawls" TargetMode="External"/><Relationship Id="rId134" Type="http://schemas.openxmlformats.org/officeDocument/2006/relationships/hyperlink" Target="https://en.wikipedia.org/wiki/One_Direction" TargetMode="External"/><Relationship Id="rId139" Type="http://schemas.openxmlformats.org/officeDocument/2006/relationships/hyperlink" Target="https://en.wikipedia.org/wiki/Perez_Prado" TargetMode="External"/><Relationship Id="rId80" Type="http://schemas.openxmlformats.org/officeDocument/2006/relationships/hyperlink" Target="https://en.wikipedia.org/wiki/Glenn_Miller" TargetMode="External"/><Relationship Id="rId85" Type="http://schemas.openxmlformats.org/officeDocument/2006/relationships/hyperlink" Target="https://en.wikipedia.org/wiki/Iggy_Pop" TargetMode="External"/><Relationship Id="rId150" Type="http://schemas.openxmlformats.org/officeDocument/2006/relationships/hyperlink" Target="https://en.wikipedia.org/wiki/Robert_Johnson" TargetMode="External"/><Relationship Id="rId155" Type="http://schemas.openxmlformats.org/officeDocument/2006/relationships/hyperlink" Target="https://en.wikipedia.org/wiki/Sarah_McLachlan" TargetMode="External"/><Relationship Id="rId171" Type="http://schemas.openxmlformats.org/officeDocument/2006/relationships/hyperlink" Target="https://en.wikipedia.org/wiki/Teddy_Pendergrass" TargetMode="External"/><Relationship Id="rId176" Type="http://schemas.openxmlformats.org/officeDocument/2006/relationships/hyperlink" Target="https://en.wikipedia.org/wiki/The_Byrds" TargetMode="External"/><Relationship Id="rId192" Type="http://schemas.openxmlformats.org/officeDocument/2006/relationships/hyperlink" Target="https://en.wikipedia.org/wiki/Waylon_Jennings" TargetMode="External"/><Relationship Id="rId197" Type="http://schemas.openxmlformats.org/officeDocument/2006/relationships/hyperlink" Target="https://en.wikipedia.org/wiki/Will_Smith" TargetMode="External"/><Relationship Id="rId206" Type="http://schemas.openxmlformats.org/officeDocument/2006/relationships/hyperlink" Target="https://twitter.com/officialheart" TargetMode="External"/><Relationship Id="rId201" Type="http://schemas.openxmlformats.org/officeDocument/2006/relationships/hyperlink" Target="https://twitter.com/springsteen" TargetMode="External"/><Relationship Id="rId12" Type="http://schemas.openxmlformats.org/officeDocument/2006/relationships/hyperlink" Target="https://en.wikipedia.org/wiki/Anasol" TargetMode="External"/><Relationship Id="rId17" Type="http://schemas.openxmlformats.org/officeDocument/2006/relationships/hyperlink" Target="https://en.wikipedia.org/wiki/Babyface_(musician)" TargetMode="External"/><Relationship Id="rId33" Type="http://schemas.openxmlformats.org/officeDocument/2006/relationships/hyperlink" Target="https://en.wikipedia.org/wiki/Carly_Simon" TargetMode="External"/><Relationship Id="rId38" Type="http://schemas.openxmlformats.org/officeDocument/2006/relationships/hyperlink" Target="https://en.wikipedia.org/wiki/Cheap_Trick" TargetMode="External"/><Relationship Id="rId59" Type="http://schemas.openxmlformats.org/officeDocument/2006/relationships/hyperlink" Target="https://en.wikipedia.org/wiki/Dionne_Warwick" TargetMode="External"/><Relationship Id="rId103" Type="http://schemas.openxmlformats.org/officeDocument/2006/relationships/hyperlink" Target="https://en.wikipedia.org/wiki/Justin_Timberlake" TargetMode="External"/><Relationship Id="rId108" Type="http://schemas.openxmlformats.org/officeDocument/2006/relationships/hyperlink" Target="https://en.wikipedia.org/wiki/Kenny_G" TargetMode="External"/><Relationship Id="rId124" Type="http://schemas.openxmlformats.org/officeDocument/2006/relationships/hyperlink" Target="https://en.wikipedia.org/wiki/Men_at_Work" TargetMode="External"/><Relationship Id="rId129" Type="http://schemas.openxmlformats.org/officeDocument/2006/relationships/hyperlink" Target="https://en.wikipedia.org/wiki/Molly_Hatchet" TargetMode="External"/><Relationship Id="rId54" Type="http://schemas.openxmlformats.org/officeDocument/2006/relationships/hyperlink" Target="https://en.wikipedia.org/wiki/Deborah_Cox" TargetMode="External"/><Relationship Id="rId70" Type="http://schemas.openxmlformats.org/officeDocument/2006/relationships/hyperlink" Target="https://en.wikipedia.org/wiki/Eurythmics" TargetMode="External"/><Relationship Id="rId75" Type="http://schemas.openxmlformats.org/officeDocument/2006/relationships/hyperlink" Target="https://en.wikipedia.org/wiki/Foo_Fighters" TargetMode="External"/><Relationship Id="rId91" Type="http://schemas.openxmlformats.org/officeDocument/2006/relationships/hyperlink" Target="https://en.wikipedia.org/wiki/Jefferson_Airplane" TargetMode="External"/><Relationship Id="rId96" Type="http://schemas.openxmlformats.org/officeDocument/2006/relationships/hyperlink" Target="https://en.wikipedia.org/wiki/Joan_Jett" TargetMode="External"/><Relationship Id="rId140" Type="http://schemas.openxmlformats.org/officeDocument/2006/relationships/hyperlink" Target="https://en.wikipedia.org/wiki/Peter_Tosh" TargetMode="External"/><Relationship Id="rId145" Type="http://schemas.openxmlformats.org/officeDocument/2006/relationships/hyperlink" Target="https://en.wikipedia.org/wiki/R._Kelly" TargetMode="External"/><Relationship Id="rId161" Type="http://schemas.openxmlformats.org/officeDocument/2006/relationships/hyperlink" Target="https://en.wikipedia.org/wiki/Slayer" TargetMode="External"/><Relationship Id="rId166" Type="http://schemas.openxmlformats.org/officeDocument/2006/relationships/hyperlink" Target="https://en.wikipedia.org/wiki/Switchfoot" TargetMode="External"/><Relationship Id="rId182" Type="http://schemas.openxmlformats.org/officeDocument/2006/relationships/hyperlink" Target="https://en.wikipedia.org/wiki/The_O%27Jays" TargetMode="External"/><Relationship Id="rId187" Type="http://schemas.openxmlformats.org/officeDocument/2006/relationships/hyperlink" Target="https://en.wikipedia.org/wiki/Tori_Amos" TargetMode="External"/><Relationship Id="rId1" Type="http://schemas.openxmlformats.org/officeDocument/2006/relationships/hyperlink" Target="https://en.wikipedia.org/wiki/Aaliyah" TargetMode="External"/><Relationship Id="rId6" Type="http://schemas.openxmlformats.org/officeDocument/2006/relationships/hyperlink" Target="https://en.wikipedia.org/wiki/Adele" TargetMode="External"/><Relationship Id="rId23" Type="http://schemas.openxmlformats.org/officeDocument/2006/relationships/hyperlink" Target="https://en.wikipedia.org/wiki/Billy_Joel" TargetMode="External"/><Relationship Id="rId28" Type="http://schemas.openxmlformats.org/officeDocument/2006/relationships/hyperlink" Target="https://en.wikipedia.org/wiki/Bone_Thugs-n-Harmony" TargetMode="External"/><Relationship Id="rId49" Type="http://schemas.openxmlformats.org/officeDocument/2006/relationships/hyperlink" Target="https://en.wikipedia.org/wiki/Daniel_Ingram_(composer)" TargetMode="External"/><Relationship Id="rId114" Type="http://schemas.openxmlformats.org/officeDocument/2006/relationships/hyperlink" Target="https://en.wikipedia.org/wiki/Leonard_Cohen" TargetMode="External"/><Relationship Id="rId119" Type="http://schemas.openxmlformats.org/officeDocument/2006/relationships/hyperlink" Target="https://en.wikipedia.org/wiki/Luther_Vandross" TargetMode="External"/><Relationship Id="rId44" Type="http://schemas.openxmlformats.org/officeDocument/2006/relationships/hyperlink" Target="https://en.wikipedia.org/wiki/Connie_Francis" TargetMode="External"/><Relationship Id="rId60" Type="http://schemas.openxmlformats.org/officeDocument/2006/relationships/hyperlink" Target="https://en.wikipedia.org/wiki/Dolly_Parton" TargetMode="External"/><Relationship Id="rId65" Type="http://schemas.openxmlformats.org/officeDocument/2006/relationships/hyperlink" Target="https://en.wikipedia.org/wiki/Earth,_Wind_%26_Fire" TargetMode="External"/><Relationship Id="rId81" Type="http://schemas.openxmlformats.org/officeDocument/2006/relationships/hyperlink" Target="https://en.wikipedia.org/wiki/Gloria_Estefan" TargetMode="External"/><Relationship Id="rId86" Type="http://schemas.openxmlformats.org/officeDocument/2006/relationships/hyperlink" Target="https://en.wikipedia.org/wiki/Iron_Maiden" TargetMode="External"/><Relationship Id="rId130" Type="http://schemas.openxmlformats.org/officeDocument/2006/relationships/hyperlink" Target="https://en.wikipedia.org/wiki/Mot%C3%B6rhead" TargetMode="External"/><Relationship Id="rId135" Type="http://schemas.openxmlformats.org/officeDocument/2006/relationships/hyperlink" Target="https://en.wikipedia.org/wiki/Ozzy_Osbourne" TargetMode="External"/><Relationship Id="rId151" Type="http://schemas.openxmlformats.org/officeDocument/2006/relationships/hyperlink" Target="https://en.wikipedia.org/wiki/Rod_Stewart" TargetMode="External"/><Relationship Id="rId156" Type="http://schemas.openxmlformats.org/officeDocument/2006/relationships/hyperlink" Target="https://en.wikipedia.org/wiki/Scorpions_(band)" TargetMode="External"/><Relationship Id="rId177" Type="http://schemas.openxmlformats.org/officeDocument/2006/relationships/hyperlink" Target="https://en.wikipedia.org/wiki/The_Clash" TargetMode="External"/><Relationship Id="rId198" Type="http://schemas.openxmlformats.org/officeDocument/2006/relationships/hyperlink" Target="https://en.wikipedia.org/wiki/Willie_Nelson" TargetMode="External"/><Relationship Id="rId172" Type="http://schemas.openxmlformats.org/officeDocument/2006/relationships/hyperlink" Target="https://en.wikipedia.org/wiki/Teena_Marie" TargetMode="External"/><Relationship Id="rId193" Type="http://schemas.openxmlformats.org/officeDocument/2006/relationships/hyperlink" Target="https://en.wikipedia.org/wiki/Weather_Report" TargetMode="External"/><Relationship Id="rId202" Type="http://schemas.openxmlformats.org/officeDocument/2006/relationships/hyperlink" Target="https://twitter.com/giorgiomoroder" TargetMode="External"/><Relationship Id="rId207" Type="http://schemas.openxmlformats.org/officeDocument/2006/relationships/printerSettings" Target="../printerSettings/printerSettings1.bin"/><Relationship Id="rId13" Type="http://schemas.openxmlformats.org/officeDocument/2006/relationships/hyperlink" Target="https://en.wikipedia.org/wiki/Avril_Lavigne" TargetMode="External"/><Relationship Id="rId18" Type="http://schemas.openxmlformats.org/officeDocument/2006/relationships/hyperlink" Target="https://en.wikipedia.org/wiki/Backstreet_Boys" TargetMode="External"/><Relationship Id="rId39" Type="http://schemas.openxmlformats.org/officeDocument/2006/relationships/hyperlink" Target="https://en.wikipedia.org/wiki/Chet_Atkins" TargetMode="External"/><Relationship Id="rId109" Type="http://schemas.openxmlformats.org/officeDocument/2006/relationships/hyperlink" Target="https://en.wikipedia.org/wiki/Kenny_Loggins" TargetMode="External"/><Relationship Id="rId34" Type="http://schemas.openxmlformats.org/officeDocument/2006/relationships/hyperlink" Target="https://en.wikipedia.org/wiki/Cat_Stevens" TargetMode="External"/><Relationship Id="rId50" Type="http://schemas.openxmlformats.org/officeDocument/2006/relationships/hyperlink" Target="https://en.wikipedia.org/wiki/Dave_Brubeck" TargetMode="External"/><Relationship Id="rId55" Type="http://schemas.openxmlformats.org/officeDocument/2006/relationships/hyperlink" Target="https://en.wikipedia.org/wiki/Delta_Goodrem" TargetMode="External"/><Relationship Id="rId76" Type="http://schemas.openxmlformats.org/officeDocument/2006/relationships/hyperlink" Target="https://en.wikipedia.org/wiki/Frank_Sinatra" TargetMode="External"/><Relationship Id="rId97" Type="http://schemas.openxmlformats.org/officeDocument/2006/relationships/hyperlink" Target="https://en.wikipedia.org/wiki/Joe_Satriani" TargetMode="External"/><Relationship Id="rId104" Type="http://schemas.openxmlformats.org/officeDocument/2006/relationships/hyperlink" Target="https://en.wikipedia.org/wiki/Kansas_(band)" TargetMode="External"/><Relationship Id="rId120" Type="http://schemas.openxmlformats.org/officeDocument/2006/relationships/hyperlink" Target="https://en.wikipedia.org/wiki/Mahalia_Jackson" TargetMode="External"/><Relationship Id="rId125" Type="http://schemas.openxmlformats.org/officeDocument/2006/relationships/hyperlink" Target="https://en.wikipedia.org/wiki/Merle_Haggard" TargetMode="External"/><Relationship Id="rId141" Type="http://schemas.openxmlformats.org/officeDocument/2006/relationships/hyperlink" Target="https://en.wikipedia.org/wiki/Pete_Seeger" TargetMode="External"/><Relationship Id="rId146" Type="http://schemas.openxmlformats.org/officeDocument/2006/relationships/hyperlink" Target="https://en.wikipedia.org/wiki/Rage_Against_The_Machine" TargetMode="External"/><Relationship Id="rId167" Type="http://schemas.openxmlformats.org/officeDocument/2006/relationships/hyperlink" Target="https://en.wikipedia.org/wiki/System_of_a_Down" TargetMode="External"/><Relationship Id="rId188" Type="http://schemas.openxmlformats.org/officeDocument/2006/relationships/hyperlink" Target="https://en.wikipedia.org/wiki/Toto_(band)" TargetMode="External"/><Relationship Id="rId7" Type="http://schemas.openxmlformats.org/officeDocument/2006/relationships/hyperlink" Target="https://en.wikipedia.org/wiki/Adema" TargetMode="External"/><Relationship Id="rId71" Type="http://schemas.openxmlformats.org/officeDocument/2006/relationships/hyperlink" Target="https://en.wikipedia.org/wiki/Expos%C3%A9_(group)" TargetMode="External"/><Relationship Id="rId92" Type="http://schemas.openxmlformats.org/officeDocument/2006/relationships/hyperlink" Target="https://en.wikipedia.org/wiki/Jefferson_Starship" TargetMode="External"/><Relationship Id="rId162" Type="http://schemas.openxmlformats.org/officeDocument/2006/relationships/hyperlink" Target="https://en.wikipedia.org/wiki/Sly_and_the_Family_Stone" TargetMode="External"/><Relationship Id="rId183" Type="http://schemas.openxmlformats.org/officeDocument/2006/relationships/hyperlink" Target="https://en.wikipedia.org/wiki/The_Stooges" TargetMode="External"/><Relationship Id="rId2" Type="http://schemas.openxmlformats.org/officeDocument/2006/relationships/hyperlink" Target="https://en.wikipedia.org/wiki/Aaron_Carter" TargetMode="External"/><Relationship Id="rId29" Type="http://schemas.openxmlformats.org/officeDocument/2006/relationships/hyperlink" Target="https://en.wikipedia.org/wiki/Bonnie_Tyler" TargetMode="External"/><Relationship Id="rId24" Type="http://schemas.openxmlformats.org/officeDocument/2006/relationships/hyperlink" Target="https://en.wikipedia.org/wiki/Bing_Crosby" TargetMode="External"/><Relationship Id="rId40" Type="http://schemas.openxmlformats.org/officeDocument/2006/relationships/hyperlink" Target="https://en.wikipedia.org/wiki/Chris_Brown" TargetMode="External"/><Relationship Id="rId45" Type="http://schemas.openxmlformats.org/officeDocument/2006/relationships/hyperlink" Target="https://en.wikipedia.org/wiki/Cyndi_Lauper" TargetMode="External"/><Relationship Id="rId66" Type="http://schemas.openxmlformats.org/officeDocument/2006/relationships/hyperlink" Target="https://en.wikipedia.org/wiki/Eddie_Money" TargetMode="External"/><Relationship Id="rId87" Type="http://schemas.openxmlformats.org/officeDocument/2006/relationships/hyperlink" Target="https://en.wikipedia.org/wiki/James_Brown" TargetMode="External"/><Relationship Id="rId110" Type="http://schemas.openxmlformats.org/officeDocument/2006/relationships/hyperlink" Target="https://en.wikipedia.org/wiki/Kesha" TargetMode="External"/><Relationship Id="rId115" Type="http://schemas.openxmlformats.org/officeDocument/2006/relationships/hyperlink" Target="https://en.wikipedia.org/wiki/Lisa_Lisa_and_Cult_Jam" TargetMode="External"/><Relationship Id="rId131" Type="http://schemas.openxmlformats.org/officeDocument/2006/relationships/hyperlink" Target="https://en.wikipedia.org/wiki/New_Kids_on_the_Block" TargetMode="External"/><Relationship Id="rId136" Type="http://schemas.openxmlformats.org/officeDocument/2006/relationships/hyperlink" Target="https://en.wikipedia.org/wiki/Patti_Smith" TargetMode="External"/><Relationship Id="rId157" Type="http://schemas.openxmlformats.org/officeDocument/2006/relationships/hyperlink" Target="https://en.wikipedia.org/wiki/Shakira" TargetMode="External"/><Relationship Id="rId178" Type="http://schemas.openxmlformats.org/officeDocument/2006/relationships/hyperlink" Target="https://en.wikipedia.org/wiki/The_Derek_Trucks_Band" TargetMode="External"/><Relationship Id="rId61" Type="http://schemas.openxmlformats.org/officeDocument/2006/relationships/hyperlink" Target="https://en.wikipedia.org/wiki/Donna_Summer" TargetMode="External"/><Relationship Id="rId82" Type="http://schemas.openxmlformats.org/officeDocument/2006/relationships/hyperlink" Target="https://en.wikipedia.org/wiki/Hall_%26_Oates" TargetMode="External"/><Relationship Id="rId152" Type="http://schemas.openxmlformats.org/officeDocument/2006/relationships/hyperlink" Target="https://en.wikipedia.org/wiki/Roy_Orbison" TargetMode="External"/><Relationship Id="rId173" Type="http://schemas.openxmlformats.org/officeDocument/2006/relationships/hyperlink" Target="https://en.wikipedia.org/wiki/The_Allman_Brothers_Band" TargetMode="External"/><Relationship Id="rId194" Type="http://schemas.openxmlformats.org/officeDocument/2006/relationships/hyperlink" Target="https://en.wikipedia.org/wiki/%22Weird_Al%22_Yankovic" TargetMode="External"/><Relationship Id="rId199" Type="http://schemas.openxmlformats.org/officeDocument/2006/relationships/hyperlink" Target="https://en.wikipedia.org/wiki/Yo-Yo_Ma" TargetMode="External"/><Relationship Id="rId203" Type="http://schemas.openxmlformats.org/officeDocument/2006/relationships/hyperlink" Target="https://twitter.com/_DavidGilmour" TargetMode="External"/><Relationship Id="rId19" Type="http://schemas.openxmlformats.org/officeDocument/2006/relationships/hyperlink" Target="https://en.wikipedia.org/wiki/Barbra_Streisand" TargetMode="External"/><Relationship Id="rId14" Type="http://schemas.openxmlformats.org/officeDocument/2006/relationships/hyperlink" Target="https://en.wikipedia.org/wiki/Andy_Williams" TargetMode="External"/><Relationship Id="rId30" Type="http://schemas.openxmlformats.org/officeDocument/2006/relationships/hyperlink" Target="https://en.wikipedia.org/wiki/Britney_Spears" TargetMode="External"/><Relationship Id="rId35" Type="http://schemas.openxmlformats.org/officeDocument/2006/relationships/hyperlink" Target="https://en.wikipedia.org/wiki/Celine_Dion" TargetMode="External"/><Relationship Id="rId56" Type="http://schemas.openxmlformats.org/officeDocument/2006/relationships/hyperlink" Target="https://en.wikipedia.org/wiki/Depeche_Mode" TargetMode="External"/><Relationship Id="rId77" Type="http://schemas.openxmlformats.org/officeDocument/2006/relationships/hyperlink" Target="https://en.wikipedia.org/wiki/Fred_Astaire" TargetMode="External"/><Relationship Id="rId100" Type="http://schemas.openxmlformats.org/officeDocument/2006/relationships/hyperlink" Target="https://en.wikipedia.org/wiki/Johnny_Cash" TargetMode="External"/><Relationship Id="rId105" Type="http://schemas.openxmlformats.org/officeDocument/2006/relationships/hyperlink" Target="https://en.wikipedia.org/wiki/Kate_Bush" TargetMode="External"/><Relationship Id="rId126" Type="http://schemas.openxmlformats.org/officeDocument/2006/relationships/hyperlink" Target="https://en.wikipedia.org/wiki/Michael_Jackson" TargetMode="External"/><Relationship Id="rId147" Type="http://schemas.openxmlformats.org/officeDocument/2006/relationships/hyperlink" Target="https://en.wikipedia.org/wiki/Rogue_Traders" TargetMode="External"/><Relationship Id="rId168" Type="http://schemas.openxmlformats.org/officeDocument/2006/relationships/hyperlink" Target="https://en.wikipedia.org/wiki/Taj_Mahal_(musician)" TargetMode="External"/><Relationship Id="rId8" Type="http://schemas.openxmlformats.org/officeDocument/2006/relationships/hyperlink" Target="https://en.wikipedia.org/wiki/Aerosmith" TargetMode="External"/><Relationship Id="rId51" Type="http://schemas.openxmlformats.org/officeDocument/2006/relationships/hyperlink" Target="https://en.wikipedia.org/wiki/David_Bowie" TargetMode="External"/><Relationship Id="rId72" Type="http://schemas.openxmlformats.org/officeDocument/2006/relationships/hyperlink" Target="https://en.wikipedia.org/wiki/Fey_(singer)" TargetMode="External"/><Relationship Id="rId93" Type="http://schemas.openxmlformats.org/officeDocument/2006/relationships/hyperlink" Target="https://en.wikipedia.org/wiki/Jennifer_Hudson" TargetMode="External"/><Relationship Id="rId98" Type="http://schemas.openxmlformats.org/officeDocument/2006/relationships/hyperlink" Target="https://en.wikipedia.org/wiki/John_Denver" TargetMode="External"/><Relationship Id="rId121" Type="http://schemas.openxmlformats.org/officeDocument/2006/relationships/hyperlink" Target="https://en.wikipedia.org/wiki/Mariah_Carey" TargetMode="External"/><Relationship Id="rId142" Type="http://schemas.openxmlformats.org/officeDocument/2006/relationships/hyperlink" Target="https://en.wikipedia.org/wiki/Pink_(singer)" TargetMode="External"/><Relationship Id="rId163" Type="http://schemas.openxmlformats.org/officeDocument/2006/relationships/hyperlink" Target="https://en.wikipedia.org/wiki/SOiL" TargetMode="External"/><Relationship Id="rId184" Type="http://schemas.openxmlformats.org/officeDocument/2006/relationships/hyperlink" Target="https://en.wikipedia.org/wiki/TLC_(band)" TargetMode="External"/><Relationship Id="rId189" Type="http://schemas.openxmlformats.org/officeDocument/2006/relationships/hyperlink" Target="https://en.wikipedia.org/wiki/Usher_(singer)" TargetMode="External"/><Relationship Id="rId3" Type="http://schemas.openxmlformats.org/officeDocument/2006/relationships/hyperlink" Target="https://en.wikipedia.org/wiki/AC/DC" TargetMode="External"/><Relationship Id="rId25" Type="http://schemas.openxmlformats.org/officeDocument/2006/relationships/hyperlink" Target="https://en.wikipedia.org/wiki/Blue_%C3%96yster_Cult" TargetMode="External"/><Relationship Id="rId46" Type="http://schemas.openxmlformats.org/officeDocument/2006/relationships/hyperlink" Target="https://en.wikipedia.org/wiki/Daft_Punk" TargetMode="External"/><Relationship Id="rId67" Type="http://schemas.openxmlformats.org/officeDocument/2006/relationships/hyperlink" Target="https://en.wikipedia.org/wiki/Electric_Light_Orchestra" TargetMode="External"/><Relationship Id="rId116" Type="http://schemas.openxmlformats.org/officeDocument/2006/relationships/hyperlink" Target="https://en.wikipedia.org/wiki/Loretta_Lynn" TargetMode="External"/><Relationship Id="rId137" Type="http://schemas.openxmlformats.org/officeDocument/2006/relationships/hyperlink" Target="https://en.wikipedia.org/wiki/Paul_Simon" TargetMode="External"/><Relationship Id="rId158" Type="http://schemas.openxmlformats.org/officeDocument/2006/relationships/hyperlink" Target="https://en.wikipedia.org/wiki/Shannon_Noll" TargetMode="External"/><Relationship Id="rId20" Type="http://schemas.openxmlformats.org/officeDocument/2006/relationships/hyperlink" Target="https://en.wikipedia.org/wiki/Bessie_Smith" TargetMode="External"/><Relationship Id="rId41" Type="http://schemas.openxmlformats.org/officeDocument/2006/relationships/hyperlink" Target="https://en.wikipedia.org/wiki/Christina_Aguilera" TargetMode="External"/><Relationship Id="rId62" Type="http://schemas.openxmlformats.org/officeDocument/2006/relationships/hyperlink" Target="https://en.wikipedia.org/wiki/Donovan" TargetMode="External"/><Relationship Id="rId83" Type="http://schemas.openxmlformats.org/officeDocument/2006/relationships/hyperlink" Target="https://en.wikipedia.org/wiki/Harry_Nilsson" TargetMode="External"/><Relationship Id="rId88" Type="http://schemas.openxmlformats.org/officeDocument/2006/relationships/hyperlink" Target="https://en.wikipedia.org/wiki/Janis_Joplin" TargetMode="External"/><Relationship Id="rId111" Type="http://schemas.openxmlformats.org/officeDocument/2006/relationships/hyperlink" Target="https://en.wikipedia.org/wiki/Kris_Kristofferson" TargetMode="External"/><Relationship Id="rId132" Type="http://schemas.openxmlformats.org/officeDocument/2006/relationships/hyperlink" Target="https://en.wikipedia.org/wiki/Nina_Simone" TargetMode="External"/><Relationship Id="rId153" Type="http://schemas.openxmlformats.org/officeDocument/2006/relationships/hyperlink" Target="https://en.wikipedia.org/wiki/Sade_(band)" TargetMode="External"/><Relationship Id="rId174" Type="http://schemas.openxmlformats.org/officeDocument/2006/relationships/hyperlink" Target="https://en.wikipedia.org/wiki/The_Bangles" TargetMode="External"/><Relationship Id="rId179" Type="http://schemas.openxmlformats.org/officeDocument/2006/relationships/hyperlink" Target="https://en.wikipedia.org/wiki/The_Isley_Brothers" TargetMode="External"/><Relationship Id="rId195" Type="http://schemas.openxmlformats.org/officeDocument/2006/relationships/hyperlink" Target="https://en.wikipedia.org/wiki/Wham!" TargetMode="External"/><Relationship Id="rId190" Type="http://schemas.openxmlformats.org/officeDocument/2006/relationships/hyperlink" Target="https://en.wikipedia.org/wiki/Van_Morrison" TargetMode="External"/><Relationship Id="rId204" Type="http://schemas.openxmlformats.org/officeDocument/2006/relationships/hyperlink" Target="https://twitter.com/_DionneWarwick" TargetMode="External"/><Relationship Id="rId15" Type="http://schemas.openxmlformats.org/officeDocument/2006/relationships/hyperlink" Target="https://en.wikipedia.org/wiki/Aretha_Franklin" TargetMode="External"/><Relationship Id="rId36" Type="http://schemas.openxmlformats.org/officeDocument/2006/relationships/hyperlink" Target="https://en.wikipedia.org/wiki/Charles_Mingus" TargetMode="External"/><Relationship Id="rId57" Type="http://schemas.openxmlformats.org/officeDocument/2006/relationships/hyperlink" Target="https://en.wikipedia.org/wiki/Destiny%27s_Child" TargetMode="External"/><Relationship Id="rId106" Type="http://schemas.openxmlformats.org/officeDocument/2006/relationships/hyperlink" Target="https://en.wikipedia.org/wiki/Kelis" TargetMode="External"/><Relationship Id="rId127" Type="http://schemas.openxmlformats.org/officeDocument/2006/relationships/hyperlink" Target="https://en.wikipedia.org/wiki/Momoland" TargetMode="External"/><Relationship Id="rId10" Type="http://schemas.openxmlformats.org/officeDocument/2006/relationships/hyperlink" Target="https://en.wikipedia.org/wiki/Alice_Cooper" TargetMode="External"/><Relationship Id="rId31" Type="http://schemas.openxmlformats.org/officeDocument/2006/relationships/hyperlink" Target="https://en.wikipedia.org/wiki/Bruce_Springsteen" TargetMode="External"/><Relationship Id="rId52" Type="http://schemas.openxmlformats.org/officeDocument/2006/relationships/hyperlink" Target="https://en.wikipedia.org/wiki/David_Cassidy" TargetMode="External"/><Relationship Id="rId73" Type="http://schemas.openxmlformats.org/officeDocument/2006/relationships/hyperlink" Target="https://en.wikipedia.org/wiki/Fifth_Harmony" TargetMode="External"/><Relationship Id="rId78" Type="http://schemas.openxmlformats.org/officeDocument/2006/relationships/hyperlink" Target="https://en.wikipedia.org/wiki/George_Gershwin" TargetMode="External"/><Relationship Id="rId94" Type="http://schemas.openxmlformats.org/officeDocument/2006/relationships/hyperlink" Target="https://en.wikipedia.org/wiki/Jennifer_Lopez" TargetMode="External"/><Relationship Id="rId99" Type="http://schemas.openxmlformats.org/officeDocument/2006/relationships/hyperlink" Target="https://en.wikipedia.org/wiki/John_Mayer" TargetMode="External"/><Relationship Id="rId101" Type="http://schemas.openxmlformats.org/officeDocument/2006/relationships/hyperlink" Target="https://en.wikipedia.org/wiki/Johnny_Mathis" TargetMode="External"/><Relationship Id="rId122" Type="http://schemas.openxmlformats.org/officeDocument/2006/relationships/hyperlink" Target="https://en.wikipedia.org/wiki/Marvin_Gaye" TargetMode="External"/><Relationship Id="rId143" Type="http://schemas.openxmlformats.org/officeDocument/2006/relationships/hyperlink" Target="https://en.wikipedia.org/wiki/Pink_Floyd" TargetMode="External"/><Relationship Id="rId148" Type="http://schemas.openxmlformats.org/officeDocument/2006/relationships/hyperlink" Target="https://en.wikipedia.org/wiki/REO_Speedwagon" TargetMode="External"/><Relationship Id="rId164" Type="http://schemas.openxmlformats.org/officeDocument/2006/relationships/hyperlink" Target="https://en.wikipedia.org/wiki/Stevie_Ray_Vaughan" TargetMode="External"/><Relationship Id="rId169" Type="http://schemas.openxmlformats.org/officeDocument/2006/relationships/hyperlink" Target="https://en.wikipedia.org/wiki/Tammy_Wynette" TargetMode="External"/><Relationship Id="rId185" Type="http://schemas.openxmlformats.org/officeDocument/2006/relationships/hyperlink" Target="https://en.wikipedia.org/wiki/Toni_Braxton" TargetMode="External"/><Relationship Id="rId4" Type="http://schemas.openxmlformats.org/officeDocument/2006/relationships/hyperlink" Target="https://en.wikipedia.org/wiki/Adam_Ant" TargetMode="External"/><Relationship Id="rId9" Type="http://schemas.openxmlformats.org/officeDocument/2006/relationships/hyperlink" Target="https://en.wikipedia.org/wiki/Alan_Jackson" TargetMode="External"/><Relationship Id="rId180" Type="http://schemas.openxmlformats.org/officeDocument/2006/relationships/hyperlink" Target="https://en.wikipedia.org/wiki/The_Jacksons" TargetMode="External"/><Relationship Id="rId26" Type="http://schemas.openxmlformats.org/officeDocument/2006/relationships/hyperlink" Target="https://en.wikipedia.org/wiki/Bob_Dylan" TargetMode="External"/><Relationship Id="rId47" Type="http://schemas.openxmlformats.org/officeDocument/2006/relationships/hyperlink" Target="https://en.wikipedia.org/wiki/Dan_Fogelberg" TargetMode="External"/><Relationship Id="rId68" Type="http://schemas.openxmlformats.org/officeDocument/2006/relationships/hyperlink" Target="https://en.wikipedia.org/wiki/Elvis_Presley" TargetMode="External"/><Relationship Id="rId89" Type="http://schemas.openxmlformats.org/officeDocument/2006/relationships/hyperlink" Target="https://en.wikipedia.org/wiki/Jeff_Beck" TargetMode="External"/><Relationship Id="rId112" Type="http://schemas.openxmlformats.org/officeDocument/2006/relationships/hyperlink" Target="https://en.wikipedia.org/wiki/Lauryn_Hill" TargetMode="External"/><Relationship Id="rId133" Type="http://schemas.openxmlformats.org/officeDocument/2006/relationships/hyperlink" Target="https://en.wikipedia.org/wiki/NSYNC" TargetMode="External"/><Relationship Id="rId154" Type="http://schemas.openxmlformats.org/officeDocument/2006/relationships/hyperlink" Target="https://en.wikipedia.org/wiki/Santana_(band)" TargetMode="External"/><Relationship Id="rId175" Type="http://schemas.openxmlformats.org/officeDocument/2006/relationships/hyperlink" Target="https://en.wikipedia.org/wiki/The_Bongos" TargetMode="External"/><Relationship Id="rId196" Type="http://schemas.openxmlformats.org/officeDocument/2006/relationships/hyperlink" Target="https://en.wikipedia.org/wiki/Whitney_Houston" TargetMode="External"/><Relationship Id="rId200" Type="http://schemas.openxmlformats.org/officeDocument/2006/relationships/hyperlink" Target="https://twitter.com/BonnieTOfficia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rosalia.vt/" TargetMode="External"/><Relationship Id="rId1" Type="http://schemas.openxmlformats.org/officeDocument/2006/relationships/hyperlink" Target="http://rosalia.v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FE94-2549-4A9D-89C7-F127882D6DF0}">
  <sheetPr codeName="Sheet1"/>
  <dimension ref="A1:X850"/>
  <sheetViews>
    <sheetView workbookViewId="0">
      <pane ySplit="1" topLeftCell="A5" activePane="bottomLeft" state="frozen"/>
      <selection pane="bottomLeft" activeCell="A2" sqref="A2"/>
    </sheetView>
  </sheetViews>
  <sheetFormatPr defaultColWidth="11.44140625" defaultRowHeight="14.4"/>
  <cols>
    <col min="1" max="1" width="5.5546875" customWidth="1"/>
    <col min="2" max="2" width="16" customWidth="1"/>
    <col min="5" max="5" width="5.88671875" bestFit="1" customWidth="1"/>
    <col min="6" max="6" width="14.88671875" style="7" bestFit="1" customWidth="1"/>
    <col min="7" max="7" width="11.5546875" style="7" bestFit="1" customWidth="1"/>
    <col min="10" max="10" width="11.5546875" bestFit="1" customWidth="1"/>
    <col min="12" max="12" width="11.5546875" style="7" bestFit="1" customWidth="1"/>
    <col min="13" max="13" width="13.88671875" style="7" bestFit="1" customWidth="1"/>
    <col min="14" max="14" width="11.5546875" bestFit="1" customWidth="1"/>
    <col min="16" max="16" width="13.88671875" style="7" bestFit="1" customWidth="1"/>
    <col min="17" max="17" width="14" style="7" bestFit="1" customWidth="1"/>
    <col min="18" max="18" width="11.5546875" bestFit="1" customWidth="1"/>
    <col min="20" max="20" width="12.33203125" style="7" bestFit="1" customWidth="1"/>
    <col min="21" max="21" width="14.88671875" style="7" bestFit="1" customWidth="1"/>
    <col min="22" max="22" width="11.5546875" bestFit="1" customWidth="1"/>
    <col min="23" max="23" width="13.88671875" style="7" bestFit="1" customWidth="1"/>
    <col min="24" max="24" width="16.33203125" style="7" bestFit="1" customWidth="1"/>
  </cols>
  <sheetData>
    <row r="1" spans="1:24">
      <c r="A1" t="s">
        <v>877</v>
      </c>
      <c r="B1" s="1" t="s">
        <v>0</v>
      </c>
      <c r="C1" s="1" t="s">
        <v>1</v>
      </c>
      <c r="D1" s="1" t="s">
        <v>2</v>
      </c>
      <c r="E1" s="7" t="s">
        <v>3</v>
      </c>
      <c r="F1" s="7" t="s">
        <v>4</v>
      </c>
      <c r="G1" s="7" t="s">
        <v>5</v>
      </c>
      <c r="H1" t="s">
        <v>6</v>
      </c>
      <c r="I1" t="s">
        <v>7</v>
      </c>
      <c r="J1" s="7" t="s">
        <v>8</v>
      </c>
      <c r="K1" t="s">
        <v>9</v>
      </c>
      <c r="L1" s="7" t="s">
        <v>10</v>
      </c>
      <c r="M1" s="7" t="s">
        <v>11</v>
      </c>
      <c r="N1" s="7" t="s">
        <v>12</v>
      </c>
      <c r="O1" t="s">
        <v>13</v>
      </c>
      <c r="P1" s="7" t="s">
        <v>14</v>
      </c>
      <c r="Q1" s="7" t="s">
        <v>15</v>
      </c>
      <c r="R1" s="7" t="s">
        <v>16</v>
      </c>
      <c r="S1" t="s">
        <v>17</v>
      </c>
      <c r="T1" s="7" t="s">
        <v>18</v>
      </c>
      <c r="U1" s="7" t="s">
        <v>19</v>
      </c>
      <c r="V1" s="7" t="s">
        <v>686</v>
      </c>
      <c r="W1" s="7" t="s">
        <v>20</v>
      </c>
      <c r="X1" s="7" t="s">
        <v>21</v>
      </c>
    </row>
    <row r="2" spans="1:24">
      <c r="A2">
        <f>IF(MATCH(B2,$B$206:$B$850,0),1,0)</f>
        <v>1</v>
      </c>
      <c r="B2" s="3" t="s">
        <v>22</v>
      </c>
      <c r="C2">
        <v>22</v>
      </c>
      <c r="D2" t="s">
        <v>224</v>
      </c>
      <c r="E2" s="7">
        <v>0</v>
      </c>
      <c r="J2" s="7"/>
      <c r="N2" s="7"/>
      <c r="R2" s="7"/>
      <c r="V2" s="7"/>
    </row>
    <row r="3" spans="1:24">
      <c r="A3" t="e">
        <f t="shared" ref="A3:A66" si="0">IF(MATCH(B3,$B$206:$B$850,0),1,0)</f>
        <v>#N/A</v>
      </c>
      <c r="B3" s="3" t="s">
        <v>23</v>
      </c>
      <c r="C3">
        <v>31</v>
      </c>
      <c r="D3" t="s">
        <v>224</v>
      </c>
      <c r="E3" s="7">
        <v>1</v>
      </c>
      <c r="F3" s="7">
        <v>10000000</v>
      </c>
      <c r="G3" s="7">
        <v>5</v>
      </c>
      <c r="H3" t="s">
        <v>664</v>
      </c>
      <c r="I3" t="s">
        <v>665</v>
      </c>
      <c r="J3" s="7">
        <v>1</v>
      </c>
      <c r="K3" t="s">
        <v>666</v>
      </c>
      <c r="L3" s="7">
        <v>4980</v>
      </c>
      <c r="M3" s="7">
        <v>617000</v>
      </c>
      <c r="N3" s="7">
        <v>1</v>
      </c>
      <c r="O3" t="s">
        <v>685</v>
      </c>
      <c r="P3" s="7">
        <v>490437</v>
      </c>
      <c r="Q3" s="7">
        <v>472123</v>
      </c>
      <c r="R3" s="7">
        <v>1</v>
      </c>
      <c r="S3" t="s">
        <v>666</v>
      </c>
      <c r="T3" s="7">
        <v>161</v>
      </c>
      <c r="U3" s="7">
        <v>376000</v>
      </c>
      <c r="V3" s="7">
        <v>1</v>
      </c>
      <c r="W3" s="7">
        <v>85272</v>
      </c>
      <c r="X3" s="7">
        <v>41201872</v>
      </c>
    </row>
    <row r="4" spans="1:24">
      <c r="A4">
        <f t="shared" si="0"/>
        <v>1</v>
      </c>
      <c r="B4" s="3" t="s">
        <v>24</v>
      </c>
      <c r="C4" t="s">
        <v>687</v>
      </c>
      <c r="D4" t="s">
        <v>224</v>
      </c>
      <c r="E4" s="7">
        <v>1</v>
      </c>
      <c r="F4" s="7">
        <v>200000000</v>
      </c>
      <c r="G4" s="7">
        <v>17</v>
      </c>
      <c r="H4" t="s">
        <v>688</v>
      </c>
      <c r="J4" s="7">
        <v>1</v>
      </c>
      <c r="K4" t="s">
        <v>667</v>
      </c>
      <c r="L4" s="7">
        <v>672</v>
      </c>
      <c r="M4" s="7">
        <v>318000</v>
      </c>
      <c r="N4" s="7">
        <v>1</v>
      </c>
      <c r="O4" t="s">
        <v>667</v>
      </c>
      <c r="P4" s="7">
        <v>29266821</v>
      </c>
      <c r="Q4" s="7">
        <v>27242736</v>
      </c>
      <c r="R4" s="7">
        <v>1</v>
      </c>
      <c r="S4" t="s">
        <v>667</v>
      </c>
      <c r="T4" s="7">
        <v>498</v>
      </c>
      <c r="U4" s="7">
        <v>2100000</v>
      </c>
      <c r="V4" s="7">
        <v>1</v>
      </c>
      <c r="W4" s="7">
        <v>4971771</v>
      </c>
      <c r="X4" s="7">
        <v>3478049299</v>
      </c>
    </row>
    <row r="5" spans="1:24">
      <c r="A5">
        <f t="shared" si="0"/>
        <v>1</v>
      </c>
      <c r="B5" s="3" t="s">
        <v>25</v>
      </c>
      <c r="C5">
        <v>64</v>
      </c>
      <c r="D5" t="s">
        <v>224</v>
      </c>
      <c r="E5" s="7">
        <v>1</v>
      </c>
      <c r="G5" s="7">
        <v>9</v>
      </c>
      <c r="H5" t="s">
        <v>689</v>
      </c>
      <c r="I5" s="7" t="s">
        <v>690</v>
      </c>
      <c r="J5" s="7">
        <v>1</v>
      </c>
      <c r="K5" t="s">
        <v>691</v>
      </c>
      <c r="L5" s="7">
        <v>835</v>
      </c>
      <c r="M5" s="7">
        <v>63200</v>
      </c>
      <c r="N5" s="7">
        <v>1</v>
      </c>
      <c r="O5" t="s">
        <v>692</v>
      </c>
      <c r="P5" s="7">
        <v>179022</v>
      </c>
      <c r="Q5" s="7">
        <v>168795</v>
      </c>
      <c r="R5" s="7">
        <v>1</v>
      </c>
      <c r="S5" t="s">
        <v>693</v>
      </c>
      <c r="T5" s="7">
        <v>413</v>
      </c>
      <c r="U5" s="7">
        <v>12800</v>
      </c>
      <c r="V5" s="7">
        <v>1</v>
      </c>
      <c r="W5" s="7">
        <v>28000</v>
      </c>
      <c r="X5" s="7">
        <v>25312602</v>
      </c>
    </row>
    <row r="6" spans="1:24">
      <c r="A6">
        <f t="shared" si="0"/>
        <v>1</v>
      </c>
      <c r="B6" s="3" t="s">
        <v>26</v>
      </c>
      <c r="C6">
        <v>37</v>
      </c>
      <c r="D6" t="s">
        <v>224</v>
      </c>
      <c r="E6" s="7">
        <v>1</v>
      </c>
      <c r="F6" s="7">
        <v>3000000</v>
      </c>
      <c r="G6" s="7">
        <v>3</v>
      </c>
      <c r="H6" t="s">
        <v>664</v>
      </c>
      <c r="I6" t="s">
        <v>694</v>
      </c>
      <c r="J6" s="7">
        <v>1</v>
      </c>
      <c r="K6" t="s">
        <v>668</v>
      </c>
      <c r="L6" s="7">
        <v>8496</v>
      </c>
      <c r="M6" s="7">
        <v>2480000</v>
      </c>
      <c r="N6" s="7">
        <v>1</v>
      </c>
      <c r="O6" t="s">
        <v>696</v>
      </c>
      <c r="P6" s="7">
        <v>4698787</v>
      </c>
      <c r="Q6" s="7">
        <v>4431318</v>
      </c>
      <c r="R6" s="7">
        <v>1</v>
      </c>
      <c r="S6" t="s">
        <v>668</v>
      </c>
      <c r="T6" s="7">
        <v>2307</v>
      </c>
      <c r="U6" s="7">
        <v>1300000</v>
      </c>
      <c r="V6" s="7">
        <v>1</v>
      </c>
      <c r="W6" s="7">
        <v>1246121</v>
      </c>
      <c r="X6" s="7">
        <v>473848422</v>
      </c>
    </row>
    <row r="7" spans="1:24">
      <c r="A7">
        <f t="shared" si="0"/>
        <v>1</v>
      </c>
      <c r="B7" s="3" t="s">
        <v>27</v>
      </c>
      <c r="C7">
        <v>31</v>
      </c>
      <c r="D7" t="s">
        <v>224</v>
      </c>
      <c r="E7" s="7">
        <v>1</v>
      </c>
      <c r="F7" s="7">
        <v>100000000</v>
      </c>
      <c r="G7" s="7">
        <v>3</v>
      </c>
      <c r="H7" t="s">
        <v>664</v>
      </c>
      <c r="I7" t="s">
        <v>697</v>
      </c>
      <c r="J7" s="7">
        <v>1</v>
      </c>
      <c r="K7" t="s">
        <v>669</v>
      </c>
      <c r="L7" s="7">
        <v>309</v>
      </c>
      <c r="M7" s="7">
        <v>27700000</v>
      </c>
      <c r="N7" s="7">
        <v>1</v>
      </c>
      <c r="O7" t="s">
        <v>669</v>
      </c>
      <c r="P7" s="7">
        <v>63177167</v>
      </c>
      <c r="Q7" s="7">
        <v>59067735</v>
      </c>
      <c r="R7" s="7">
        <v>1</v>
      </c>
      <c r="S7" t="s">
        <v>669</v>
      </c>
      <c r="T7" s="7">
        <v>355</v>
      </c>
      <c r="U7" s="7">
        <v>31800000</v>
      </c>
      <c r="V7" s="7">
        <v>1</v>
      </c>
      <c r="W7" s="7">
        <v>19771482</v>
      </c>
      <c r="X7" s="7">
        <v>8531000971</v>
      </c>
    </row>
    <row r="8" spans="1:24">
      <c r="A8" t="e">
        <f t="shared" si="0"/>
        <v>#N/A</v>
      </c>
      <c r="B8" s="3" t="s">
        <v>28</v>
      </c>
      <c r="C8" t="s">
        <v>687</v>
      </c>
      <c r="D8" t="s">
        <v>224</v>
      </c>
      <c r="E8" s="7">
        <v>1</v>
      </c>
      <c r="G8" s="7">
        <v>6</v>
      </c>
      <c r="H8" t="s">
        <v>698</v>
      </c>
      <c r="I8" t="s">
        <v>688</v>
      </c>
      <c r="J8" s="7">
        <v>0</v>
      </c>
      <c r="K8" s="7"/>
      <c r="N8" s="7">
        <v>1</v>
      </c>
      <c r="O8" t="s">
        <v>699</v>
      </c>
      <c r="P8" s="7">
        <v>31693</v>
      </c>
      <c r="Q8" s="7">
        <v>30787</v>
      </c>
      <c r="R8" s="7">
        <v>0</v>
      </c>
      <c r="V8" s="7">
        <v>1</v>
      </c>
      <c r="W8" s="7">
        <v>2076</v>
      </c>
      <c r="X8" s="7">
        <v>760640</v>
      </c>
    </row>
    <row r="9" spans="1:24">
      <c r="A9">
        <f t="shared" si="0"/>
        <v>1</v>
      </c>
      <c r="B9" s="3" t="s">
        <v>29</v>
      </c>
      <c r="C9" t="s">
        <v>687</v>
      </c>
      <c r="D9" t="s">
        <v>224</v>
      </c>
      <c r="E9" s="7">
        <v>1</v>
      </c>
      <c r="F9" s="7">
        <v>150000000</v>
      </c>
      <c r="G9" s="7">
        <v>15</v>
      </c>
      <c r="H9" t="s">
        <v>688</v>
      </c>
      <c r="I9" t="s">
        <v>701</v>
      </c>
      <c r="J9" s="7">
        <v>1</v>
      </c>
      <c r="K9" t="s">
        <v>670</v>
      </c>
      <c r="L9" s="7">
        <v>5424</v>
      </c>
      <c r="M9" s="7">
        <v>2070000</v>
      </c>
      <c r="N9" s="7">
        <v>1</v>
      </c>
      <c r="O9" t="s">
        <v>670</v>
      </c>
      <c r="P9" s="9">
        <v>16046342</v>
      </c>
      <c r="Q9" s="9">
        <v>14315092</v>
      </c>
      <c r="R9" s="7">
        <v>1</v>
      </c>
      <c r="S9" t="s">
        <v>670</v>
      </c>
      <c r="T9" s="7">
        <v>1496</v>
      </c>
      <c r="U9" s="7">
        <v>2000000</v>
      </c>
      <c r="V9" s="7">
        <v>1</v>
      </c>
      <c r="W9" s="7">
        <v>2099073</v>
      </c>
      <c r="X9" s="10">
        <v>1752148928</v>
      </c>
    </row>
    <row r="10" spans="1:24">
      <c r="A10">
        <f t="shared" si="0"/>
        <v>1</v>
      </c>
      <c r="B10" s="3" t="s">
        <v>30</v>
      </c>
      <c r="C10">
        <v>60</v>
      </c>
      <c r="D10" t="s">
        <v>224</v>
      </c>
      <c r="E10" s="7">
        <v>1</v>
      </c>
      <c r="F10" s="7">
        <v>80000000</v>
      </c>
      <c r="G10" s="7">
        <v>20</v>
      </c>
      <c r="H10" t="s">
        <v>702</v>
      </c>
      <c r="I10" t="s">
        <v>703</v>
      </c>
      <c r="J10" s="7">
        <v>1</v>
      </c>
      <c r="K10" s="7" t="s">
        <v>704</v>
      </c>
      <c r="L10" s="7">
        <v>1791</v>
      </c>
      <c r="M10" s="7">
        <v>581000</v>
      </c>
      <c r="N10" s="7">
        <v>1</v>
      </c>
      <c r="O10" t="s">
        <v>705</v>
      </c>
      <c r="P10" s="9">
        <v>4843628</v>
      </c>
      <c r="Q10" s="9">
        <v>4356673</v>
      </c>
      <c r="R10" s="7">
        <v>1</v>
      </c>
      <c r="S10" t="s">
        <v>705</v>
      </c>
      <c r="T10" s="7">
        <v>427</v>
      </c>
      <c r="U10" s="7">
        <v>366000</v>
      </c>
      <c r="V10" s="7">
        <v>1</v>
      </c>
      <c r="W10" s="7">
        <v>1147638</v>
      </c>
      <c r="X10" s="10">
        <v>860487289</v>
      </c>
    </row>
    <row r="11" spans="1:24">
      <c r="A11">
        <f t="shared" si="0"/>
        <v>1</v>
      </c>
      <c r="B11" s="3" t="s">
        <v>31</v>
      </c>
      <c r="C11">
        <v>71</v>
      </c>
      <c r="D11" t="s">
        <v>224</v>
      </c>
      <c r="E11" s="7">
        <v>1</v>
      </c>
      <c r="F11" s="7">
        <v>50000000</v>
      </c>
      <c r="G11" s="7">
        <v>27</v>
      </c>
      <c r="H11" t="s">
        <v>688</v>
      </c>
      <c r="I11" t="s">
        <v>706</v>
      </c>
      <c r="J11" s="7">
        <v>1</v>
      </c>
      <c r="K11" t="s">
        <v>671</v>
      </c>
      <c r="L11" s="7">
        <v>2216</v>
      </c>
      <c r="M11" s="7">
        <v>801000</v>
      </c>
      <c r="N11" s="7">
        <v>1</v>
      </c>
      <c r="O11" t="s">
        <v>671</v>
      </c>
      <c r="P11" s="7">
        <v>4365926</v>
      </c>
      <c r="Q11" s="7">
        <v>3907148</v>
      </c>
      <c r="R11" s="7">
        <v>1</v>
      </c>
      <c r="S11" t="s">
        <v>671</v>
      </c>
      <c r="T11" s="7">
        <v>1224</v>
      </c>
      <c r="U11" s="7">
        <v>980000</v>
      </c>
      <c r="V11" s="7">
        <v>1</v>
      </c>
      <c r="W11" s="7">
        <v>298190</v>
      </c>
      <c r="X11" s="7">
        <v>255426038</v>
      </c>
    </row>
    <row r="12" spans="1:24">
      <c r="A12">
        <f t="shared" si="0"/>
        <v>1</v>
      </c>
      <c r="B12" s="3" t="s">
        <v>32</v>
      </c>
      <c r="C12">
        <v>38</v>
      </c>
      <c r="D12" t="s">
        <v>224</v>
      </c>
      <c r="E12" s="7">
        <v>1</v>
      </c>
      <c r="F12" s="7">
        <v>65000000</v>
      </c>
      <c r="G12" s="7">
        <v>6</v>
      </c>
      <c r="H12" t="s">
        <v>707</v>
      </c>
      <c r="I12" t="s">
        <v>665</v>
      </c>
      <c r="J12" s="7">
        <v>1</v>
      </c>
      <c r="K12" s="7" t="s">
        <v>672</v>
      </c>
      <c r="L12" s="7">
        <v>8069</v>
      </c>
      <c r="M12" s="7">
        <v>30000000</v>
      </c>
      <c r="N12" s="7">
        <v>1</v>
      </c>
      <c r="O12" t="s">
        <v>672</v>
      </c>
      <c r="P12" s="9">
        <v>33074459</v>
      </c>
      <c r="Q12" s="9">
        <v>31023526</v>
      </c>
      <c r="R12" s="7">
        <v>1</v>
      </c>
      <c r="S12" t="s">
        <v>672</v>
      </c>
      <c r="T12" s="7">
        <v>2295</v>
      </c>
      <c r="U12" s="7">
        <v>15900000</v>
      </c>
      <c r="V12" s="7">
        <v>1</v>
      </c>
      <c r="W12" s="11">
        <v>3418305</v>
      </c>
      <c r="X12" s="10">
        <v>1941081782</v>
      </c>
    </row>
    <row r="13" spans="1:24">
      <c r="A13" t="e">
        <f t="shared" si="0"/>
        <v>#N/A</v>
      </c>
      <c r="B13" s="3" t="s">
        <v>33</v>
      </c>
      <c r="C13">
        <v>42</v>
      </c>
      <c r="D13" t="s">
        <v>224</v>
      </c>
      <c r="E13" s="7">
        <v>1</v>
      </c>
      <c r="G13" s="7">
        <v>4</v>
      </c>
      <c r="H13" t="s">
        <v>708</v>
      </c>
      <c r="I13" t="s">
        <v>709</v>
      </c>
      <c r="J13" s="7">
        <v>0</v>
      </c>
      <c r="N13" s="7">
        <v>0</v>
      </c>
      <c r="R13" s="7">
        <v>0</v>
      </c>
      <c r="V13" s="7">
        <v>1</v>
      </c>
      <c r="W13" s="7">
        <v>54</v>
      </c>
      <c r="X13" s="7">
        <v>1605</v>
      </c>
    </row>
    <row r="14" spans="1:24">
      <c r="A14">
        <f t="shared" si="0"/>
        <v>1</v>
      </c>
      <c r="B14" s="3" t="s">
        <v>34</v>
      </c>
      <c r="C14">
        <v>34</v>
      </c>
      <c r="D14" t="s">
        <v>224</v>
      </c>
      <c r="E14" s="7">
        <v>1</v>
      </c>
      <c r="F14" s="7">
        <v>40000000</v>
      </c>
      <c r="G14" s="7">
        <v>6</v>
      </c>
      <c r="H14" t="s">
        <v>710</v>
      </c>
      <c r="I14" t="s">
        <v>711</v>
      </c>
      <c r="J14" s="7">
        <v>1</v>
      </c>
      <c r="K14" s="7" t="s">
        <v>673</v>
      </c>
      <c r="L14" s="7">
        <v>4000</v>
      </c>
      <c r="M14" s="7">
        <v>21700000</v>
      </c>
      <c r="N14" s="7">
        <v>1</v>
      </c>
      <c r="O14" t="s">
        <v>673</v>
      </c>
      <c r="P14" s="9" t="s">
        <v>712</v>
      </c>
      <c r="Q14" s="9">
        <v>46912771</v>
      </c>
      <c r="R14" s="7">
        <v>1</v>
      </c>
      <c r="S14" t="s">
        <v>673</v>
      </c>
      <c r="T14" s="7">
        <v>246</v>
      </c>
      <c r="U14" s="7">
        <v>6900000</v>
      </c>
      <c r="V14" s="7">
        <v>1</v>
      </c>
      <c r="W14" s="7">
        <v>9172486</v>
      </c>
      <c r="X14" s="10">
        <v>3966502213</v>
      </c>
    </row>
    <row r="15" spans="1:24">
      <c r="A15">
        <f t="shared" si="0"/>
        <v>1</v>
      </c>
      <c r="B15" s="3" t="s">
        <v>35</v>
      </c>
      <c r="C15" t="s">
        <v>687</v>
      </c>
      <c r="D15" t="s">
        <v>224</v>
      </c>
      <c r="E15" s="7">
        <v>0</v>
      </c>
      <c r="J15" s="7"/>
      <c r="N15" s="7"/>
      <c r="R15" s="7"/>
      <c r="V15" s="7"/>
    </row>
    <row r="16" spans="1:24">
      <c r="A16">
        <f t="shared" si="0"/>
        <v>1</v>
      </c>
      <c r="B16" s="3" t="s">
        <v>36</v>
      </c>
      <c r="C16" t="s">
        <v>687</v>
      </c>
      <c r="D16" t="s">
        <v>224</v>
      </c>
      <c r="E16" s="7">
        <v>0</v>
      </c>
      <c r="J16" s="7"/>
      <c r="N16" s="7"/>
      <c r="R16" s="7"/>
      <c r="V16" s="7"/>
    </row>
    <row r="17" spans="1:24">
      <c r="A17" t="e">
        <f t="shared" si="0"/>
        <v>#N/A</v>
      </c>
      <c r="B17" s="3" t="s">
        <v>37</v>
      </c>
      <c r="C17" t="s">
        <v>687</v>
      </c>
      <c r="D17" t="s">
        <v>224</v>
      </c>
      <c r="E17" s="7">
        <v>1</v>
      </c>
      <c r="G17" s="7">
        <v>2</v>
      </c>
      <c r="H17" t="s">
        <v>713</v>
      </c>
      <c r="J17" s="7">
        <v>0</v>
      </c>
      <c r="N17" s="7">
        <v>1</v>
      </c>
      <c r="O17" t="s">
        <v>714</v>
      </c>
      <c r="P17" s="9" t="s">
        <v>715</v>
      </c>
      <c r="Q17" s="9" t="s">
        <v>716</v>
      </c>
      <c r="R17" s="7">
        <v>0</v>
      </c>
      <c r="S17" s="7"/>
      <c r="V17" s="7">
        <v>1</v>
      </c>
      <c r="W17" s="7">
        <v>21672</v>
      </c>
    </row>
    <row r="18" spans="1:24">
      <c r="A18">
        <f t="shared" si="0"/>
        <v>1</v>
      </c>
      <c r="B18" s="3" t="s">
        <v>38</v>
      </c>
      <c r="C18">
        <v>60</v>
      </c>
      <c r="D18" t="s">
        <v>224</v>
      </c>
      <c r="E18" s="7">
        <v>1</v>
      </c>
      <c r="G18" s="7">
        <v>8</v>
      </c>
      <c r="H18" t="s">
        <v>707</v>
      </c>
      <c r="J18" s="7">
        <v>1</v>
      </c>
      <c r="K18" s="7" t="s">
        <v>717</v>
      </c>
      <c r="L18" s="7">
        <v>811</v>
      </c>
      <c r="M18" s="7">
        <v>91600</v>
      </c>
      <c r="N18" s="7">
        <v>1</v>
      </c>
      <c r="O18" t="s">
        <v>674</v>
      </c>
      <c r="P18" s="9" t="s">
        <v>718</v>
      </c>
      <c r="Q18" s="9">
        <v>1473686</v>
      </c>
      <c r="R18" s="7">
        <v>1</v>
      </c>
      <c r="S18" t="s">
        <v>674</v>
      </c>
      <c r="T18" s="7">
        <v>196</v>
      </c>
      <c r="U18" s="7">
        <v>315000</v>
      </c>
      <c r="V18" s="7">
        <v>1</v>
      </c>
      <c r="W18" s="7">
        <v>15593</v>
      </c>
      <c r="X18" s="10">
        <v>6579944</v>
      </c>
    </row>
    <row r="19" spans="1:24">
      <c r="A19">
        <f t="shared" si="0"/>
        <v>1</v>
      </c>
      <c r="B19" s="3" t="s">
        <v>39</v>
      </c>
      <c r="C19" t="s">
        <v>687</v>
      </c>
      <c r="D19" t="s">
        <v>224</v>
      </c>
      <c r="E19" s="7">
        <v>1</v>
      </c>
      <c r="F19" s="7">
        <v>100000000</v>
      </c>
      <c r="G19" s="7">
        <v>9</v>
      </c>
      <c r="H19" t="s">
        <v>664</v>
      </c>
      <c r="I19" t="s">
        <v>719</v>
      </c>
      <c r="J19" s="7">
        <v>1</v>
      </c>
      <c r="K19" t="s">
        <v>675</v>
      </c>
      <c r="L19" s="7">
        <v>18600</v>
      </c>
      <c r="M19" s="7">
        <v>998000</v>
      </c>
      <c r="N19" s="7">
        <v>1</v>
      </c>
      <c r="O19" t="s">
        <v>675</v>
      </c>
      <c r="P19" s="9">
        <v>11165902</v>
      </c>
      <c r="Q19" s="9">
        <v>10604331</v>
      </c>
      <c r="R19" s="7">
        <v>1</v>
      </c>
      <c r="S19" t="s">
        <v>675</v>
      </c>
      <c r="T19" s="7">
        <v>2036</v>
      </c>
      <c r="U19" s="7">
        <v>2000000</v>
      </c>
      <c r="V19" s="7">
        <v>1</v>
      </c>
      <c r="W19" s="7">
        <v>3528795</v>
      </c>
      <c r="X19" s="10">
        <v>2254979672</v>
      </c>
    </row>
    <row r="20" spans="1:24">
      <c r="A20">
        <f t="shared" si="0"/>
        <v>1</v>
      </c>
      <c r="B20" s="3" t="s">
        <v>40</v>
      </c>
      <c r="C20">
        <v>77</v>
      </c>
      <c r="D20" t="s">
        <v>224</v>
      </c>
      <c r="E20" s="7">
        <v>1</v>
      </c>
      <c r="F20" s="7">
        <v>150000000</v>
      </c>
      <c r="G20" s="7">
        <v>36</v>
      </c>
      <c r="H20" t="s">
        <v>720</v>
      </c>
      <c r="I20" t="s">
        <v>721</v>
      </c>
      <c r="J20" s="7">
        <v>1</v>
      </c>
      <c r="K20" t="s">
        <v>676</v>
      </c>
      <c r="L20" s="7">
        <v>2667</v>
      </c>
      <c r="M20" s="7">
        <v>593000</v>
      </c>
      <c r="N20" s="7">
        <v>1</v>
      </c>
      <c r="O20" t="s">
        <v>676</v>
      </c>
      <c r="P20" s="9">
        <v>2705715</v>
      </c>
      <c r="Q20" s="9">
        <v>2368838</v>
      </c>
      <c r="R20" s="7">
        <v>1</v>
      </c>
      <c r="S20" t="s">
        <v>676</v>
      </c>
      <c r="T20" s="7">
        <v>691</v>
      </c>
      <c r="U20" s="7">
        <v>950000</v>
      </c>
      <c r="V20" s="7">
        <v>1</v>
      </c>
      <c r="W20" s="11">
        <v>142688</v>
      </c>
      <c r="X20" s="10">
        <v>63225646</v>
      </c>
    </row>
    <row r="21" spans="1:24">
      <c r="A21">
        <f t="shared" si="0"/>
        <v>1</v>
      </c>
      <c r="B21" s="3" t="s">
        <v>41</v>
      </c>
      <c r="C21" t="s">
        <v>687</v>
      </c>
      <c r="D21" t="s">
        <v>224</v>
      </c>
      <c r="E21" s="7">
        <v>0</v>
      </c>
      <c r="J21" s="7"/>
      <c r="N21" s="7"/>
      <c r="R21" s="7"/>
      <c r="V21" s="7"/>
    </row>
    <row r="22" spans="1:24">
      <c r="A22" t="e">
        <f t="shared" si="0"/>
        <v>#N/A</v>
      </c>
      <c r="B22" s="3" t="s">
        <v>42</v>
      </c>
      <c r="C22">
        <v>37</v>
      </c>
      <c r="D22" t="s">
        <v>224</v>
      </c>
      <c r="E22" s="7">
        <v>1</v>
      </c>
      <c r="F22" s="7">
        <v>100000000</v>
      </c>
      <c r="G22" s="7">
        <v>6</v>
      </c>
      <c r="H22" t="s">
        <v>707</v>
      </c>
      <c r="I22" t="s">
        <v>665</v>
      </c>
      <c r="J22" s="7">
        <v>1</v>
      </c>
      <c r="K22" t="s">
        <v>722</v>
      </c>
      <c r="L22" s="7">
        <v>12</v>
      </c>
      <c r="M22" s="7">
        <v>15000000</v>
      </c>
      <c r="N22" s="7">
        <v>1</v>
      </c>
      <c r="O22" t="s">
        <v>722</v>
      </c>
      <c r="P22" s="9">
        <v>61897381</v>
      </c>
      <c r="Q22" s="9">
        <v>58779838</v>
      </c>
      <c r="R22" s="7">
        <v>1</v>
      </c>
      <c r="S22" t="s">
        <v>722</v>
      </c>
      <c r="T22" s="7">
        <v>1781</v>
      </c>
      <c r="U22" s="7">
        <v>128000000</v>
      </c>
      <c r="V22" s="7">
        <v>1</v>
      </c>
      <c r="W22" s="7">
        <v>18575712</v>
      </c>
      <c r="X22" s="10">
        <v>10710445935</v>
      </c>
    </row>
    <row r="23" spans="1:24">
      <c r="A23">
        <f t="shared" si="0"/>
        <v>1</v>
      </c>
      <c r="B23" s="3" t="s">
        <v>43</v>
      </c>
      <c r="C23" t="s">
        <v>687</v>
      </c>
      <c r="D23" t="s">
        <v>224</v>
      </c>
      <c r="E23" s="7">
        <v>0</v>
      </c>
      <c r="J23" s="7"/>
      <c r="N23" s="7"/>
      <c r="R23" s="7"/>
      <c r="V23" s="7"/>
    </row>
    <row r="24" spans="1:24">
      <c r="A24">
        <f t="shared" si="0"/>
        <v>1</v>
      </c>
      <c r="B24" s="3" t="s">
        <v>44</v>
      </c>
      <c r="C24">
        <v>70</v>
      </c>
      <c r="D24" t="s">
        <v>224</v>
      </c>
      <c r="E24" s="7">
        <v>1</v>
      </c>
      <c r="F24" s="7">
        <v>150000000</v>
      </c>
      <c r="G24" s="7">
        <v>13</v>
      </c>
      <c r="H24" t="s">
        <v>709</v>
      </c>
      <c r="I24" t="s">
        <v>723</v>
      </c>
      <c r="J24" s="7">
        <v>1</v>
      </c>
      <c r="K24" t="s">
        <v>677</v>
      </c>
      <c r="L24" s="7">
        <v>1217</v>
      </c>
      <c r="M24" s="7">
        <v>265000</v>
      </c>
      <c r="N24" s="7">
        <v>1</v>
      </c>
      <c r="O24" t="s">
        <v>677</v>
      </c>
      <c r="P24" s="9">
        <v>3467816</v>
      </c>
      <c r="Q24" s="9">
        <v>2934629</v>
      </c>
      <c r="R24" s="7">
        <v>1</v>
      </c>
      <c r="S24" t="s">
        <v>677</v>
      </c>
      <c r="T24" s="7">
        <v>287</v>
      </c>
      <c r="U24" s="7">
        <v>207000</v>
      </c>
      <c r="V24" s="7">
        <v>1</v>
      </c>
      <c r="W24" s="7">
        <v>722147</v>
      </c>
      <c r="X24" s="10">
        <v>723855739</v>
      </c>
    </row>
    <row r="25" spans="1:24">
      <c r="A25">
        <f t="shared" si="0"/>
        <v>1</v>
      </c>
      <c r="B25" s="3" t="s">
        <v>45</v>
      </c>
      <c r="C25" t="s">
        <v>687</v>
      </c>
      <c r="D25" t="s">
        <v>224</v>
      </c>
      <c r="E25" s="7">
        <v>0</v>
      </c>
      <c r="J25" s="7"/>
      <c r="N25" s="7"/>
      <c r="R25" s="7"/>
      <c r="V25" s="7"/>
    </row>
    <row r="26" spans="1:24">
      <c r="A26" t="e">
        <f t="shared" si="0"/>
        <v>#N/A</v>
      </c>
      <c r="B26" s="3" t="s">
        <v>46</v>
      </c>
      <c r="C26" t="s">
        <v>687</v>
      </c>
      <c r="D26" t="s">
        <v>224</v>
      </c>
      <c r="E26" s="7">
        <v>1</v>
      </c>
      <c r="F26" s="7">
        <v>24000000</v>
      </c>
      <c r="G26" s="7">
        <v>13</v>
      </c>
      <c r="H26" t="s">
        <v>688</v>
      </c>
      <c r="I26" t="s">
        <v>706</v>
      </c>
      <c r="J26" s="7">
        <v>0</v>
      </c>
      <c r="N26" s="7">
        <v>1</v>
      </c>
      <c r="O26" t="s">
        <v>724</v>
      </c>
      <c r="P26" s="9">
        <v>738603</v>
      </c>
      <c r="Q26" s="9">
        <v>661841</v>
      </c>
      <c r="R26" s="7">
        <v>0</v>
      </c>
      <c r="V26" s="7">
        <v>1</v>
      </c>
      <c r="W26" s="7">
        <v>9949</v>
      </c>
      <c r="X26" s="10">
        <v>7202110</v>
      </c>
    </row>
    <row r="27" spans="1:24">
      <c r="A27">
        <f t="shared" si="0"/>
        <v>1</v>
      </c>
      <c r="B27" s="3" t="s">
        <v>47</v>
      </c>
      <c r="C27">
        <v>78</v>
      </c>
      <c r="D27" t="s">
        <v>224</v>
      </c>
      <c r="E27" s="7">
        <v>1</v>
      </c>
      <c r="F27" s="7">
        <v>100000000</v>
      </c>
      <c r="G27" s="7">
        <v>38</v>
      </c>
      <c r="H27" t="s">
        <v>725</v>
      </c>
      <c r="I27" t="s">
        <v>701</v>
      </c>
      <c r="J27" s="7">
        <v>1</v>
      </c>
      <c r="K27" s="7" t="s">
        <v>678</v>
      </c>
      <c r="L27" s="7">
        <v>628</v>
      </c>
      <c r="M27" s="7">
        <v>339000</v>
      </c>
      <c r="N27" s="7">
        <v>1</v>
      </c>
      <c r="O27" t="s">
        <v>678</v>
      </c>
      <c r="P27" s="9">
        <v>6593335</v>
      </c>
      <c r="Q27" s="9">
        <v>6057849</v>
      </c>
      <c r="R27" s="7">
        <v>1</v>
      </c>
      <c r="S27" t="s">
        <v>678</v>
      </c>
      <c r="T27" s="7">
        <v>106</v>
      </c>
      <c r="U27" s="7">
        <v>167000</v>
      </c>
      <c r="V27" s="7">
        <v>1</v>
      </c>
      <c r="W27" s="7">
        <v>428790</v>
      </c>
      <c r="X27" s="10">
        <v>287365113</v>
      </c>
    </row>
    <row r="28" spans="1:24">
      <c r="A28">
        <f t="shared" si="0"/>
        <v>1</v>
      </c>
      <c r="B28" s="3" t="s">
        <v>48</v>
      </c>
      <c r="C28" t="s">
        <v>687</v>
      </c>
      <c r="D28" t="s">
        <v>224</v>
      </c>
      <c r="E28" s="7">
        <v>0</v>
      </c>
      <c r="J28" s="7"/>
      <c r="N28" s="7"/>
      <c r="R28" s="7"/>
      <c r="V28" s="7"/>
    </row>
    <row r="29" spans="1:24">
      <c r="A29" t="e">
        <f t="shared" si="0"/>
        <v>#N/A</v>
      </c>
      <c r="B29" s="3" t="s">
        <v>49</v>
      </c>
      <c r="C29" t="s">
        <v>687</v>
      </c>
      <c r="D29" t="s">
        <v>224</v>
      </c>
      <c r="E29" s="7">
        <v>0</v>
      </c>
      <c r="J29" s="7"/>
      <c r="N29" s="7"/>
      <c r="R29" s="7"/>
      <c r="V29" s="7"/>
    </row>
    <row r="30" spans="1:24">
      <c r="A30">
        <f t="shared" si="0"/>
        <v>1</v>
      </c>
      <c r="B30" s="3" t="s">
        <v>50</v>
      </c>
      <c r="C30">
        <v>68</v>
      </c>
      <c r="D30" t="s">
        <v>224</v>
      </c>
      <c r="E30" s="7">
        <v>1</v>
      </c>
      <c r="G30" s="7">
        <v>15</v>
      </c>
      <c r="H30" t="s">
        <v>709</v>
      </c>
      <c r="I30" t="s">
        <v>702</v>
      </c>
      <c r="J30" s="7">
        <v>1</v>
      </c>
      <c r="K30" s="5" t="s">
        <v>726</v>
      </c>
      <c r="L30" s="7">
        <v>227</v>
      </c>
      <c r="M30" s="7">
        <v>15400</v>
      </c>
      <c r="N30" s="7">
        <v>1</v>
      </c>
      <c r="O30" t="s">
        <v>727</v>
      </c>
      <c r="P30" s="9">
        <v>795680</v>
      </c>
      <c r="Q30" s="9">
        <v>730562</v>
      </c>
      <c r="R30" s="7">
        <v>0</v>
      </c>
      <c r="V30" s="7">
        <v>1</v>
      </c>
      <c r="W30" s="7">
        <v>880333</v>
      </c>
      <c r="X30" s="10">
        <v>716467569</v>
      </c>
    </row>
    <row r="31" spans="1:24">
      <c r="A31">
        <f t="shared" si="0"/>
        <v>1</v>
      </c>
      <c r="B31" s="3" t="s">
        <v>51</v>
      </c>
      <c r="C31">
        <v>37</v>
      </c>
      <c r="D31" t="s">
        <v>224</v>
      </c>
      <c r="E31" s="7">
        <v>1</v>
      </c>
      <c r="F31" s="7">
        <v>150000000</v>
      </c>
      <c r="G31" s="7">
        <v>9</v>
      </c>
      <c r="H31" t="s">
        <v>664</v>
      </c>
      <c r="I31" t="s">
        <v>719</v>
      </c>
      <c r="J31" s="7">
        <v>1</v>
      </c>
      <c r="K31" t="s">
        <v>679</v>
      </c>
      <c r="L31" s="7">
        <v>5634</v>
      </c>
      <c r="M31" s="7">
        <v>56400000</v>
      </c>
      <c r="N31" s="7">
        <v>1</v>
      </c>
      <c r="O31" t="s">
        <v>679</v>
      </c>
      <c r="P31" s="9">
        <v>37838167</v>
      </c>
      <c r="Q31" s="9">
        <v>35282439</v>
      </c>
      <c r="R31">
        <v>1</v>
      </c>
      <c r="S31" t="s">
        <v>679</v>
      </c>
      <c r="T31" s="7">
        <v>2175</v>
      </c>
      <c r="U31" s="7">
        <v>21900000</v>
      </c>
      <c r="V31" s="7">
        <v>1</v>
      </c>
      <c r="W31" s="11" t="s">
        <v>728</v>
      </c>
      <c r="X31" s="10">
        <v>4959452633</v>
      </c>
    </row>
    <row r="32" spans="1:24">
      <c r="A32">
        <f t="shared" si="0"/>
        <v>1</v>
      </c>
      <c r="B32" s="3" t="s">
        <v>52</v>
      </c>
      <c r="C32">
        <v>69</v>
      </c>
      <c r="D32" t="s">
        <v>224</v>
      </c>
      <c r="E32" s="7">
        <v>1</v>
      </c>
      <c r="F32" s="7">
        <v>135000000</v>
      </c>
      <c r="G32" s="7">
        <v>19</v>
      </c>
      <c r="H32" t="s">
        <v>709</v>
      </c>
      <c r="I32" t="s">
        <v>725</v>
      </c>
      <c r="J32" s="7">
        <v>1</v>
      </c>
      <c r="K32" s="5" t="s">
        <v>729</v>
      </c>
      <c r="L32" s="7">
        <v>3885</v>
      </c>
      <c r="M32" s="7">
        <v>1180000</v>
      </c>
      <c r="N32" s="7">
        <v>1</v>
      </c>
      <c r="O32" t="s">
        <v>680</v>
      </c>
      <c r="P32" s="9">
        <v>5395274</v>
      </c>
      <c r="Q32" s="9">
        <v>4704731</v>
      </c>
      <c r="R32" s="7">
        <v>1</v>
      </c>
      <c r="S32" t="s">
        <v>729</v>
      </c>
      <c r="T32" s="7">
        <v>459</v>
      </c>
      <c r="U32" s="7">
        <v>858000</v>
      </c>
      <c r="V32" s="7">
        <v>1</v>
      </c>
      <c r="W32" s="11" t="s">
        <v>730</v>
      </c>
      <c r="X32" s="10">
        <v>747700754</v>
      </c>
    </row>
    <row r="33" spans="1:24">
      <c r="A33">
        <f t="shared" si="0"/>
        <v>1</v>
      </c>
      <c r="B33" s="3" t="s">
        <v>53</v>
      </c>
      <c r="C33">
        <v>35</v>
      </c>
      <c r="D33" t="s">
        <v>224</v>
      </c>
      <c r="E33" s="7">
        <v>1</v>
      </c>
      <c r="G33" s="7">
        <v>5</v>
      </c>
      <c r="H33" t="s">
        <v>731</v>
      </c>
      <c r="I33" t="s">
        <v>732</v>
      </c>
      <c r="J33" s="7">
        <v>1</v>
      </c>
      <c r="K33" t="s">
        <v>681</v>
      </c>
      <c r="L33" s="7">
        <v>1215</v>
      </c>
      <c r="M33" s="7">
        <v>12800000</v>
      </c>
      <c r="N33" s="7">
        <v>1</v>
      </c>
      <c r="O33" t="s">
        <v>681</v>
      </c>
      <c r="P33" s="9">
        <v>13757885</v>
      </c>
      <c r="Q33" s="9">
        <v>13146427</v>
      </c>
      <c r="R33" s="7">
        <v>1</v>
      </c>
      <c r="S33" t="s">
        <v>681</v>
      </c>
      <c r="T33" s="7">
        <v>1893</v>
      </c>
      <c r="U33" s="7">
        <v>10200000</v>
      </c>
      <c r="V33" s="7">
        <v>1</v>
      </c>
      <c r="W33" s="11" t="s">
        <v>736</v>
      </c>
      <c r="X33" s="10">
        <v>11094187151</v>
      </c>
    </row>
    <row r="34" spans="1:24">
      <c r="A34">
        <f t="shared" si="0"/>
        <v>1</v>
      </c>
      <c r="B34" s="3" t="s">
        <v>54</v>
      </c>
      <c r="C34">
        <v>73</v>
      </c>
      <c r="D34" t="s">
        <v>224</v>
      </c>
      <c r="E34" s="7">
        <v>1</v>
      </c>
      <c r="G34" s="7">
        <v>22</v>
      </c>
      <c r="H34" t="s">
        <v>737</v>
      </c>
      <c r="I34" t="s">
        <v>723</v>
      </c>
      <c r="J34" s="7">
        <v>1</v>
      </c>
      <c r="K34" t="s">
        <v>738</v>
      </c>
      <c r="L34" s="7">
        <v>1347</v>
      </c>
      <c r="M34" s="7">
        <v>34400</v>
      </c>
      <c r="N34" s="7">
        <v>1</v>
      </c>
      <c r="O34" t="s">
        <v>739</v>
      </c>
      <c r="P34" s="9">
        <v>923686</v>
      </c>
      <c r="Q34" s="9">
        <v>774060</v>
      </c>
      <c r="R34" s="7">
        <v>1</v>
      </c>
      <c r="S34" t="s">
        <v>740</v>
      </c>
      <c r="T34" s="7">
        <v>526</v>
      </c>
      <c r="U34" s="7">
        <v>43100</v>
      </c>
      <c r="V34" s="7">
        <v>1</v>
      </c>
      <c r="W34" s="11">
        <v>125385</v>
      </c>
      <c r="X34" s="10">
        <v>116376265</v>
      </c>
    </row>
    <row r="35" spans="1:24">
      <c r="A35" t="e">
        <f t="shared" si="0"/>
        <v>#N/A</v>
      </c>
      <c r="B35" s="3" t="s">
        <v>55</v>
      </c>
      <c r="C35">
        <v>70</v>
      </c>
      <c r="D35" t="s">
        <v>224</v>
      </c>
      <c r="E35" s="7">
        <v>1</v>
      </c>
      <c r="G35" s="7">
        <v>15</v>
      </c>
      <c r="H35" t="s">
        <v>725</v>
      </c>
      <c r="I35" t="s">
        <v>694</v>
      </c>
      <c r="J35" s="7">
        <v>1</v>
      </c>
      <c r="K35" t="s">
        <v>741</v>
      </c>
      <c r="L35" s="7">
        <v>1967</v>
      </c>
      <c r="M35" s="7">
        <v>72400</v>
      </c>
      <c r="N35" s="7">
        <v>1</v>
      </c>
      <c r="O35" t="s">
        <v>741</v>
      </c>
      <c r="P35" s="9">
        <v>1398153</v>
      </c>
      <c r="Q35" s="9">
        <v>1233096</v>
      </c>
      <c r="R35" s="7">
        <v>1</v>
      </c>
      <c r="S35" t="s">
        <v>742</v>
      </c>
      <c r="T35" s="7">
        <v>655</v>
      </c>
      <c r="U35" s="7">
        <v>79000</v>
      </c>
      <c r="V35" s="7">
        <v>1</v>
      </c>
      <c r="W35" s="11">
        <v>43644</v>
      </c>
      <c r="X35" s="10">
        <v>8397685</v>
      </c>
    </row>
    <row r="36" spans="1:24">
      <c r="A36">
        <f t="shared" si="0"/>
        <v>1</v>
      </c>
      <c r="B36" s="3" t="s">
        <v>56</v>
      </c>
      <c r="C36">
        <v>51</v>
      </c>
      <c r="D36" t="s">
        <v>224</v>
      </c>
      <c r="E36" s="7">
        <v>1</v>
      </c>
      <c r="F36" s="7">
        <v>200000000</v>
      </c>
      <c r="G36" s="7">
        <v>25</v>
      </c>
      <c r="H36" t="s">
        <v>664</v>
      </c>
      <c r="I36" t="s">
        <v>707</v>
      </c>
      <c r="J36" s="7">
        <v>1</v>
      </c>
      <c r="K36" t="s">
        <v>682</v>
      </c>
      <c r="L36" s="7">
        <v>1931</v>
      </c>
      <c r="M36" s="7">
        <v>862000</v>
      </c>
      <c r="N36" s="7">
        <v>1</v>
      </c>
      <c r="O36" t="s">
        <v>682</v>
      </c>
      <c r="P36" s="9">
        <v>23091052</v>
      </c>
      <c r="Q36" s="9">
        <v>21241026</v>
      </c>
      <c r="R36" s="7">
        <v>1</v>
      </c>
      <c r="S36" t="s">
        <v>682</v>
      </c>
      <c r="T36" s="7">
        <v>368</v>
      </c>
      <c r="U36" s="7">
        <v>3300000</v>
      </c>
      <c r="V36" s="7">
        <v>1</v>
      </c>
      <c r="W36" s="11">
        <v>3091337</v>
      </c>
      <c r="X36" s="10">
        <v>1914795207</v>
      </c>
    </row>
    <row r="37" spans="1:24">
      <c r="A37">
        <f t="shared" si="0"/>
        <v>1</v>
      </c>
      <c r="B37" s="3" t="s">
        <v>57</v>
      </c>
      <c r="C37" t="s">
        <v>687</v>
      </c>
      <c r="D37" t="s">
        <v>224</v>
      </c>
      <c r="E37" s="7">
        <v>0</v>
      </c>
      <c r="J37" s="7"/>
      <c r="N37" s="7"/>
      <c r="R37" s="7"/>
      <c r="V37" s="7"/>
    </row>
    <row r="38" spans="1:24">
      <c r="A38" t="e">
        <f t="shared" si="0"/>
        <v>#N/A</v>
      </c>
      <c r="B38" s="3" t="s">
        <v>58</v>
      </c>
      <c r="C38">
        <v>82</v>
      </c>
      <c r="D38" t="s">
        <v>224</v>
      </c>
      <c r="E38" s="7">
        <v>1</v>
      </c>
      <c r="G38" s="7">
        <v>32</v>
      </c>
      <c r="H38" t="s">
        <v>702</v>
      </c>
      <c r="I38" t="s">
        <v>703</v>
      </c>
      <c r="J38" s="7">
        <v>1</v>
      </c>
      <c r="K38" t="s">
        <v>683</v>
      </c>
      <c r="L38" s="7">
        <v>67300</v>
      </c>
      <c r="M38" s="7">
        <v>947000</v>
      </c>
      <c r="N38" s="7">
        <v>1</v>
      </c>
      <c r="O38" t="s">
        <v>743</v>
      </c>
      <c r="P38" s="9">
        <v>1956894</v>
      </c>
      <c r="Q38" s="9">
        <v>1724679</v>
      </c>
      <c r="R38" s="7">
        <v>1</v>
      </c>
      <c r="S38" t="s">
        <v>744</v>
      </c>
      <c r="T38" s="7">
        <v>667</v>
      </c>
      <c r="U38" s="7">
        <v>68300</v>
      </c>
      <c r="V38" s="7">
        <v>1</v>
      </c>
      <c r="W38" s="7">
        <v>9741</v>
      </c>
      <c r="X38" s="10">
        <v>11907086</v>
      </c>
    </row>
    <row r="39" spans="1:24">
      <c r="A39">
        <f t="shared" si="0"/>
        <v>1</v>
      </c>
      <c r="B39" s="3" t="s">
        <v>59</v>
      </c>
      <c r="C39" t="s">
        <v>687</v>
      </c>
      <c r="D39" t="s">
        <v>224</v>
      </c>
      <c r="E39" s="7">
        <v>1</v>
      </c>
      <c r="F39" s="7">
        <v>20000000</v>
      </c>
      <c r="G39" s="7">
        <v>20</v>
      </c>
      <c r="H39" t="s">
        <v>709</v>
      </c>
      <c r="I39" t="s">
        <v>688</v>
      </c>
      <c r="J39" s="7">
        <v>1</v>
      </c>
      <c r="K39" t="s">
        <v>684</v>
      </c>
      <c r="L39" s="7">
        <v>1260</v>
      </c>
      <c r="M39" s="7">
        <v>94900</v>
      </c>
      <c r="N39" s="7">
        <v>1</v>
      </c>
      <c r="O39" t="s">
        <v>684</v>
      </c>
      <c r="P39" s="9">
        <v>973516</v>
      </c>
      <c r="Q39" s="9">
        <v>846275</v>
      </c>
      <c r="R39" s="7">
        <v>0</v>
      </c>
      <c r="V39" s="7">
        <v>1</v>
      </c>
      <c r="W39" s="7">
        <v>101308</v>
      </c>
      <c r="X39" s="10">
        <v>86703975</v>
      </c>
    </row>
    <row r="40" spans="1:24">
      <c r="A40">
        <f t="shared" si="0"/>
        <v>1</v>
      </c>
      <c r="B40" s="3" t="s">
        <v>60</v>
      </c>
      <c r="C40">
        <v>77</v>
      </c>
      <c r="D40" t="s">
        <v>224</v>
      </c>
      <c r="E40" s="7">
        <v>0</v>
      </c>
      <c r="J40" s="7"/>
      <c r="N40" s="7"/>
      <c r="R40" s="7"/>
      <c r="V40" s="7"/>
    </row>
    <row r="41" spans="1:24">
      <c r="A41">
        <f t="shared" si="0"/>
        <v>1</v>
      </c>
      <c r="B41" s="3" t="s">
        <v>61</v>
      </c>
      <c r="C41">
        <v>30</v>
      </c>
      <c r="D41" t="s">
        <v>224</v>
      </c>
      <c r="E41" s="7">
        <v>1</v>
      </c>
      <c r="F41" s="7">
        <v>100000000</v>
      </c>
      <c r="G41" s="7">
        <v>9</v>
      </c>
      <c r="H41" t="s">
        <v>707</v>
      </c>
      <c r="I41" t="s">
        <v>665</v>
      </c>
      <c r="J41" s="7">
        <v>1</v>
      </c>
      <c r="K41" t="s">
        <v>695</v>
      </c>
      <c r="L41" s="7">
        <v>4412</v>
      </c>
      <c r="M41" s="7">
        <v>30300000</v>
      </c>
      <c r="N41" s="7">
        <v>1</v>
      </c>
      <c r="O41" t="s">
        <v>695</v>
      </c>
      <c r="P41" s="9">
        <v>41891657</v>
      </c>
      <c r="Q41" s="9">
        <v>40421829</v>
      </c>
      <c r="R41" s="7">
        <v>1</v>
      </c>
      <c r="S41" t="s">
        <v>748</v>
      </c>
      <c r="T41" s="7">
        <v>6383</v>
      </c>
      <c r="U41" s="7">
        <v>54100000</v>
      </c>
      <c r="V41" s="7">
        <v>1</v>
      </c>
      <c r="W41" s="11">
        <v>16435249</v>
      </c>
      <c r="X41" s="10">
        <v>8251457611</v>
      </c>
    </row>
    <row r="42" spans="1:24">
      <c r="A42">
        <f t="shared" si="0"/>
        <v>1</v>
      </c>
      <c r="B42" s="3" t="s">
        <v>62</v>
      </c>
      <c r="C42">
        <v>38</v>
      </c>
      <c r="D42" t="s">
        <v>224</v>
      </c>
      <c r="E42" s="7">
        <v>1</v>
      </c>
      <c r="F42" s="7">
        <v>75000000</v>
      </c>
      <c r="G42" s="7">
        <v>8</v>
      </c>
      <c r="H42" t="s">
        <v>707</v>
      </c>
      <c r="I42" t="s">
        <v>664</v>
      </c>
      <c r="J42" s="7">
        <v>1</v>
      </c>
      <c r="K42" t="s">
        <v>749</v>
      </c>
      <c r="L42" s="7">
        <v>1519</v>
      </c>
      <c r="M42" s="7">
        <v>17000000</v>
      </c>
      <c r="N42" s="7">
        <v>1</v>
      </c>
      <c r="O42" t="s">
        <v>733</v>
      </c>
      <c r="P42" s="9">
        <v>23907188</v>
      </c>
      <c r="Q42" s="9">
        <v>21973938</v>
      </c>
      <c r="R42" s="7">
        <v>1</v>
      </c>
      <c r="S42" t="s">
        <v>749</v>
      </c>
      <c r="T42" s="7">
        <v>289</v>
      </c>
      <c r="U42" s="7">
        <v>6000000</v>
      </c>
      <c r="V42" s="7">
        <v>1</v>
      </c>
      <c r="W42" s="11">
        <v>3737048</v>
      </c>
      <c r="X42" s="10">
        <v>2469450968</v>
      </c>
    </row>
    <row r="43" spans="1:24">
      <c r="A43">
        <f t="shared" si="0"/>
        <v>1</v>
      </c>
      <c r="B43" s="3" t="s">
        <v>63</v>
      </c>
      <c r="C43">
        <v>33</v>
      </c>
      <c r="D43" t="s">
        <v>224</v>
      </c>
      <c r="E43" s="7">
        <v>1</v>
      </c>
      <c r="F43" s="7">
        <v>23000000</v>
      </c>
      <c r="G43" s="7">
        <v>7</v>
      </c>
      <c r="H43" t="s">
        <v>707</v>
      </c>
      <c r="I43" t="s">
        <v>664</v>
      </c>
      <c r="J43" s="7">
        <v>1</v>
      </c>
      <c r="K43" t="s">
        <v>700</v>
      </c>
      <c r="L43" s="7">
        <v>11000</v>
      </c>
      <c r="M43" s="7">
        <v>11000000</v>
      </c>
      <c r="N43" s="7">
        <v>1</v>
      </c>
      <c r="O43" t="s">
        <v>750</v>
      </c>
      <c r="P43" s="9">
        <v>13354672</v>
      </c>
      <c r="Q43" s="9">
        <v>12867275</v>
      </c>
      <c r="R43" s="7">
        <v>0</v>
      </c>
      <c r="V43" s="7">
        <v>1</v>
      </c>
      <c r="W43" s="11">
        <v>4004542</v>
      </c>
      <c r="X43" s="10">
        <v>2101637461</v>
      </c>
    </row>
    <row r="44" spans="1:24">
      <c r="A44">
        <f t="shared" si="0"/>
        <v>1</v>
      </c>
      <c r="B44" s="3" t="s">
        <v>64</v>
      </c>
      <c r="C44" t="s">
        <v>687</v>
      </c>
      <c r="D44" t="s">
        <v>224</v>
      </c>
      <c r="E44" s="7">
        <v>1</v>
      </c>
      <c r="F44" s="7">
        <v>90000000</v>
      </c>
      <c r="G44" s="7">
        <v>16</v>
      </c>
      <c r="H44" t="s">
        <v>751</v>
      </c>
      <c r="I44" t="s">
        <v>725</v>
      </c>
      <c r="J44" s="7">
        <v>0</v>
      </c>
      <c r="N44" s="7">
        <v>1</v>
      </c>
      <c r="O44" t="s">
        <v>752</v>
      </c>
      <c r="P44" s="9">
        <v>73749</v>
      </c>
      <c r="Q44" s="9">
        <v>71785</v>
      </c>
      <c r="R44" s="7">
        <v>0</v>
      </c>
      <c r="V44" s="7">
        <v>0</v>
      </c>
    </row>
    <row r="45" spans="1:24">
      <c r="A45" t="e">
        <f t="shared" si="0"/>
        <v>#N/A</v>
      </c>
      <c r="B45" s="3" t="s">
        <v>65</v>
      </c>
      <c r="C45">
        <v>80</v>
      </c>
      <c r="D45" t="s">
        <v>224</v>
      </c>
      <c r="E45" s="7">
        <v>0</v>
      </c>
      <c r="J45" s="7"/>
      <c r="N45" s="7"/>
      <c r="R45" s="7"/>
      <c r="V45" s="7"/>
    </row>
    <row r="46" spans="1:24">
      <c r="A46">
        <f t="shared" si="0"/>
        <v>1</v>
      </c>
      <c r="B46" s="3" t="s">
        <v>66</v>
      </c>
      <c r="C46">
        <v>65</v>
      </c>
      <c r="D46" t="s">
        <v>224</v>
      </c>
      <c r="E46" s="7">
        <v>1</v>
      </c>
      <c r="F46" s="7">
        <v>50000000</v>
      </c>
      <c r="G46" s="7">
        <v>11</v>
      </c>
      <c r="H46" t="s">
        <v>689</v>
      </c>
      <c r="I46" t="s">
        <v>664</v>
      </c>
      <c r="J46" s="7">
        <v>1</v>
      </c>
      <c r="K46" t="s">
        <v>734</v>
      </c>
      <c r="L46" s="7">
        <v>4648</v>
      </c>
      <c r="M46" s="7">
        <v>370000</v>
      </c>
      <c r="N46" s="7">
        <v>1</v>
      </c>
      <c r="O46" t="s">
        <v>761</v>
      </c>
      <c r="P46" s="9">
        <v>3158978</v>
      </c>
      <c r="Q46" s="9">
        <v>2764603</v>
      </c>
      <c r="R46" s="7">
        <v>1</v>
      </c>
      <c r="S46" t="s">
        <v>734</v>
      </c>
      <c r="T46" s="7">
        <v>1499</v>
      </c>
      <c r="U46" s="7">
        <v>730000</v>
      </c>
      <c r="V46" s="7">
        <v>1</v>
      </c>
      <c r="W46" s="11">
        <v>1441068</v>
      </c>
      <c r="X46" s="10">
        <v>1323513012</v>
      </c>
    </row>
    <row r="47" spans="1:24">
      <c r="A47">
        <f t="shared" si="0"/>
        <v>1</v>
      </c>
      <c r="B47" s="3" t="s">
        <v>67</v>
      </c>
      <c r="C47" t="s">
        <v>687</v>
      </c>
      <c r="D47" t="s">
        <v>224</v>
      </c>
      <c r="E47" s="7">
        <v>1</v>
      </c>
      <c r="F47" s="7">
        <v>12000000</v>
      </c>
      <c r="G47" s="7">
        <v>4</v>
      </c>
      <c r="H47" t="s">
        <v>762</v>
      </c>
      <c r="I47" t="s">
        <v>732</v>
      </c>
      <c r="J47" s="7">
        <v>1</v>
      </c>
      <c r="K47" s="5" t="s">
        <v>763</v>
      </c>
      <c r="L47" s="7">
        <v>2602</v>
      </c>
      <c r="M47" s="7">
        <v>38500</v>
      </c>
      <c r="N47" s="7">
        <v>1</v>
      </c>
      <c r="O47" t="s">
        <v>735</v>
      </c>
      <c r="P47" s="9">
        <v>12938273</v>
      </c>
      <c r="Q47" s="9">
        <v>12022205</v>
      </c>
      <c r="R47" s="7">
        <v>1</v>
      </c>
      <c r="S47" t="s">
        <v>735</v>
      </c>
      <c r="T47" s="7">
        <v>48</v>
      </c>
      <c r="U47" s="7">
        <v>395000</v>
      </c>
      <c r="V47" s="7">
        <v>1</v>
      </c>
      <c r="W47" s="11">
        <v>3246944</v>
      </c>
      <c r="X47" s="10">
        <v>1157627184</v>
      </c>
    </row>
    <row r="48" spans="1:24">
      <c r="A48">
        <f t="shared" si="0"/>
        <v>1</v>
      </c>
      <c r="B48" s="3" t="s">
        <v>68</v>
      </c>
      <c r="C48" t="s">
        <v>687</v>
      </c>
      <c r="D48" t="s">
        <v>224</v>
      </c>
      <c r="E48" s="7">
        <v>0</v>
      </c>
      <c r="J48" s="7"/>
      <c r="N48" s="7"/>
      <c r="R48" s="7"/>
      <c r="V48" s="7"/>
    </row>
    <row r="49" spans="1:24">
      <c r="A49" t="e">
        <f t="shared" si="0"/>
        <v>#N/A</v>
      </c>
      <c r="B49" s="3" t="s">
        <v>69</v>
      </c>
      <c r="C49" t="s">
        <v>687</v>
      </c>
      <c r="D49" t="s">
        <v>224</v>
      </c>
      <c r="E49" s="7">
        <v>0</v>
      </c>
      <c r="J49" s="7"/>
      <c r="N49" s="7"/>
      <c r="R49" s="7"/>
      <c r="V49" s="7"/>
    </row>
    <row r="50" spans="1:24">
      <c r="A50" t="e">
        <f t="shared" si="0"/>
        <v>#N/A</v>
      </c>
      <c r="B50" s="3" t="s">
        <v>70</v>
      </c>
      <c r="C50">
        <v>43</v>
      </c>
      <c r="D50" t="s">
        <v>224</v>
      </c>
      <c r="E50" s="7">
        <v>0</v>
      </c>
      <c r="J50" s="7"/>
      <c r="N50" s="7"/>
      <c r="R50" s="7"/>
      <c r="V50" s="7"/>
    </row>
    <row r="51" spans="1:24">
      <c r="A51">
        <f t="shared" si="0"/>
        <v>1</v>
      </c>
      <c r="B51" s="3" t="s">
        <v>71</v>
      </c>
      <c r="C51" t="s">
        <v>687</v>
      </c>
      <c r="D51" t="s">
        <v>224</v>
      </c>
      <c r="E51" s="7">
        <v>0</v>
      </c>
      <c r="J51" s="7"/>
      <c r="N51" s="7"/>
      <c r="R51" s="7"/>
      <c r="V51" s="7"/>
    </row>
    <row r="52" spans="1:24">
      <c r="A52">
        <f t="shared" si="0"/>
        <v>1</v>
      </c>
      <c r="B52" s="3" t="s">
        <v>72</v>
      </c>
      <c r="C52" t="s">
        <v>687</v>
      </c>
      <c r="D52" t="s">
        <v>224</v>
      </c>
      <c r="E52" s="7">
        <v>0</v>
      </c>
      <c r="J52" s="7"/>
      <c r="N52" s="7"/>
      <c r="R52" s="7"/>
      <c r="V52" s="7"/>
    </row>
    <row r="53" spans="1:24">
      <c r="A53" t="e">
        <f t="shared" si="0"/>
        <v>#N/A</v>
      </c>
      <c r="B53" s="3" t="s">
        <v>73</v>
      </c>
      <c r="C53" t="s">
        <v>687</v>
      </c>
      <c r="D53" t="s">
        <v>224</v>
      </c>
      <c r="E53" s="7">
        <v>0</v>
      </c>
      <c r="J53" s="7"/>
      <c r="N53" s="7"/>
      <c r="R53" s="7"/>
      <c r="V53" s="7"/>
    </row>
    <row r="54" spans="1:24">
      <c r="A54">
        <f t="shared" si="0"/>
        <v>1</v>
      </c>
      <c r="B54" s="3" t="s">
        <v>74</v>
      </c>
      <c r="C54">
        <v>73</v>
      </c>
      <c r="D54" t="s">
        <v>224</v>
      </c>
      <c r="E54" s="7">
        <v>1</v>
      </c>
      <c r="F54" s="7">
        <v>250000000</v>
      </c>
      <c r="G54" s="7">
        <v>4</v>
      </c>
      <c r="H54" t="s">
        <v>764</v>
      </c>
      <c r="I54" t="s">
        <v>765</v>
      </c>
      <c r="J54" s="7">
        <v>1</v>
      </c>
      <c r="K54" s="5" t="s">
        <v>767</v>
      </c>
      <c r="L54" s="7">
        <v>527</v>
      </c>
      <c r="M54" s="7">
        <v>138000</v>
      </c>
      <c r="N54" s="7">
        <v>1</v>
      </c>
      <c r="O54" t="s">
        <v>745</v>
      </c>
      <c r="P54" s="9">
        <v>2472681</v>
      </c>
      <c r="Q54" s="9">
        <v>2404876</v>
      </c>
      <c r="R54" s="7">
        <v>1</v>
      </c>
      <c r="S54" t="s">
        <v>745</v>
      </c>
      <c r="T54" s="7">
        <v>163</v>
      </c>
      <c r="U54" s="7">
        <v>513000</v>
      </c>
      <c r="V54" s="7">
        <v>1</v>
      </c>
      <c r="W54" s="11">
        <v>334015</v>
      </c>
      <c r="X54" s="10">
        <v>51647460</v>
      </c>
    </row>
    <row r="55" spans="1:24">
      <c r="A55">
        <f t="shared" si="0"/>
        <v>1</v>
      </c>
      <c r="B55" s="3" t="s">
        <v>75</v>
      </c>
      <c r="C55">
        <v>44</v>
      </c>
      <c r="D55" t="s">
        <v>224</v>
      </c>
      <c r="E55" s="7">
        <v>1</v>
      </c>
      <c r="G55" s="7">
        <v>5</v>
      </c>
      <c r="H55" t="s">
        <v>707</v>
      </c>
      <c r="I55" t="s">
        <v>766</v>
      </c>
      <c r="J55" s="7">
        <v>1</v>
      </c>
      <c r="K55" t="s">
        <v>768</v>
      </c>
      <c r="L55" s="7">
        <v>32200</v>
      </c>
      <c r="M55" s="7">
        <v>241000</v>
      </c>
      <c r="N55" s="7">
        <v>1</v>
      </c>
      <c r="O55" t="s">
        <v>769</v>
      </c>
      <c r="P55" s="9">
        <v>527490</v>
      </c>
      <c r="Q55" s="9">
        <v>513387</v>
      </c>
      <c r="R55" s="7">
        <v>1</v>
      </c>
      <c r="S55" t="s">
        <v>746</v>
      </c>
      <c r="T55" s="7">
        <v>2629</v>
      </c>
      <c r="U55" s="7">
        <v>239000</v>
      </c>
      <c r="V55" s="7">
        <v>1</v>
      </c>
      <c r="W55" s="11">
        <v>155633</v>
      </c>
      <c r="X55" s="10">
        <v>100303718</v>
      </c>
    </row>
    <row r="56" spans="1:24">
      <c r="A56" t="e">
        <f t="shared" si="0"/>
        <v>#N/A</v>
      </c>
      <c r="B56" s="3" t="s">
        <v>76</v>
      </c>
      <c r="C56">
        <v>34</v>
      </c>
      <c r="D56" t="s">
        <v>224</v>
      </c>
      <c r="E56" s="7">
        <v>0</v>
      </c>
      <c r="F56" s="7">
        <v>8000000</v>
      </c>
      <c r="G56" s="7">
        <v>5</v>
      </c>
      <c r="H56" t="s">
        <v>664</v>
      </c>
      <c r="I56" t="s">
        <v>694</v>
      </c>
      <c r="J56" s="7">
        <v>1</v>
      </c>
      <c r="K56" t="s">
        <v>747</v>
      </c>
      <c r="L56" s="7">
        <v>11400</v>
      </c>
      <c r="M56" s="7">
        <v>503000</v>
      </c>
      <c r="N56" s="7">
        <v>1</v>
      </c>
      <c r="O56" t="s">
        <v>770</v>
      </c>
      <c r="P56" s="9">
        <v>432192</v>
      </c>
      <c r="Q56" s="9">
        <v>418211</v>
      </c>
      <c r="R56" s="7">
        <v>1</v>
      </c>
      <c r="S56" t="s">
        <v>747</v>
      </c>
      <c r="T56" s="7">
        <v>1820</v>
      </c>
      <c r="U56" s="7">
        <v>465000</v>
      </c>
      <c r="V56" s="7">
        <v>1</v>
      </c>
      <c r="W56" s="11">
        <v>122558</v>
      </c>
      <c r="X56" s="10">
        <v>44271346</v>
      </c>
    </row>
    <row r="57" spans="1:24">
      <c r="A57">
        <f t="shared" si="0"/>
        <v>1</v>
      </c>
      <c r="B57" s="3" t="s">
        <v>77</v>
      </c>
      <c r="C57" t="s">
        <v>687</v>
      </c>
      <c r="D57" t="s">
        <v>224</v>
      </c>
      <c r="E57" s="7">
        <v>1</v>
      </c>
      <c r="F57" s="7">
        <v>100000000</v>
      </c>
      <c r="G57" s="7">
        <v>14</v>
      </c>
      <c r="H57" t="s">
        <v>689</v>
      </c>
      <c r="I57" t="s">
        <v>771</v>
      </c>
      <c r="J57" s="7">
        <v>1</v>
      </c>
      <c r="K57" t="s">
        <v>753</v>
      </c>
      <c r="L57" s="7">
        <v>1234</v>
      </c>
      <c r="M57" s="7">
        <v>2270000</v>
      </c>
      <c r="N57" s="7">
        <v>1</v>
      </c>
      <c r="O57" t="s">
        <v>753</v>
      </c>
      <c r="P57" s="9">
        <v>7151524</v>
      </c>
      <c r="Q57" s="9">
        <v>6486135</v>
      </c>
      <c r="R57" s="7">
        <v>1</v>
      </c>
      <c r="S57" t="s">
        <v>753</v>
      </c>
      <c r="T57" s="7">
        <v>595</v>
      </c>
      <c r="U57" s="7">
        <v>730000</v>
      </c>
      <c r="V57" s="7">
        <v>1</v>
      </c>
      <c r="W57" s="11" t="s">
        <v>772</v>
      </c>
      <c r="X57" s="10">
        <v>943105786</v>
      </c>
    </row>
    <row r="58" spans="1:24">
      <c r="A58" t="e">
        <f t="shared" si="0"/>
        <v>#N/A</v>
      </c>
      <c r="B58" s="3" t="s">
        <v>78</v>
      </c>
      <c r="C58" t="s">
        <v>687</v>
      </c>
      <c r="D58" t="s">
        <v>224</v>
      </c>
      <c r="E58" s="7">
        <v>0</v>
      </c>
      <c r="J58" s="7"/>
      <c r="N58" s="7"/>
      <c r="R58" s="7"/>
      <c r="V58" s="7"/>
    </row>
    <row r="59" spans="1:24">
      <c r="A59">
        <f t="shared" si="0"/>
        <v>1</v>
      </c>
      <c r="B59" s="3" t="s">
        <v>79</v>
      </c>
      <c r="C59">
        <v>75</v>
      </c>
      <c r="D59" t="s">
        <v>224</v>
      </c>
      <c r="E59" s="7">
        <v>1</v>
      </c>
      <c r="G59" s="7">
        <v>20</v>
      </c>
      <c r="H59" t="s">
        <v>707</v>
      </c>
      <c r="I59" t="s">
        <v>697</v>
      </c>
      <c r="J59" s="7">
        <v>1</v>
      </c>
      <c r="K59" t="s">
        <v>773</v>
      </c>
      <c r="L59" s="7">
        <v>411</v>
      </c>
      <c r="M59" s="7">
        <v>986000</v>
      </c>
      <c r="N59" s="7">
        <v>1</v>
      </c>
      <c r="O59" t="s">
        <v>773</v>
      </c>
      <c r="P59" s="9" t="s">
        <v>774</v>
      </c>
      <c r="Q59" s="9">
        <v>1773507</v>
      </c>
      <c r="R59" s="7">
        <v>1</v>
      </c>
      <c r="S59" t="s">
        <v>754</v>
      </c>
      <c r="T59" s="7">
        <v>116</v>
      </c>
      <c r="U59" s="7">
        <v>403000</v>
      </c>
      <c r="V59" s="7">
        <v>1</v>
      </c>
      <c r="W59" s="7">
        <v>9082</v>
      </c>
      <c r="X59" s="10">
        <v>2238704</v>
      </c>
    </row>
    <row r="60" spans="1:24">
      <c r="A60">
        <f t="shared" si="0"/>
        <v>1</v>
      </c>
      <c r="B60" s="3" t="s">
        <v>80</v>
      </c>
      <c r="C60">
        <v>78</v>
      </c>
      <c r="D60" t="s">
        <v>224</v>
      </c>
      <c r="E60" s="7">
        <v>1</v>
      </c>
      <c r="F60" s="7">
        <v>35000000</v>
      </c>
      <c r="G60" s="7">
        <v>25</v>
      </c>
      <c r="H60" t="s">
        <v>707</v>
      </c>
      <c r="I60" t="s">
        <v>697</v>
      </c>
      <c r="J60" s="7">
        <v>1</v>
      </c>
      <c r="K60" s="5" t="s">
        <v>775</v>
      </c>
      <c r="L60" s="7">
        <v>2119</v>
      </c>
      <c r="M60" s="7">
        <v>23700</v>
      </c>
      <c r="N60" s="7">
        <v>1</v>
      </c>
      <c r="O60" t="s">
        <v>776</v>
      </c>
      <c r="P60" s="9">
        <v>96180</v>
      </c>
      <c r="Q60" s="9">
        <v>93373</v>
      </c>
      <c r="R60" s="7">
        <v>1</v>
      </c>
      <c r="S60" t="s">
        <v>777</v>
      </c>
      <c r="T60" s="7">
        <v>60</v>
      </c>
      <c r="U60" s="7">
        <v>6461</v>
      </c>
      <c r="V60" s="7">
        <v>1</v>
      </c>
      <c r="W60" s="7">
        <v>6960</v>
      </c>
      <c r="X60" s="10">
        <v>2106350</v>
      </c>
    </row>
    <row r="61" spans="1:24">
      <c r="A61">
        <f t="shared" si="0"/>
        <v>1</v>
      </c>
      <c r="B61" s="3" t="s">
        <v>81</v>
      </c>
      <c r="C61">
        <v>73</v>
      </c>
      <c r="D61" t="s">
        <v>224</v>
      </c>
      <c r="E61" s="7">
        <v>1</v>
      </c>
      <c r="F61" s="7">
        <v>100000000</v>
      </c>
      <c r="G61" s="7">
        <v>58</v>
      </c>
      <c r="H61" t="s">
        <v>702</v>
      </c>
      <c r="I61" t="s">
        <v>703</v>
      </c>
      <c r="J61" s="7">
        <v>1</v>
      </c>
      <c r="K61" t="s">
        <v>755</v>
      </c>
      <c r="L61" s="7">
        <v>1978</v>
      </c>
      <c r="M61" s="7">
        <v>4800000</v>
      </c>
      <c r="N61" s="7">
        <v>1</v>
      </c>
      <c r="O61" t="s">
        <v>778</v>
      </c>
      <c r="P61" s="9">
        <v>96970</v>
      </c>
      <c r="Q61" s="9">
        <v>93643</v>
      </c>
      <c r="R61" s="7">
        <v>1</v>
      </c>
      <c r="S61" t="s">
        <v>755</v>
      </c>
      <c r="T61" s="7">
        <v>415</v>
      </c>
      <c r="U61" s="7">
        <v>1800000</v>
      </c>
      <c r="V61" s="7">
        <v>1</v>
      </c>
      <c r="W61" s="11">
        <v>230496</v>
      </c>
      <c r="X61" s="10">
        <v>102162165</v>
      </c>
    </row>
    <row r="62" spans="1:24">
      <c r="A62" t="e">
        <f t="shared" si="0"/>
        <v>#N/A</v>
      </c>
      <c r="B62" s="3" t="s">
        <v>82</v>
      </c>
      <c r="C62" t="s">
        <v>687</v>
      </c>
      <c r="D62" t="s">
        <v>224</v>
      </c>
      <c r="E62" s="7">
        <v>0</v>
      </c>
      <c r="J62" s="7"/>
      <c r="N62" s="7"/>
      <c r="R62" s="7"/>
      <c r="V62" s="7"/>
    </row>
    <row r="63" spans="1:24">
      <c r="A63">
        <f t="shared" si="0"/>
        <v>1</v>
      </c>
      <c r="B63" s="3" t="s">
        <v>83</v>
      </c>
      <c r="C63">
        <v>73</v>
      </c>
      <c r="D63" t="s">
        <v>224</v>
      </c>
      <c r="E63" s="7">
        <v>1</v>
      </c>
      <c r="G63" s="7">
        <v>26</v>
      </c>
      <c r="H63" t="s">
        <v>725</v>
      </c>
      <c r="I63" t="s">
        <v>709</v>
      </c>
      <c r="J63" s="7">
        <v>0</v>
      </c>
      <c r="K63" s="5"/>
      <c r="N63" s="7">
        <v>1</v>
      </c>
      <c r="O63" t="s">
        <v>779</v>
      </c>
      <c r="P63" s="9">
        <v>270927</v>
      </c>
      <c r="Q63" s="9">
        <v>237143</v>
      </c>
      <c r="R63" s="7">
        <v>0</v>
      </c>
      <c r="V63" s="7">
        <v>1</v>
      </c>
      <c r="W63" s="11">
        <v>4379</v>
      </c>
      <c r="X63" s="10">
        <v>2180272</v>
      </c>
    </row>
    <row r="64" spans="1:24">
      <c r="A64">
        <f t="shared" si="0"/>
        <v>1</v>
      </c>
      <c r="B64" s="3" t="s">
        <v>84</v>
      </c>
      <c r="C64" t="s">
        <v>687</v>
      </c>
      <c r="D64" t="s">
        <v>224</v>
      </c>
      <c r="E64" s="7">
        <v>0</v>
      </c>
      <c r="J64" s="7"/>
      <c r="N64" s="7"/>
      <c r="R64" s="7"/>
      <c r="V64" s="7"/>
    </row>
    <row r="65" spans="1:24">
      <c r="A65">
        <f t="shared" si="0"/>
        <v>1</v>
      </c>
      <c r="B65" s="3" t="s">
        <v>85</v>
      </c>
      <c r="C65" t="s">
        <v>687</v>
      </c>
      <c r="D65" t="s">
        <v>224</v>
      </c>
      <c r="E65" s="7">
        <v>1</v>
      </c>
      <c r="F65" s="7">
        <v>100000000</v>
      </c>
      <c r="G65" s="7">
        <v>14</v>
      </c>
      <c r="H65" t="s">
        <v>689</v>
      </c>
      <c r="I65" t="s">
        <v>771</v>
      </c>
      <c r="J65" s="7">
        <v>1</v>
      </c>
      <c r="K65" t="s">
        <v>756</v>
      </c>
      <c r="L65" s="7">
        <v>26500</v>
      </c>
      <c r="M65" s="7">
        <v>220000</v>
      </c>
      <c r="N65" s="7">
        <v>1</v>
      </c>
      <c r="O65" t="s">
        <v>756</v>
      </c>
      <c r="P65" s="9">
        <v>2590217</v>
      </c>
      <c r="Q65" s="9">
        <v>2110065</v>
      </c>
      <c r="R65" s="7">
        <v>1</v>
      </c>
      <c r="S65" s="7" t="s">
        <v>756</v>
      </c>
      <c r="T65" s="7">
        <v>2734</v>
      </c>
      <c r="U65" s="7">
        <v>325000</v>
      </c>
      <c r="V65" s="7">
        <v>1</v>
      </c>
      <c r="W65" s="11" t="s">
        <v>783</v>
      </c>
      <c r="X65" s="10" t="s">
        <v>784</v>
      </c>
    </row>
    <row r="66" spans="1:24">
      <c r="A66">
        <f t="shared" si="0"/>
        <v>1</v>
      </c>
      <c r="B66" s="3" t="s">
        <v>86</v>
      </c>
      <c r="C66" t="s">
        <v>687</v>
      </c>
      <c r="D66" t="s">
        <v>224</v>
      </c>
      <c r="E66" s="7">
        <v>1</v>
      </c>
      <c r="F66" s="7">
        <v>90000000</v>
      </c>
      <c r="G66" s="7">
        <v>22</v>
      </c>
      <c r="H66" t="s">
        <v>707</v>
      </c>
      <c r="I66" t="s">
        <v>697</v>
      </c>
      <c r="J66" s="7">
        <v>1</v>
      </c>
      <c r="K66" t="s">
        <v>785</v>
      </c>
      <c r="L66" s="7">
        <v>5991</v>
      </c>
      <c r="M66" s="7">
        <v>86500</v>
      </c>
      <c r="N66" s="7">
        <v>1</v>
      </c>
      <c r="O66" t="s">
        <v>786</v>
      </c>
      <c r="P66" s="9">
        <v>2278959</v>
      </c>
      <c r="Q66" s="9">
        <v>2019290</v>
      </c>
      <c r="R66" s="7">
        <v>1</v>
      </c>
      <c r="S66" s="7" t="s">
        <v>786</v>
      </c>
      <c r="T66" s="7">
        <v>609</v>
      </c>
      <c r="U66" s="7">
        <v>133000</v>
      </c>
      <c r="V66" s="7">
        <v>1</v>
      </c>
      <c r="W66" s="11">
        <v>796674</v>
      </c>
      <c r="X66" s="10">
        <v>824071619</v>
      </c>
    </row>
    <row r="67" spans="1:24">
      <c r="A67">
        <f t="shared" ref="A67:A130" si="1">IF(MATCH(B67,$B$206:$B$850,0),1,0)</f>
        <v>1</v>
      </c>
      <c r="B67" s="3" t="s">
        <v>87</v>
      </c>
      <c r="C67">
        <v>70</v>
      </c>
      <c r="D67" t="s">
        <v>224</v>
      </c>
      <c r="E67" s="7">
        <v>1</v>
      </c>
      <c r="G67" s="7">
        <v>12</v>
      </c>
      <c r="H67" t="s">
        <v>709</v>
      </c>
      <c r="I67" t="s">
        <v>694</v>
      </c>
      <c r="J67" s="7">
        <v>1</v>
      </c>
      <c r="K67" t="s">
        <v>787</v>
      </c>
      <c r="L67" s="7">
        <v>971</v>
      </c>
      <c r="M67" s="7">
        <v>29800</v>
      </c>
      <c r="N67" s="7">
        <v>1</v>
      </c>
      <c r="O67" t="s">
        <v>757</v>
      </c>
      <c r="P67" s="9">
        <v>362622</v>
      </c>
      <c r="Q67" s="9">
        <v>316710</v>
      </c>
      <c r="R67" s="7">
        <v>1</v>
      </c>
      <c r="S67" s="7" t="s">
        <v>788</v>
      </c>
      <c r="T67" s="7">
        <v>479</v>
      </c>
      <c r="U67" s="7">
        <v>12100</v>
      </c>
      <c r="V67" s="7">
        <v>1</v>
      </c>
      <c r="W67" s="7">
        <v>3665</v>
      </c>
      <c r="X67" s="10">
        <v>3275240</v>
      </c>
    </row>
    <row r="68" spans="1:24">
      <c r="A68">
        <f t="shared" si="1"/>
        <v>1</v>
      </c>
      <c r="B68" s="3" t="s">
        <v>88</v>
      </c>
      <c r="C68" t="s">
        <v>687</v>
      </c>
      <c r="D68" t="s">
        <v>224</v>
      </c>
      <c r="E68" s="7">
        <v>1</v>
      </c>
      <c r="F68" s="7">
        <v>50000000</v>
      </c>
      <c r="G68" s="7">
        <v>13</v>
      </c>
      <c r="H68" t="s">
        <v>789</v>
      </c>
      <c r="I68" t="s">
        <v>694</v>
      </c>
      <c r="J68" s="7">
        <v>0</v>
      </c>
      <c r="N68" s="7">
        <v>1</v>
      </c>
      <c r="O68" t="s">
        <v>758</v>
      </c>
      <c r="P68" s="9">
        <v>1565128</v>
      </c>
      <c r="Q68" s="9">
        <v>1361396</v>
      </c>
      <c r="R68" s="7">
        <v>0</v>
      </c>
      <c r="V68" s="7">
        <v>1</v>
      </c>
      <c r="W68" s="7">
        <v>231204</v>
      </c>
      <c r="X68" s="10">
        <v>206039276</v>
      </c>
    </row>
    <row r="69" spans="1:24">
      <c r="A69">
        <f t="shared" si="1"/>
        <v>1</v>
      </c>
      <c r="B69" s="3" t="s">
        <v>89</v>
      </c>
      <c r="C69" t="s">
        <v>687</v>
      </c>
      <c r="D69" t="s">
        <v>224</v>
      </c>
      <c r="E69" s="7">
        <v>0</v>
      </c>
      <c r="J69" s="7"/>
      <c r="N69" s="7"/>
      <c r="R69" s="7"/>
      <c r="V69" s="7"/>
    </row>
    <row r="70" spans="1:24">
      <c r="A70">
        <f t="shared" si="1"/>
        <v>1</v>
      </c>
      <c r="B70" s="3" t="s">
        <v>90</v>
      </c>
      <c r="C70" t="s">
        <v>687</v>
      </c>
      <c r="D70" t="s">
        <v>224</v>
      </c>
      <c r="E70" s="7">
        <v>0</v>
      </c>
      <c r="J70" s="7"/>
      <c r="N70" s="7"/>
      <c r="R70" s="7"/>
      <c r="V70" s="7"/>
    </row>
    <row r="71" spans="1:24">
      <c r="A71">
        <f t="shared" si="1"/>
        <v>1</v>
      </c>
      <c r="B71" s="3" t="s">
        <v>91</v>
      </c>
      <c r="C71" t="s">
        <v>687</v>
      </c>
      <c r="D71" t="s">
        <v>224</v>
      </c>
      <c r="E71" s="7">
        <v>0</v>
      </c>
      <c r="J71" s="7"/>
      <c r="N71" s="7"/>
      <c r="R71" s="7"/>
      <c r="V71" s="7"/>
    </row>
    <row r="72" spans="1:24">
      <c r="A72" t="e">
        <f t="shared" si="1"/>
        <v>#N/A</v>
      </c>
      <c r="B72" s="3" t="s">
        <v>92</v>
      </c>
      <c r="C72" t="s">
        <v>687</v>
      </c>
      <c r="D72" t="s">
        <v>224</v>
      </c>
      <c r="E72" s="7">
        <v>1</v>
      </c>
      <c r="G72" s="7">
        <v>3</v>
      </c>
      <c r="H72" t="s">
        <v>791</v>
      </c>
      <c r="I72" t="s">
        <v>737</v>
      </c>
      <c r="J72" s="7">
        <v>1</v>
      </c>
      <c r="K72" s="5" t="s">
        <v>790</v>
      </c>
      <c r="L72" s="7">
        <v>2872</v>
      </c>
      <c r="M72" s="7">
        <v>5706</v>
      </c>
      <c r="N72" s="7">
        <v>1</v>
      </c>
      <c r="O72" t="s">
        <v>792</v>
      </c>
      <c r="P72" s="9">
        <v>85980</v>
      </c>
      <c r="Q72" s="9">
        <v>82309</v>
      </c>
      <c r="R72" s="7">
        <v>0</v>
      </c>
      <c r="V72" s="7">
        <v>1</v>
      </c>
      <c r="W72" s="11">
        <v>42097</v>
      </c>
      <c r="X72" s="10">
        <v>31723095</v>
      </c>
    </row>
    <row r="73" spans="1:24">
      <c r="A73" t="e">
        <f t="shared" si="1"/>
        <v>#N/A</v>
      </c>
      <c r="B73" s="3" t="s">
        <v>93</v>
      </c>
      <c r="C73">
        <v>45</v>
      </c>
      <c r="D73" t="s">
        <v>224</v>
      </c>
      <c r="E73" s="7">
        <v>1</v>
      </c>
      <c r="G73" s="7">
        <v>8</v>
      </c>
      <c r="H73" t="s">
        <v>791</v>
      </c>
      <c r="I73" t="s">
        <v>793</v>
      </c>
      <c r="J73" s="7">
        <v>0</v>
      </c>
      <c r="N73" s="7">
        <v>1</v>
      </c>
      <c r="O73" t="s">
        <v>794</v>
      </c>
      <c r="P73" s="9">
        <v>527085</v>
      </c>
      <c r="Q73" s="9">
        <v>519203</v>
      </c>
      <c r="R73" s="7">
        <v>0</v>
      </c>
      <c r="V73" s="7">
        <v>1</v>
      </c>
      <c r="W73" s="11">
        <v>184763</v>
      </c>
      <c r="X73" s="10">
        <v>171702210</v>
      </c>
    </row>
    <row r="74" spans="1:24">
      <c r="A74">
        <f t="shared" si="1"/>
        <v>1</v>
      </c>
      <c r="B74" s="3" t="s">
        <v>94</v>
      </c>
      <c r="C74" t="s">
        <v>687</v>
      </c>
      <c r="D74" t="s">
        <v>224</v>
      </c>
      <c r="E74" s="7">
        <v>0</v>
      </c>
      <c r="J74" s="7"/>
      <c r="N74" s="7"/>
      <c r="R74" s="7"/>
      <c r="V74" s="7"/>
    </row>
    <row r="75" spans="1:24">
      <c r="A75">
        <f t="shared" si="1"/>
        <v>1</v>
      </c>
      <c r="B75" s="3" t="s">
        <v>95</v>
      </c>
      <c r="C75" t="s">
        <v>687</v>
      </c>
      <c r="D75" t="s">
        <v>224</v>
      </c>
      <c r="E75" s="7">
        <v>1</v>
      </c>
      <c r="G75" s="7">
        <v>7</v>
      </c>
      <c r="H75" t="s">
        <v>690</v>
      </c>
      <c r="I75" t="s">
        <v>795</v>
      </c>
      <c r="J75" s="7">
        <v>0</v>
      </c>
      <c r="N75" s="7">
        <v>1</v>
      </c>
      <c r="O75" t="s">
        <v>796</v>
      </c>
      <c r="P75" s="9">
        <v>120067</v>
      </c>
      <c r="Q75" s="9">
        <v>115340</v>
      </c>
      <c r="R75" s="7">
        <v>0</v>
      </c>
      <c r="V75" s="7">
        <v>1</v>
      </c>
      <c r="W75" s="11">
        <v>9643</v>
      </c>
      <c r="X75" s="10">
        <v>9255477</v>
      </c>
    </row>
    <row r="76" spans="1:24">
      <c r="A76">
        <f t="shared" si="1"/>
        <v>1</v>
      </c>
      <c r="B76" s="3" t="s">
        <v>96</v>
      </c>
      <c r="C76" t="s">
        <v>687</v>
      </c>
      <c r="D76" t="s">
        <v>224</v>
      </c>
      <c r="E76" s="7">
        <v>1</v>
      </c>
      <c r="F76" s="7">
        <v>12000000</v>
      </c>
      <c r="G76" s="7">
        <v>9</v>
      </c>
      <c r="H76" t="s">
        <v>690</v>
      </c>
      <c r="I76" t="s">
        <v>797</v>
      </c>
      <c r="J76" s="7">
        <v>1</v>
      </c>
      <c r="K76" t="s">
        <v>759</v>
      </c>
      <c r="L76" s="7">
        <v>3416</v>
      </c>
      <c r="M76" s="7">
        <v>3060000</v>
      </c>
      <c r="N76" s="7">
        <v>1</v>
      </c>
      <c r="O76" t="s">
        <v>759</v>
      </c>
      <c r="P76" s="9">
        <v>11750962</v>
      </c>
      <c r="Q76" s="9">
        <v>10986151</v>
      </c>
      <c r="R76" s="7">
        <v>1</v>
      </c>
      <c r="S76" t="s">
        <v>759</v>
      </c>
      <c r="T76" s="7">
        <v>674</v>
      </c>
      <c r="U76" s="7">
        <v>3400000</v>
      </c>
      <c r="V76" s="7">
        <v>1</v>
      </c>
      <c r="W76" s="11">
        <v>2333553</v>
      </c>
      <c r="X76" s="10">
        <v>1636095822</v>
      </c>
    </row>
    <row r="77" spans="1:24">
      <c r="A77">
        <f t="shared" si="1"/>
        <v>1</v>
      </c>
      <c r="B77" s="3" t="s">
        <v>97</v>
      </c>
      <c r="C77" t="s">
        <v>687</v>
      </c>
      <c r="D77" t="s">
        <v>224</v>
      </c>
      <c r="E77" s="7">
        <v>0</v>
      </c>
      <c r="J77" s="7"/>
      <c r="N77" s="7"/>
      <c r="R77" s="7"/>
      <c r="V77" s="7"/>
    </row>
    <row r="78" spans="1:24">
      <c r="A78">
        <f t="shared" si="1"/>
        <v>1</v>
      </c>
      <c r="B78" s="3" t="s">
        <v>98</v>
      </c>
      <c r="C78" t="s">
        <v>687</v>
      </c>
      <c r="D78" t="s">
        <v>224</v>
      </c>
      <c r="E78" s="7">
        <v>0</v>
      </c>
      <c r="J78" s="7"/>
      <c r="N78" s="7"/>
      <c r="R78" s="7"/>
      <c r="V78" s="7"/>
    </row>
    <row r="79" spans="1:24">
      <c r="A79" t="e">
        <f t="shared" si="1"/>
        <v>#N/A</v>
      </c>
      <c r="B79" s="3" t="s">
        <v>99</v>
      </c>
      <c r="C79" t="s">
        <v>687</v>
      </c>
      <c r="D79" t="s">
        <v>224</v>
      </c>
      <c r="E79" s="7">
        <v>0</v>
      </c>
      <c r="J79" s="7"/>
      <c r="N79" s="7"/>
      <c r="R79" s="7"/>
      <c r="V79" s="7"/>
    </row>
    <row r="80" spans="1:24">
      <c r="A80" t="e">
        <f t="shared" si="1"/>
        <v>#N/A</v>
      </c>
      <c r="B80" s="3" t="s">
        <v>100</v>
      </c>
      <c r="C80" t="s">
        <v>687</v>
      </c>
      <c r="D80" t="s">
        <v>224</v>
      </c>
      <c r="E80" s="7">
        <v>0</v>
      </c>
      <c r="J80" s="7"/>
      <c r="N80" s="7"/>
      <c r="R80" s="7"/>
      <c r="V80" s="7"/>
    </row>
    <row r="81" spans="1:24">
      <c r="A81">
        <f t="shared" si="1"/>
        <v>1</v>
      </c>
      <c r="B81" s="3" t="s">
        <v>101</v>
      </c>
      <c r="C81" t="s">
        <v>687</v>
      </c>
      <c r="D81" t="s">
        <v>224</v>
      </c>
      <c r="E81" s="7">
        <v>0</v>
      </c>
      <c r="J81" s="7"/>
      <c r="N81" s="7"/>
      <c r="R81" s="7"/>
      <c r="V81" s="7"/>
    </row>
    <row r="82" spans="1:24">
      <c r="A82">
        <f t="shared" si="1"/>
        <v>1</v>
      </c>
      <c r="B82" s="3" t="s">
        <v>102</v>
      </c>
      <c r="C82" t="s">
        <v>687</v>
      </c>
      <c r="D82" t="s">
        <v>224</v>
      </c>
      <c r="E82" s="7">
        <v>0</v>
      </c>
      <c r="J82" s="7"/>
      <c r="N82" s="7"/>
      <c r="R82" s="7"/>
      <c r="V82" s="7"/>
    </row>
    <row r="83" spans="1:24">
      <c r="A83">
        <f t="shared" si="1"/>
        <v>1</v>
      </c>
      <c r="B83" s="3" t="s">
        <v>103</v>
      </c>
      <c r="C83">
        <v>61</v>
      </c>
      <c r="D83" t="s">
        <v>224</v>
      </c>
      <c r="E83" s="7">
        <v>1</v>
      </c>
      <c r="F83" s="7">
        <v>115000000</v>
      </c>
      <c r="G83" s="7">
        <v>12</v>
      </c>
      <c r="H83" t="s">
        <v>791</v>
      </c>
      <c r="I83" t="s">
        <v>766</v>
      </c>
      <c r="J83" s="7">
        <v>1</v>
      </c>
      <c r="K83" s="7" t="s">
        <v>760</v>
      </c>
      <c r="L83" s="7">
        <v>38200</v>
      </c>
      <c r="M83" s="7">
        <v>546000</v>
      </c>
      <c r="N83" s="7">
        <v>1</v>
      </c>
      <c r="O83" t="s">
        <v>760</v>
      </c>
      <c r="P83" s="9">
        <v>1160086</v>
      </c>
      <c r="Q83" s="9">
        <v>1018286</v>
      </c>
      <c r="R83">
        <v>1</v>
      </c>
      <c r="S83" t="s">
        <v>760</v>
      </c>
      <c r="T83" s="7">
        <v>2103</v>
      </c>
      <c r="U83" s="7">
        <v>508000</v>
      </c>
      <c r="V83" s="7">
        <v>1</v>
      </c>
      <c r="W83" s="11">
        <v>315760</v>
      </c>
      <c r="X83" s="10">
        <v>254535363</v>
      </c>
    </row>
    <row r="84" spans="1:24">
      <c r="A84" t="e">
        <f t="shared" si="1"/>
        <v>#N/A</v>
      </c>
      <c r="B84" s="3" t="s">
        <v>104</v>
      </c>
      <c r="C84" t="s">
        <v>687</v>
      </c>
      <c r="D84" t="s">
        <v>224</v>
      </c>
      <c r="E84" s="7">
        <v>1</v>
      </c>
      <c r="F84" s="7">
        <v>40000000</v>
      </c>
      <c r="G84" s="7">
        <v>18</v>
      </c>
      <c r="H84" t="s">
        <v>737</v>
      </c>
      <c r="J84" s="7">
        <v>1</v>
      </c>
      <c r="K84" t="s">
        <v>807</v>
      </c>
      <c r="L84" s="7">
        <v>4256</v>
      </c>
      <c r="M84" s="7">
        <v>62400</v>
      </c>
      <c r="N84" s="7">
        <v>1</v>
      </c>
      <c r="O84" t="s">
        <v>808</v>
      </c>
      <c r="P84" s="9">
        <v>1183761</v>
      </c>
      <c r="Q84" s="9">
        <v>1013468</v>
      </c>
      <c r="R84" s="7">
        <v>1</v>
      </c>
      <c r="S84" t="s">
        <v>809</v>
      </c>
      <c r="T84" s="7">
        <v>535</v>
      </c>
      <c r="U84" s="7">
        <v>62900</v>
      </c>
      <c r="V84" s="7">
        <v>1</v>
      </c>
      <c r="W84" s="11">
        <v>225695</v>
      </c>
      <c r="X84" s="10">
        <v>247876975</v>
      </c>
    </row>
    <row r="85" spans="1:24">
      <c r="A85">
        <f t="shared" si="1"/>
        <v>1</v>
      </c>
      <c r="B85" s="3" t="s">
        <v>105</v>
      </c>
      <c r="C85" t="s">
        <v>687</v>
      </c>
      <c r="D85" t="s">
        <v>224</v>
      </c>
      <c r="E85" s="7">
        <v>0</v>
      </c>
      <c r="J85" s="7"/>
      <c r="N85" s="7"/>
      <c r="R85" s="7"/>
      <c r="V85" s="7"/>
    </row>
    <row r="86" spans="1:24">
      <c r="A86">
        <f t="shared" si="1"/>
        <v>1</v>
      </c>
      <c r="B86" s="3" t="s">
        <v>106</v>
      </c>
      <c r="C86" t="s">
        <v>687</v>
      </c>
      <c r="D86" t="s">
        <v>224</v>
      </c>
      <c r="E86" s="7">
        <v>1</v>
      </c>
      <c r="F86" s="7">
        <v>35000000</v>
      </c>
      <c r="G86" s="7">
        <v>15</v>
      </c>
      <c r="H86" t="s">
        <v>709</v>
      </c>
      <c r="I86" t="s">
        <v>694</v>
      </c>
      <c r="J86" s="7">
        <v>1</v>
      </c>
      <c r="K86" s="5" t="s">
        <v>810</v>
      </c>
      <c r="L86" s="7">
        <v>5376</v>
      </c>
      <c r="M86" s="7">
        <v>152000</v>
      </c>
      <c r="N86" s="7">
        <v>1</v>
      </c>
      <c r="O86" t="s">
        <v>780</v>
      </c>
      <c r="P86" s="9">
        <v>2171468</v>
      </c>
      <c r="Q86" s="9">
        <v>1831576</v>
      </c>
      <c r="R86">
        <v>1</v>
      </c>
      <c r="S86" s="7" t="s">
        <v>811</v>
      </c>
      <c r="T86" s="7">
        <v>923</v>
      </c>
      <c r="U86" s="7">
        <v>38900</v>
      </c>
      <c r="V86" s="7">
        <v>1</v>
      </c>
      <c r="W86" s="7">
        <v>230549</v>
      </c>
      <c r="X86" s="10">
        <v>368716670</v>
      </c>
    </row>
    <row r="87" spans="1:24">
      <c r="A87">
        <f t="shared" si="1"/>
        <v>1</v>
      </c>
      <c r="B87" s="3" t="s">
        <v>107</v>
      </c>
      <c r="C87">
        <v>72</v>
      </c>
      <c r="D87" t="s">
        <v>224</v>
      </c>
      <c r="E87" s="7">
        <v>1</v>
      </c>
      <c r="G87" s="7">
        <v>23</v>
      </c>
      <c r="H87" t="s">
        <v>709</v>
      </c>
      <c r="I87" t="s">
        <v>812</v>
      </c>
      <c r="J87" s="7">
        <v>1</v>
      </c>
      <c r="K87" t="s">
        <v>781</v>
      </c>
      <c r="L87" s="7">
        <v>1510</v>
      </c>
      <c r="M87" s="7">
        <v>167000</v>
      </c>
      <c r="N87" s="7">
        <v>1</v>
      </c>
      <c r="O87" t="s">
        <v>781</v>
      </c>
      <c r="P87" s="9">
        <v>1581432</v>
      </c>
      <c r="Q87" s="9">
        <v>1493258</v>
      </c>
      <c r="R87" s="7">
        <v>1</v>
      </c>
      <c r="S87" t="s">
        <v>813</v>
      </c>
      <c r="T87" s="7">
        <v>508</v>
      </c>
      <c r="U87" s="7">
        <v>333000</v>
      </c>
      <c r="V87" s="7">
        <v>1</v>
      </c>
      <c r="W87" s="7">
        <v>70018</v>
      </c>
      <c r="X87" s="10">
        <v>65183492</v>
      </c>
    </row>
    <row r="88" spans="1:24">
      <c r="A88" t="e">
        <f t="shared" si="1"/>
        <v>#N/A</v>
      </c>
      <c r="B88" s="3" t="s">
        <v>108</v>
      </c>
      <c r="C88" t="s">
        <v>687</v>
      </c>
      <c r="D88" t="s">
        <v>224</v>
      </c>
      <c r="E88" s="7">
        <v>1</v>
      </c>
      <c r="F88" s="7">
        <v>100000000</v>
      </c>
      <c r="G88" s="7">
        <v>15</v>
      </c>
      <c r="H88" t="s">
        <v>706</v>
      </c>
      <c r="J88" s="7">
        <v>1</v>
      </c>
      <c r="K88" t="s">
        <v>782</v>
      </c>
      <c r="L88" s="7">
        <v>6099</v>
      </c>
      <c r="M88" s="7">
        <v>2220000</v>
      </c>
      <c r="N88" s="7">
        <v>1</v>
      </c>
      <c r="O88" t="s">
        <v>782</v>
      </c>
      <c r="P88" s="9">
        <v>13420330</v>
      </c>
      <c r="Q88" s="9">
        <v>12504448</v>
      </c>
      <c r="R88">
        <v>1</v>
      </c>
      <c r="S88" t="s">
        <v>782</v>
      </c>
      <c r="T88" s="7">
        <v>1671</v>
      </c>
      <c r="U88" s="7">
        <v>2400000</v>
      </c>
      <c r="V88" s="7">
        <v>1</v>
      </c>
      <c r="W88" s="11">
        <v>1059021</v>
      </c>
      <c r="X88" s="10">
        <v>325590721</v>
      </c>
    </row>
    <row r="89" spans="1:24">
      <c r="A89">
        <f t="shared" si="1"/>
        <v>1</v>
      </c>
      <c r="B89" s="3" t="s">
        <v>109</v>
      </c>
      <c r="C89" t="s">
        <v>687</v>
      </c>
      <c r="D89" t="s">
        <v>224</v>
      </c>
      <c r="E89" s="7">
        <v>0</v>
      </c>
      <c r="J89" s="7"/>
      <c r="N89" s="7"/>
      <c r="R89" s="7"/>
      <c r="V89" s="7"/>
    </row>
    <row r="90" spans="1:24">
      <c r="A90">
        <f t="shared" si="1"/>
        <v>1</v>
      </c>
      <c r="B90" s="3" t="s">
        <v>110</v>
      </c>
      <c r="C90" t="s">
        <v>687</v>
      </c>
      <c r="D90" t="s">
        <v>224</v>
      </c>
      <c r="E90" s="7">
        <v>0</v>
      </c>
      <c r="J90" s="7"/>
      <c r="N90" s="7"/>
      <c r="R90" s="7"/>
      <c r="V90" s="7"/>
    </row>
    <row r="91" spans="1:24">
      <c r="A91">
        <f t="shared" si="1"/>
        <v>1</v>
      </c>
      <c r="B91" s="3" t="s">
        <v>111</v>
      </c>
      <c r="C91">
        <v>74</v>
      </c>
      <c r="D91" t="s">
        <v>224</v>
      </c>
      <c r="E91" s="7">
        <v>1</v>
      </c>
      <c r="G91" s="7">
        <v>15</v>
      </c>
      <c r="H91" t="s">
        <v>701</v>
      </c>
      <c r="I91" t="s">
        <v>814</v>
      </c>
      <c r="J91" s="7">
        <v>1</v>
      </c>
      <c r="K91" s="7" t="s">
        <v>815</v>
      </c>
      <c r="L91" s="7">
        <v>430</v>
      </c>
      <c r="M91" s="7">
        <v>139000</v>
      </c>
      <c r="N91" s="7">
        <v>1</v>
      </c>
      <c r="O91" t="s">
        <v>798</v>
      </c>
      <c r="P91" s="9" t="s">
        <v>816</v>
      </c>
      <c r="Q91" s="9">
        <v>778294</v>
      </c>
      <c r="R91" s="7">
        <v>1</v>
      </c>
      <c r="S91" t="s">
        <v>817</v>
      </c>
      <c r="T91" s="7">
        <v>126</v>
      </c>
      <c r="U91" s="7">
        <v>89600</v>
      </c>
      <c r="V91" s="7">
        <v>1</v>
      </c>
      <c r="W91" s="11">
        <v>19781</v>
      </c>
      <c r="X91" s="10" t="s">
        <v>818</v>
      </c>
    </row>
    <row r="92" spans="1:24">
      <c r="A92">
        <f t="shared" si="1"/>
        <v>1</v>
      </c>
      <c r="B92" s="3" t="s">
        <v>112</v>
      </c>
      <c r="C92" t="s">
        <v>687</v>
      </c>
      <c r="D92" t="s">
        <v>224</v>
      </c>
      <c r="E92" s="7">
        <v>0</v>
      </c>
      <c r="J92" s="7"/>
      <c r="N92" s="7"/>
      <c r="R92" s="7"/>
      <c r="V92" s="7"/>
    </row>
    <row r="93" spans="1:24">
      <c r="A93" t="e">
        <f t="shared" si="1"/>
        <v>#N/A</v>
      </c>
      <c r="B93" s="3" t="s">
        <v>113</v>
      </c>
      <c r="C93" t="s">
        <v>687</v>
      </c>
      <c r="D93" t="s">
        <v>224</v>
      </c>
      <c r="E93" s="7">
        <v>0</v>
      </c>
      <c r="J93" s="7"/>
      <c r="N93" s="7"/>
      <c r="R93" s="7"/>
      <c r="V93" s="7"/>
    </row>
    <row r="94" spans="1:24">
      <c r="A94" t="e">
        <f t="shared" si="1"/>
        <v>#N/A</v>
      </c>
      <c r="B94" s="3" t="s">
        <v>114</v>
      </c>
      <c r="C94" t="s">
        <v>687</v>
      </c>
      <c r="D94" t="s">
        <v>224</v>
      </c>
      <c r="E94" s="7">
        <v>1</v>
      </c>
      <c r="G94" s="7">
        <v>10</v>
      </c>
      <c r="H94" t="s">
        <v>709</v>
      </c>
      <c r="I94" t="s">
        <v>688</v>
      </c>
      <c r="J94">
        <v>1</v>
      </c>
      <c r="K94" s="7" t="s">
        <v>819</v>
      </c>
      <c r="L94" s="7">
        <v>249</v>
      </c>
      <c r="M94" s="7">
        <v>295</v>
      </c>
      <c r="N94" s="7">
        <v>1</v>
      </c>
      <c r="O94" t="s">
        <v>820</v>
      </c>
      <c r="P94" s="9" t="s">
        <v>821</v>
      </c>
      <c r="Q94" s="9" t="s">
        <v>822</v>
      </c>
      <c r="R94">
        <v>1</v>
      </c>
      <c r="S94" t="s">
        <v>823</v>
      </c>
      <c r="T94" s="7">
        <v>116</v>
      </c>
      <c r="U94" s="7">
        <v>758</v>
      </c>
      <c r="V94" s="7">
        <v>1</v>
      </c>
      <c r="W94" s="11">
        <v>57208</v>
      </c>
      <c r="X94" s="10" t="s">
        <v>824</v>
      </c>
    </row>
    <row r="95" spans="1:24">
      <c r="A95">
        <f t="shared" si="1"/>
        <v>1</v>
      </c>
      <c r="B95" s="3" t="s">
        <v>115</v>
      </c>
      <c r="C95">
        <v>37</v>
      </c>
      <c r="D95" t="s">
        <v>224</v>
      </c>
      <c r="E95" s="7">
        <v>1</v>
      </c>
      <c r="G95" s="7">
        <v>3</v>
      </c>
      <c r="H95" t="s">
        <v>707</v>
      </c>
      <c r="I95" t="s">
        <v>697</v>
      </c>
      <c r="J95" s="7">
        <v>1</v>
      </c>
      <c r="K95" t="s">
        <v>825</v>
      </c>
      <c r="L95" s="7">
        <v>16000</v>
      </c>
      <c r="M95" s="7">
        <v>3990000</v>
      </c>
      <c r="N95" s="7">
        <v>1</v>
      </c>
      <c r="O95" t="s">
        <v>799</v>
      </c>
      <c r="P95" s="9" t="s">
        <v>826</v>
      </c>
      <c r="Q95" s="9" t="s">
        <v>827</v>
      </c>
      <c r="R95">
        <v>1</v>
      </c>
      <c r="S95" s="7" t="s">
        <v>828</v>
      </c>
      <c r="T95" s="7">
        <v>3986</v>
      </c>
      <c r="U95" s="7">
        <v>2700000</v>
      </c>
      <c r="V95" s="7">
        <v>1</v>
      </c>
      <c r="W95" s="11" t="s">
        <v>829</v>
      </c>
      <c r="X95" s="10" t="s">
        <v>830</v>
      </c>
    </row>
    <row r="96" spans="1:24">
      <c r="A96">
        <f t="shared" si="1"/>
        <v>1</v>
      </c>
      <c r="B96" s="3" t="s">
        <v>116</v>
      </c>
      <c r="C96">
        <v>49</v>
      </c>
      <c r="D96" t="s">
        <v>224</v>
      </c>
      <c r="E96" s="7">
        <v>1</v>
      </c>
      <c r="F96" s="7">
        <v>80000000</v>
      </c>
      <c r="G96" s="7">
        <v>8</v>
      </c>
      <c r="H96" t="s">
        <v>707</v>
      </c>
      <c r="I96" t="s">
        <v>791</v>
      </c>
      <c r="J96" s="7">
        <v>1</v>
      </c>
      <c r="K96" t="s">
        <v>831</v>
      </c>
      <c r="L96" s="7">
        <v>147000</v>
      </c>
      <c r="M96" s="7">
        <v>43600000</v>
      </c>
      <c r="N96" s="7">
        <v>1</v>
      </c>
      <c r="O96" t="s">
        <v>800</v>
      </c>
      <c r="P96" s="9" t="s">
        <v>832</v>
      </c>
      <c r="Q96" s="9" t="s">
        <v>833</v>
      </c>
      <c r="R96" s="7">
        <v>1</v>
      </c>
      <c r="S96" s="7" t="s">
        <v>834</v>
      </c>
      <c r="T96" s="7">
        <v>2517</v>
      </c>
      <c r="U96" s="7">
        <v>94600000</v>
      </c>
      <c r="V96" s="7">
        <v>1</v>
      </c>
      <c r="W96" s="11" t="s">
        <v>835</v>
      </c>
      <c r="X96" s="10" t="s">
        <v>836</v>
      </c>
    </row>
    <row r="97" spans="1:24" ht="25.2">
      <c r="A97" t="e">
        <f t="shared" si="1"/>
        <v>#N/A</v>
      </c>
      <c r="B97" s="3" t="s">
        <v>117</v>
      </c>
      <c r="C97">
        <v>38</v>
      </c>
      <c r="D97" t="s">
        <v>224</v>
      </c>
      <c r="E97" s="7">
        <v>1</v>
      </c>
      <c r="G97" s="7">
        <v>8</v>
      </c>
      <c r="H97" t="s">
        <v>664</v>
      </c>
      <c r="I97" t="s">
        <v>771</v>
      </c>
      <c r="J97" s="7">
        <v>1</v>
      </c>
      <c r="K97" t="s">
        <v>837</v>
      </c>
      <c r="L97" s="7">
        <v>2273</v>
      </c>
      <c r="M97" s="7">
        <v>6640000</v>
      </c>
      <c r="N97" s="7">
        <v>1</v>
      </c>
      <c r="O97" t="s">
        <v>801</v>
      </c>
      <c r="P97" s="9" t="s">
        <v>838</v>
      </c>
      <c r="Q97" s="9" t="s">
        <v>839</v>
      </c>
      <c r="R97" s="7">
        <v>1</v>
      </c>
      <c r="S97" s="8" t="s">
        <v>801</v>
      </c>
      <c r="T97" s="7">
        <v>858</v>
      </c>
      <c r="U97" s="7">
        <v>4700000</v>
      </c>
      <c r="V97" s="7">
        <v>1</v>
      </c>
      <c r="W97" s="11" t="s">
        <v>840</v>
      </c>
      <c r="X97" s="10" t="s">
        <v>841</v>
      </c>
    </row>
    <row r="98" spans="1:24" ht="16.2">
      <c r="A98" t="e">
        <f t="shared" si="1"/>
        <v>#N/A</v>
      </c>
      <c r="B98" s="3" t="s">
        <v>118</v>
      </c>
      <c r="C98" t="s">
        <v>687</v>
      </c>
      <c r="D98" t="s">
        <v>224</v>
      </c>
      <c r="E98" s="7">
        <v>0</v>
      </c>
      <c r="J98" s="7"/>
      <c r="N98" s="7"/>
      <c r="R98" s="7"/>
      <c r="V98" s="7"/>
    </row>
    <row r="99" spans="1:24">
      <c r="A99">
        <f t="shared" si="1"/>
        <v>1</v>
      </c>
      <c r="B99" s="3" t="s">
        <v>119</v>
      </c>
      <c r="C99">
        <v>60</v>
      </c>
      <c r="D99" t="s">
        <v>224</v>
      </c>
      <c r="E99" s="7">
        <v>1</v>
      </c>
      <c r="G99" s="7">
        <v>12</v>
      </c>
      <c r="H99" t="s">
        <v>709</v>
      </c>
      <c r="I99" t="s">
        <v>688</v>
      </c>
      <c r="J99" s="7">
        <v>1</v>
      </c>
      <c r="K99" t="s">
        <v>802</v>
      </c>
      <c r="L99" s="7">
        <v>1260</v>
      </c>
      <c r="M99" s="7">
        <v>235000</v>
      </c>
      <c r="N99" s="7">
        <v>1</v>
      </c>
      <c r="O99" t="s">
        <v>842</v>
      </c>
      <c r="P99" s="9" t="s">
        <v>843</v>
      </c>
      <c r="Q99" s="9">
        <v>1139551</v>
      </c>
      <c r="R99" s="7">
        <v>1</v>
      </c>
      <c r="S99" t="s">
        <v>802</v>
      </c>
      <c r="T99" s="7">
        <v>667</v>
      </c>
      <c r="U99" s="7">
        <v>278000</v>
      </c>
      <c r="V99" s="7">
        <v>1</v>
      </c>
      <c r="W99" s="11" t="s">
        <v>844</v>
      </c>
      <c r="X99" s="10" t="s">
        <v>845</v>
      </c>
    </row>
    <row r="100" spans="1:24">
      <c r="A100">
        <f t="shared" si="1"/>
        <v>1</v>
      </c>
      <c r="B100" s="3" t="s">
        <v>120</v>
      </c>
      <c r="C100">
        <v>62</v>
      </c>
      <c r="D100" t="s">
        <v>224</v>
      </c>
      <c r="E100" s="7">
        <v>1</v>
      </c>
      <c r="F100" s="7">
        <v>10000000</v>
      </c>
      <c r="G100" s="7">
        <v>16</v>
      </c>
      <c r="H100" t="s">
        <v>688</v>
      </c>
      <c r="I100" t="s">
        <v>814</v>
      </c>
      <c r="J100" s="7">
        <v>1</v>
      </c>
      <c r="K100" t="s">
        <v>846</v>
      </c>
      <c r="L100" s="7">
        <v>2654</v>
      </c>
      <c r="M100" s="7">
        <v>385000</v>
      </c>
      <c r="N100" s="7">
        <v>1</v>
      </c>
      <c r="O100" t="s">
        <v>803</v>
      </c>
      <c r="P100" s="9" t="s">
        <v>851</v>
      </c>
      <c r="Q100" s="9" t="s">
        <v>852</v>
      </c>
      <c r="R100" s="7">
        <v>1</v>
      </c>
      <c r="S100" t="s">
        <v>803</v>
      </c>
      <c r="T100" s="7">
        <v>220</v>
      </c>
      <c r="U100" s="7">
        <v>465000</v>
      </c>
      <c r="V100" s="7">
        <v>1</v>
      </c>
      <c r="W100" s="11">
        <v>221203</v>
      </c>
      <c r="X100" s="10">
        <v>66248118</v>
      </c>
    </row>
    <row r="101" spans="1:24">
      <c r="A101">
        <f t="shared" si="1"/>
        <v>1</v>
      </c>
      <c r="B101" s="3" t="s">
        <v>121</v>
      </c>
      <c r="C101" t="s">
        <v>687</v>
      </c>
      <c r="D101" t="s">
        <v>224</v>
      </c>
      <c r="E101" s="7">
        <v>0</v>
      </c>
      <c r="J101" s="7"/>
      <c r="N101" s="7"/>
      <c r="R101" s="7"/>
      <c r="V101" s="7"/>
    </row>
    <row r="102" spans="1:24">
      <c r="A102">
        <f t="shared" si="1"/>
        <v>1</v>
      </c>
      <c r="B102" s="3" t="s">
        <v>122</v>
      </c>
      <c r="C102">
        <v>41</v>
      </c>
      <c r="D102" t="s">
        <v>224</v>
      </c>
      <c r="E102" s="7">
        <v>1</v>
      </c>
      <c r="F102" s="7">
        <v>20000000</v>
      </c>
      <c r="G102" s="7">
        <v>7</v>
      </c>
      <c r="H102" t="s">
        <v>664</v>
      </c>
      <c r="I102" t="s">
        <v>690</v>
      </c>
      <c r="J102" s="7">
        <v>1</v>
      </c>
      <c r="K102" t="s">
        <v>804</v>
      </c>
      <c r="L102" s="7">
        <v>2722</v>
      </c>
      <c r="M102" s="7">
        <v>1470000</v>
      </c>
      <c r="N102" s="7">
        <v>1</v>
      </c>
      <c r="O102" t="s">
        <v>804</v>
      </c>
      <c r="P102" s="9" t="s">
        <v>854</v>
      </c>
      <c r="Q102" s="9" t="s">
        <v>855</v>
      </c>
      <c r="R102" s="7">
        <v>1</v>
      </c>
      <c r="S102" t="s">
        <v>804</v>
      </c>
      <c r="T102" s="7">
        <v>1372</v>
      </c>
      <c r="U102" s="7">
        <v>4300000</v>
      </c>
      <c r="V102" s="7">
        <v>1</v>
      </c>
      <c r="W102" s="11" t="s">
        <v>856</v>
      </c>
      <c r="X102" s="10">
        <v>684530870</v>
      </c>
    </row>
    <row r="103" spans="1:24">
      <c r="A103">
        <f t="shared" si="1"/>
        <v>1</v>
      </c>
      <c r="B103" s="3" t="s">
        <v>123</v>
      </c>
      <c r="C103" t="s">
        <v>687</v>
      </c>
      <c r="D103" t="s">
        <v>224</v>
      </c>
      <c r="E103" s="7">
        <v>0</v>
      </c>
      <c r="J103" s="7"/>
      <c r="N103" s="7"/>
      <c r="R103" s="7"/>
      <c r="V103" s="7"/>
    </row>
    <row r="104" spans="1:24">
      <c r="A104">
        <f t="shared" si="1"/>
        <v>1</v>
      </c>
      <c r="B104" s="3" t="s">
        <v>124</v>
      </c>
      <c r="C104">
        <v>83</v>
      </c>
      <c r="D104" t="s">
        <v>224</v>
      </c>
      <c r="E104" s="7">
        <v>1</v>
      </c>
      <c r="F104" s="7">
        <v>360000000</v>
      </c>
      <c r="G104" s="7">
        <v>67</v>
      </c>
      <c r="H104" t="s">
        <v>857</v>
      </c>
      <c r="I104" t="s">
        <v>721</v>
      </c>
      <c r="J104" s="7">
        <v>1</v>
      </c>
      <c r="K104" t="s">
        <v>858</v>
      </c>
      <c r="L104" s="7">
        <v>735</v>
      </c>
      <c r="M104" s="7">
        <v>5806</v>
      </c>
      <c r="N104" s="7">
        <v>1</v>
      </c>
      <c r="O104" t="s">
        <v>859</v>
      </c>
      <c r="P104" s="9">
        <v>431860</v>
      </c>
      <c r="Q104" s="9" t="s">
        <v>860</v>
      </c>
      <c r="R104" s="7">
        <v>0</v>
      </c>
      <c r="V104" s="7">
        <v>1</v>
      </c>
      <c r="W104" s="7">
        <v>4597</v>
      </c>
      <c r="X104" s="10" t="s">
        <v>861</v>
      </c>
    </row>
    <row r="105" spans="1:24">
      <c r="A105">
        <f t="shared" si="1"/>
        <v>1</v>
      </c>
      <c r="B105" s="3" t="s">
        <v>125</v>
      </c>
      <c r="C105" t="s">
        <v>687</v>
      </c>
      <c r="D105" t="s">
        <v>224</v>
      </c>
      <c r="E105" s="7">
        <v>1</v>
      </c>
      <c r="F105" s="7">
        <v>75000000</v>
      </c>
      <c r="G105" s="7">
        <v>14</v>
      </c>
      <c r="H105" t="s">
        <v>688</v>
      </c>
      <c r="I105" t="s">
        <v>862</v>
      </c>
      <c r="J105" s="7">
        <v>1</v>
      </c>
      <c r="K105" t="s">
        <v>863</v>
      </c>
      <c r="L105" s="7">
        <v>1733</v>
      </c>
      <c r="M105" s="7">
        <v>258000</v>
      </c>
      <c r="N105" s="7">
        <v>1</v>
      </c>
      <c r="O105" t="s">
        <v>805</v>
      </c>
      <c r="P105" s="9" t="s">
        <v>864</v>
      </c>
      <c r="Q105" s="9" t="s">
        <v>865</v>
      </c>
      <c r="R105" s="7">
        <v>0</v>
      </c>
      <c r="V105" s="7">
        <v>1</v>
      </c>
      <c r="W105" s="11" t="s">
        <v>866</v>
      </c>
      <c r="X105" s="10" t="s">
        <v>867</v>
      </c>
    </row>
    <row r="106" spans="1:24" ht="25.2">
      <c r="A106">
        <f t="shared" si="1"/>
        <v>1</v>
      </c>
      <c r="B106" s="3" t="s">
        <v>126</v>
      </c>
      <c r="C106">
        <v>38</v>
      </c>
      <c r="D106" t="s">
        <v>224</v>
      </c>
      <c r="E106" s="7">
        <v>1</v>
      </c>
      <c r="F106" s="7">
        <v>56000000</v>
      </c>
      <c r="G106" s="7">
        <v>5</v>
      </c>
      <c r="H106" t="s">
        <v>707</v>
      </c>
      <c r="I106" t="s">
        <v>664</v>
      </c>
      <c r="J106" s="7">
        <v>1</v>
      </c>
      <c r="K106" t="s">
        <v>868</v>
      </c>
      <c r="L106" s="7">
        <v>4088</v>
      </c>
      <c r="M106" s="7">
        <v>65000000</v>
      </c>
      <c r="N106" s="7">
        <v>1</v>
      </c>
      <c r="O106" t="s">
        <v>806</v>
      </c>
      <c r="P106" s="9">
        <v>37543609</v>
      </c>
      <c r="Q106" s="9" t="s">
        <v>869</v>
      </c>
      <c r="R106" s="7">
        <v>1</v>
      </c>
      <c r="S106" s="8" t="s">
        <v>806</v>
      </c>
      <c r="T106" s="7">
        <v>693</v>
      </c>
      <c r="U106" s="7">
        <v>55500000</v>
      </c>
      <c r="V106" s="7">
        <v>1</v>
      </c>
      <c r="W106" s="11" t="s">
        <v>870</v>
      </c>
      <c r="X106" s="10" t="s">
        <v>871</v>
      </c>
    </row>
    <row r="107" spans="1:24">
      <c r="A107">
        <f t="shared" si="1"/>
        <v>1</v>
      </c>
      <c r="B107" s="3" t="s">
        <v>127</v>
      </c>
      <c r="C107" t="s">
        <v>687</v>
      </c>
      <c r="D107" t="s">
        <v>224</v>
      </c>
      <c r="E107" s="7">
        <v>1</v>
      </c>
      <c r="F107" s="7">
        <v>15500000</v>
      </c>
      <c r="G107" s="7">
        <v>15</v>
      </c>
      <c r="H107" t="s">
        <v>688</v>
      </c>
      <c r="I107" t="s">
        <v>764</v>
      </c>
      <c r="J107" s="7">
        <v>1</v>
      </c>
      <c r="K107" t="s">
        <v>872</v>
      </c>
      <c r="L107" s="7">
        <v>6909</v>
      </c>
      <c r="M107" s="7">
        <v>38300</v>
      </c>
      <c r="N107" s="7">
        <v>1</v>
      </c>
      <c r="O107" t="s">
        <v>872</v>
      </c>
      <c r="P107" s="9" t="s">
        <v>873</v>
      </c>
      <c r="Q107" s="9" t="s">
        <v>874</v>
      </c>
      <c r="R107" s="7">
        <v>1</v>
      </c>
      <c r="S107" t="s">
        <v>872</v>
      </c>
      <c r="T107" s="7">
        <v>276</v>
      </c>
      <c r="U107" s="7">
        <v>19400</v>
      </c>
      <c r="V107" s="7">
        <v>1</v>
      </c>
      <c r="W107" s="11" t="s">
        <v>875</v>
      </c>
      <c r="X107" s="10" t="s">
        <v>876</v>
      </c>
    </row>
    <row r="108" spans="1:24">
      <c r="A108">
        <f t="shared" si="1"/>
        <v>1</v>
      </c>
      <c r="B108" s="3" t="s">
        <v>128</v>
      </c>
      <c r="C108">
        <v>60</v>
      </c>
      <c r="D108" t="s">
        <v>224</v>
      </c>
      <c r="E108" s="7">
        <v>1</v>
      </c>
      <c r="G108" s="7">
        <v>10</v>
      </c>
      <c r="H108" t="s">
        <v>878</v>
      </c>
      <c r="I108" t="s">
        <v>694</v>
      </c>
      <c r="J108" s="7">
        <v>1</v>
      </c>
      <c r="K108" t="s">
        <v>879</v>
      </c>
      <c r="L108" s="7">
        <v>163</v>
      </c>
      <c r="M108" s="7">
        <v>88600</v>
      </c>
      <c r="N108" s="7">
        <v>1</v>
      </c>
      <c r="O108" t="s">
        <v>847</v>
      </c>
      <c r="P108" s="9">
        <v>627386</v>
      </c>
      <c r="Q108" s="9">
        <v>589362</v>
      </c>
      <c r="R108" s="7">
        <v>1</v>
      </c>
      <c r="S108" t="s">
        <v>879</v>
      </c>
      <c r="T108" s="7">
        <v>41</v>
      </c>
      <c r="U108" s="7">
        <v>22700</v>
      </c>
      <c r="V108" s="7">
        <v>1</v>
      </c>
      <c r="W108" s="11">
        <v>152044</v>
      </c>
      <c r="X108" s="10">
        <v>124000447</v>
      </c>
    </row>
    <row r="109" spans="1:24">
      <c r="A109">
        <f t="shared" si="1"/>
        <v>1</v>
      </c>
      <c r="B109" s="3" t="s">
        <v>129</v>
      </c>
      <c r="C109">
        <v>39</v>
      </c>
      <c r="D109" t="s">
        <v>224</v>
      </c>
      <c r="E109" s="7">
        <v>1</v>
      </c>
      <c r="F109" s="7">
        <v>6000000</v>
      </c>
      <c r="G109" s="7">
        <v>6</v>
      </c>
      <c r="H109" t="s">
        <v>707</v>
      </c>
      <c r="I109" t="s">
        <v>665</v>
      </c>
      <c r="J109" s="7">
        <v>0</v>
      </c>
      <c r="N109" s="7">
        <v>1</v>
      </c>
      <c r="O109" t="s">
        <v>880</v>
      </c>
      <c r="P109" s="9">
        <v>320476</v>
      </c>
      <c r="Q109" s="9">
        <v>303945</v>
      </c>
      <c r="R109" s="7">
        <v>0</v>
      </c>
      <c r="V109" s="7">
        <v>1</v>
      </c>
      <c r="W109" s="11">
        <v>161321</v>
      </c>
      <c r="X109" s="10" t="s">
        <v>881</v>
      </c>
    </row>
    <row r="110" spans="1:24">
      <c r="A110">
        <f t="shared" si="1"/>
        <v>1</v>
      </c>
      <c r="B110" s="3" t="s">
        <v>130</v>
      </c>
      <c r="C110">
        <v>37</v>
      </c>
      <c r="D110" t="s">
        <v>224</v>
      </c>
      <c r="E110" s="7">
        <v>1</v>
      </c>
      <c r="F110" s="7">
        <v>90000000</v>
      </c>
      <c r="G110" s="7">
        <v>8</v>
      </c>
      <c r="H110" t="s">
        <v>664</v>
      </c>
      <c r="I110" t="s">
        <v>694</v>
      </c>
      <c r="J110" s="7">
        <v>1</v>
      </c>
      <c r="K110" t="s">
        <v>848</v>
      </c>
      <c r="L110" s="7">
        <v>7676</v>
      </c>
      <c r="M110" s="7">
        <v>12300000</v>
      </c>
      <c r="N110" s="7">
        <v>1</v>
      </c>
      <c r="O110" t="s">
        <v>848</v>
      </c>
      <c r="P110" s="9" t="s">
        <v>886</v>
      </c>
      <c r="Q110" s="9" t="s">
        <v>887</v>
      </c>
      <c r="R110" s="7">
        <v>1</v>
      </c>
      <c r="S110" t="s">
        <v>848</v>
      </c>
      <c r="T110" s="7">
        <v>653</v>
      </c>
      <c r="U110" s="7">
        <v>4200000</v>
      </c>
      <c r="V110" s="7">
        <v>1</v>
      </c>
      <c r="W110" s="11" t="s">
        <v>888</v>
      </c>
      <c r="X110" s="10" t="s">
        <v>889</v>
      </c>
    </row>
    <row r="111" spans="1:24">
      <c r="A111">
        <f t="shared" si="1"/>
        <v>1</v>
      </c>
      <c r="B111" s="3" t="s">
        <v>131</v>
      </c>
      <c r="C111">
        <v>63</v>
      </c>
      <c r="D111" t="s">
        <v>224</v>
      </c>
      <c r="E111" s="7">
        <v>1</v>
      </c>
      <c r="F111" s="7">
        <v>75000000</v>
      </c>
      <c r="G111" s="7">
        <v>19</v>
      </c>
      <c r="H111" t="s">
        <v>890</v>
      </c>
      <c r="I111" t="s">
        <v>857</v>
      </c>
      <c r="J111" s="7">
        <v>1</v>
      </c>
      <c r="K111" t="s">
        <v>849</v>
      </c>
      <c r="L111" s="7">
        <v>1708</v>
      </c>
      <c r="M111" s="7">
        <v>98200</v>
      </c>
      <c r="N111" s="7">
        <v>1</v>
      </c>
      <c r="O111" t="s">
        <v>849</v>
      </c>
      <c r="P111" s="9" t="s">
        <v>891</v>
      </c>
      <c r="Q111" s="9" t="s">
        <v>892</v>
      </c>
      <c r="R111" s="7">
        <v>1</v>
      </c>
      <c r="S111" t="s">
        <v>849</v>
      </c>
      <c r="T111" s="7">
        <v>792</v>
      </c>
      <c r="U111" s="7">
        <v>118000</v>
      </c>
      <c r="V111" s="7">
        <v>1</v>
      </c>
      <c r="W111" s="11" t="s">
        <v>893</v>
      </c>
      <c r="X111" s="10" t="s">
        <v>894</v>
      </c>
    </row>
    <row r="112" spans="1:24">
      <c r="A112">
        <f t="shared" si="1"/>
        <v>1</v>
      </c>
      <c r="B112" s="3" t="s">
        <v>132</v>
      </c>
      <c r="C112">
        <v>71</v>
      </c>
      <c r="D112" t="s">
        <v>224</v>
      </c>
      <c r="E112" s="7">
        <v>1</v>
      </c>
      <c r="F112" s="7">
        <v>22000000</v>
      </c>
      <c r="G112" s="7">
        <v>14</v>
      </c>
      <c r="H112" t="s">
        <v>709</v>
      </c>
      <c r="I112" t="s">
        <v>702</v>
      </c>
      <c r="J112" s="7">
        <v>1</v>
      </c>
      <c r="K112" t="s">
        <v>850</v>
      </c>
      <c r="L112" s="7">
        <v>2845</v>
      </c>
      <c r="M112" s="7">
        <v>107000</v>
      </c>
      <c r="N112" s="7">
        <v>1</v>
      </c>
      <c r="O112" t="s">
        <v>850</v>
      </c>
      <c r="P112" s="9" t="s">
        <v>895</v>
      </c>
      <c r="Q112" s="9">
        <v>390410</v>
      </c>
      <c r="R112" s="7">
        <v>1</v>
      </c>
      <c r="S112" t="s">
        <v>896</v>
      </c>
      <c r="T112" s="7">
        <v>233</v>
      </c>
      <c r="U112" s="7">
        <v>18900</v>
      </c>
      <c r="V112" s="7">
        <v>1</v>
      </c>
      <c r="W112" s="11" t="s">
        <v>897</v>
      </c>
      <c r="X112" s="10" t="s">
        <v>898</v>
      </c>
    </row>
    <row r="113" spans="1:24">
      <c r="A113" t="e">
        <f t="shared" si="1"/>
        <v>#N/A</v>
      </c>
      <c r="B113" s="3" t="s">
        <v>133</v>
      </c>
      <c r="C113">
        <v>32</v>
      </c>
      <c r="D113" t="s">
        <v>224</v>
      </c>
      <c r="E113" s="7">
        <v>1</v>
      </c>
      <c r="F113" s="7">
        <v>76000000</v>
      </c>
      <c r="G113" s="7">
        <v>3</v>
      </c>
      <c r="H113" t="s">
        <v>664</v>
      </c>
      <c r="I113" t="s">
        <v>719</v>
      </c>
      <c r="J113" s="7">
        <v>1</v>
      </c>
      <c r="K113" t="s">
        <v>899</v>
      </c>
      <c r="L113" s="7">
        <v>7119</v>
      </c>
      <c r="M113" s="7">
        <v>3480000</v>
      </c>
      <c r="N113" s="7">
        <v>1</v>
      </c>
      <c r="O113" t="s">
        <v>853</v>
      </c>
      <c r="P113" s="9" t="s">
        <v>900</v>
      </c>
      <c r="Q113" s="9" t="s">
        <v>901</v>
      </c>
      <c r="R113" s="7">
        <v>0</v>
      </c>
      <c r="V113" s="7">
        <v>1</v>
      </c>
      <c r="W113" s="11" t="s">
        <v>902</v>
      </c>
      <c r="X113" s="10" t="s">
        <v>903</v>
      </c>
    </row>
    <row r="114" spans="1:24">
      <c r="A114">
        <f t="shared" si="1"/>
        <v>1</v>
      </c>
      <c r="B114" s="3" t="s">
        <v>134</v>
      </c>
      <c r="C114">
        <v>82</v>
      </c>
      <c r="D114" t="s">
        <v>224</v>
      </c>
      <c r="E114" s="7">
        <v>1</v>
      </c>
      <c r="G114" s="7">
        <v>18</v>
      </c>
      <c r="H114" t="s">
        <v>702</v>
      </c>
      <c r="I114" t="s">
        <v>904</v>
      </c>
      <c r="J114" s="7">
        <v>0</v>
      </c>
      <c r="N114" s="7">
        <v>1</v>
      </c>
      <c r="O114" t="s">
        <v>905</v>
      </c>
      <c r="P114" s="9" t="s">
        <v>906</v>
      </c>
      <c r="Q114" s="9" t="s">
        <v>907</v>
      </c>
      <c r="R114" s="7">
        <v>0</v>
      </c>
      <c r="V114" s="7">
        <v>1</v>
      </c>
      <c r="W114" s="7">
        <v>6141</v>
      </c>
      <c r="X114" s="10" t="s">
        <v>908</v>
      </c>
    </row>
    <row r="115" spans="1:24">
      <c r="A115">
        <f t="shared" si="1"/>
        <v>1</v>
      </c>
      <c r="B115" s="3" t="s">
        <v>135</v>
      </c>
      <c r="C115">
        <v>44</v>
      </c>
      <c r="D115" t="s">
        <v>224</v>
      </c>
      <c r="E115" s="7">
        <v>1</v>
      </c>
      <c r="F115" s="7">
        <v>20000000</v>
      </c>
      <c r="G115" s="7">
        <v>1</v>
      </c>
      <c r="H115" t="s">
        <v>707</v>
      </c>
      <c r="I115" t="s">
        <v>697</v>
      </c>
      <c r="J115" s="7">
        <v>1</v>
      </c>
      <c r="K115" t="s">
        <v>909</v>
      </c>
      <c r="L115" s="7">
        <v>554</v>
      </c>
      <c r="M115" s="7">
        <v>210000</v>
      </c>
      <c r="N115" s="7">
        <v>1</v>
      </c>
      <c r="O115" t="s">
        <v>910</v>
      </c>
      <c r="P115" s="9" t="s">
        <v>911</v>
      </c>
      <c r="Q115" s="9" t="s">
        <v>912</v>
      </c>
      <c r="R115" s="7">
        <v>0</v>
      </c>
      <c r="V115" s="7">
        <v>1</v>
      </c>
      <c r="W115" s="11" t="s">
        <v>913</v>
      </c>
      <c r="X115" s="10" t="s">
        <v>914</v>
      </c>
    </row>
    <row r="116" spans="1:24">
      <c r="A116">
        <f t="shared" si="1"/>
        <v>1</v>
      </c>
      <c r="B116" s="3" t="s">
        <v>136</v>
      </c>
      <c r="C116">
        <v>34</v>
      </c>
      <c r="D116" t="s">
        <v>224</v>
      </c>
      <c r="E116" s="7">
        <v>1</v>
      </c>
      <c r="F116" s="7">
        <v>30000000</v>
      </c>
      <c r="G116" s="7">
        <v>5</v>
      </c>
      <c r="H116" t="s">
        <v>707</v>
      </c>
      <c r="I116" t="s">
        <v>697</v>
      </c>
      <c r="J116" s="7">
        <v>1</v>
      </c>
      <c r="K116" t="s">
        <v>882</v>
      </c>
      <c r="L116" s="7">
        <v>8501</v>
      </c>
      <c r="M116" s="7">
        <v>1220000</v>
      </c>
      <c r="N116" s="7">
        <v>1</v>
      </c>
      <c r="O116" t="s">
        <v>882</v>
      </c>
      <c r="P116" s="9" t="s">
        <v>915</v>
      </c>
      <c r="Q116" s="9" t="s">
        <v>916</v>
      </c>
      <c r="R116" s="7">
        <v>0</v>
      </c>
      <c r="V116" s="7">
        <v>1</v>
      </c>
      <c r="W116" s="11" t="s">
        <v>917</v>
      </c>
      <c r="X116" s="10">
        <v>848648882</v>
      </c>
    </row>
    <row r="117" spans="1:24">
      <c r="A117">
        <f t="shared" si="1"/>
        <v>1</v>
      </c>
      <c r="B117" s="3" t="s">
        <v>137</v>
      </c>
      <c r="C117" t="s">
        <v>687</v>
      </c>
      <c r="D117" t="s">
        <v>224</v>
      </c>
      <c r="E117" s="7">
        <v>0</v>
      </c>
      <c r="J117" s="7"/>
      <c r="N117" s="7"/>
      <c r="R117" s="7"/>
      <c r="V117" s="7"/>
    </row>
    <row r="118" spans="1:24">
      <c r="A118" t="e">
        <f t="shared" si="1"/>
        <v>#N/A</v>
      </c>
      <c r="B118" s="3" t="s">
        <v>138</v>
      </c>
      <c r="C118" t="s">
        <v>687</v>
      </c>
      <c r="D118" t="s">
        <v>224</v>
      </c>
      <c r="E118" s="7">
        <v>0</v>
      </c>
      <c r="J118" s="7"/>
      <c r="N118" s="7"/>
      <c r="R118" s="7"/>
      <c r="V118" s="7"/>
    </row>
    <row r="119" spans="1:24">
      <c r="A119">
        <f t="shared" si="1"/>
        <v>1</v>
      </c>
      <c r="B119" s="3" t="s">
        <v>139</v>
      </c>
      <c r="C119">
        <v>87</v>
      </c>
      <c r="D119" t="s">
        <v>224</v>
      </c>
      <c r="E119" s="7">
        <v>1</v>
      </c>
      <c r="F119" s="7">
        <v>45000000</v>
      </c>
      <c r="G119" s="7">
        <v>60</v>
      </c>
      <c r="H119" t="s">
        <v>702</v>
      </c>
      <c r="I119" t="s">
        <v>918</v>
      </c>
      <c r="J119" s="7">
        <v>1</v>
      </c>
      <c r="K119" s="7" t="s">
        <v>883</v>
      </c>
      <c r="L119" s="7">
        <v>1912</v>
      </c>
      <c r="M119" s="7">
        <v>281000</v>
      </c>
      <c r="N119" s="7">
        <v>1</v>
      </c>
      <c r="O119" t="s">
        <v>919</v>
      </c>
      <c r="P119" s="9" t="s">
        <v>921</v>
      </c>
      <c r="Q119" s="9" t="s">
        <v>920</v>
      </c>
      <c r="R119">
        <v>1</v>
      </c>
      <c r="S119" t="s">
        <v>919</v>
      </c>
      <c r="T119" s="7">
        <v>118</v>
      </c>
      <c r="U119" s="7">
        <v>103000</v>
      </c>
      <c r="V119" s="7">
        <v>1</v>
      </c>
      <c r="W119" s="11" t="s">
        <v>922</v>
      </c>
      <c r="X119" s="10" t="s">
        <v>923</v>
      </c>
    </row>
    <row r="120" spans="1:24">
      <c r="A120">
        <f t="shared" si="1"/>
        <v>1</v>
      </c>
      <c r="B120" s="3" t="s">
        <v>140</v>
      </c>
      <c r="C120" t="s">
        <v>687</v>
      </c>
      <c r="D120" t="s">
        <v>224</v>
      </c>
      <c r="E120" s="7">
        <v>0</v>
      </c>
      <c r="J120" s="7"/>
      <c r="N120" s="7"/>
      <c r="R120" s="7"/>
      <c r="V120" s="7"/>
    </row>
    <row r="121" spans="1:24">
      <c r="A121">
        <f t="shared" si="1"/>
        <v>1</v>
      </c>
      <c r="B121" s="3" t="s">
        <v>141</v>
      </c>
      <c r="C121" t="s">
        <v>687</v>
      </c>
      <c r="D121" t="s">
        <v>224</v>
      </c>
      <c r="E121" s="7">
        <v>0</v>
      </c>
      <c r="J121" s="7"/>
      <c r="N121" s="7"/>
      <c r="R121" s="7"/>
      <c r="V121" s="7"/>
    </row>
    <row r="122" spans="1:24">
      <c r="A122">
        <f t="shared" si="1"/>
        <v>1</v>
      </c>
      <c r="B122" s="3" t="s">
        <v>142</v>
      </c>
      <c r="C122" t="s">
        <v>687</v>
      </c>
      <c r="D122" t="s">
        <v>224</v>
      </c>
      <c r="E122" s="7">
        <v>0</v>
      </c>
      <c r="J122" s="7"/>
      <c r="N122" s="7"/>
      <c r="R122" s="7"/>
      <c r="V122" s="7"/>
    </row>
    <row r="123" spans="1:24">
      <c r="A123">
        <f t="shared" si="1"/>
        <v>1</v>
      </c>
      <c r="B123" s="3" t="s">
        <v>143</v>
      </c>
      <c r="C123" t="s">
        <v>687</v>
      </c>
      <c r="D123" t="s">
        <v>224</v>
      </c>
      <c r="E123" s="7">
        <v>0</v>
      </c>
      <c r="J123" s="7"/>
      <c r="N123" s="7"/>
      <c r="R123" s="7"/>
      <c r="V123" s="7"/>
    </row>
    <row r="124" spans="1:24">
      <c r="A124">
        <f t="shared" si="1"/>
        <v>1</v>
      </c>
      <c r="B124" s="3" t="s">
        <v>144</v>
      </c>
      <c r="C124">
        <v>50</v>
      </c>
      <c r="D124" t="s">
        <v>224</v>
      </c>
      <c r="E124" s="7">
        <v>1</v>
      </c>
      <c r="F124" s="7">
        <v>200000000</v>
      </c>
      <c r="G124" s="7">
        <v>15</v>
      </c>
      <c r="H124" t="s">
        <v>707</v>
      </c>
      <c r="I124" t="s">
        <v>665</v>
      </c>
      <c r="J124" s="7">
        <v>1</v>
      </c>
      <c r="K124" t="s">
        <v>884</v>
      </c>
      <c r="L124" s="7">
        <v>8585</v>
      </c>
      <c r="M124" s="7">
        <v>20900000</v>
      </c>
      <c r="N124" s="7">
        <v>1</v>
      </c>
      <c r="O124" t="s">
        <v>884</v>
      </c>
      <c r="P124" s="9" t="s">
        <v>924</v>
      </c>
      <c r="Q124" s="9" t="s">
        <v>925</v>
      </c>
      <c r="R124" s="7">
        <v>1</v>
      </c>
      <c r="S124" t="s">
        <v>884</v>
      </c>
      <c r="T124" s="7">
        <v>2214</v>
      </c>
      <c r="U124" s="7">
        <v>8100000</v>
      </c>
      <c r="V124" s="7">
        <v>1</v>
      </c>
      <c r="W124" s="11" t="s">
        <v>926</v>
      </c>
      <c r="X124" s="10" t="s">
        <v>927</v>
      </c>
    </row>
    <row r="125" spans="1:24">
      <c r="A125">
        <f t="shared" si="1"/>
        <v>1</v>
      </c>
      <c r="B125" s="3" t="s">
        <v>145</v>
      </c>
      <c r="C125" t="s">
        <v>687</v>
      </c>
      <c r="D125" t="s">
        <v>224</v>
      </c>
      <c r="E125" s="7">
        <v>0</v>
      </c>
      <c r="J125" s="7"/>
      <c r="N125" s="7"/>
      <c r="R125" s="7"/>
      <c r="V125" s="7"/>
    </row>
    <row r="126" spans="1:24">
      <c r="A126">
        <f t="shared" si="1"/>
        <v>1</v>
      </c>
      <c r="B126" s="3" t="s">
        <v>146</v>
      </c>
      <c r="C126">
        <v>61</v>
      </c>
      <c r="D126" t="s">
        <v>224</v>
      </c>
      <c r="E126" s="7">
        <v>1</v>
      </c>
      <c r="F126" s="7">
        <v>12000000</v>
      </c>
      <c r="G126" s="7">
        <v>15</v>
      </c>
      <c r="H126" t="s">
        <v>702</v>
      </c>
      <c r="I126" t="s">
        <v>725</v>
      </c>
      <c r="J126" s="7">
        <v>1</v>
      </c>
      <c r="K126" t="s">
        <v>928</v>
      </c>
      <c r="L126" s="7">
        <v>4764</v>
      </c>
      <c r="M126" s="7">
        <v>21900</v>
      </c>
      <c r="N126" s="7">
        <v>1</v>
      </c>
      <c r="O126" t="s">
        <v>929</v>
      </c>
      <c r="P126" s="9" t="s">
        <v>930</v>
      </c>
      <c r="Q126" s="9" t="s">
        <v>931</v>
      </c>
      <c r="R126" s="7">
        <v>1</v>
      </c>
      <c r="S126" t="s">
        <v>885</v>
      </c>
      <c r="T126" s="7">
        <v>1131</v>
      </c>
      <c r="U126" s="7">
        <v>18000</v>
      </c>
      <c r="V126" s="7">
        <v>1</v>
      </c>
      <c r="W126" s="11" t="s">
        <v>932</v>
      </c>
      <c r="X126" s="10" t="s">
        <v>933</v>
      </c>
    </row>
    <row r="127" spans="1:24">
      <c r="A127">
        <f t="shared" si="1"/>
        <v>1</v>
      </c>
      <c r="B127" s="3" t="s">
        <v>147</v>
      </c>
      <c r="C127" t="s">
        <v>687</v>
      </c>
      <c r="D127" t="s">
        <v>224</v>
      </c>
      <c r="E127" s="7">
        <v>0</v>
      </c>
      <c r="J127" s="7"/>
      <c r="N127" s="7"/>
      <c r="R127" s="7"/>
      <c r="V127" s="7"/>
    </row>
    <row r="128" spans="1:24">
      <c r="A128">
        <f t="shared" si="1"/>
        <v>1</v>
      </c>
      <c r="B128" s="3" t="s">
        <v>148</v>
      </c>
      <c r="C128" t="s">
        <v>687</v>
      </c>
      <c r="D128" t="s">
        <v>224</v>
      </c>
      <c r="E128" s="7">
        <v>0</v>
      </c>
      <c r="J128" s="7"/>
      <c r="N128" s="7"/>
      <c r="R128" s="7"/>
      <c r="V128" s="7"/>
    </row>
    <row r="129" spans="1:24">
      <c r="A129">
        <f t="shared" si="1"/>
        <v>1</v>
      </c>
      <c r="B129" s="3" t="s">
        <v>149</v>
      </c>
      <c r="C129" t="s">
        <v>687</v>
      </c>
      <c r="D129" t="s">
        <v>224</v>
      </c>
      <c r="E129" s="7">
        <v>0</v>
      </c>
      <c r="J129" s="7"/>
      <c r="N129" s="7"/>
      <c r="R129" s="7"/>
      <c r="V129" s="7"/>
    </row>
    <row r="130" spans="1:24">
      <c r="A130" t="e">
        <f t="shared" si="1"/>
        <v>#N/A</v>
      </c>
      <c r="B130" s="3" t="s">
        <v>150</v>
      </c>
      <c r="C130" t="s">
        <v>687</v>
      </c>
      <c r="D130" t="s">
        <v>224</v>
      </c>
      <c r="E130" s="7">
        <v>1</v>
      </c>
      <c r="G130" s="7">
        <v>1</v>
      </c>
      <c r="H130" t="s">
        <v>713</v>
      </c>
      <c r="J130" s="7">
        <v>1</v>
      </c>
      <c r="K130" t="s">
        <v>934</v>
      </c>
      <c r="L130" s="7">
        <v>5017</v>
      </c>
      <c r="M130" s="7">
        <v>244000</v>
      </c>
      <c r="N130" s="7">
        <v>1</v>
      </c>
      <c r="O130" t="s">
        <v>935</v>
      </c>
      <c r="P130" s="9" t="s">
        <v>936</v>
      </c>
      <c r="Q130" s="9" t="s">
        <v>937</v>
      </c>
      <c r="R130">
        <v>1</v>
      </c>
      <c r="S130" s="7" t="s">
        <v>938</v>
      </c>
      <c r="T130" s="7">
        <v>1736</v>
      </c>
      <c r="U130" s="7">
        <v>1900000</v>
      </c>
      <c r="V130" s="7">
        <v>1</v>
      </c>
      <c r="W130" s="11" t="s">
        <v>939</v>
      </c>
      <c r="X130" s="10" t="s">
        <v>940</v>
      </c>
    </row>
    <row r="131" spans="1:24">
      <c r="A131">
        <f t="shared" ref="A131:A194" si="2">IF(MATCH(B131,$B$206:$B$850,0),1,0)</f>
        <v>1</v>
      </c>
      <c r="B131" s="3" t="s">
        <v>151</v>
      </c>
      <c r="C131" t="s">
        <v>687</v>
      </c>
      <c r="D131" t="s">
        <v>224</v>
      </c>
      <c r="E131" s="7">
        <v>0</v>
      </c>
      <c r="J131" s="7"/>
      <c r="N131" s="7"/>
      <c r="R131" s="7"/>
      <c r="V131" s="7"/>
    </row>
    <row r="132" spans="1:24">
      <c r="A132">
        <f t="shared" si="2"/>
        <v>1</v>
      </c>
      <c r="B132" s="3" t="s">
        <v>152</v>
      </c>
      <c r="C132" t="s">
        <v>687</v>
      </c>
      <c r="D132" t="s">
        <v>224</v>
      </c>
      <c r="E132" s="7">
        <v>1</v>
      </c>
      <c r="G132" s="7">
        <v>14</v>
      </c>
      <c r="H132" t="s">
        <v>941</v>
      </c>
      <c r="I132" t="s">
        <v>688</v>
      </c>
      <c r="J132" s="7">
        <v>1</v>
      </c>
      <c r="K132" t="s">
        <v>942</v>
      </c>
      <c r="L132" s="7">
        <v>1110</v>
      </c>
      <c r="M132" s="7">
        <v>4296</v>
      </c>
      <c r="N132" s="7">
        <v>1</v>
      </c>
      <c r="O132" t="s">
        <v>943</v>
      </c>
      <c r="P132" s="9" t="s">
        <v>944</v>
      </c>
      <c r="Q132" s="9" t="s">
        <v>945</v>
      </c>
      <c r="R132" s="7">
        <v>0</v>
      </c>
      <c r="V132" s="7">
        <v>1</v>
      </c>
      <c r="W132" s="11" t="s">
        <v>946</v>
      </c>
      <c r="X132" s="10" t="s">
        <v>947</v>
      </c>
    </row>
    <row r="133" spans="1:24">
      <c r="A133" t="e">
        <f t="shared" si="2"/>
        <v>#N/A</v>
      </c>
      <c r="B133" s="3" t="s">
        <v>153</v>
      </c>
      <c r="C133" t="s">
        <v>687</v>
      </c>
      <c r="D133" t="s">
        <v>224</v>
      </c>
      <c r="E133" s="7">
        <v>0</v>
      </c>
      <c r="J133" s="7"/>
      <c r="N133" s="7"/>
      <c r="R133" s="7"/>
      <c r="V133" s="7"/>
    </row>
    <row r="134" spans="1:24">
      <c r="A134">
        <f t="shared" si="2"/>
        <v>1</v>
      </c>
      <c r="B134" s="3" t="s">
        <v>154</v>
      </c>
      <c r="C134" t="s">
        <v>687</v>
      </c>
      <c r="D134" t="s">
        <v>224</v>
      </c>
      <c r="E134" s="7">
        <v>1</v>
      </c>
      <c r="F134" s="7">
        <v>80000000</v>
      </c>
      <c r="G134" s="7">
        <v>7</v>
      </c>
      <c r="H134" t="s">
        <v>664</v>
      </c>
      <c r="I134" t="s">
        <v>707</v>
      </c>
      <c r="J134" s="7">
        <v>1</v>
      </c>
      <c r="K134" t="s">
        <v>948</v>
      </c>
      <c r="L134" s="7">
        <v>9354</v>
      </c>
      <c r="M134" s="7">
        <v>325000</v>
      </c>
      <c r="N134" s="7">
        <v>1</v>
      </c>
      <c r="O134" t="s">
        <v>949</v>
      </c>
      <c r="P134" s="9" t="s">
        <v>950</v>
      </c>
      <c r="Q134" s="9" t="s">
        <v>951</v>
      </c>
      <c r="R134" s="7">
        <v>1</v>
      </c>
      <c r="S134" t="s">
        <v>949</v>
      </c>
      <c r="T134" s="7">
        <v>1356</v>
      </c>
      <c r="U134" s="7">
        <v>449000</v>
      </c>
      <c r="V134" s="7">
        <v>1</v>
      </c>
      <c r="W134" s="11" t="s">
        <v>952</v>
      </c>
      <c r="X134" s="10" t="s">
        <v>953</v>
      </c>
    </row>
    <row r="135" spans="1:24">
      <c r="A135">
        <f t="shared" si="2"/>
        <v>1</v>
      </c>
      <c r="B135" s="3" t="s">
        <v>155</v>
      </c>
      <c r="C135" t="s">
        <v>687</v>
      </c>
      <c r="D135" t="s">
        <v>224</v>
      </c>
      <c r="E135" s="7">
        <v>0</v>
      </c>
      <c r="J135" s="7"/>
      <c r="N135" s="7"/>
      <c r="R135" s="7"/>
      <c r="V135" s="7"/>
    </row>
    <row r="136" spans="1:24">
      <c r="A136">
        <f t="shared" si="2"/>
        <v>1</v>
      </c>
      <c r="B136" s="3" t="s">
        <v>156</v>
      </c>
      <c r="C136" t="s">
        <v>687</v>
      </c>
      <c r="D136" t="s">
        <v>224</v>
      </c>
      <c r="E136" s="7">
        <v>0</v>
      </c>
      <c r="J136" s="7"/>
      <c r="N136" s="7"/>
      <c r="R136" s="7"/>
      <c r="V136" s="7"/>
    </row>
    <row r="137" spans="1:24">
      <c r="A137">
        <f t="shared" si="2"/>
        <v>1</v>
      </c>
      <c r="B137" s="3" t="s">
        <v>157</v>
      </c>
      <c r="C137" t="s">
        <v>687</v>
      </c>
      <c r="D137" t="s">
        <v>224</v>
      </c>
      <c r="E137" s="7">
        <v>0</v>
      </c>
      <c r="J137" s="7"/>
      <c r="N137" s="7"/>
      <c r="R137" s="7"/>
      <c r="V137" s="7"/>
    </row>
    <row r="138" spans="1:24">
      <c r="A138">
        <f t="shared" si="2"/>
        <v>1</v>
      </c>
      <c r="B138" s="3" t="s">
        <v>158</v>
      </c>
      <c r="C138">
        <v>70</v>
      </c>
      <c r="D138" t="s">
        <v>224</v>
      </c>
      <c r="E138" s="7">
        <v>1</v>
      </c>
      <c r="F138" s="7">
        <v>100000000</v>
      </c>
      <c r="G138" s="7">
        <v>30</v>
      </c>
      <c r="H138" t="s">
        <v>706</v>
      </c>
      <c r="J138" s="7">
        <v>1</v>
      </c>
      <c r="K138" t="s">
        <v>954</v>
      </c>
      <c r="L138" s="7">
        <v>4794</v>
      </c>
      <c r="M138" s="7">
        <v>5260000</v>
      </c>
      <c r="N138" s="7">
        <v>1</v>
      </c>
      <c r="O138" t="s">
        <v>954</v>
      </c>
      <c r="P138" s="9" t="s">
        <v>955</v>
      </c>
      <c r="Q138" s="9" t="s">
        <v>956</v>
      </c>
      <c r="R138">
        <v>1</v>
      </c>
      <c r="S138" t="s">
        <v>954</v>
      </c>
      <c r="T138" s="7">
        <v>2133</v>
      </c>
      <c r="U138" s="7">
        <v>2900000</v>
      </c>
      <c r="V138" s="7">
        <v>1</v>
      </c>
      <c r="W138" s="11" t="s">
        <v>957</v>
      </c>
      <c r="X138" s="10" t="s">
        <v>958</v>
      </c>
    </row>
    <row r="139" spans="1:24">
      <c r="A139">
        <f t="shared" si="2"/>
        <v>1</v>
      </c>
      <c r="B139" s="3" t="s">
        <v>159</v>
      </c>
      <c r="C139">
        <v>72</v>
      </c>
      <c r="D139" t="s">
        <v>224</v>
      </c>
      <c r="E139" s="7">
        <v>1</v>
      </c>
      <c r="G139" s="7">
        <v>11</v>
      </c>
      <c r="H139" t="s">
        <v>959</v>
      </c>
      <c r="I139" t="s">
        <v>878</v>
      </c>
      <c r="J139" s="7">
        <v>0</v>
      </c>
      <c r="N139" s="7">
        <v>1</v>
      </c>
      <c r="O139" t="s">
        <v>960</v>
      </c>
      <c r="P139" s="9" t="s">
        <v>961</v>
      </c>
      <c r="Q139" s="9" t="s">
        <v>962</v>
      </c>
      <c r="R139" s="7">
        <v>1</v>
      </c>
      <c r="S139" t="s">
        <v>963</v>
      </c>
      <c r="T139" s="7">
        <v>522</v>
      </c>
      <c r="U139" s="7">
        <v>413000</v>
      </c>
      <c r="V139" s="7">
        <v>1</v>
      </c>
      <c r="W139" s="11" t="s">
        <v>964</v>
      </c>
      <c r="X139" s="10" t="s">
        <v>965</v>
      </c>
    </row>
    <row r="140" spans="1:24">
      <c r="A140">
        <f t="shared" si="2"/>
        <v>1</v>
      </c>
      <c r="B140" s="3" t="s">
        <v>160</v>
      </c>
      <c r="C140">
        <v>77</v>
      </c>
      <c r="D140" t="s">
        <v>224</v>
      </c>
      <c r="E140" s="7">
        <v>1</v>
      </c>
      <c r="F140" s="7">
        <v>100000000</v>
      </c>
      <c r="G140" s="7">
        <v>19</v>
      </c>
      <c r="H140" t="s">
        <v>725</v>
      </c>
      <c r="I140" t="s">
        <v>709</v>
      </c>
      <c r="J140" s="7">
        <v>1</v>
      </c>
      <c r="K140" t="s">
        <v>966</v>
      </c>
      <c r="L140" s="7">
        <v>325</v>
      </c>
      <c r="M140" s="7">
        <v>29400</v>
      </c>
      <c r="N140" s="7">
        <v>1</v>
      </c>
      <c r="O140" t="s">
        <v>967</v>
      </c>
      <c r="P140" s="9" t="s">
        <v>968</v>
      </c>
      <c r="Q140" s="9" t="s">
        <v>969</v>
      </c>
      <c r="R140" s="7">
        <v>0</v>
      </c>
      <c r="V140" s="7">
        <v>1</v>
      </c>
      <c r="W140" s="11" t="s">
        <v>970</v>
      </c>
      <c r="X140" s="10" t="s">
        <v>971</v>
      </c>
    </row>
    <row r="141" spans="1:24">
      <c r="A141">
        <f t="shared" si="2"/>
        <v>1</v>
      </c>
      <c r="B141" s="3" t="s">
        <v>161</v>
      </c>
      <c r="C141" t="s">
        <v>687</v>
      </c>
      <c r="D141" t="s">
        <v>224</v>
      </c>
      <c r="E141" s="7">
        <v>1</v>
      </c>
      <c r="F141" s="7">
        <v>85000000</v>
      </c>
      <c r="G141" s="7">
        <v>10</v>
      </c>
      <c r="H141" t="s">
        <v>690</v>
      </c>
      <c r="I141" t="s">
        <v>972</v>
      </c>
      <c r="J141" s="7">
        <v>1</v>
      </c>
      <c r="K141" t="s">
        <v>973</v>
      </c>
      <c r="L141" s="7">
        <v>7645</v>
      </c>
      <c r="M141" s="7">
        <v>3580000</v>
      </c>
      <c r="N141" s="7">
        <v>1</v>
      </c>
      <c r="O141" t="s">
        <v>973</v>
      </c>
      <c r="P141" s="9">
        <v>10405753</v>
      </c>
      <c r="Q141" s="9" t="s">
        <v>985</v>
      </c>
      <c r="R141" s="7">
        <v>1</v>
      </c>
      <c r="S141" t="s">
        <v>973</v>
      </c>
      <c r="T141" s="7">
        <v>2822</v>
      </c>
      <c r="U141" s="7">
        <v>2000000</v>
      </c>
      <c r="V141" s="7">
        <v>1</v>
      </c>
      <c r="W141" s="11" t="s">
        <v>986</v>
      </c>
      <c r="X141" s="10" t="s">
        <v>987</v>
      </c>
    </row>
    <row r="142" spans="1:24">
      <c r="A142" t="e">
        <f t="shared" si="2"/>
        <v>#N/A</v>
      </c>
      <c r="B142" s="3" t="s">
        <v>162</v>
      </c>
      <c r="C142" t="s">
        <v>687</v>
      </c>
      <c r="D142" t="s">
        <v>224</v>
      </c>
      <c r="E142" s="7">
        <v>0</v>
      </c>
      <c r="J142" s="7"/>
      <c r="N142" s="7"/>
      <c r="R142" s="7"/>
      <c r="V142" s="7"/>
    </row>
    <row r="143" spans="1:24">
      <c r="A143">
        <f t="shared" si="2"/>
        <v>1</v>
      </c>
      <c r="B143" s="3" t="s">
        <v>163</v>
      </c>
      <c r="C143" t="s">
        <v>687</v>
      </c>
      <c r="D143" t="s">
        <v>224</v>
      </c>
      <c r="E143" s="7">
        <v>0</v>
      </c>
      <c r="J143" s="7"/>
      <c r="N143" s="7"/>
      <c r="R143" s="7"/>
      <c r="V143" s="7"/>
    </row>
    <row r="144" spans="1:24">
      <c r="A144">
        <f t="shared" si="2"/>
        <v>1</v>
      </c>
      <c r="B144" s="3" t="s">
        <v>164</v>
      </c>
      <c r="C144" t="s">
        <v>687</v>
      </c>
      <c r="D144" t="s">
        <v>224</v>
      </c>
      <c r="E144" s="7">
        <v>0</v>
      </c>
      <c r="J144" s="7"/>
      <c r="N144" s="7"/>
      <c r="R144" s="7"/>
      <c r="V144" s="7"/>
    </row>
    <row r="145" spans="1:24">
      <c r="A145" t="e">
        <f t="shared" si="2"/>
        <v>#N/A</v>
      </c>
      <c r="B145" s="3" t="s">
        <v>165</v>
      </c>
      <c r="C145">
        <v>39</v>
      </c>
      <c r="D145" t="s">
        <v>224</v>
      </c>
      <c r="E145" s="7">
        <v>1</v>
      </c>
      <c r="F145" s="7">
        <v>90000000</v>
      </c>
      <c r="G145" s="7">
        <v>8</v>
      </c>
      <c r="H145" t="s">
        <v>664</v>
      </c>
      <c r="I145" t="s">
        <v>694</v>
      </c>
      <c r="J145" s="7">
        <v>1</v>
      </c>
      <c r="K145" t="s">
        <v>974</v>
      </c>
      <c r="L145" s="7">
        <v>7417</v>
      </c>
      <c r="M145" s="7">
        <v>32000000</v>
      </c>
      <c r="N145" s="7">
        <v>1</v>
      </c>
      <c r="O145" t="s">
        <v>974</v>
      </c>
      <c r="P145" s="9" t="s">
        <v>988</v>
      </c>
      <c r="Q145" s="9" t="s">
        <v>989</v>
      </c>
      <c r="R145">
        <v>1</v>
      </c>
      <c r="S145" s="7" t="s">
        <v>974</v>
      </c>
      <c r="T145" s="7">
        <v>1073</v>
      </c>
      <c r="U145" s="7">
        <v>6200000</v>
      </c>
      <c r="V145" s="7">
        <v>1</v>
      </c>
      <c r="W145" s="11" t="s">
        <v>990</v>
      </c>
      <c r="X145" s="10" t="s">
        <v>991</v>
      </c>
    </row>
    <row r="146" spans="1:24">
      <c r="A146">
        <f t="shared" si="2"/>
        <v>1</v>
      </c>
      <c r="B146" s="3" t="s">
        <v>166</v>
      </c>
      <c r="C146" t="s">
        <v>687</v>
      </c>
      <c r="D146" t="s">
        <v>224</v>
      </c>
      <c r="E146" s="7">
        <v>0</v>
      </c>
      <c r="J146" s="7"/>
      <c r="N146" s="7"/>
      <c r="R146" s="7"/>
      <c r="V146" s="7"/>
    </row>
    <row r="147" spans="1:24">
      <c r="A147">
        <f t="shared" si="2"/>
        <v>1</v>
      </c>
      <c r="B147" s="3" t="s">
        <v>167</v>
      </c>
      <c r="C147" t="s">
        <v>687</v>
      </c>
      <c r="D147" t="s">
        <v>224</v>
      </c>
      <c r="E147" s="7">
        <v>1</v>
      </c>
      <c r="G147" s="7">
        <v>19</v>
      </c>
      <c r="H147" t="s">
        <v>904</v>
      </c>
      <c r="I147" t="s">
        <v>725</v>
      </c>
      <c r="J147" s="7">
        <v>0</v>
      </c>
      <c r="N147" s="7">
        <v>1</v>
      </c>
      <c r="O147" t="s">
        <v>992</v>
      </c>
      <c r="P147" s="9" t="s">
        <v>993</v>
      </c>
      <c r="Q147" s="9" t="s">
        <v>994</v>
      </c>
      <c r="R147" s="7">
        <v>0</v>
      </c>
      <c r="V147" s="7">
        <v>1</v>
      </c>
      <c r="W147" s="11" t="s">
        <v>995</v>
      </c>
      <c r="X147" s="10" t="s">
        <v>996</v>
      </c>
    </row>
    <row r="148" spans="1:24" ht="16.2">
      <c r="A148" t="e">
        <f t="shared" si="2"/>
        <v>#N/A</v>
      </c>
      <c r="B148" s="3" t="s">
        <v>168</v>
      </c>
      <c r="C148" t="s">
        <v>687</v>
      </c>
      <c r="D148" t="s">
        <v>224</v>
      </c>
      <c r="E148" s="7">
        <v>0</v>
      </c>
      <c r="J148" s="7"/>
      <c r="N148" s="7"/>
      <c r="R148" s="7"/>
      <c r="V148" s="7"/>
    </row>
    <row r="149" spans="1:24">
      <c r="A149">
        <f t="shared" si="2"/>
        <v>1</v>
      </c>
      <c r="B149" s="3" t="s">
        <v>169</v>
      </c>
      <c r="C149">
        <v>52</v>
      </c>
      <c r="D149" t="s">
        <v>224</v>
      </c>
      <c r="E149" s="7">
        <v>0</v>
      </c>
      <c r="J149" s="7"/>
      <c r="N149" s="7"/>
      <c r="R149" s="7"/>
      <c r="V149" s="7"/>
    </row>
    <row r="150" spans="1:24">
      <c r="A150">
        <f t="shared" si="2"/>
        <v>1</v>
      </c>
      <c r="B150" s="3" t="s">
        <v>170</v>
      </c>
      <c r="C150" t="s">
        <v>687</v>
      </c>
      <c r="D150" t="s">
        <v>224</v>
      </c>
      <c r="E150" s="7">
        <v>0</v>
      </c>
      <c r="J150" s="7"/>
      <c r="N150" s="7"/>
      <c r="R150" s="7"/>
      <c r="V150" s="7"/>
    </row>
    <row r="151" spans="1:24">
      <c r="A151" t="e">
        <f t="shared" si="2"/>
        <v>#N/A</v>
      </c>
      <c r="B151" s="3" t="s">
        <v>171</v>
      </c>
      <c r="C151" t="s">
        <v>687</v>
      </c>
      <c r="D151" t="s">
        <v>224</v>
      </c>
      <c r="E151" s="7">
        <v>1</v>
      </c>
      <c r="G151" s="7">
        <v>4</v>
      </c>
      <c r="H151" t="s">
        <v>997</v>
      </c>
      <c r="I151" t="s">
        <v>737</v>
      </c>
      <c r="J151" s="7">
        <v>1</v>
      </c>
      <c r="K151" t="s">
        <v>998</v>
      </c>
      <c r="L151" s="7">
        <v>2509</v>
      </c>
      <c r="M151" s="7">
        <v>1316</v>
      </c>
      <c r="N151" s="7">
        <v>1</v>
      </c>
      <c r="O151" t="s">
        <v>975</v>
      </c>
      <c r="P151" s="7">
        <v>12468</v>
      </c>
      <c r="Q151" s="7">
        <v>11283</v>
      </c>
      <c r="R151" s="7">
        <v>0</v>
      </c>
      <c r="V151" s="7">
        <v>1</v>
      </c>
      <c r="W151" s="11" t="s">
        <v>999</v>
      </c>
      <c r="X151" s="10" t="s">
        <v>1000</v>
      </c>
    </row>
    <row r="152" spans="1:24">
      <c r="A152">
        <f t="shared" si="2"/>
        <v>1</v>
      </c>
      <c r="B152" s="3" t="s">
        <v>172</v>
      </c>
      <c r="C152" t="s">
        <v>687</v>
      </c>
      <c r="D152" t="s">
        <v>224</v>
      </c>
      <c r="E152" s="7">
        <v>1</v>
      </c>
      <c r="F152" s="7">
        <v>40000000</v>
      </c>
      <c r="G152" s="7">
        <v>16</v>
      </c>
      <c r="H152" t="s">
        <v>709</v>
      </c>
      <c r="I152" t="s">
        <v>688</v>
      </c>
      <c r="J152" s="7">
        <v>1</v>
      </c>
      <c r="K152" t="s">
        <v>1001</v>
      </c>
      <c r="L152" s="7">
        <v>1185</v>
      </c>
      <c r="M152" s="7">
        <v>35400</v>
      </c>
      <c r="N152" s="7">
        <v>1</v>
      </c>
      <c r="O152" t="s">
        <v>1002</v>
      </c>
      <c r="P152" s="9" t="s">
        <v>1003</v>
      </c>
      <c r="Q152" s="9" t="s">
        <v>1004</v>
      </c>
      <c r="R152" s="7">
        <v>1</v>
      </c>
      <c r="S152" t="s">
        <v>1005</v>
      </c>
      <c r="T152" s="7">
        <v>59</v>
      </c>
      <c r="U152" s="7">
        <v>19000</v>
      </c>
      <c r="V152" s="7">
        <v>1</v>
      </c>
      <c r="W152" s="11" t="s">
        <v>1006</v>
      </c>
      <c r="X152" s="10" t="s">
        <v>1007</v>
      </c>
    </row>
    <row r="153" spans="1:24">
      <c r="A153">
        <f t="shared" si="2"/>
        <v>1</v>
      </c>
      <c r="B153" s="3" t="s">
        <v>173</v>
      </c>
      <c r="C153">
        <v>47</v>
      </c>
      <c r="D153" t="s">
        <v>224</v>
      </c>
      <c r="E153" s="7">
        <v>1</v>
      </c>
      <c r="F153" s="7">
        <v>70000000</v>
      </c>
      <c r="G153" s="7">
        <v>10</v>
      </c>
      <c r="H153" t="s">
        <v>664</v>
      </c>
      <c r="I153" t="s">
        <v>791</v>
      </c>
      <c r="J153" s="7">
        <v>1</v>
      </c>
      <c r="K153" t="s">
        <v>1008</v>
      </c>
      <c r="L153" s="7">
        <v>6712</v>
      </c>
      <c r="M153" s="7">
        <v>20400000</v>
      </c>
      <c r="N153" s="7">
        <v>1</v>
      </c>
      <c r="O153" t="s">
        <v>1009</v>
      </c>
      <c r="P153" s="9">
        <v>11186392</v>
      </c>
      <c r="Q153" s="9" t="s">
        <v>1010</v>
      </c>
      <c r="R153" s="7">
        <v>1</v>
      </c>
      <c r="S153" s="7" t="s">
        <v>1008</v>
      </c>
      <c r="T153" s="7">
        <v>1497</v>
      </c>
      <c r="U153" s="7">
        <v>12200000</v>
      </c>
      <c r="V153" s="7">
        <v>1</v>
      </c>
      <c r="W153" s="11" t="s">
        <v>1011</v>
      </c>
      <c r="X153" s="10">
        <v>4758185779</v>
      </c>
    </row>
    <row r="154" spans="1:24">
      <c r="A154">
        <f t="shared" si="2"/>
        <v>1</v>
      </c>
      <c r="B154" s="3" t="s">
        <v>174</v>
      </c>
      <c r="C154" t="s">
        <v>687</v>
      </c>
      <c r="D154" t="s">
        <v>224</v>
      </c>
      <c r="E154" s="7">
        <v>0</v>
      </c>
      <c r="J154" s="7"/>
      <c r="N154" s="7"/>
      <c r="R154" s="7"/>
      <c r="V154" s="7"/>
    </row>
    <row r="155" spans="1:24">
      <c r="A155">
        <f t="shared" si="2"/>
        <v>1</v>
      </c>
      <c r="B155" s="3" t="s">
        <v>175</v>
      </c>
      <c r="C155">
        <v>74</v>
      </c>
      <c r="D155" t="s">
        <v>224</v>
      </c>
      <c r="E155" s="7">
        <v>1</v>
      </c>
      <c r="F155" s="7">
        <v>100000000</v>
      </c>
      <c r="G155" s="7">
        <v>31</v>
      </c>
      <c r="H155" t="s">
        <v>709</v>
      </c>
      <c r="I155" t="s">
        <v>664</v>
      </c>
      <c r="J155" s="7">
        <v>1</v>
      </c>
      <c r="K155" t="s">
        <v>976</v>
      </c>
      <c r="L155" s="7">
        <v>1125</v>
      </c>
      <c r="M155" s="7">
        <v>442000</v>
      </c>
      <c r="N155" s="7">
        <v>0</v>
      </c>
      <c r="R155" s="7">
        <v>1</v>
      </c>
      <c r="S155" t="s">
        <v>1012</v>
      </c>
      <c r="T155" s="7">
        <v>168</v>
      </c>
      <c r="U155" s="7">
        <v>311000</v>
      </c>
      <c r="V155" s="7">
        <v>1</v>
      </c>
      <c r="W155" s="11" t="s">
        <v>1013</v>
      </c>
      <c r="X155" s="10" t="s">
        <v>1014</v>
      </c>
    </row>
    <row r="156" spans="1:24">
      <c r="A156">
        <f t="shared" si="2"/>
        <v>1</v>
      </c>
      <c r="B156" s="3" t="s">
        <v>176</v>
      </c>
      <c r="C156" t="s">
        <v>687</v>
      </c>
      <c r="D156" t="s">
        <v>224</v>
      </c>
      <c r="E156" s="7">
        <v>0</v>
      </c>
      <c r="J156" s="7"/>
      <c r="N156" s="7"/>
      <c r="R156" s="7"/>
      <c r="V156" s="7"/>
    </row>
    <row r="157" spans="1:24">
      <c r="A157">
        <f t="shared" si="2"/>
        <v>1</v>
      </c>
      <c r="B157" s="3" t="s">
        <v>177</v>
      </c>
      <c r="C157" t="s">
        <v>687</v>
      </c>
      <c r="D157" t="s">
        <v>224</v>
      </c>
      <c r="E157" s="7">
        <v>1</v>
      </c>
      <c r="F157" s="7">
        <v>75000000</v>
      </c>
      <c r="G157" s="7">
        <v>6</v>
      </c>
      <c r="H157" t="s">
        <v>697</v>
      </c>
      <c r="I157" t="s">
        <v>890</v>
      </c>
      <c r="J157" s="7">
        <v>1</v>
      </c>
      <c r="K157" t="s">
        <v>1015</v>
      </c>
      <c r="L157" s="7">
        <v>20</v>
      </c>
      <c r="M157" s="7">
        <v>155000</v>
      </c>
      <c r="N157" s="7">
        <v>1</v>
      </c>
      <c r="O157" t="s">
        <v>1015</v>
      </c>
      <c r="P157" s="9" t="s">
        <v>1016</v>
      </c>
      <c r="Q157" s="9" t="s">
        <v>1017</v>
      </c>
      <c r="R157" s="7">
        <v>1</v>
      </c>
      <c r="S157" t="s">
        <v>977</v>
      </c>
      <c r="T157" s="7">
        <v>12</v>
      </c>
      <c r="U157" s="7">
        <v>268000</v>
      </c>
      <c r="V157" s="7">
        <v>1</v>
      </c>
      <c r="W157" s="11" t="s">
        <v>1018</v>
      </c>
      <c r="X157" s="10" t="s">
        <v>1019</v>
      </c>
    </row>
    <row r="158" spans="1:24">
      <c r="A158">
        <f t="shared" si="2"/>
        <v>1</v>
      </c>
      <c r="B158" s="3" t="s">
        <v>178</v>
      </c>
      <c r="C158">
        <v>71</v>
      </c>
      <c r="D158" t="s">
        <v>224</v>
      </c>
      <c r="E158" s="7">
        <v>1</v>
      </c>
      <c r="F158" s="7">
        <v>100000000</v>
      </c>
      <c r="G158" s="7">
        <v>25</v>
      </c>
      <c r="H158" t="s">
        <v>791</v>
      </c>
      <c r="I158" t="s">
        <v>709</v>
      </c>
      <c r="J158" s="7">
        <v>1</v>
      </c>
      <c r="K158" t="s">
        <v>1020</v>
      </c>
      <c r="L158" s="7">
        <v>2118</v>
      </c>
      <c r="M158" s="7">
        <v>148000</v>
      </c>
      <c r="N158" s="7">
        <v>1</v>
      </c>
      <c r="O158" t="s">
        <v>1020</v>
      </c>
      <c r="P158" s="9" t="s">
        <v>1021</v>
      </c>
      <c r="Q158" s="9" t="s">
        <v>1022</v>
      </c>
      <c r="R158" s="7">
        <v>1</v>
      </c>
      <c r="S158" t="s">
        <v>1020</v>
      </c>
      <c r="T158" s="7">
        <v>204</v>
      </c>
      <c r="U158" s="7">
        <v>58600</v>
      </c>
      <c r="V158" s="7">
        <v>1</v>
      </c>
      <c r="W158" s="11" t="s">
        <v>1023</v>
      </c>
      <c r="X158" s="10" t="s">
        <v>1024</v>
      </c>
    </row>
    <row r="159" spans="1:24">
      <c r="A159">
        <f t="shared" si="2"/>
        <v>1</v>
      </c>
      <c r="B159" s="3" t="s">
        <v>179</v>
      </c>
      <c r="C159">
        <v>51</v>
      </c>
      <c r="D159" t="s">
        <v>224</v>
      </c>
      <c r="E159" s="7">
        <v>1</v>
      </c>
      <c r="F159" s="7">
        <v>30000000</v>
      </c>
      <c r="G159" s="7">
        <v>9</v>
      </c>
      <c r="H159" t="s">
        <v>664</v>
      </c>
      <c r="I159" t="s">
        <v>709</v>
      </c>
      <c r="J159" s="7">
        <v>1</v>
      </c>
      <c r="K159" t="s">
        <v>978</v>
      </c>
      <c r="L159" s="7">
        <v>5370</v>
      </c>
      <c r="M159" s="7">
        <v>231000</v>
      </c>
      <c r="N159" s="7">
        <v>1</v>
      </c>
      <c r="O159" t="s">
        <v>1029</v>
      </c>
      <c r="P159" s="9" t="s">
        <v>1030</v>
      </c>
      <c r="Q159" s="9" t="s">
        <v>1031</v>
      </c>
      <c r="R159" s="7">
        <v>1</v>
      </c>
      <c r="S159" t="s">
        <v>1032</v>
      </c>
      <c r="T159" s="7">
        <v>1530</v>
      </c>
      <c r="U159" s="7">
        <v>100000</v>
      </c>
      <c r="V159" s="7">
        <v>1</v>
      </c>
      <c r="W159" s="11" t="s">
        <v>1033</v>
      </c>
      <c r="X159" s="10" t="s">
        <v>1034</v>
      </c>
    </row>
    <row r="160" spans="1:24">
      <c r="A160">
        <f t="shared" si="2"/>
        <v>1</v>
      </c>
      <c r="B160" s="3" t="s">
        <v>180</v>
      </c>
      <c r="C160" t="s">
        <v>687</v>
      </c>
      <c r="D160" t="s">
        <v>224</v>
      </c>
      <c r="E160" s="7">
        <v>1</v>
      </c>
      <c r="F160" s="7">
        <v>110000000</v>
      </c>
      <c r="G160" s="7">
        <v>18</v>
      </c>
      <c r="H160" t="s">
        <v>688</v>
      </c>
      <c r="I160" t="s">
        <v>706</v>
      </c>
      <c r="J160" s="7">
        <v>1</v>
      </c>
      <c r="K160" t="s">
        <v>979</v>
      </c>
      <c r="L160" s="7">
        <v>3960</v>
      </c>
      <c r="M160" s="7">
        <v>353000</v>
      </c>
      <c r="N160" s="7">
        <v>1</v>
      </c>
      <c r="O160" t="s">
        <v>979</v>
      </c>
      <c r="P160" s="9" t="s">
        <v>1036</v>
      </c>
      <c r="Q160" s="9" t="s">
        <v>1037</v>
      </c>
      <c r="R160" s="7">
        <v>1</v>
      </c>
      <c r="S160" t="s">
        <v>979</v>
      </c>
      <c r="T160" s="7">
        <v>1329</v>
      </c>
      <c r="U160" s="7">
        <v>860000</v>
      </c>
      <c r="V160" s="7">
        <v>1</v>
      </c>
      <c r="W160" s="11" t="s">
        <v>1038</v>
      </c>
      <c r="X160" s="10" t="s">
        <v>1039</v>
      </c>
    </row>
    <row r="161" spans="1:24">
      <c r="A161">
        <f t="shared" si="2"/>
        <v>1</v>
      </c>
      <c r="B161" s="3" t="s">
        <v>181</v>
      </c>
      <c r="C161">
        <v>42</v>
      </c>
      <c r="D161" t="s">
        <v>224</v>
      </c>
      <c r="E161" s="7">
        <v>1</v>
      </c>
      <c r="F161" s="7">
        <v>75000000</v>
      </c>
      <c r="G161" s="7">
        <v>11</v>
      </c>
      <c r="H161" t="s">
        <v>791</v>
      </c>
      <c r="I161" t="s">
        <v>664</v>
      </c>
      <c r="J161" s="7">
        <v>1</v>
      </c>
      <c r="K161" t="s">
        <v>980</v>
      </c>
      <c r="L161" s="7">
        <v>6222</v>
      </c>
      <c r="M161" s="7">
        <v>51200000</v>
      </c>
      <c r="N161" s="7">
        <v>1</v>
      </c>
      <c r="O161" s="7" t="s">
        <v>980</v>
      </c>
      <c r="P161" s="9" t="s">
        <v>1040</v>
      </c>
      <c r="Q161" s="9" t="s">
        <v>1041</v>
      </c>
      <c r="R161" s="7">
        <v>1</v>
      </c>
      <c r="S161" s="7" t="s">
        <v>980</v>
      </c>
      <c r="T161" s="7">
        <v>1400</v>
      </c>
      <c r="U161" s="7">
        <v>56700000</v>
      </c>
      <c r="V161" s="7">
        <v>1</v>
      </c>
      <c r="W161" s="11" t="s">
        <v>1042</v>
      </c>
      <c r="X161" s="10" t="s">
        <v>1043</v>
      </c>
    </row>
    <row r="162" spans="1:24">
      <c r="A162" t="e">
        <f t="shared" si="2"/>
        <v>#N/A</v>
      </c>
      <c r="B162" s="3" t="s">
        <v>182</v>
      </c>
      <c r="C162">
        <v>43</v>
      </c>
      <c r="D162" t="s">
        <v>224</v>
      </c>
      <c r="E162" s="7">
        <v>1</v>
      </c>
      <c r="G162" s="7">
        <v>5</v>
      </c>
      <c r="H162" t="s">
        <v>709</v>
      </c>
      <c r="I162" t="s">
        <v>665</v>
      </c>
      <c r="J162" s="7">
        <v>1</v>
      </c>
      <c r="K162" t="s">
        <v>1044</v>
      </c>
      <c r="L162" s="7">
        <v>8514</v>
      </c>
      <c r="M162" s="7">
        <v>37200</v>
      </c>
      <c r="N162" s="7">
        <v>1</v>
      </c>
      <c r="O162" t="s">
        <v>981</v>
      </c>
      <c r="P162" s="9" t="s">
        <v>1046</v>
      </c>
      <c r="Q162" s="9">
        <v>236209</v>
      </c>
      <c r="R162" s="7">
        <v>1</v>
      </c>
      <c r="S162" t="s">
        <v>1044</v>
      </c>
      <c r="T162" s="7">
        <v>806</v>
      </c>
      <c r="U162" s="7">
        <v>53800</v>
      </c>
      <c r="V162" s="7">
        <v>1</v>
      </c>
      <c r="W162" s="11" t="s">
        <v>1047</v>
      </c>
      <c r="X162" s="10" t="s">
        <v>1048</v>
      </c>
    </row>
    <row r="163" spans="1:24">
      <c r="A163">
        <f t="shared" si="2"/>
        <v>1</v>
      </c>
      <c r="B163" s="3" t="s">
        <v>183</v>
      </c>
      <c r="C163">
        <v>43</v>
      </c>
      <c r="D163" t="s">
        <v>224</v>
      </c>
      <c r="E163" s="7">
        <v>1</v>
      </c>
      <c r="G163" s="7">
        <v>8</v>
      </c>
      <c r="H163" t="s">
        <v>664</v>
      </c>
      <c r="I163" t="s">
        <v>732</v>
      </c>
      <c r="J163" s="7">
        <v>1</v>
      </c>
      <c r="K163" t="s">
        <v>982</v>
      </c>
      <c r="L163" s="7">
        <v>16400</v>
      </c>
      <c r="M163" s="7">
        <v>3810000</v>
      </c>
      <c r="N163" s="7">
        <v>1</v>
      </c>
      <c r="O163" t="s">
        <v>1049</v>
      </c>
      <c r="P163" s="9" t="s">
        <v>1050</v>
      </c>
      <c r="Q163" s="9" t="s">
        <v>1051</v>
      </c>
      <c r="R163" s="7">
        <v>1</v>
      </c>
      <c r="S163" t="s">
        <v>1049</v>
      </c>
      <c r="T163" s="7">
        <v>612</v>
      </c>
      <c r="U163" s="7">
        <v>5100000</v>
      </c>
      <c r="V163" s="7">
        <v>1</v>
      </c>
      <c r="W163" s="11" t="s">
        <v>1052</v>
      </c>
      <c r="X163" s="10" t="s">
        <v>1053</v>
      </c>
    </row>
    <row r="164" spans="1:24">
      <c r="A164">
        <f t="shared" si="2"/>
        <v>1</v>
      </c>
      <c r="B164" s="3" t="s">
        <v>184</v>
      </c>
      <c r="C164" t="s">
        <v>687</v>
      </c>
      <c r="D164" t="s">
        <v>224</v>
      </c>
      <c r="E164" s="7">
        <v>0</v>
      </c>
      <c r="J164" s="7"/>
      <c r="N164" s="7"/>
      <c r="R164" s="7"/>
      <c r="V164" s="7"/>
    </row>
    <row r="165" spans="1:24">
      <c r="A165" t="e">
        <f t="shared" si="2"/>
        <v>#N/A</v>
      </c>
      <c r="B165" s="3" t="s">
        <v>185</v>
      </c>
      <c r="C165" t="s">
        <v>687</v>
      </c>
      <c r="D165" t="s">
        <v>224</v>
      </c>
      <c r="E165" s="7">
        <v>1</v>
      </c>
      <c r="F165" s="7">
        <v>10000000</v>
      </c>
      <c r="G165" s="7">
        <v>12</v>
      </c>
      <c r="H165" t="s">
        <v>706</v>
      </c>
      <c r="I165" t="s">
        <v>1056</v>
      </c>
      <c r="J165" s="7">
        <v>1</v>
      </c>
      <c r="K165" t="s">
        <v>983</v>
      </c>
      <c r="L165" s="7">
        <v>1834</v>
      </c>
      <c r="M165" s="7">
        <v>957000</v>
      </c>
      <c r="N165" s="7">
        <v>1</v>
      </c>
      <c r="O165" t="s">
        <v>983</v>
      </c>
      <c r="P165" s="9" t="s">
        <v>1054</v>
      </c>
      <c r="Q165" s="9" t="s">
        <v>1055</v>
      </c>
      <c r="R165" s="7">
        <v>1</v>
      </c>
      <c r="S165" t="s">
        <v>1057</v>
      </c>
      <c r="T165" s="7">
        <v>837</v>
      </c>
      <c r="U165" s="7">
        <v>1200000</v>
      </c>
      <c r="V165" s="7">
        <v>1</v>
      </c>
      <c r="W165" s="11" t="s">
        <v>1058</v>
      </c>
      <c r="X165" s="10" t="s">
        <v>1059</v>
      </c>
    </row>
    <row r="166" spans="1:24">
      <c r="A166" t="e">
        <f t="shared" si="2"/>
        <v>#N/A</v>
      </c>
      <c r="B166" s="3" t="s">
        <v>186</v>
      </c>
      <c r="C166" t="s">
        <v>687</v>
      </c>
      <c r="D166" t="s">
        <v>224</v>
      </c>
      <c r="E166" s="7">
        <v>0</v>
      </c>
      <c r="J166" s="7"/>
      <c r="N166" s="7"/>
      <c r="R166" s="7"/>
      <c r="V166" s="7"/>
    </row>
    <row r="167" spans="1:24">
      <c r="A167" t="e">
        <f t="shared" si="2"/>
        <v>#N/A</v>
      </c>
      <c r="B167" s="3" t="s">
        <v>187</v>
      </c>
      <c r="C167" t="s">
        <v>687</v>
      </c>
      <c r="D167" t="s">
        <v>224</v>
      </c>
      <c r="E167" s="7">
        <v>1</v>
      </c>
      <c r="F167" s="7">
        <v>2000000</v>
      </c>
      <c r="G167" s="7">
        <v>6</v>
      </c>
      <c r="H167" t="s">
        <v>698</v>
      </c>
      <c r="I167" t="s">
        <v>688</v>
      </c>
      <c r="J167" s="7">
        <v>1</v>
      </c>
      <c r="K167" t="s">
        <v>1063</v>
      </c>
      <c r="L167" s="7">
        <v>4945</v>
      </c>
      <c r="M167" s="7">
        <v>6197</v>
      </c>
      <c r="N167" s="7">
        <v>1</v>
      </c>
      <c r="O167" t="s">
        <v>1060</v>
      </c>
      <c r="P167" s="9" t="s">
        <v>1061</v>
      </c>
      <c r="Q167" s="9" t="s">
        <v>1062</v>
      </c>
      <c r="R167" s="7">
        <v>0</v>
      </c>
      <c r="V167" s="7">
        <v>1</v>
      </c>
      <c r="W167" s="7">
        <v>1803</v>
      </c>
      <c r="X167" s="10" t="s">
        <v>1064</v>
      </c>
    </row>
    <row r="168" spans="1:24">
      <c r="A168" t="e">
        <f t="shared" si="2"/>
        <v>#N/A</v>
      </c>
      <c r="B168" s="3" t="s">
        <v>188</v>
      </c>
      <c r="C168" t="s">
        <v>687</v>
      </c>
      <c r="D168" t="s">
        <v>224</v>
      </c>
      <c r="E168" s="7">
        <v>0</v>
      </c>
      <c r="J168" s="7"/>
      <c r="N168" s="7"/>
      <c r="R168" s="7"/>
      <c r="V168" s="7"/>
    </row>
    <row r="169" spans="1:24">
      <c r="A169">
        <f t="shared" si="2"/>
        <v>1</v>
      </c>
      <c r="B169" s="3" t="s">
        <v>189</v>
      </c>
      <c r="C169">
        <v>58</v>
      </c>
      <c r="D169" t="s">
        <v>224</v>
      </c>
      <c r="E169" s="7">
        <v>1</v>
      </c>
      <c r="F169" s="7">
        <v>19000000</v>
      </c>
      <c r="G169" s="7">
        <v>8</v>
      </c>
      <c r="H169" t="s">
        <v>1065</v>
      </c>
      <c r="I169" t="s">
        <v>664</v>
      </c>
      <c r="J169" s="7">
        <v>1</v>
      </c>
      <c r="K169" t="s">
        <v>984</v>
      </c>
      <c r="L169" s="7">
        <v>1775</v>
      </c>
      <c r="M169" s="7">
        <v>33900</v>
      </c>
      <c r="N169" s="7">
        <v>1</v>
      </c>
      <c r="O169" t="s">
        <v>984</v>
      </c>
      <c r="P169" s="9" t="s">
        <v>1066</v>
      </c>
      <c r="Q169" s="9" t="s">
        <v>1067</v>
      </c>
      <c r="R169" s="7">
        <v>1</v>
      </c>
      <c r="S169" t="s">
        <v>1068</v>
      </c>
      <c r="T169" s="7">
        <v>127</v>
      </c>
      <c r="U169" s="7">
        <v>35400</v>
      </c>
      <c r="V169" s="7">
        <v>1</v>
      </c>
      <c r="W169" s="11" t="s">
        <v>1069</v>
      </c>
      <c r="X169" s="10" t="s">
        <v>1070</v>
      </c>
    </row>
    <row r="170" spans="1:24">
      <c r="A170">
        <f t="shared" si="2"/>
        <v>1</v>
      </c>
      <c r="B170" s="3" t="s">
        <v>190</v>
      </c>
      <c r="C170" t="s">
        <v>687</v>
      </c>
      <c r="D170" t="s">
        <v>224</v>
      </c>
      <c r="E170" s="7">
        <v>0</v>
      </c>
      <c r="J170" s="7"/>
      <c r="N170" s="7"/>
      <c r="R170" s="7"/>
      <c r="V170" s="7"/>
    </row>
    <row r="171" spans="1:24">
      <c r="A171">
        <f t="shared" si="2"/>
        <v>1</v>
      </c>
      <c r="B171" s="3" t="s">
        <v>191</v>
      </c>
      <c r="C171" t="s">
        <v>687</v>
      </c>
      <c r="D171" t="s">
        <v>224</v>
      </c>
      <c r="E171" s="7">
        <v>1</v>
      </c>
      <c r="F171" s="7">
        <v>40000000</v>
      </c>
      <c r="G171" s="7">
        <v>5</v>
      </c>
      <c r="H171" t="s">
        <v>706</v>
      </c>
      <c r="I171" t="s">
        <v>698</v>
      </c>
      <c r="J171" s="7">
        <v>1</v>
      </c>
      <c r="K171" t="s">
        <v>1025</v>
      </c>
      <c r="L171" s="7">
        <v>385</v>
      </c>
      <c r="M171" s="7">
        <v>1390000</v>
      </c>
      <c r="N171" s="7">
        <v>1</v>
      </c>
      <c r="O171" t="s">
        <v>1025</v>
      </c>
      <c r="P171" s="9" t="s">
        <v>1071</v>
      </c>
      <c r="Q171" s="9" t="s">
        <v>1072</v>
      </c>
      <c r="R171" s="7">
        <v>1</v>
      </c>
      <c r="S171" t="s">
        <v>1025</v>
      </c>
      <c r="T171" s="7">
        <v>255</v>
      </c>
      <c r="U171" s="7">
        <v>1800000</v>
      </c>
      <c r="V171" s="7">
        <v>1</v>
      </c>
      <c r="W171" s="11" t="s">
        <v>1073</v>
      </c>
      <c r="X171" s="10" t="s">
        <v>1074</v>
      </c>
    </row>
    <row r="172" spans="1:24">
      <c r="A172">
        <f t="shared" si="2"/>
        <v>1</v>
      </c>
      <c r="B172" s="3" t="s">
        <v>192</v>
      </c>
      <c r="C172">
        <v>77</v>
      </c>
      <c r="D172" t="s">
        <v>224</v>
      </c>
      <c r="E172" s="7">
        <v>1</v>
      </c>
      <c r="G172" s="7">
        <v>30</v>
      </c>
      <c r="H172" t="s">
        <v>701</v>
      </c>
      <c r="I172" t="s">
        <v>707</v>
      </c>
      <c r="J172" s="7">
        <v>1</v>
      </c>
      <c r="K172" t="s">
        <v>1075</v>
      </c>
      <c r="L172" s="7">
        <v>1316</v>
      </c>
      <c r="M172" s="7">
        <v>16700</v>
      </c>
      <c r="N172" s="7">
        <v>1</v>
      </c>
      <c r="O172" t="s">
        <v>1026</v>
      </c>
      <c r="P172" s="9">
        <v>175159</v>
      </c>
      <c r="Q172" s="9" t="s">
        <v>1076</v>
      </c>
      <c r="R172" s="7">
        <v>1</v>
      </c>
      <c r="S172" t="s">
        <v>1075</v>
      </c>
      <c r="T172" s="7">
        <v>254</v>
      </c>
      <c r="U172" s="7">
        <v>15300</v>
      </c>
      <c r="V172" s="7">
        <v>1</v>
      </c>
      <c r="W172" s="11" t="s">
        <v>1077</v>
      </c>
      <c r="X172" s="10" t="s">
        <v>1078</v>
      </c>
    </row>
    <row r="173" spans="1:24">
      <c r="A173">
        <f t="shared" si="2"/>
        <v>1</v>
      </c>
      <c r="B173" s="3" t="s">
        <v>193</v>
      </c>
      <c r="C173" t="s">
        <v>687</v>
      </c>
      <c r="D173" t="s">
        <v>224</v>
      </c>
      <c r="E173" s="7">
        <v>0</v>
      </c>
      <c r="J173" s="7"/>
      <c r="N173" s="7"/>
      <c r="R173" s="7"/>
      <c r="V173" s="7"/>
    </row>
    <row r="174" spans="1:24">
      <c r="A174">
        <f t="shared" si="2"/>
        <v>1</v>
      </c>
      <c r="B174" s="3" t="s">
        <v>194</v>
      </c>
      <c r="C174">
        <v>57</v>
      </c>
      <c r="D174" t="s">
        <v>224</v>
      </c>
      <c r="E174" s="7">
        <v>1</v>
      </c>
      <c r="F174" s="7">
        <v>75000000</v>
      </c>
      <c r="G174" s="7">
        <v>5</v>
      </c>
      <c r="H174" t="s">
        <v>664</v>
      </c>
      <c r="I174" t="s">
        <v>719</v>
      </c>
      <c r="J174" s="7">
        <v>1</v>
      </c>
      <c r="K174" t="s">
        <v>1027</v>
      </c>
      <c r="L174" s="7">
        <v>14900</v>
      </c>
      <c r="M174" s="7">
        <v>37200</v>
      </c>
      <c r="N174" s="7">
        <v>1</v>
      </c>
      <c r="O174" t="s">
        <v>1086</v>
      </c>
      <c r="P174" s="9" t="s">
        <v>1087</v>
      </c>
      <c r="Q174" s="9" t="s">
        <v>1088</v>
      </c>
      <c r="R174">
        <v>1</v>
      </c>
      <c r="S174" t="s">
        <v>1086</v>
      </c>
      <c r="T174" s="7">
        <v>234</v>
      </c>
      <c r="U174" s="7">
        <v>32300</v>
      </c>
      <c r="V174" s="7">
        <v>1</v>
      </c>
      <c r="W174" s="11" t="s">
        <v>1089</v>
      </c>
      <c r="X174" s="10" t="s">
        <v>1090</v>
      </c>
    </row>
    <row r="175" spans="1:24">
      <c r="A175">
        <f t="shared" si="2"/>
        <v>1</v>
      </c>
      <c r="B175" s="3" t="s">
        <v>195</v>
      </c>
      <c r="C175" t="s">
        <v>687</v>
      </c>
      <c r="D175" t="s">
        <v>224</v>
      </c>
      <c r="E175" s="7">
        <v>0</v>
      </c>
      <c r="J175" s="7"/>
      <c r="N175" s="7"/>
      <c r="R175" s="7"/>
      <c r="V175" s="7"/>
    </row>
    <row r="176" spans="1:24">
      <c r="A176" t="e">
        <f t="shared" si="2"/>
        <v>#N/A</v>
      </c>
      <c r="B176" s="3" t="s">
        <v>196</v>
      </c>
      <c r="C176" t="s">
        <v>687</v>
      </c>
      <c r="D176" t="s">
        <v>224</v>
      </c>
      <c r="E176" s="7">
        <v>0</v>
      </c>
      <c r="J176" s="7"/>
      <c r="N176" s="7"/>
      <c r="R176" s="7"/>
      <c r="V176" s="7"/>
    </row>
    <row r="177" spans="1:24">
      <c r="A177">
        <f t="shared" si="2"/>
        <v>1</v>
      </c>
      <c r="B177" s="3" t="s">
        <v>197</v>
      </c>
      <c r="C177" t="s">
        <v>687</v>
      </c>
      <c r="D177" t="s">
        <v>224</v>
      </c>
      <c r="E177" s="7">
        <v>0</v>
      </c>
      <c r="J177" s="7"/>
      <c r="N177" s="7"/>
      <c r="R177" s="7"/>
      <c r="V177" s="7"/>
    </row>
    <row r="178" spans="1:24">
      <c r="A178" t="e">
        <f t="shared" si="2"/>
        <v>#N/A</v>
      </c>
      <c r="B178" s="3" t="s">
        <v>198</v>
      </c>
      <c r="C178" t="s">
        <v>687</v>
      </c>
      <c r="D178" t="s">
        <v>224</v>
      </c>
      <c r="E178" s="7">
        <v>1</v>
      </c>
      <c r="G178" s="7">
        <v>5</v>
      </c>
      <c r="H178" t="s">
        <v>664</v>
      </c>
      <c r="I178" t="s">
        <v>709</v>
      </c>
      <c r="J178" s="7">
        <v>0</v>
      </c>
      <c r="N178" s="7">
        <v>1</v>
      </c>
      <c r="O178" t="s">
        <v>1028</v>
      </c>
      <c r="P178" s="9" t="s">
        <v>1091</v>
      </c>
      <c r="Q178" s="9" t="s">
        <v>1092</v>
      </c>
      <c r="R178" s="7">
        <v>1</v>
      </c>
      <c r="S178" t="s">
        <v>1093</v>
      </c>
      <c r="T178" s="7">
        <v>6</v>
      </c>
      <c r="U178" s="7">
        <v>1572</v>
      </c>
      <c r="V178" s="7">
        <v>1</v>
      </c>
      <c r="W178" s="11" t="s">
        <v>1094</v>
      </c>
      <c r="X178" s="10" t="s">
        <v>1095</v>
      </c>
    </row>
    <row r="179" spans="1:24">
      <c r="A179" t="e">
        <f t="shared" si="2"/>
        <v>#N/A</v>
      </c>
      <c r="B179" s="3" t="s">
        <v>199</v>
      </c>
      <c r="C179" t="s">
        <v>687</v>
      </c>
      <c r="D179" t="s">
        <v>224</v>
      </c>
      <c r="E179" s="7">
        <v>0</v>
      </c>
      <c r="J179" s="7"/>
      <c r="N179" s="7"/>
      <c r="R179" s="7"/>
      <c r="V179" s="7"/>
    </row>
    <row r="180" spans="1:24">
      <c r="A180">
        <f t="shared" si="2"/>
        <v>1</v>
      </c>
      <c r="B180" s="3" t="s">
        <v>200</v>
      </c>
      <c r="C180" t="s">
        <v>687</v>
      </c>
      <c r="D180" t="s">
        <v>224</v>
      </c>
      <c r="E180" s="7">
        <v>0</v>
      </c>
      <c r="J180" s="7"/>
      <c r="N180" s="7"/>
      <c r="R180" s="7"/>
      <c r="V180" s="7"/>
    </row>
    <row r="181" spans="1:24">
      <c r="A181">
        <f t="shared" si="2"/>
        <v>1</v>
      </c>
      <c r="B181" s="3" t="s">
        <v>201</v>
      </c>
      <c r="C181" t="s">
        <v>687</v>
      </c>
      <c r="D181" t="s">
        <v>224</v>
      </c>
      <c r="E181" s="7">
        <v>0</v>
      </c>
      <c r="J181" s="7"/>
      <c r="N181" s="7"/>
      <c r="R181" s="7"/>
      <c r="V181" s="7"/>
    </row>
    <row r="182" spans="1:24">
      <c r="A182">
        <f t="shared" si="2"/>
        <v>1</v>
      </c>
      <c r="B182" s="3" t="s">
        <v>202</v>
      </c>
      <c r="C182" t="s">
        <v>687</v>
      </c>
      <c r="D182" t="s">
        <v>224</v>
      </c>
      <c r="E182" s="7">
        <v>0</v>
      </c>
      <c r="J182" s="7"/>
      <c r="N182" s="7"/>
      <c r="R182" s="7"/>
      <c r="V182" s="7"/>
    </row>
    <row r="183" spans="1:24">
      <c r="A183">
        <f t="shared" si="2"/>
        <v>1</v>
      </c>
      <c r="B183" s="3" t="s">
        <v>203</v>
      </c>
      <c r="C183" t="s">
        <v>687</v>
      </c>
      <c r="D183" t="s">
        <v>224</v>
      </c>
      <c r="E183" s="7">
        <v>1</v>
      </c>
      <c r="G183" s="7">
        <v>31</v>
      </c>
      <c r="H183" t="s">
        <v>707</v>
      </c>
      <c r="I183" t="s">
        <v>709</v>
      </c>
      <c r="J183" s="7">
        <v>0</v>
      </c>
      <c r="N183" s="7">
        <v>1</v>
      </c>
      <c r="O183" t="s">
        <v>1096</v>
      </c>
      <c r="P183" s="9" t="s">
        <v>1097</v>
      </c>
      <c r="Q183" s="9" t="s">
        <v>1098</v>
      </c>
      <c r="R183" s="7">
        <v>1</v>
      </c>
      <c r="S183" t="s">
        <v>1045</v>
      </c>
      <c r="T183" s="7">
        <v>24</v>
      </c>
      <c r="U183" s="7">
        <v>1573</v>
      </c>
      <c r="V183" s="7">
        <v>1</v>
      </c>
      <c r="W183" s="11" t="s">
        <v>1099</v>
      </c>
      <c r="X183" s="10" t="s">
        <v>1100</v>
      </c>
    </row>
    <row r="184" spans="1:24">
      <c r="A184">
        <f t="shared" si="2"/>
        <v>1</v>
      </c>
      <c r="B184" s="3" t="s">
        <v>204</v>
      </c>
      <c r="C184" t="s">
        <v>687</v>
      </c>
      <c r="D184" t="s">
        <v>224</v>
      </c>
      <c r="E184" s="7">
        <v>0</v>
      </c>
      <c r="J184" s="7"/>
      <c r="N184" s="7"/>
      <c r="R184" s="7"/>
      <c r="V184" s="7"/>
    </row>
    <row r="185" spans="1:24">
      <c r="A185">
        <f t="shared" si="2"/>
        <v>1</v>
      </c>
      <c r="B185" s="3" t="s">
        <v>205</v>
      </c>
      <c r="C185" t="s">
        <v>687</v>
      </c>
      <c r="D185" t="s">
        <v>224</v>
      </c>
      <c r="E185" s="7">
        <v>0</v>
      </c>
      <c r="J185" s="7"/>
      <c r="N185" s="7"/>
      <c r="R185" s="7"/>
      <c r="V185" s="7"/>
    </row>
    <row r="186" spans="1:24">
      <c r="A186" t="e">
        <f t="shared" si="2"/>
        <v>#N/A</v>
      </c>
      <c r="B186" s="3" t="s">
        <v>206</v>
      </c>
      <c r="C186" t="s">
        <v>687</v>
      </c>
      <c r="D186" t="s">
        <v>224</v>
      </c>
      <c r="E186" s="7">
        <v>1</v>
      </c>
      <c r="G186" s="7">
        <v>29</v>
      </c>
      <c r="H186" t="s">
        <v>707</v>
      </c>
      <c r="I186" t="s">
        <v>697</v>
      </c>
      <c r="J186" s="7">
        <v>1</v>
      </c>
      <c r="K186" t="s">
        <v>1101</v>
      </c>
      <c r="L186" s="7">
        <v>211</v>
      </c>
      <c r="M186" s="7">
        <v>481</v>
      </c>
      <c r="N186" s="7">
        <v>1</v>
      </c>
      <c r="O186" t="s">
        <v>1101</v>
      </c>
      <c r="P186" s="9" t="s">
        <v>1102</v>
      </c>
      <c r="Q186" s="9" t="s">
        <v>1103</v>
      </c>
      <c r="R186" s="7">
        <v>1</v>
      </c>
      <c r="S186" t="s">
        <v>1104</v>
      </c>
      <c r="T186" s="7">
        <v>83</v>
      </c>
      <c r="U186" s="7">
        <v>6170</v>
      </c>
      <c r="V186" s="7">
        <v>1</v>
      </c>
      <c r="W186" s="11" t="s">
        <v>1105</v>
      </c>
      <c r="X186" s="10" t="s">
        <v>1106</v>
      </c>
    </row>
    <row r="187" spans="1:24">
      <c r="A187" t="e">
        <f t="shared" si="2"/>
        <v>#N/A</v>
      </c>
      <c r="B187" s="3" t="s">
        <v>207</v>
      </c>
      <c r="C187" t="s">
        <v>687</v>
      </c>
      <c r="D187" t="s">
        <v>224</v>
      </c>
      <c r="E187" s="7">
        <v>0</v>
      </c>
      <c r="J187" s="7"/>
      <c r="N187" s="7"/>
      <c r="R187" s="7"/>
      <c r="V187" s="7"/>
    </row>
    <row r="188" spans="1:24">
      <c r="A188">
        <f t="shared" si="2"/>
        <v>1</v>
      </c>
      <c r="B188" s="3" t="s">
        <v>208</v>
      </c>
      <c r="C188" t="s">
        <v>687</v>
      </c>
      <c r="D188" t="s">
        <v>224</v>
      </c>
      <c r="E188" s="7">
        <v>1</v>
      </c>
      <c r="F188" s="7">
        <v>85000000</v>
      </c>
      <c r="G188" s="7">
        <v>5</v>
      </c>
      <c r="H188" t="s">
        <v>707</v>
      </c>
      <c r="I188" t="s">
        <v>665</v>
      </c>
      <c r="J188" s="7">
        <v>1</v>
      </c>
      <c r="K188" t="s">
        <v>1107</v>
      </c>
      <c r="L188" s="7">
        <v>2993</v>
      </c>
      <c r="M188" s="7">
        <v>107000</v>
      </c>
      <c r="N188" s="7">
        <v>1</v>
      </c>
      <c r="O188" t="s">
        <v>1107</v>
      </c>
      <c r="P188" s="9" t="s">
        <v>1108</v>
      </c>
      <c r="Q188" s="9">
        <v>1798635</v>
      </c>
      <c r="R188" s="7">
        <v>1</v>
      </c>
      <c r="S188" t="s">
        <v>1107</v>
      </c>
      <c r="T188" s="7">
        <v>169</v>
      </c>
      <c r="U188" s="7">
        <v>126000</v>
      </c>
      <c r="V188" s="7">
        <v>1</v>
      </c>
      <c r="W188" s="11" t="s">
        <v>1109</v>
      </c>
      <c r="X188" s="10" t="s">
        <v>1110</v>
      </c>
    </row>
    <row r="189" spans="1:24">
      <c r="A189">
        <f t="shared" si="2"/>
        <v>1</v>
      </c>
      <c r="B189" s="3" t="s">
        <v>209</v>
      </c>
      <c r="C189">
        <v>51</v>
      </c>
      <c r="D189" t="s">
        <v>224</v>
      </c>
      <c r="E189" s="7">
        <v>1</v>
      </c>
      <c r="F189" s="7">
        <v>67000000</v>
      </c>
      <c r="G189" s="7">
        <v>8</v>
      </c>
      <c r="H189" t="s">
        <v>707</v>
      </c>
      <c r="I189" t="s">
        <v>697</v>
      </c>
      <c r="J189" s="7">
        <v>1</v>
      </c>
      <c r="K189" t="s">
        <v>1079</v>
      </c>
      <c r="L189" s="7">
        <v>18000</v>
      </c>
      <c r="M189" s="7">
        <v>1700000</v>
      </c>
      <c r="N189" s="7">
        <v>1</v>
      </c>
      <c r="O189" t="s">
        <v>1079</v>
      </c>
      <c r="P189" s="9">
        <v>3712485</v>
      </c>
      <c r="Q189" s="9" t="s">
        <v>1111</v>
      </c>
      <c r="R189" s="7">
        <v>1</v>
      </c>
      <c r="S189" t="s">
        <v>1079</v>
      </c>
      <c r="T189" s="7">
        <v>52</v>
      </c>
      <c r="U189" s="7">
        <v>2900000</v>
      </c>
      <c r="V189" s="7">
        <v>1</v>
      </c>
      <c r="W189" s="11" t="s">
        <v>1112</v>
      </c>
      <c r="X189" s="10" t="s">
        <v>1113</v>
      </c>
    </row>
    <row r="190" spans="1:24">
      <c r="A190">
        <f t="shared" si="2"/>
        <v>1</v>
      </c>
      <c r="B190" s="3" t="s">
        <v>210</v>
      </c>
      <c r="C190">
        <v>92</v>
      </c>
      <c r="D190" t="s">
        <v>224</v>
      </c>
      <c r="E190" s="7">
        <v>1</v>
      </c>
      <c r="F190" s="7">
        <v>50000000</v>
      </c>
      <c r="G190" s="7">
        <v>57</v>
      </c>
      <c r="H190" t="s">
        <v>721</v>
      </c>
      <c r="I190" t="s">
        <v>857</v>
      </c>
      <c r="J190" s="7">
        <v>1</v>
      </c>
      <c r="K190" t="s">
        <v>1114</v>
      </c>
      <c r="L190" s="7">
        <v>3163</v>
      </c>
      <c r="M190" s="7">
        <v>142000</v>
      </c>
      <c r="N190" s="7">
        <v>1</v>
      </c>
      <c r="O190" t="s">
        <v>1080</v>
      </c>
      <c r="P190" s="9" t="s">
        <v>1115</v>
      </c>
      <c r="Q190" s="9">
        <v>594151</v>
      </c>
      <c r="R190" s="7">
        <v>1</v>
      </c>
      <c r="T190" s="7">
        <v>434</v>
      </c>
      <c r="U190" s="7">
        <v>184000</v>
      </c>
      <c r="V190" s="7">
        <v>1</v>
      </c>
      <c r="W190" s="11" t="s">
        <v>1116</v>
      </c>
      <c r="X190" s="10" t="s">
        <v>1117</v>
      </c>
    </row>
    <row r="191" spans="1:24">
      <c r="A191">
        <f t="shared" si="2"/>
        <v>1</v>
      </c>
      <c r="B191" s="3" t="s">
        <v>211</v>
      </c>
      <c r="C191">
        <v>55</v>
      </c>
      <c r="D191" t="s">
        <v>224</v>
      </c>
      <c r="E191" s="7">
        <v>1</v>
      </c>
      <c r="G191" s="7">
        <v>15</v>
      </c>
      <c r="H191" t="s">
        <v>690</v>
      </c>
      <c r="I191" t="s">
        <v>694</v>
      </c>
      <c r="J191" s="7">
        <v>1</v>
      </c>
      <c r="K191" t="s">
        <v>1081</v>
      </c>
      <c r="L191" s="7">
        <v>1072</v>
      </c>
      <c r="M191" s="7">
        <v>110000</v>
      </c>
      <c r="N191" s="7">
        <v>1</v>
      </c>
      <c r="O191" t="s">
        <v>1081</v>
      </c>
      <c r="P191" s="9" t="s">
        <v>1118</v>
      </c>
      <c r="Q191" s="9" t="s">
        <v>1119</v>
      </c>
      <c r="R191" s="7">
        <v>1</v>
      </c>
      <c r="S191" t="s">
        <v>1081</v>
      </c>
      <c r="T191" s="7">
        <v>574</v>
      </c>
      <c r="U191" s="7">
        <v>100000</v>
      </c>
      <c r="V191" s="7">
        <v>1</v>
      </c>
      <c r="W191" s="11" t="s">
        <v>1120</v>
      </c>
      <c r="X191" s="10" t="s">
        <v>1121</v>
      </c>
    </row>
    <row r="192" spans="1:24">
      <c r="A192">
        <f t="shared" si="2"/>
        <v>1</v>
      </c>
      <c r="B192" s="3" t="s">
        <v>212</v>
      </c>
      <c r="C192" t="s">
        <v>687</v>
      </c>
      <c r="D192" t="s">
        <v>224</v>
      </c>
      <c r="E192" s="7">
        <v>1</v>
      </c>
      <c r="F192" s="7">
        <v>40000000</v>
      </c>
      <c r="G192" s="7">
        <v>14</v>
      </c>
      <c r="H192" t="s">
        <v>709</v>
      </c>
      <c r="I192" t="s">
        <v>664</v>
      </c>
      <c r="J192" s="7">
        <v>1</v>
      </c>
      <c r="K192" t="s">
        <v>1122</v>
      </c>
      <c r="L192" s="7">
        <v>1087</v>
      </c>
      <c r="M192" s="7">
        <v>60300</v>
      </c>
      <c r="N192" s="7">
        <v>1</v>
      </c>
      <c r="O192" t="s">
        <v>1123</v>
      </c>
      <c r="P192" s="9" t="s">
        <v>1124</v>
      </c>
      <c r="Q192" s="9" t="s">
        <v>1125</v>
      </c>
      <c r="R192" s="7">
        <v>0</v>
      </c>
      <c r="V192" s="7">
        <v>1</v>
      </c>
      <c r="W192" s="11" t="s">
        <v>1126</v>
      </c>
      <c r="X192" s="10" t="s">
        <v>1127</v>
      </c>
    </row>
    <row r="193" spans="1:24">
      <c r="A193">
        <f t="shared" si="2"/>
        <v>1</v>
      </c>
      <c r="B193" s="3" t="s">
        <v>213</v>
      </c>
      <c r="C193">
        <v>40</v>
      </c>
      <c r="D193" t="s">
        <v>224</v>
      </c>
      <c r="E193" s="7">
        <v>1</v>
      </c>
      <c r="F193" s="7">
        <v>75000000</v>
      </c>
      <c r="G193" s="7">
        <v>9</v>
      </c>
      <c r="H193" t="s">
        <v>707</v>
      </c>
      <c r="I193" t="s">
        <v>664</v>
      </c>
      <c r="J193" s="7">
        <v>1</v>
      </c>
      <c r="K193" t="s">
        <v>1035</v>
      </c>
      <c r="L193" s="7">
        <v>5800</v>
      </c>
      <c r="M193" s="7">
        <v>12400000</v>
      </c>
      <c r="N193" s="7">
        <v>1</v>
      </c>
      <c r="O193" t="s">
        <v>1035</v>
      </c>
      <c r="P193" s="9" t="s">
        <v>1128</v>
      </c>
      <c r="Q193" s="9" t="s">
        <v>1129</v>
      </c>
      <c r="R193" s="7">
        <v>1</v>
      </c>
      <c r="S193" t="s">
        <v>1035</v>
      </c>
      <c r="T193" s="7">
        <v>91</v>
      </c>
      <c r="U193" s="7">
        <v>8200000</v>
      </c>
      <c r="V193" s="7">
        <v>1</v>
      </c>
      <c r="W193" s="11" t="s">
        <v>1130</v>
      </c>
      <c r="X193" s="10" t="s">
        <v>1131</v>
      </c>
    </row>
    <row r="194" spans="1:24">
      <c r="A194">
        <f t="shared" si="2"/>
        <v>1</v>
      </c>
      <c r="B194" s="3" t="s">
        <v>214</v>
      </c>
      <c r="C194">
        <v>73</v>
      </c>
      <c r="D194" t="s">
        <v>224</v>
      </c>
      <c r="E194" s="7">
        <v>1</v>
      </c>
      <c r="F194" s="7">
        <v>75000000</v>
      </c>
      <c r="G194" s="7">
        <v>40</v>
      </c>
      <c r="H194" t="s">
        <v>709</v>
      </c>
      <c r="I194" t="s">
        <v>707</v>
      </c>
      <c r="J194" s="7">
        <v>1</v>
      </c>
      <c r="K194" t="s">
        <v>1082</v>
      </c>
      <c r="L194" s="7">
        <v>1255</v>
      </c>
      <c r="M194" s="7">
        <v>43900</v>
      </c>
      <c r="N194" s="7">
        <v>1</v>
      </c>
      <c r="O194" t="s">
        <v>1132</v>
      </c>
      <c r="P194" s="9" t="s">
        <v>1134</v>
      </c>
      <c r="Q194" s="9" t="s">
        <v>1133</v>
      </c>
      <c r="R194" s="7">
        <v>1</v>
      </c>
      <c r="S194" t="s">
        <v>1132</v>
      </c>
      <c r="T194" s="7">
        <v>103</v>
      </c>
      <c r="U194" s="7">
        <v>30300</v>
      </c>
      <c r="V194" s="7">
        <v>1</v>
      </c>
      <c r="W194" s="11">
        <v>102419</v>
      </c>
      <c r="X194" s="10" t="s">
        <v>1135</v>
      </c>
    </row>
    <row r="195" spans="1:24">
      <c r="A195" t="e">
        <f t="shared" ref="A195:A203" si="3">IF(MATCH(B195,$B$206:$B$850,0),1,0)</f>
        <v>#N/A</v>
      </c>
      <c r="B195" s="3" t="s">
        <v>215</v>
      </c>
      <c r="C195">
        <v>56</v>
      </c>
      <c r="D195" t="s">
        <v>224</v>
      </c>
      <c r="E195" s="7">
        <v>1</v>
      </c>
      <c r="F195" s="7">
        <v>25000000</v>
      </c>
      <c r="G195" s="7">
        <v>8</v>
      </c>
      <c r="H195" t="s">
        <v>707</v>
      </c>
      <c r="I195" t="s">
        <v>664</v>
      </c>
      <c r="J195" s="7">
        <v>1</v>
      </c>
      <c r="K195" t="s">
        <v>1136</v>
      </c>
      <c r="L195" s="7">
        <v>6771</v>
      </c>
      <c r="M195" s="7">
        <v>292000</v>
      </c>
      <c r="N195" s="7">
        <v>1</v>
      </c>
      <c r="O195" t="s">
        <v>1137</v>
      </c>
      <c r="P195" s="9" t="s">
        <v>1138</v>
      </c>
      <c r="Q195" s="9" t="s">
        <v>1139</v>
      </c>
      <c r="R195" s="7">
        <v>1</v>
      </c>
      <c r="S195" t="s">
        <v>1140</v>
      </c>
      <c r="T195" s="7">
        <v>2428</v>
      </c>
      <c r="U195" s="7">
        <v>400000</v>
      </c>
      <c r="V195" s="7">
        <v>1</v>
      </c>
      <c r="W195" s="11" t="s">
        <v>1141</v>
      </c>
      <c r="X195" s="10">
        <v>443305</v>
      </c>
    </row>
    <row r="196" spans="1:24">
      <c r="A196">
        <f t="shared" si="3"/>
        <v>1</v>
      </c>
      <c r="B196" s="3" t="s">
        <v>216</v>
      </c>
      <c r="C196" t="s">
        <v>687</v>
      </c>
      <c r="D196" t="s">
        <v>224</v>
      </c>
      <c r="E196" s="7">
        <v>0</v>
      </c>
      <c r="J196" s="7"/>
      <c r="N196" s="7"/>
      <c r="R196" s="7"/>
      <c r="V196" s="7"/>
    </row>
    <row r="197" spans="1:24">
      <c r="A197">
        <f t="shared" si="3"/>
        <v>1</v>
      </c>
      <c r="B197" s="3" t="s">
        <v>217</v>
      </c>
      <c r="C197" t="s">
        <v>687</v>
      </c>
      <c r="D197" t="s">
        <v>224</v>
      </c>
      <c r="E197" s="7">
        <v>0</v>
      </c>
      <c r="J197" s="7"/>
      <c r="N197" s="7"/>
      <c r="R197" s="7"/>
      <c r="V197" s="7"/>
    </row>
    <row r="198" spans="1:24">
      <c r="A198" t="e">
        <f t="shared" si="3"/>
        <v>#N/A</v>
      </c>
      <c r="B198" s="3" t="s">
        <v>218</v>
      </c>
      <c r="C198">
        <v>59</v>
      </c>
      <c r="D198" t="s">
        <v>224</v>
      </c>
      <c r="E198" s="7">
        <v>1</v>
      </c>
      <c r="F198" s="7">
        <v>12000000</v>
      </c>
      <c r="G198" s="7">
        <v>14</v>
      </c>
      <c r="H198" t="s">
        <v>1142</v>
      </c>
      <c r="I198" t="s">
        <v>1143</v>
      </c>
      <c r="J198" s="7">
        <v>1</v>
      </c>
      <c r="K198" t="s">
        <v>1144</v>
      </c>
      <c r="L198" s="7">
        <v>3970</v>
      </c>
      <c r="M198" s="7">
        <v>5160000</v>
      </c>
      <c r="N198" s="7">
        <v>1</v>
      </c>
      <c r="O198" t="s">
        <v>1145</v>
      </c>
      <c r="P198" s="9" t="s">
        <v>1146</v>
      </c>
      <c r="Q198" s="9" t="s">
        <v>1147</v>
      </c>
      <c r="R198" s="7">
        <v>1</v>
      </c>
      <c r="S198" t="s">
        <v>1148</v>
      </c>
      <c r="T198" s="7">
        <v>1681</v>
      </c>
      <c r="U198" s="7">
        <v>427000</v>
      </c>
      <c r="V198" s="7">
        <v>1</v>
      </c>
      <c r="W198" s="11" t="s">
        <v>1149</v>
      </c>
      <c r="X198" s="10" t="s">
        <v>1150</v>
      </c>
    </row>
    <row r="199" spans="1:24">
      <c r="A199">
        <f t="shared" si="3"/>
        <v>1</v>
      </c>
      <c r="B199" s="3" t="s">
        <v>219</v>
      </c>
      <c r="C199" t="s">
        <v>687</v>
      </c>
      <c r="D199" t="s">
        <v>224</v>
      </c>
      <c r="E199" s="7">
        <v>0</v>
      </c>
      <c r="J199" s="7"/>
      <c r="N199" s="7"/>
      <c r="R199" s="7"/>
      <c r="V199" s="7"/>
    </row>
    <row r="200" spans="1:24">
      <c r="A200">
        <f t="shared" si="3"/>
        <v>1</v>
      </c>
      <c r="B200" s="3" t="s">
        <v>220</v>
      </c>
      <c r="C200" t="s">
        <v>687</v>
      </c>
      <c r="D200" t="s">
        <v>224</v>
      </c>
      <c r="E200" s="7">
        <v>0</v>
      </c>
      <c r="J200" s="7"/>
      <c r="N200" s="7"/>
      <c r="R200" s="7"/>
      <c r="V200" s="7"/>
    </row>
    <row r="201" spans="1:24">
      <c r="A201">
        <f t="shared" si="3"/>
        <v>1</v>
      </c>
      <c r="B201" s="3" t="s">
        <v>221</v>
      </c>
      <c r="C201">
        <v>50</v>
      </c>
      <c r="D201" t="s">
        <v>224</v>
      </c>
      <c r="E201" s="7">
        <v>1</v>
      </c>
      <c r="F201" s="7">
        <v>10000000</v>
      </c>
      <c r="G201" s="7">
        <v>4</v>
      </c>
      <c r="H201" t="s">
        <v>665</v>
      </c>
      <c r="J201" s="7">
        <v>0</v>
      </c>
      <c r="N201" s="7">
        <v>1</v>
      </c>
      <c r="O201" t="s">
        <v>221</v>
      </c>
      <c r="P201" s="9" t="s">
        <v>1151</v>
      </c>
      <c r="Q201" s="9" t="s">
        <v>1152</v>
      </c>
      <c r="R201" s="7">
        <v>1</v>
      </c>
      <c r="S201" t="s">
        <v>1083</v>
      </c>
      <c r="T201" s="7">
        <v>531</v>
      </c>
      <c r="U201" s="7">
        <v>32900000</v>
      </c>
      <c r="V201" s="7">
        <v>1</v>
      </c>
      <c r="W201" s="11" t="s">
        <v>1153</v>
      </c>
      <c r="X201" s="10" t="s">
        <v>1154</v>
      </c>
    </row>
    <row r="202" spans="1:24">
      <c r="A202">
        <f t="shared" si="3"/>
        <v>1</v>
      </c>
      <c r="B202" s="3" t="s">
        <v>222</v>
      </c>
      <c r="C202">
        <v>86</v>
      </c>
      <c r="D202" t="s">
        <v>224</v>
      </c>
      <c r="E202" s="7">
        <v>1</v>
      </c>
      <c r="F202" s="7">
        <v>50000000</v>
      </c>
      <c r="G202" s="7">
        <v>98</v>
      </c>
      <c r="H202" t="s">
        <v>702</v>
      </c>
      <c r="I202" t="s">
        <v>1155</v>
      </c>
      <c r="J202" s="7">
        <v>1</v>
      </c>
      <c r="K202" t="s">
        <v>1084</v>
      </c>
      <c r="L202" s="7">
        <v>175</v>
      </c>
      <c r="M202" s="7">
        <v>672000</v>
      </c>
      <c r="N202" s="7">
        <v>1</v>
      </c>
      <c r="O202" t="s">
        <v>1084</v>
      </c>
      <c r="P202" s="9">
        <v>5412760</v>
      </c>
      <c r="Q202" s="9" t="s">
        <v>1156</v>
      </c>
      <c r="R202" s="7">
        <v>1</v>
      </c>
      <c r="S202" t="s">
        <v>1157</v>
      </c>
      <c r="T202" s="7">
        <v>214</v>
      </c>
      <c r="U202" s="7">
        <v>508000</v>
      </c>
      <c r="V202" s="7">
        <v>1</v>
      </c>
      <c r="W202" s="11">
        <v>366954</v>
      </c>
      <c r="X202" s="10" t="s">
        <v>1158</v>
      </c>
    </row>
    <row r="203" spans="1:24">
      <c r="A203" t="e">
        <f t="shared" si="3"/>
        <v>#N/A</v>
      </c>
      <c r="B203" s="3" t="s">
        <v>223</v>
      </c>
      <c r="C203">
        <v>63</v>
      </c>
      <c r="D203" t="s">
        <v>224</v>
      </c>
      <c r="E203" s="7">
        <v>1</v>
      </c>
      <c r="G203" s="7">
        <v>90</v>
      </c>
      <c r="H203" t="s">
        <v>1159</v>
      </c>
      <c r="J203" s="7">
        <v>1</v>
      </c>
      <c r="K203" t="s">
        <v>1160</v>
      </c>
      <c r="L203" s="7">
        <v>661</v>
      </c>
      <c r="M203" s="7">
        <v>39300</v>
      </c>
      <c r="N203" s="7">
        <v>1</v>
      </c>
      <c r="O203" t="s">
        <v>1085</v>
      </c>
      <c r="P203" s="9" t="s">
        <v>1161</v>
      </c>
      <c r="Q203" s="9" t="s">
        <v>1162</v>
      </c>
      <c r="R203" s="7">
        <v>1</v>
      </c>
      <c r="S203" s="7" t="s">
        <v>1085</v>
      </c>
      <c r="T203" s="7">
        <v>193</v>
      </c>
      <c r="U203" s="7">
        <v>154000</v>
      </c>
      <c r="V203" s="7">
        <v>1</v>
      </c>
      <c r="W203" s="11">
        <v>110579</v>
      </c>
      <c r="X203" s="10" t="s">
        <v>1163</v>
      </c>
    </row>
    <row r="206" spans="1:24" ht="31.2">
      <c r="B206" s="4" t="s">
        <v>225</v>
      </c>
    </row>
    <row r="207" spans="1:24">
      <c r="B207" s="2"/>
    </row>
    <row r="208" spans="1:24">
      <c r="B208" s="2" t="s">
        <v>226</v>
      </c>
    </row>
    <row r="209" spans="2:2">
      <c r="B209" s="2" t="s">
        <v>227</v>
      </c>
    </row>
    <row r="210" spans="2:2">
      <c r="B210" s="2" t="s">
        <v>22</v>
      </c>
    </row>
    <row r="211" spans="2:2">
      <c r="B211" s="2" t="s">
        <v>24</v>
      </c>
    </row>
    <row r="212" spans="2:2">
      <c r="B212" s="2" t="s">
        <v>228</v>
      </c>
    </row>
    <row r="213" spans="2:2">
      <c r="B213" s="2" t="s">
        <v>229</v>
      </c>
    </row>
    <row r="214" spans="2:2">
      <c r="B214" s="2" t="s">
        <v>25</v>
      </c>
    </row>
    <row r="215" spans="2:2">
      <c r="B215" s="2" t="s">
        <v>26</v>
      </c>
    </row>
    <row r="216" spans="2:2">
      <c r="B216" s="2" t="s">
        <v>27</v>
      </c>
    </row>
    <row r="217" spans="2:2">
      <c r="B217" s="2" t="s">
        <v>29</v>
      </c>
    </row>
    <row r="218" spans="2:2">
      <c r="B218" s="2" t="s">
        <v>230</v>
      </c>
    </row>
    <row r="219" spans="2:2">
      <c r="B219" s="2" t="s">
        <v>231</v>
      </c>
    </row>
    <row r="220" spans="2:2">
      <c r="B220" s="2" t="s">
        <v>232</v>
      </c>
    </row>
    <row r="221" spans="2:2">
      <c r="B221" s="2" t="s">
        <v>233</v>
      </c>
    </row>
    <row r="222" spans="2:2">
      <c r="B222" s="2" t="s">
        <v>234</v>
      </c>
    </row>
    <row r="223" spans="2:2">
      <c r="B223" s="2" t="s">
        <v>30</v>
      </c>
    </row>
    <row r="224" spans="2:2">
      <c r="B224" s="2" t="s">
        <v>235</v>
      </c>
    </row>
    <row r="225" spans="2:2">
      <c r="B225" s="2" t="s">
        <v>31</v>
      </c>
    </row>
    <row r="226" spans="2:2">
      <c r="B226" s="2" t="s">
        <v>236</v>
      </c>
    </row>
    <row r="227" spans="2:2">
      <c r="B227" s="2" t="s">
        <v>32</v>
      </c>
    </row>
    <row r="228" spans="2:2">
      <c r="B228" s="2" t="s">
        <v>35</v>
      </c>
    </row>
    <row r="229" spans="2:2">
      <c r="B229" s="2" t="s">
        <v>237</v>
      </c>
    </row>
    <row r="230" spans="2:2">
      <c r="B230" s="2" t="s">
        <v>238</v>
      </c>
    </row>
    <row r="231" spans="2:2">
      <c r="B231" s="2" t="s">
        <v>36</v>
      </c>
    </row>
    <row r="232" spans="2:2">
      <c r="B232" s="2" t="s">
        <v>239</v>
      </c>
    </row>
    <row r="233" spans="2:2">
      <c r="B233" s="2" t="s">
        <v>240</v>
      </c>
    </row>
    <row r="234" spans="2:2">
      <c r="B234" s="2" t="s">
        <v>241</v>
      </c>
    </row>
    <row r="235" spans="2:2">
      <c r="B235" s="2" t="s">
        <v>34</v>
      </c>
    </row>
    <row r="237" spans="2:2" ht="31.2">
      <c r="B237" s="4" t="s">
        <v>242</v>
      </c>
    </row>
    <row r="238" spans="2:2">
      <c r="B238" s="2"/>
    </row>
    <row r="239" spans="2:2">
      <c r="B239" s="2" t="s">
        <v>243</v>
      </c>
    </row>
    <row r="240" spans="2:2">
      <c r="B240" s="2" t="s">
        <v>38</v>
      </c>
    </row>
    <row r="241" spans="2:2">
      <c r="B241" s="2" t="s">
        <v>39</v>
      </c>
    </row>
    <row r="242" spans="2:2">
      <c r="B242" s="2" t="s">
        <v>244</v>
      </c>
    </row>
    <row r="243" spans="2:2">
      <c r="B243" s="2" t="s">
        <v>40</v>
      </c>
    </row>
    <row r="244" spans="2:2">
      <c r="B244" s="2" t="s">
        <v>245</v>
      </c>
    </row>
    <row r="245" spans="2:2">
      <c r="B245" s="2" t="s">
        <v>246</v>
      </c>
    </row>
    <row r="246" spans="2:2">
      <c r="B246" s="2" t="s">
        <v>247</v>
      </c>
    </row>
    <row r="247" spans="2:2">
      <c r="B247" s="2" t="s">
        <v>248</v>
      </c>
    </row>
    <row r="248" spans="2:2">
      <c r="B248" s="2" t="s">
        <v>249</v>
      </c>
    </row>
    <row r="249" spans="2:2">
      <c r="B249" s="2" t="s">
        <v>250</v>
      </c>
    </row>
    <row r="250" spans="2:2">
      <c r="B250" s="2" t="s">
        <v>41</v>
      </c>
    </row>
    <row r="251" spans="2:2">
      <c r="B251" s="2" t="s">
        <v>251</v>
      </c>
    </row>
    <row r="252" spans="2:2">
      <c r="B252" s="2" t="s">
        <v>252</v>
      </c>
    </row>
    <row r="253" spans="2:2">
      <c r="B253" s="2" t="s">
        <v>253</v>
      </c>
    </row>
    <row r="254" spans="2:2">
      <c r="B254" s="2" t="s">
        <v>254</v>
      </c>
    </row>
    <row r="255" spans="2:2">
      <c r="B255" s="2" t="s">
        <v>255</v>
      </c>
    </row>
    <row r="256" spans="2:2">
      <c r="B256" s="2" t="s">
        <v>256</v>
      </c>
    </row>
    <row r="257" spans="2:2">
      <c r="B257" s="2" t="s">
        <v>257</v>
      </c>
    </row>
    <row r="258" spans="2:2">
      <c r="B258" s="2" t="s">
        <v>43</v>
      </c>
    </row>
    <row r="259" spans="2:2">
      <c r="B259" s="2" t="s">
        <v>258</v>
      </c>
    </row>
    <row r="260" spans="2:2">
      <c r="B260" s="2" t="s">
        <v>44</v>
      </c>
    </row>
    <row r="261" spans="2:2">
      <c r="B261" s="2" t="s">
        <v>259</v>
      </c>
    </row>
    <row r="262" spans="2:2">
      <c r="B262" s="2" t="s">
        <v>260</v>
      </c>
    </row>
    <row r="263" spans="2:2">
      <c r="B263" s="2" t="s">
        <v>261</v>
      </c>
    </row>
    <row r="264" spans="2:2">
      <c r="B264" s="2" t="s">
        <v>45</v>
      </c>
    </row>
    <row r="265" spans="2:2">
      <c r="B265" s="2" t="s">
        <v>262</v>
      </c>
    </row>
    <row r="266" spans="2:2">
      <c r="B266" s="2" t="s">
        <v>263</v>
      </c>
    </row>
    <row r="267" spans="2:2">
      <c r="B267" s="2" t="s">
        <v>264</v>
      </c>
    </row>
    <row r="268" spans="2:2">
      <c r="B268" s="2" t="s">
        <v>265</v>
      </c>
    </row>
    <row r="269" spans="2:2">
      <c r="B269" s="2" t="s">
        <v>266</v>
      </c>
    </row>
    <row r="270" spans="2:2">
      <c r="B270" s="2" t="s">
        <v>47</v>
      </c>
    </row>
    <row r="271" spans="2:2">
      <c r="B271" s="2" t="s">
        <v>48</v>
      </c>
    </row>
    <row r="272" spans="2:2">
      <c r="B272" s="2" t="s">
        <v>267</v>
      </c>
    </row>
    <row r="273" spans="2:2">
      <c r="B273" s="2" t="s">
        <v>268</v>
      </c>
    </row>
    <row r="274" spans="2:2">
      <c r="B274" s="2" t="s">
        <v>269</v>
      </c>
    </row>
    <row r="275" spans="2:2">
      <c r="B275" s="2" t="s">
        <v>270</v>
      </c>
    </row>
    <row r="276" spans="2:2">
      <c r="B276" s="2" t="s">
        <v>50</v>
      </c>
    </row>
    <row r="277" spans="2:2">
      <c r="B277" s="2" t="s">
        <v>271</v>
      </c>
    </row>
    <row r="278" spans="2:2">
      <c r="B278" s="2" t="s">
        <v>272</v>
      </c>
    </row>
    <row r="279" spans="2:2">
      <c r="B279" s="2" t="s">
        <v>273</v>
      </c>
    </row>
    <row r="280" spans="2:2">
      <c r="B280" s="2" t="s">
        <v>274</v>
      </c>
    </row>
    <row r="281" spans="2:2">
      <c r="B281" s="2" t="s">
        <v>275</v>
      </c>
    </row>
    <row r="282" spans="2:2">
      <c r="B282" s="2" t="s">
        <v>276</v>
      </c>
    </row>
    <row r="283" spans="2:2">
      <c r="B283" s="2" t="s">
        <v>277</v>
      </c>
    </row>
    <row r="284" spans="2:2">
      <c r="B284" s="2" t="s">
        <v>51</v>
      </c>
    </row>
    <row r="285" spans="2:2">
      <c r="B285" s="2" t="s">
        <v>278</v>
      </c>
    </row>
    <row r="286" spans="2:2">
      <c r="B286" s="2" t="s">
        <v>279</v>
      </c>
    </row>
    <row r="287" spans="2:2">
      <c r="B287" s="2" t="s">
        <v>52</v>
      </c>
    </row>
    <row r="288" spans="2:2">
      <c r="B288" s="2" t="s">
        <v>280</v>
      </c>
    </row>
    <row r="290" spans="2:2" ht="31.2">
      <c r="B290" s="4" t="s">
        <v>281</v>
      </c>
    </row>
    <row r="291" spans="2:2">
      <c r="B291" s="2"/>
    </row>
    <row r="292" spans="2:2">
      <c r="B292" s="2" t="s">
        <v>282</v>
      </c>
    </row>
    <row r="293" spans="2:2">
      <c r="B293" s="2" t="s">
        <v>283</v>
      </c>
    </row>
    <row r="294" spans="2:2">
      <c r="B294" s="2" t="s">
        <v>53</v>
      </c>
    </row>
    <row r="295" spans="2:2">
      <c r="B295" s="2" t="s">
        <v>54</v>
      </c>
    </row>
    <row r="296" spans="2:2">
      <c r="B296" s="2" t="s">
        <v>284</v>
      </c>
    </row>
    <row r="297" spans="2:2">
      <c r="B297" s="2" t="s">
        <v>285</v>
      </c>
    </row>
    <row r="298" spans="2:2">
      <c r="B298" s="2" t="s">
        <v>286</v>
      </c>
    </row>
    <row r="299" spans="2:2">
      <c r="B299" s="2" t="s">
        <v>287</v>
      </c>
    </row>
    <row r="300" spans="2:2">
      <c r="B300" s="2" t="s">
        <v>288</v>
      </c>
    </row>
    <row r="301" spans="2:2">
      <c r="B301" s="2" t="s">
        <v>289</v>
      </c>
    </row>
    <row r="302" spans="2:2">
      <c r="B302" s="2" t="s">
        <v>290</v>
      </c>
    </row>
    <row r="303" spans="2:2">
      <c r="B303" s="2" t="s">
        <v>56</v>
      </c>
    </row>
    <row r="304" spans="2:2">
      <c r="B304" s="2" t="s">
        <v>291</v>
      </c>
    </row>
    <row r="305" spans="2:2">
      <c r="B305" s="2" t="s">
        <v>292</v>
      </c>
    </row>
    <row r="306" spans="2:2">
      <c r="B306" s="2" t="s">
        <v>57</v>
      </c>
    </row>
    <row r="307" spans="2:2">
      <c r="B307" s="2" t="s">
        <v>293</v>
      </c>
    </row>
    <row r="308" spans="2:2">
      <c r="B308" s="2" t="s">
        <v>294</v>
      </c>
    </row>
    <row r="309" spans="2:2">
      <c r="B309" s="2" t="s">
        <v>295</v>
      </c>
    </row>
    <row r="310" spans="2:2">
      <c r="B310" s="2" t="s">
        <v>296</v>
      </c>
    </row>
    <row r="311" spans="2:2">
      <c r="B311" s="2" t="s">
        <v>59</v>
      </c>
    </row>
    <row r="312" spans="2:2">
      <c r="B312" s="2" t="s">
        <v>60</v>
      </c>
    </row>
    <row r="313" spans="2:2">
      <c r="B313" s="2" t="s">
        <v>297</v>
      </c>
    </row>
    <row r="314" spans="2:2">
      <c r="B314" s="2" t="s">
        <v>61</v>
      </c>
    </row>
    <row r="315" spans="2:2">
      <c r="B315" s="2" t="s">
        <v>62</v>
      </c>
    </row>
    <row r="316" spans="2:2">
      <c r="B316" s="2" t="s">
        <v>63</v>
      </c>
    </row>
    <row r="317" spans="2:2">
      <c r="B317" s="2" t="s">
        <v>298</v>
      </c>
    </row>
    <row r="318" spans="2:2">
      <c r="B318" s="2" t="s">
        <v>64</v>
      </c>
    </row>
    <row r="319" spans="2:2">
      <c r="B319" s="2" t="s">
        <v>299</v>
      </c>
    </row>
    <row r="320" spans="2:2">
      <c r="B320" s="2" t="s">
        <v>300</v>
      </c>
    </row>
    <row r="321" spans="2:2">
      <c r="B321" s="2" t="s">
        <v>301</v>
      </c>
    </row>
    <row r="322" spans="2:2">
      <c r="B322" s="2" t="s">
        <v>302</v>
      </c>
    </row>
    <row r="323" spans="2:2">
      <c r="B323" s="2" t="s">
        <v>303</v>
      </c>
    </row>
    <row r="324" spans="2:2">
      <c r="B324" s="2" t="s">
        <v>304</v>
      </c>
    </row>
    <row r="325" spans="2:2">
      <c r="B325" s="2" t="s">
        <v>305</v>
      </c>
    </row>
    <row r="326" spans="2:2">
      <c r="B326" s="2" t="s">
        <v>306</v>
      </c>
    </row>
    <row r="327" spans="2:2">
      <c r="B327" s="2" t="s">
        <v>307</v>
      </c>
    </row>
    <row r="328" spans="2:2">
      <c r="B328" s="2" t="s">
        <v>66</v>
      </c>
    </row>
    <row r="329" spans="2:2">
      <c r="B329" s="2" t="s">
        <v>308</v>
      </c>
    </row>
    <row r="331" spans="2:2" ht="31.2">
      <c r="B331" s="4" t="s">
        <v>309</v>
      </c>
    </row>
    <row r="332" spans="2:2">
      <c r="B332" s="2"/>
    </row>
    <row r="333" spans="2:2">
      <c r="B333" s="2" t="s">
        <v>67</v>
      </c>
    </row>
    <row r="334" spans="2:2">
      <c r="B334" s="2" t="s">
        <v>68</v>
      </c>
    </row>
    <row r="335" spans="2:2">
      <c r="B335" s="2" t="s">
        <v>310</v>
      </c>
    </row>
    <row r="336" spans="2:2">
      <c r="B336" s="2" t="s">
        <v>311</v>
      </c>
    </row>
    <row r="337" spans="2:2">
      <c r="B337" s="2" t="s">
        <v>312</v>
      </c>
    </row>
    <row r="338" spans="2:2">
      <c r="B338" s="2" t="s">
        <v>313</v>
      </c>
    </row>
    <row r="339" spans="2:2">
      <c r="B339" s="2" t="s">
        <v>71</v>
      </c>
    </row>
    <row r="340" spans="2:2">
      <c r="B340" s="2" t="s">
        <v>314</v>
      </c>
    </row>
    <row r="341" spans="2:2">
      <c r="B341" s="2" t="s">
        <v>315</v>
      </c>
    </row>
    <row r="342" spans="2:2">
      <c r="B342" s="2" t="s">
        <v>316</v>
      </c>
    </row>
    <row r="343" spans="2:2">
      <c r="B343" s="2" t="s">
        <v>72</v>
      </c>
    </row>
    <row r="344" spans="2:2">
      <c r="B344" s="2" t="s">
        <v>74</v>
      </c>
    </row>
    <row r="345" spans="2:2">
      <c r="B345" s="2" t="s">
        <v>317</v>
      </c>
    </row>
    <row r="346" spans="2:2">
      <c r="B346" s="2" t="s">
        <v>318</v>
      </c>
    </row>
    <row r="347" spans="2:2">
      <c r="B347" s="2" t="s">
        <v>75</v>
      </c>
    </row>
    <row r="348" spans="2:2">
      <c r="B348" s="2" t="s">
        <v>319</v>
      </c>
    </row>
    <row r="349" spans="2:2">
      <c r="B349" s="2" t="s">
        <v>320</v>
      </c>
    </row>
    <row r="350" spans="2:2">
      <c r="B350" s="2" t="s">
        <v>77</v>
      </c>
    </row>
    <row r="351" spans="2:2">
      <c r="B351" s="2" t="s">
        <v>321</v>
      </c>
    </row>
    <row r="352" spans="2:2">
      <c r="B352" s="2" t="s">
        <v>322</v>
      </c>
    </row>
    <row r="353" spans="2:2">
      <c r="B353" s="2" t="s">
        <v>323</v>
      </c>
    </row>
    <row r="354" spans="2:2">
      <c r="B354" s="2" t="s">
        <v>79</v>
      </c>
    </row>
    <row r="355" spans="2:2">
      <c r="B355" s="2" t="s">
        <v>324</v>
      </c>
    </row>
    <row r="356" spans="2:2">
      <c r="B356" s="2" t="s">
        <v>80</v>
      </c>
    </row>
    <row r="357" spans="2:2">
      <c r="B357" s="2" t="s">
        <v>325</v>
      </c>
    </row>
    <row r="358" spans="2:2">
      <c r="B358" s="2" t="s">
        <v>326</v>
      </c>
    </row>
    <row r="359" spans="2:2">
      <c r="B359" s="2" t="s">
        <v>327</v>
      </c>
    </row>
    <row r="360" spans="2:2">
      <c r="B360" s="2" t="s">
        <v>328</v>
      </c>
    </row>
    <row r="361" spans="2:2">
      <c r="B361" s="2" t="s">
        <v>329</v>
      </c>
    </row>
    <row r="362" spans="2:2">
      <c r="B362" s="2" t="s">
        <v>81</v>
      </c>
    </row>
    <row r="363" spans="2:2">
      <c r="B363" s="2" t="s">
        <v>330</v>
      </c>
    </row>
    <row r="364" spans="2:2">
      <c r="B364" s="2" t="s">
        <v>83</v>
      </c>
    </row>
    <row r="365" spans="2:2">
      <c r="B365" s="2" t="s">
        <v>331</v>
      </c>
    </row>
    <row r="366" spans="2:2">
      <c r="B366" s="2" t="s">
        <v>84</v>
      </c>
    </row>
    <row r="367" spans="2:2">
      <c r="B367" s="2" t="s">
        <v>85</v>
      </c>
    </row>
    <row r="368" spans="2:2">
      <c r="B368" s="2" t="s">
        <v>332</v>
      </c>
    </row>
    <row r="370" spans="2:2" ht="31.2">
      <c r="B370" s="4" t="s">
        <v>333</v>
      </c>
    </row>
    <row r="371" spans="2:2">
      <c r="B371" s="2"/>
    </row>
    <row r="372" spans="2:2">
      <c r="B372" s="2" t="s">
        <v>334</v>
      </c>
    </row>
    <row r="373" spans="2:2">
      <c r="B373" s="2" t="s">
        <v>335</v>
      </c>
    </row>
    <row r="374" spans="2:2">
      <c r="B374" s="2" t="s">
        <v>86</v>
      </c>
    </row>
    <row r="375" spans="2:2">
      <c r="B375" s="2" t="s">
        <v>336</v>
      </c>
    </row>
    <row r="376" spans="2:2">
      <c r="B376" s="2" t="s">
        <v>337</v>
      </c>
    </row>
    <row r="377" spans="2:2">
      <c r="B377" s="2" t="s">
        <v>87</v>
      </c>
    </row>
    <row r="378" spans="2:2">
      <c r="B378" s="2" t="s">
        <v>338</v>
      </c>
    </row>
    <row r="379" spans="2:2">
      <c r="B379" s="2" t="s">
        <v>339</v>
      </c>
    </row>
    <row r="380" spans="2:2">
      <c r="B380" s="2" t="s">
        <v>88</v>
      </c>
    </row>
    <row r="381" spans="2:2">
      <c r="B381" s="2" t="s">
        <v>340</v>
      </c>
    </row>
    <row r="382" spans="2:2">
      <c r="B382" s="2" t="s">
        <v>341</v>
      </c>
    </row>
    <row r="383" spans="2:2">
      <c r="B383" s="2" t="s">
        <v>89</v>
      </c>
    </row>
    <row r="384" spans="2:2">
      <c r="B384" s="2" t="s">
        <v>342</v>
      </c>
    </row>
    <row r="385" spans="2:2">
      <c r="B385" s="2" t="s">
        <v>343</v>
      </c>
    </row>
    <row r="386" spans="2:2">
      <c r="B386" s="2" t="s">
        <v>90</v>
      </c>
    </row>
    <row r="387" spans="2:2">
      <c r="B387" s="2" t="s">
        <v>344</v>
      </c>
    </row>
    <row r="388" spans="2:2">
      <c r="B388" s="2" t="s">
        <v>91</v>
      </c>
    </row>
    <row r="389" spans="2:2">
      <c r="B389" s="2" t="s">
        <v>345</v>
      </c>
    </row>
    <row r="391" spans="2:2" ht="31.2">
      <c r="B391" s="4" t="s">
        <v>346</v>
      </c>
    </row>
    <row r="392" spans="2:2">
      <c r="B392" s="2"/>
    </row>
    <row r="393" spans="2:2">
      <c r="B393" s="2" t="s">
        <v>347</v>
      </c>
    </row>
    <row r="394" spans="2:2">
      <c r="B394" s="2" t="s">
        <v>94</v>
      </c>
    </row>
    <row r="395" spans="2:2">
      <c r="B395" s="2" t="s">
        <v>348</v>
      </c>
    </row>
    <row r="396" spans="2:2">
      <c r="B396" s="2" t="s">
        <v>349</v>
      </c>
    </row>
    <row r="397" spans="2:2">
      <c r="B397" s="2" t="s">
        <v>350</v>
      </c>
    </row>
    <row r="398" spans="2:2">
      <c r="B398" s="2" t="s">
        <v>95</v>
      </c>
    </row>
    <row r="399" spans="2:2">
      <c r="B399" s="2" t="s">
        <v>351</v>
      </c>
    </row>
    <row r="400" spans="2:2">
      <c r="B400" s="2" t="s">
        <v>352</v>
      </c>
    </row>
    <row r="401" spans="2:2">
      <c r="B401" s="2" t="s">
        <v>353</v>
      </c>
    </row>
    <row r="402" spans="2:2">
      <c r="B402" s="2" t="s">
        <v>96</v>
      </c>
    </row>
    <row r="403" spans="2:2">
      <c r="B403" s="2" t="s">
        <v>354</v>
      </c>
    </row>
    <row r="404" spans="2:2">
      <c r="B404" s="2" t="s">
        <v>97</v>
      </c>
    </row>
    <row r="405" spans="2:2">
      <c r="B405" s="2" t="s">
        <v>98</v>
      </c>
    </row>
    <row r="406" spans="2:2">
      <c r="B406" s="2" t="s">
        <v>355</v>
      </c>
    </row>
    <row r="407" spans="2:2">
      <c r="B407" s="2" t="s">
        <v>356</v>
      </c>
    </row>
    <row r="408" spans="2:2">
      <c r="B408" s="2" t="s">
        <v>357</v>
      </c>
    </row>
    <row r="410" spans="2:2" ht="31.2">
      <c r="B410" s="4" t="s">
        <v>358</v>
      </c>
    </row>
    <row r="411" spans="2:2">
      <c r="B411" s="2"/>
    </row>
    <row r="412" spans="2:2">
      <c r="B412" s="2" t="s">
        <v>359</v>
      </c>
    </row>
    <row r="413" spans="2:2">
      <c r="B413" s="2" t="s">
        <v>360</v>
      </c>
    </row>
    <row r="414" spans="2:2">
      <c r="B414" s="2" t="s">
        <v>361</v>
      </c>
    </row>
    <row r="415" spans="2:2">
      <c r="B415" s="2" t="s">
        <v>362</v>
      </c>
    </row>
    <row r="416" spans="2:2">
      <c r="B416" s="2" t="s">
        <v>363</v>
      </c>
    </row>
    <row r="417" spans="2:2">
      <c r="B417" s="2" t="s">
        <v>101</v>
      </c>
    </row>
    <row r="418" spans="2:2">
      <c r="B418" s="2" t="s">
        <v>364</v>
      </c>
    </row>
    <row r="419" spans="2:2">
      <c r="B419" s="2" t="s">
        <v>365</v>
      </c>
    </row>
    <row r="420" spans="2:2">
      <c r="B420" s="2" t="s">
        <v>102</v>
      </c>
    </row>
    <row r="421" spans="2:2">
      <c r="B421" s="2" t="s">
        <v>103</v>
      </c>
    </row>
    <row r="422" spans="2:2">
      <c r="B422" s="2" t="s">
        <v>366</v>
      </c>
    </row>
    <row r="423" spans="2:2">
      <c r="B423" s="2" t="s">
        <v>367</v>
      </c>
    </row>
    <row r="424" spans="2:2">
      <c r="B424" s="2" t="s">
        <v>368</v>
      </c>
    </row>
    <row r="426" spans="2:2" ht="31.2">
      <c r="B426" s="4" t="s">
        <v>369</v>
      </c>
    </row>
    <row r="427" spans="2:2">
      <c r="B427" s="2"/>
    </row>
    <row r="428" spans="2:2">
      <c r="B428" s="2" t="s">
        <v>370</v>
      </c>
    </row>
    <row r="429" spans="2:2">
      <c r="B429" s="2" t="s">
        <v>371</v>
      </c>
    </row>
    <row r="430" spans="2:2">
      <c r="B430" s="2" t="s">
        <v>372</v>
      </c>
    </row>
    <row r="431" spans="2:2">
      <c r="B431" s="2" t="s">
        <v>373</v>
      </c>
    </row>
    <row r="432" spans="2:2">
      <c r="B432" s="2" t="s">
        <v>105</v>
      </c>
    </row>
    <row r="433" spans="2:2">
      <c r="B433" s="2" t="s">
        <v>106</v>
      </c>
    </row>
    <row r="434" spans="2:2">
      <c r="B434" s="2" t="s">
        <v>374</v>
      </c>
    </row>
    <row r="435" spans="2:2">
      <c r="B435" s="2" t="s">
        <v>375</v>
      </c>
    </row>
    <row r="436" spans="2:2">
      <c r="B436" s="2" t="s">
        <v>376</v>
      </c>
    </row>
    <row r="437" spans="2:2">
      <c r="B437" s="2" t="s">
        <v>377</v>
      </c>
    </row>
    <row r="438" spans="2:2">
      <c r="B438" s="2" t="s">
        <v>378</v>
      </c>
    </row>
    <row r="439" spans="2:2">
      <c r="B439" s="2" t="s">
        <v>379</v>
      </c>
    </row>
    <row r="440" spans="2:2">
      <c r="B440" s="2" t="s">
        <v>380</v>
      </c>
    </row>
    <row r="442" spans="2:2" ht="31.2">
      <c r="B442" s="4" t="s">
        <v>381</v>
      </c>
    </row>
    <row r="443" spans="2:2">
      <c r="B443" s="2"/>
    </row>
    <row r="444" spans="2:2">
      <c r="B444" s="2" t="s">
        <v>382</v>
      </c>
    </row>
    <row r="445" spans="2:2">
      <c r="B445" s="2" t="s">
        <v>383</v>
      </c>
    </row>
    <row r="446" spans="2:2">
      <c r="B446" s="2" t="s">
        <v>107</v>
      </c>
    </row>
    <row r="447" spans="2:2">
      <c r="B447" s="2" t="s">
        <v>384</v>
      </c>
    </row>
    <row r="448" spans="2:2">
      <c r="B448" s="2" t="s">
        <v>385</v>
      </c>
    </row>
    <row r="449" spans="2:2">
      <c r="B449" s="2" t="s">
        <v>386</v>
      </c>
    </row>
    <row r="451" spans="2:2" ht="31.2">
      <c r="B451" s="4" t="s">
        <v>387</v>
      </c>
    </row>
    <row r="452" spans="2:2">
      <c r="B452" s="2"/>
    </row>
    <row r="453" spans="2:2">
      <c r="B453" s="2" t="s">
        <v>388</v>
      </c>
    </row>
    <row r="454" spans="2:2">
      <c r="B454" s="2" t="s">
        <v>389</v>
      </c>
    </row>
    <row r="455" spans="2:2">
      <c r="B455" s="2" t="s">
        <v>390</v>
      </c>
    </row>
    <row r="456" spans="2:2">
      <c r="B456" s="2" t="s">
        <v>109</v>
      </c>
    </row>
    <row r="457" spans="2:2">
      <c r="B457" s="2" t="s">
        <v>391</v>
      </c>
    </row>
    <row r="458" spans="2:2">
      <c r="B458" s="2" t="s">
        <v>392</v>
      </c>
    </row>
    <row r="459" spans="2:2">
      <c r="B459" s="2" t="s">
        <v>393</v>
      </c>
    </row>
    <row r="460" spans="2:2">
      <c r="B460" s="2" t="s">
        <v>110</v>
      </c>
    </row>
    <row r="461" spans="2:2">
      <c r="B461" s="2" t="s">
        <v>394</v>
      </c>
    </row>
    <row r="462" spans="2:2">
      <c r="B462" s="2" t="s">
        <v>395</v>
      </c>
    </row>
    <row r="463" spans="2:2">
      <c r="B463" s="2" t="s">
        <v>111</v>
      </c>
    </row>
    <row r="464" spans="2:2">
      <c r="B464" s="2" t="s">
        <v>112</v>
      </c>
    </row>
    <row r="465" spans="2:2">
      <c r="B465" s="2" t="s">
        <v>396</v>
      </c>
    </row>
    <row r="466" spans="2:2">
      <c r="B466" s="2" t="s">
        <v>397</v>
      </c>
    </row>
    <row r="467" spans="2:2">
      <c r="B467" s="2" t="s">
        <v>115</v>
      </c>
    </row>
    <row r="468" spans="2:2">
      <c r="B468" s="2" t="s">
        <v>116</v>
      </c>
    </row>
    <row r="469" spans="2:2">
      <c r="B469" s="2" t="s">
        <v>398</v>
      </c>
    </row>
    <row r="470" spans="2:2">
      <c r="B470" s="2" t="s">
        <v>399</v>
      </c>
    </row>
    <row r="471" spans="2:2">
      <c r="B471" s="2" t="s">
        <v>400</v>
      </c>
    </row>
    <row r="472" spans="2:2">
      <c r="B472" s="2" t="s">
        <v>401</v>
      </c>
    </row>
    <row r="473" spans="2:2">
      <c r="B473" s="2" t="s">
        <v>402</v>
      </c>
    </row>
    <row r="474" spans="2:2">
      <c r="B474" s="2" t="s">
        <v>403</v>
      </c>
    </row>
    <row r="475" spans="2:2">
      <c r="B475" s="2" t="s">
        <v>404</v>
      </c>
    </row>
    <row r="476" spans="2:2">
      <c r="B476" s="2" t="s">
        <v>119</v>
      </c>
    </row>
    <row r="477" spans="2:2">
      <c r="B477" s="2" t="s">
        <v>405</v>
      </c>
    </row>
    <row r="478" spans="2:2">
      <c r="B478" s="2" t="s">
        <v>406</v>
      </c>
    </row>
    <row r="479" spans="2:2">
      <c r="B479" s="2" t="s">
        <v>407</v>
      </c>
    </row>
    <row r="480" spans="2:2">
      <c r="B480" s="2" t="s">
        <v>120</v>
      </c>
    </row>
    <row r="481" spans="2:2">
      <c r="B481" s="2" t="s">
        <v>408</v>
      </c>
    </row>
    <row r="482" spans="2:2">
      <c r="B482" s="2" t="s">
        <v>121</v>
      </c>
    </row>
    <row r="483" spans="2:2">
      <c r="B483" s="2" t="s">
        <v>409</v>
      </c>
    </row>
    <row r="484" spans="2:2">
      <c r="B484" s="2" t="s">
        <v>122</v>
      </c>
    </row>
    <row r="485" spans="2:2">
      <c r="B485" s="2" t="s">
        <v>410</v>
      </c>
    </row>
    <row r="486" spans="2:2">
      <c r="B486" s="2" t="s">
        <v>411</v>
      </c>
    </row>
    <row r="487" spans="2:2">
      <c r="B487" s="2" t="s">
        <v>123</v>
      </c>
    </row>
    <row r="488" spans="2:2">
      <c r="B488" s="2" t="s">
        <v>412</v>
      </c>
    </row>
    <row r="489" spans="2:2">
      <c r="B489" s="2" t="s">
        <v>124</v>
      </c>
    </row>
    <row r="490" spans="2:2">
      <c r="B490" s="2" t="s">
        <v>413</v>
      </c>
    </row>
    <row r="491" spans="2:2">
      <c r="B491" s="2" t="s">
        <v>414</v>
      </c>
    </row>
    <row r="492" spans="2:2">
      <c r="B492" s="2" t="s">
        <v>415</v>
      </c>
    </row>
    <row r="493" spans="2:2">
      <c r="B493" s="2" t="s">
        <v>416</v>
      </c>
    </row>
    <row r="494" spans="2:2">
      <c r="B494" s="2" t="s">
        <v>417</v>
      </c>
    </row>
    <row r="495" spans="2:2">
      <c r="B495" s="2" t="s">
        <v>125</v>
      </c>
    </row>
    <row r="496" spans="2:2">
      <c r="B496" s="2" t="s">
        <v>418</v>
      </c>
    </row>
    <row r="497" spans="2:2">
      <c r="B497" s="2" t="s">
        <v>419</v>
      </c>
    </row>
    <row r="498" spans="2:2">
      <c r="B498" s="2" t="s">
        <v>420</v>
      </c>
    </row>
    <row r="499" spans="2:2">
      <c r="B499" s="2" t="s">
        <v>421</v>
      </c>
    </row>
    <row r="500" spans="2:2">
      <c r="B500" s="2" t="s">
        <v>126</v>
      </c>
    </row>
    <row r="502" spans="2:2" ht="31.2">
      <c r="B502" s="4" t="s">
        <v>422</v>
      </c>
    </row>
    <row r="503" spans="2:2">
      <c r="B503" s="2"/>
    </row>
    <row r="504" spans="2:2">
      <c r="B504" s="2" t="s">
        <v>127</v>
      </c>
    </row>
    <row r="505" spans="2:2">
      <c r="B505" s="2" t="s">
        <v>128</v>
      </c>
    </row>
    <row r="506" spans="2:2">
      <c r="B506" s="2" t="s">
        <v>423</v>
      </c>
    </row>
    <row r="507" spans="2:2">
      <c r="B507" s="2" t="s">
        <v>424</v>
      </c>
    </row>
    <row r="508" spans="2:2">
      <c r="B508" s="2" t="s">
        <v>425</v>
      </c>
    </row>
    <row r="509" spans="2:2">
      <c r="B509" s="2" t="s">
        <v>129</v>
      </c>
    </row>
    <row r="510" spans="2:2">
      <c r="B510" s="2" t="s">
        <v>130</v>
      </c>
    </row>
    <row r="511" spans="2:2">
      <c r="B511" s="2" t="s">
        <v>426</v>
      </c>
    </row>
    <row r="512" spans="2:2">
      <c r="B512" s="2" t="s">
        <v>131</v>
      </c>
    </row>
    <row r="513" spans="2:2">
      <c r="B513" s="2" t="s">
        <v>132</v>
      </c>
    </row>
    <row r="514" spans="2:2">
      <c r="B514" s="2" t="s">
        <v>427</v>
      </c>
    </row>
    <row r="515" spans="2:2">
      <c r="B515" s="2" t="s">
        <v>428</v>
      </c>
    </row>
    <row r="516" spans="2:2">
      <c r="B516" s="2" t="s">
        <v>429</v>
      </c>
    </row>
    <row r="517" spans="2:2">
      <c r="B517" s="2" t="s">
        <v>430</v>
      </c>
    </row>
    <row r="518" spans="2:2">
      <c r="B518" s="2" t="s">
        <v>134</v>
      </c>
    </row>
    <row r="519" spans="2:2">
      <c r="B519" s="2" t="s">
        <v>431</v>
      </c>
    </row>
    <row r="521" spans="2:2" ht="31.2">
      <c r="B521" s="4" t="s">
        <v>432</v>
      </c>
    </row>
    <row r="522" spans="2:2">
      <c r="B522" s="2"/>
    </row>
    <row r="523" spans="2:2">
      <c r="B523" s="2" t="s">
        <v>433</v>
      </c>
    </row>
    <row r="524" spans="2:2">
      <c r="B524" s="2" t="s">
        <v>434</v>
      </c>
    </row>
    <row r="525" spans="2:2">
      <c r="B525" s="2" t="s">
        <v>435</v>
      </c>
    </row>
    <row r="526" spans="2:2">
      <c r="B526" s="2" t="s">
        <v>135</v>
      </c>
    </row>
    <row r="527" spans="2:2">
      <c r="B527" s="2" t="s">
        <v>436</v>
      </c>
    </row>
    <row r="528" spans="2:2">
      <c r="B528" s="2" t="s">
        <v>437</v>
      </c>
    </row>
    <row r="529" spans="2:2">
      <c r="B529" s="2" t="s">
        <v>136</v>
      </c>
    </row>
    <row r="530" spans="2:2">
      <c r="B530" s="2" t="s">
        <v>137</v>
      </c>
    </row>
    <row r="531" spans="2:2">
      <c r="B531" s="2" t="s">
        <v>438</v>
      </c>
    </row>
    <row r="532" spans="2:2">
      <c r="B532" s="2" t="s">
        <v>439</v>
      </c>
    </row>
    <row r="533" spans="2:2">
      <c r="B533" s="2" t="s">
        <v>440</v>
      </c>
    </row>
    <row r="534" spans="2:2">
      <c r="B534" s="2" t="s">
        <v>441</v>
      </c>
    </row>
    <row r="535" spans="2:2">
      <c r="B535" s="2" t="s">
        <v>442</v>
      </c>
    </row>
    <row r="536" spans="2:2">
      <c r="B536" s="2" t="s">
        <v>443</v>
      </c>
    </row>
    <row r="537" spans="2:2">
      <c r="B537" s="2" t="s">
        <v>444</v>
      </c>
    </row>
    <row r="538" spans="2:2">
      <c r="B538" s="2" t="s">
        <v>139</v>
      </c>
    </row>
    <row r="539" spans="2:2">
      <c r="B539" s="2" t="s">
        <v>141</v>
      </c>
    </row>
    <row r="540" spans="2:2">
      <c r="B540" s="2" t="s">
        <v>445</v>
      </c>
    </row>
    <row r="541" spans="2:2">
      <c r="B541" s="2" t="s">
        <v>140</v>
      </c>
    </row>
    <row r="542" spans="2:2">
      <c r="B542" s="2" t="s">
        <v>446</v>
      </c>
    </row>
    <row r="543" spans="2:2">
      <c r="B543" s="2" t="s">
        <v>142</v>
      </c>
    </row>
    <row r="544" spans="2:2">
      <c r="B544" s="2" t="s">
        <v>447</v>
      </c>
    </row>
    <row r="546" spans="2:2" ht="31.2">
      <c r="B546" s="4" t="s">
        <v>448</v>
      </c>
    </row>
    <row r="547" spans="2:2">
      <c r="B547" s="2"/>
    </row>
    <row r="548" spans="2:2">
      <c r="B548" s="2" t="s">
        <v>449</v>
      </c>
    </row>
    <row r="549" spans="2:2">
      <c r="B549" s="2" t="s">
        <v>143</v>
      </c>
    </row>
    <row r="550" spans="2:2">
      <c r="B550" s="2" t="s">
        <v>450</v>
      </c>
    </row>
    <row r="551" spans="2:2">
      <c r="B551" s="2" t="s">
        <v>451</v>
      </c>
    </row>
    <row r="552" spans="2:2">
      <c r="B552" s="2" t="s">
        <v>452</v>
      </c>
    </row>
    <row r="553" spans="2:2">
      <c r="B553" s="2" t="s">
        <v>144</v>
      </c>
    </row>
    <row r="554" spans="2:2">
      <c r="B554" s="2" t="s">
        <v>453</v>
      </c>
    </row>
    <row r="555" spans="2:2">
      <c r="B555" s="2" t="s">
        <v>454</v>
      </c>
    </row>
    <row r="556" spans="2:2">
      <c r="B556" s="2" t="s">
        <v>455</v>
      </c>
    </row>
    <row r="557" spans="2:2">
      <c r="B557" s="2" t="s">
        <v>456</v>
      </c>
    </row>
    <row r="558" spans="2:2">
      <c r="B558" s="2" t="s">
        <v>457</v>
      </c>
    </row>
    <row r="559" spans="2:2">
      <c r="B559" s="2" t="s">
        <v>145</v>
      </c>
    </row>
    <row r="560" spans="2:2">
      <c r="B560" s="2" t="s">
        <v>458</v>
      </c>
    </row>
    <row r="561" spans="2:2">
      <c r="B561" s="2" t="s">
        <v>146</v>
      </c>
    </row>
    <row r="562" spans="2:2">
      <c r="B562" s="2" t="s">
        <v>459</v>
      </c>
    </row>
    <row r="563" spans="2:2">
      <c r="B563" s="2" t="s">
        <v>460</v>
      </c>
    </row>
    <row r="564" spans="2:2">
      <c r="B564" s="2" t="s">
        <v>461</v>
      </c>
    </row>
    <row r="565" spans="2:2">
      <c r="B565" s="2" t="s">
        <v>462</v>
      </c>
    </row>
    <row r="566" spans="2:2">
      <c r="B566" s="2" t="s">
        <v>463</v>
      </c>
    </row>
    <row r="567" spans="2:2">
      <c r="B567" s="2" t="s">
        <v>464</v>
      </c>
    </row>
    <row r="568" spans="2:2">
      <c r="B568" s="2" t="s">
        <v>465</v>
      </c>
    </row>
    <row r="569" spans="2:2">
      <c r="B569" s="2" t="s">
        <v>148</v>
      </c>
    </row>
    <row r="570" spans="2:2">
      <c r="B570" s="2" t="s">
        <v>466</v>
      </c>
    </row>
    <row r="571" spans="2:2">
      <c r="B571" s="2" t="s">
        <v>467</v>
      </c>
    </row>
    <row r="572" spans="2:2">
      <c r="B572" s="2" t="s">
        <v>468</v>
      </c>
    </row>
    <row r="573" spans="2:2">
      <c r="B573" s="2" t="s">
        <v>149</v>
      </c>
    </row>
    <row r="574" spans="2:2">
      <c r="B574" s="2" t="s">
        <v>469</v>
      </c>
    </row>
    <row r="575" spans="2:2">
      <c r="B575" s="2" t="s">
        <v>470</v>
      </c>
    </row>
    <row r="576" spans="2:2">
      <c r="B576" s="2" t="s">
        <v>471</v>
      </c>
    </row>
    <row r="577" spans="2:2">
      <c r="B577" s="2" t="s">
        <v>472</v>
      </c>
    </row>
    <row r="578" spans="2:2">
      <c r="B578" s="2" t="s">
        <v>151</v>
      </c>
    </row>
    <row r="579" spans="2:2">
      <c r="B579" s="2" t="s">
        <v>473</v>
      </c>
    </row>
    <row r="580" spans="2:2">
      <c r="B580" s="2" t="s">
        <v>474</v>
      </c>
    </row>
    <row r="581" spans="2:2">
      <c r="B581" s="2" t="s">
        <v>475</v>
      </c>
    </row>
    <row r="582" spans="2:2">
      <c r="B582" s="2" t="s">
        <v>476</v>
      </c>
    </row>
    <row r="583" spans="2:2">
      <c r="B583" s="2" t="s">
        <v>152</v>
      </c>
    </row>
    <row r="584" spans="2:2">
      <c r="B584" s="2" t="s">
        <v>477</v>
      </c>
    </row>
    <row r="585" spans="2:2">
      <c r="B585" s="2" t="s">
        <v>478</v>
      </c>
    </row>
    <row r="586" spans="2:2">
      <c r="B586" s="2" t="s">
        <v>479</v>
      </c>
    </row>
    <row r="587" spans="2:2">
      <c r="B587" s="2" t="s">
        <v>480</v>
      </c>
    </row>
    <row r="588" spans="2:2">
      <c r="B588" s="2" t="s">
        <v>481</v>
      </c>
    </row>
    <row r="590" spans="2:2" ht="31.2">
      <c r="B590" s="4" t="s">
        <v>482</v>
      </c>
    </row>
    <row r="591" spans="2:2">
      <c r="B591" s="2"/>
    </row>
    <row r="592" spans="2:2">
      <c r="B592" s="2" t="s">
        <v>483</v>
      </c>
    </row>
    <row r="593" spans="2:2">
      <c r="B593" s="2" t="s">
        <v>484</v>
      </c>
    </row>
    <row r="594" spans="2:2">
      <c r="B594" s="2" t="s">
        <v>485</v>
      </c>
    </row>
    <row r="595" spans="2:2">
      <c r="B595" s="2" t="s">
        <v>486</v>
      </c>
    </row>
    <row r="596" spans="2:2">
      <c r="B596" s="2" t="s">
        <v>487</v>
      </c>
    </row>
    <row r="597" spans="2:2">
      <c r="B597" s="2" t="s">
        <v>155</v>
      </c>
    </row>
    <row r="598" spans="2:2">
      <c r="B598" s="2" t="s">
        <v>156</v>
      </c>
    </row>
    <row r="600" spans="2:2" ht="31.2">
      <c r="B600" s="4" t="s">
        <v>488</v>
      </c>
    </row>
    <row r="601" spans="2:2">
      <c r="B601" s="2"/>
    </row>
    <row r="602" spans="2:2">
      <c r="B602" s="2" t="s">
        <v>157</v>
      </c>
    </row>
    <row r="603" spans="2:2">
      <c r="B603" s="2" t="s">
        <v>489</v>
      </c>
    </row>
    <row r="604" spans="2:2">
      <c r="B604" s="2" t="s">
        <v>490</v>
      </c>
    </row>
    <row r="605" spans="2:2">
      <c r="B605" s="2" t="s">
        <v>158</v>
      </c>
    </row>
    <row r="607" spans="2:2" ht="31.2">
      <c r="B607" s="4" t="s">
        <v>491</v>
      </c>
    </row>
    <row r="608" spans="2:2">
      <c r="B608" s="2"/>
    </row>
    <row r="609" spans="2:2">
      <c r="B609" s="2" t="s">
        <v>492</v>
      </c>
    </row>
    <row r="610" spans="2:2">
      <c r="B610" s="2" t="s">
        <v>493</v>
      </c>
    </row>
    <row r="611" spans="2:2">
      <c r="B611" s="2" t="s">
        <v>494</v>
      </c>
    </row>
    <row r="612" spans="2:2">
      <c r="B612" s="2" t="s">
        <v>159</v>
      </c>
    </row>
    <row r="613" spans="2:2">
      <c r="B613" s="2" t="s">
        <v>495</v>
      </c>
    </row>
    <row r="614" spans="2:2">
      <c r="B614" s="2" t="s">
        <v>496</v>
      </c>
    </row>
    <row r="615" spans="2:2">
      <c r="B615" s="2" t="s">
        <v>497</v>
      </c>
    </row>
    <row r="616" spans="2:2">
      <c r="B616" s="2" t="s">
        <v>498</v>
      </c>
    </row>
    <row r="617" spans="2:2">
      <c r="B617" s="2" t="s">
        <v>160</v>
      </c>
    </row>
    <row r="618" spans="2:2">
      <c r="B618" s="2" t="s">
        <v>161</v>
      </c>
    </row>
    <row r="619" spans="2:2">
      <c r="B619" s="2" t="s">
        <v>499</v>
      </c>
    </row>
    <row r="620" spans="2:2">
      <c r="B620" s="2" t="s">
        <v>500</v>
      </c>
    </row>
    <row r="621" spans="2:2">
      <c r="B621" s="2" t="s">
        <v>501</v>
      </c>
    </row>
    <row r="622" spans="2:2">
      <c r="B622" s="2" t="s">
        <v>164</v>
      </c>
    </row>
    <row r="623" spans="2:2">
      <c r="B623" s="2" t="s">
        <v>502</v>
      </c>
    </row>
    <row r="624" spans="2:2">
      <c r="B624" s="2" t="s">
        <v>163</v>
      </c>
    </row>
    <row r="625" spans="2:2">
      <c r="B625" s="2" t="s">
        <v>503</v>
      </c>
    </row>
    <row r="626" spans="2:2">
      <c r="B626" s="2" t="s">
        <v>504</v>
      </c>
    </row>
    <row r="627" spans="2:2">
      <c r="B627" s="2" t="s">
        <v>505</v>
      </c>
    </row>
    <row r="628" spans="2:2">
      <c r="B628" s="2" t="s">
        <v>506</v>
      </c>
    </row>
    <row r="629" spans="2:2">
      <c r="B629" s="2" t="s">
        <v>507</v>
      </c>
    </row>
    <row r="630" spans="2:2">
      <c r="B630" s="2" t="s">
        <v>508</v>
      </c>
    </row>
    <row r="631" spans="2:2">
      <c r="B631" s="2" t="s">
        <v>509</v>
      </c>
    </row>
    <row r="632" spans="2:2">
      <c r="B632" s="2" t="s">
        <v>166</v>
      </c>
    </row>
    <row r="633" spans="2:2">
      <c r="B633" s="2" t="s">
        <v>510</v>
      </c>
    </row>
    <row r="634" spans="2:2">
      <c r="B634" s="2" t="s">
        <v>167</v>
      </c>
    </row>
    <row r="635" spans="2:2">
      <c r="B635" s="2" t="s">
        <v>511</v>
      </c>
    </row>
    <row r="636" spans="2:2">
      <c r="B636" s="2" t="s">
        <v>512</v>
      </c>
    </row>
    <row r="637" spans="2:2">
      <c r="B637" s="2" t="s">
        <v>513</v>
      </c>
    </row>
    <row r="638" spans="2:2">
      <c r="B638" s="2" t="s">
        <v>514</v>
      </c>
    </row>
    <row r="639" spans="2:2">
      <c r="B639" s="2" t="s">
        <v>515</v>
      </c>
    </row>
    <row r="641" spans="2:11" ht="31.2">
      <c r="B641" s="4" t="s">
        <v>516</v>
      </c>
    </row>
    <row r="642" spans="2:11">
      <c r="B642" s="2"/>
    </row>
    <row r="643" spans="2:11">
      <c r="B643" s="2" t="s">
        <v>517</v>
      </c>
    </row>
    <row r="644" spans="2:11">
      <c r="B644" s="2" t="s">
        <v>518</v>
      </c>
    </row>
    <row r="646" spans="2:11" ht="31.2">
      <c r="B646" s="4" t="s">
        <v>519</v>
      </c>
    </row>
    <row r="647" spans="2:11">
      <c r="B647" s="2"/>
    </row>
    <row r="648" spans="2:11">
      <c r="B648" s="2" t="s">
        <v>169</v>
      </c>
      <c r="K648" s="5"/>
    </row>
    <row r="649" spans="2:11">
      <c r="B649" s="2" t="s">
        <v>170</v>
      </c>
    </row>
    <row r="650" spans="2:11" ht="31.2">
      <c r="B650" s="2" t="s">
        <v>520</v>
      </c>
      <c r="K650" s="4"/>
    </row>
    <row r="651" spans="2:11">
      <c r="B651" s="2" t="s">
        <v>521</v>
      </c>
    </row>
    <row r="652" spans="2:11">
      <c r="B652" s="2" t="s">
        <v>522</v>
      </c>
      <c r="K652" s="5"/>
    </row>
    <row r="653" spans="2:11">
      <c r="B653" s="2" t="s">
        <v>523</v>
      </c>
    </row>
    <row r="654" spans="2:11">
      <c r="B654" s="2" t="s">
        <v>524</v>
      </c>
    </row>
    <row r="655" spans="2:11">
      <c r="B655" s="2" t="s">
        <v>525</v>
      </c>
    </row>
    <row r="656" spans="2:11" ht="15.6">
      <c r="B656" s="2" t="s">
        <v>526</v>
      </c>
      <c r="K656" s="6"/>
    </row>
    <row r="657" spans="2:11">
      <c r="B657" s="2" t="s">
        <v>527</v>
      </c>
    </row>
    <row r="658" spans="2:11">
      <c r="B658" s="2" t="s">
        <v>172</v>
      </c>
    </row>
    <row r="659" spans="2:11">
      <c r="B659" s="2" t="s">
        <v>528</v>
      </c>
      <c r="K659" s="2"/>
    </row>
    <row r="660" spans="2:11">
      <c r="B660" s="2" t="s">
        <v>529</v>
      </c>
      <c r="K660" s="3"/>
    </row>
    <row r="661" spans="2:11">
      <c r="B661" s="2" t="s">
        <v>530</v>
      </c>
      <c r="K661" s="3"/>
    </row>
    <row r="662" spans="2:11">
      <c r="B662" s="2" t="s">
        <v>531</v>
      </c>
      <c r="K662" s="3"/>
    </row>
    <row r="663" spans="2:11">
      <c r="B663" s="2" t="s">
        <v>532</v>
      </c>
      <c r="K663" s="3"/>
    </row>
    <row r="664" spans="2:11">
      <c r="B664" s="2" t="s">
        <v>173</v>
      </c>
      <c r="K664" s="3"/>
    </row>
    <row r="665" spans="2:11">
      <c r="B665" s="2" t="s">
        <v>533</v>
      </c>
      <c r="K665" s="3"/>
    </row>
    <row r="666" spans="2:11">
      <c r="B666" s="2" t="s">
        <v>534</v>
      </c>
      <c r="K666" s="2"/>
    </row>
    <row r="667" spans="2:11">
      <c r="B667" s="2" t="s">
        <v>535</v>
      </c>
      <c r="K667" s="3"/>
    </row>
    <row r="668" spans="2:11">
      <c r="B668" s="2" t="s">
        <v>174</v>
      </c>
      <c r="K668" s="3"/>
    </row>
    <row r="669" spans="2:11">
      <c r="B669" s="2" t="s">
        <v>175</v>
      </c>
      <c r="K669" s="3"/>
    </row>
    <row r="670" spans="2:11">
      <c r="B670" s="2" t="s">
        <v>536</v>
      </c>
      <c r="K670" s="3"/>
    </row>
    <row r="671" spans="2:11">
      <c r="B671" s="2" t="s">
        <v>537</v>
      </c>
      <c r="K671" s="3"/>
    </row>
    <row r="672" spans="2:11">
      <c r="B672" s="2" t="s">
        <v>538</v>
      </c>
      <c r="K672" s="3"/>
    </row>
    <row r="673" spans="2:11">
      <c r="B673" s="2" t="s">
        <v>539</v>
      </c>
    </row>
    <row r="674" spans="2:11" ht="15.6">
      <c r="B674" s="2" t="s">
        <v>540</v>
      </c>
      <c r="K674" s="6"/>
    </row>
    <row r="675" spans="2:11">
      <c r="B675" s="2" t="s">
        <v>541</v>
      </c>
      <c r="K675" s="2"/>
    </row>
    <row r="676" spans="2:11">
      <c r="B676" s="2" t="s">
        <v>542</v>
      </c>
      <c r="K676" s="3"/>
    </row>
    <row r="677" spans="2:11">
      <c r="B677" s="2" t="s">
        <v>176</v>
      </c>
      <c r="K677" s="3"/>
    </row>
    <row r="678" spans="2:11">
      <c r="B678" s="2" t="s">
        <v>543</v>
      </c>
      <c r="K678" s="3"/>
    </row>
    <row r="680" spans="2:11" ht="31.2">
      <c r="B680" s="4" t="s">
        <v>544</v>
      </c>
      <c r="K680" s="6"/>
    </row>
    <row r="681" spans="2:11">
      <c r="B681" s="2"/>
      <c r="K681" s="2"/>
    </row>
    <row r="682" spans="2:11">
      <c r="B682" s="2" t="s">
        <v>177</v>
      </c>
      <c r="K682" s="3"/>
    </row>
    <row r="683" spans="2:11">
      <c r="B683" s="2" t="s">
        <v>545</v>
      </c>
    </row>
    <row r="684" spans="2:11" ht="15.6">
      <c r="B684" s="2" t="s">
        <v>178</v>
      </c>
      <c r="K684" s="6"/>
    </row>
    <row r="685" spans="2:11">
      <c r="B685" s="2" t="s">
        <v>546</v>
      </c>
      <c r="K685" s="2"/>
    </row>
    <row r="686" spans="2:11">
      <c r="B686" s="2" t="s">
        <v>547</v>
      </c>
      <c r="K686" s="3"/>
    </row>
    <row r="687" spans="2:11">
      <c r="B687" s="2" t="s">
        <v>179</v>
      </c>
      <c r="K687" s="3"/>
    </row>
    <row r="688" spans="2:11">
      <c r="B688" s="2" t="s">
        <v>548</v>
      </c>
      <c r="K688" s="3"/>
    </row>
    <row r="689" spans="2:11">
      <c r="B689" s="2" t="s">
        <v>549</v>
      </c>
      <c r="K689" s="3"/>
    </row>
    <row r="690" spans="2:11">
      <c r="B690" s="2" t="s">
        <v>550</v>
      </c>
      <c r="K690" s="3"/>
    </row>
    <row r="691" spans="2:11">
      <c r="B691" s="2" t="s">
        <v>551</v>
      </c>
    </row>
    <row r="692" spans="2:11">
      <c r="B692" s="2" t="s">
        <v>180</v>
      </c>
    </row>
    <row r="693" spans="2:11">
      <c r="B693" s="2" t="s">
        <v>552</v>
      </c>
    </row>
    <row r="694" spans="2:11">
      <c r="B694" s="2" t="s">
        <v>181</v>
      </c>
    </row>
    <row r="695" spans="2:11">
      <c r="B695" s="2" t="s">
        <v>553</v>
      </c>
    </row>
    <row r="696" spans="2:11">
      <c r="B696" s="2" t="s">
        <v>554</v>
      </c>
    </row>
    <row r="697" spans="2:11">
      <c r="B697" s="2" t="s">
        <v>555</v>
      </c>
    </row>
    <row r="698" spans="2:11">
      <c r="B698" s="2" t="s">
        <v>183</v>
      </c>
    </row>
    <row r="699" spans="2:11">
      <c r="B699" s="2" t="s">
        <v>184</v>
      </c>
    </row>
    <row r="700" spans="2:11">
      <c r="B700" s="2" t="s">
        <v>556</v>
      </c>
    </row>
    <row r="701" spans="2:11">
      <c r="B701" s="2" t="s">
        <v>557</v>
      </c>
    </row>
    <row r="702" spans="2:11">
      <c r="B702" s="2" t="s">
        <v>558</v>
      </c>
    </row>
    <row r="703" spans="2:11">
      <c r="B703" s="2" t="s">
        <v>559</v>
      </c>
    </row>
    <row r="704" spans="2:11">
      <c r="B704" s="2" t="s">
        <v>560</v>
      </c>
    </row>
    <row r="705" spans="2:2">
      <c r="B705" s="2" t="s">
        <v>561</v>
      </c>
    </row>
    <row r="706" spans="2:2">
      <c r="B706" s="2" t="s">
        <v>562</v>
      </c>
    </row>
    <row r="707" spans="2:2">
      <c r="B707" s="2" t="s">
        <v>563</v>
      </c>
    </row>
    <row r="708" spans="2:2">
      <c r="B708" s="2" t="s">
        <v>564</v>
      </c>
    </row>
    <row r="709" spans="2:2">
      <c r="B709" s="2" t="s">
        <v>565</v>
      </c>
    </row>
    <row r="710" spans="2:2">
      <c r="B710" s="2" t="s">
        <v>566</v>
      </c>
    </row>
    <row r="711" spans="2:2">
      <c r="B711" s="2" t="s">
        <v>567</v>
      </c>
    </row>
    <row r="712" spans="2:2">
      <c r="B712" s="2" t="s">
        <v>568</v>
      </c>
    </row>
    <row r="713" spans="2:2">
      <c r="B713" s="2" t="s">
        <v>569</v>
      </c>
    </row>
    <row r="714" spans="2:2">
      <c r="B714" s="2" t="s">
        <v>570</v>
      </c>
    </row>
    <row r="715" spans="2:2">
      <c r="B715" s="2" t="s">
        <v>571</v>
      </c>
    </row>
    <row r="716" spans="2:2">
      <c r="B716" s="2" t="s">
        <v>572</v>
      </c>
    </row>
    <row r="717" spans="2:2">
      <c r="B717" s="2" t="s">
        <v>573</v>
      </c>
    </row>
    <row r="718" spans="2:2">
      <c r="B718" s="2" t="s">
        <v>574</v>
      </c>
    </row>
    <row r="719" spans="2:2">
      <c r="B719" s="2" t="s">
        <v>575</v>
      </c>
    </row>
    <row r="720" spans="2:2">
      <c r="B720" s="2" t="s">
        <v>189</v>
      </c>
    </row>
    <row r="721" spans="2:2">
      <c r="B721" s="2" t="s">
        <v>190</v>
      </c>
    </row>
    <row r="722" spans="2:2">
      <c r="B722" s="2" t="s">
        <v>576</v>
      </c>
    </row>
    <row r="723" spans="2:2">
      <c r="B723" s="2" t="s">
        <v>577</v>
      </c>
    </row>
    <row r="725" spans="2:2" ht="31.2">
      <c r="B725" s="4" t="s">
        <v>578</v>
      </c>
    </row>
    <row r="726" spans="2:2">
      <c r="B726" s="2"/>
    </row>
    <row r="727" spans="2:2">
      <c r="B727" s="2" t="s">
        <v>579</v>
      </c>
    </row>
    <row r="728" spans="2:2">
      <c r="B728" s="2" t="s">
        <v>580</v>
      </c>
    </row>
    <row r="729" spans="2:2">
      <c r="B729" s="2" t="s">
        <v>581</v>
      </c>
    </row>
    <row r="730" spans="2:2">
      <c r="B730" s="2" t="s">
        <v>192</v>
      </c>
    </row>
    <row r="731" spans="2:2">
      <c r="B731" s="2" t="s">
        <v>193</v>
      </c>
    </row>
    <row r="732" spans="2:2">
      <c r="B732" s="2" t="s">
        <v>582</v>
      </c>
    </row>
    <row r="733" spans="2:2">
      <c r="B733" s="2" t="s">
        <v>194</v>
      </c>
    </row>
    <row r="734" spans="2:2">
      <c r="B734" s="2" t="s">
        <v>583</v>
      </c>
    </row>
    <row r="735" spans="2:2">
      <c r="B735" s="2" t="s">
        <v>195</v>
      </c>
    </row>
    <row r="736" spans="2:2">
      <c r="B736" s="2" t="s">
        <v>584</v>
      </c>
    </row>
    <row r="737" spans="2:2">
      <c r="B737" s="2" t="s">
        <v>585</v>
      </c>
    </row>
    <row r="738" spans="2:2">
      <c r="B738" s="2" t="s">
        <v>586</v>
      </c>
    </row>
    <row r="739" spans="2:2">
      <c r="B739" s="2" t="s">
        <v>197</v>
      </c>
    </row>
    <row r="740" spans="2:2">
      <c r="B740" s="2" t="s">
        <v>587</v>
      </c>
    </row>
    <row r="741" spans="2:2">
      <c r="B741" s="2" t="s">
        <v>588</v>
      </c>
    </row>
    <row r="742" spans="2:2">
      <c r="B742" s="2" t="s">
        <v>200</v>
      </c>
    </row>
    <row r="743" spans="2:2">
      <c r="B743" s="2" t="s">
        <v>589</v>
      </c>
    </row>
    <row r="744" spans="2:2">
      <c r="B744" s="2" t="s">
        <v>590</v>
      </c>
    </row>
    <row r="745" spans="2:2">
      <c r="B745" s="2" t="s">
        <v>591</v>
      </c>
    </row>
    <row r="746" spans="2:2">
      <c r="B746" s="2" t="s">
        <v>201</v>
      </c>
    </row>
    <row r="747" spans="2:2">
      <c r="B747" s="2" t="s">
        <v>592</v>
      </c>
    </row>
    <row r="748" spans="2:2">
      <c r="B748" s="2" t="s">
        <v>202</v>
      </c>
    </row>
    <row r="749" spans="2:2">
      <c r="B749" s="2" t="s">
        <v>593</v>
      </c>
    </row>
    <row r="750" spans="2:2">
      <c r="B750" s="2" t="s">
        <v>594</v>
      </c>
    </row>
    <row r="751" spans="2:2">
      <c r="B751" s="2" t="s">
        <v>595</v>
      </c>
    </row>
    <row r="752" spans="2:2">
      <c r="B752" s="2" t="s">
        <v>596</v>
      </c>
    </row>
    <row r="753" spans="2:2">
      <c r="B753" s="2" t="s">
        <v>597</v>
      </c>
    </row>
    <row r="754" spans="2:2">
      <c r="B754" s="2" t="s">
        <v>598</v>
      </c>
    </row>
    <row r="755" spans="2:2">
      <c r="B755" s="2" t="s">
        <v>599</v>
      </c>
    </row>
    <row r="756" spans="2:2">
      <c r="B756" s="2" t="s">
        <v>600</v>
      </c>
    </row>
    <row r="757" spans="2:2">
      <c r="B757" s="2" t="s">
        <v>203</v>
      </c>
    </row>
    <row r="758" spans="2:2">
      <c r="B758" s="2" t="s">
        <v>601</v>
      </c>
    </row>
    <row r="759" spans="2:2">
      <c r="B759" s="2" t="s">
        <v>204</v>
      </c>
    </row>
    <row r="760" spans="2:2">
      <c r="B760" s="2" t="s">
        <v>602</v>
      </c>
    </row>
    <row r="761" spans="2:2">
      <c r="B761" s="2" t="s">
        <v>603</v>
      </c>
    </row>
    <row r="762" spans="2:2">
      <c r="B762" s="2" t="s">
        <v>604</v>
      </c>
    </row>
    <row r="763" spans="2:2">
      <c r="B763" s="2" t="s">
        <v>605</v>
      </c>
    </row>
    <row r="764" spans="2:2">
      <c r="B764" s="2" t="s">
        <v>606</v>
      </c>
    </row>
    <row r="765" spans="2:2">
      <c r="B765" s="2" t="s">
        <v>607</v>
      </c>
    </row>
    <row r="766" spans="2:2">
      <c r="B766" s="2" t="s">
        <v>608</v>
      </c>
    </row>
    <row r="767" spans="2:2">
      <c r="B767" s="2" t="s">
        <v>609</v>
      </c>
    </row>
    <row r="768" spans="2:2">
      <c r="B768" s="2" t="s">
        <v>610</v>
      </c>
    </row>
    <row r="769" spans="2:2">
      <c r="B769" s="2" t="s">
        <v>611</v>
      </c>
    </row>
    <row r="770" spans="2:2">
      <c r="B770" s="2" t="s">
        <v>612</v>
      </c>
    </row>
    <row r="771" spans="2:2">
      <c r="B771" s="2" t="s">
        <v>613</v>
      </c>
    </row>
    <row r="772" spans="2:2">
      <c r="B772" s="2" t="s">
        <v>614</v>
      </c>
    </row>
    <row r="773" spans="2:2">
      <c r="B773" s="2" t="s">
        <v>615</v>
      </c>
    </row>
    <row r="774" spans="2:2">
      <c r="B774" s="2" t="s">
        <v>616</v>
      </c>
    </row>
    <row r="775" spans="2:2">
      <c r="B775" s="2" t="s">
        <v>617</v>
      </c>
    </row>
    <row r="776" spans="2:2">
      <c r="B776" s="2" t="s">
        <v>618</v>
      </c>
    </row>
    <row r="777" spans="2:2">
      <c r="B777" s="2" t="s">
        <v>619</v>
      </c>
    </row>
    <row r="778" spans="2:2">
      <c r="B778" s="2" t="s">
        <v>620</v>
      </c>
    </row>
    <row r="779" spans="2:2">
      <c r="B779" s="2" t="s">
        <v>621</v>
      </c>
    </row>
    <row r="780" spans="2:2">
      <c r="B780" s="2" t="s">
        <v>622</v>
      </c>
    </row>
    <row r="781" spans="2:2">
      <c r="B781" s="2" t="s">
        <v>623</v>
      </c>
    </row>
    <row r="782" spans="2:2">
      <c r="B782" s="2" t="s">
        <v>624</v>
      </c>
    </row>
    <row r="783" spans="2:2">
      <c r="B783" s="2" t="s">
        <v>205</v>
      </c>
    </row>
    <row r="784" spans="2:2">
      <c r="B784" s="2" t="s">
        <v>625</v>
      </c>
    </row>
    <row r="785" spans="2:2">
      <c r="B785" s="2" t="s">
        <v>626</v>
      </c>
    </row>
    <row r="786" spans="2:2">
      <c r="B786" s="2" t="s">
        <v>627</v>
      </c>
    </row>
    <row r="787" spans="2:2">
      <c r="B787" s="2" t="s">
        <v>628</v>
      </c>
    </row>
    <row r="788" spans="2:2">
      <c r="B788" s="2" t="s">
        <v>629</v>
      </c>
    </row>
    <row r="789" spans="2:2">
      <c r="B789" s="2" t="s">
        <v>208</v>
      </c>
    </row>
    <row r="790" spans="2:2">
      <c r="B790" s="2" t="s">
        <v>630</v>
      </c>
    </row>
    <row r="791" spans="2:2">
      <c r="B791" s="2" t="s">
        <v>631</v>
      </c>
    </row>
    <row r="792" spans="2:2">
      <c r="B792" s="2" t="s">
        <v>209</v>
      </c>
    </row>
    <row r="793" spans="2:2">
      <c r="B793" s="2" t="s">
        <v>210</v>
      </c>
    </row>
    <row r="794" spans="2:2">
      <c r="B794" s="2" t="s">
        <v>632</v>
      </c>
    </row>
    <row r="795" spans="2:2">
      <c r="B795" s="2" t="s">
        <v>633</v>
      </c>
    </row>
    <row r="796" spans="2:2">
      <c r="B796" s="2" t="s">
        <v>211</v>
      </c>
    </row>
    <row r="797" spans="2:2">
      <c r="B797" s="2" t="s">
        <v>212</v>
      </c>
    </row>
    <row r="798" spans="2:2">
      <c r="B798" s="2" t="s">
        <v>634</v>
      </c>
    </row>
    <row r="799" spans="2:2">
      <c r="B799" s="2" t="s">
        <v>635</v>
      </c>
    </row>
    <row r="800" spans="2:2">
      <c r="B800" s="2" t="s">
        <v>636</v>
      </c>
    </row>
    <row r="802" spans="2:2" ht="31.2">
      <c r="B802" s="4" t="s">
        <v>637</v>
      </c>
    </row>
    <row r="803" spans="2:2">
      <c r="B803" s="2"/>
    </row>
    <row r="804" spans="2:2">
      <c r="B804" s="2" t="s">
        <v>638</v>
      </c>
    </row>
    <row r="805" spans="2:2">
      <c r="B805" s="2" t="s">
        <v>639</v>
      </c>
    </row>
    <row r="806" spans="2:2">
      <c r="B806" s="2" t="s">
        <v>213</v>
      </c>
    </row>
    <row r="808" spans="2:2" ht="31.2">
      <c r="B808" s="4" t="s">
        <v>640</v>
      </c>
    </row>
    <row r="809" spans="2:2">
      <c r="B809" s="2"/>
    </row>
    <row r="810" spans="2:2">
      <c r="B810" s="2" t="s">
        <v>214</v>
      </c>
    </row>
    <row r="811" spans="2:2">
      <c r="B811" s="2" t="s">
        <v>641</v>
      </c>
    </row>
    <row r="812" spans="2:2">
      <c r="B812" s="2" t="s">
        <v>642</v>
      </c>
    </row>
    <row r="813" spans="2:2">
      <c r="B813" s="2" t="s">
        <v>643</v>
      </c>
    </row>
    <row r="815" spans="2:2" ht="31.2">
      <c r="B815" s="4" t="s">
        <v>644</v>
      </c>
    </row>
    <row r="816" spans="2:2">
      <c r="B816" s="2"/>
    </row>
    <row r="817" spans="2:2">
      <c r="B817" s="2" t="s">
        <v>645</v>
      </c>
    </row>
    <row r="818" spans="2:2">
      <c r="B818" s="2" t="s">
        <v>646</v>
      </c>
    </row>
    <row r="819" spans="2:2">
      <c r="B819" s="2" t="s">
        <v>216</v>
      </c>
    </row>
    <row r="820" spans="2:2">
      <c r="B820" s="2" t="s">
        <v>647</v>
      </c>
    </row>
    <row r="821" spans="2:2">
      <c r="B821" s="2" t="s">
        <v>217</v>
      </c>
    </row>
    <row r="822" spans="2:2">
      <c r="B822" s="2" t="s">
        <v>648</v>
      </c>
    </row>
    <row r="823" spans="2:2">
      <c r="B823" s="2" t="s">
        <v>219</v>
      </c>
    </row>
    <row r="824" spans="2:2">
      <c r="B824" s="2" t="s">
        <v>220</v>
      </c>
    </row>
    <row r="825" spans="2:2">
      <c r="B825" s="2" t="s">
        <v>649</v>
      </c>
    </row>
    <row r="826" spans="2:2">
      <c r="B826" s="2" t="s">
        <v>221</v>
      </c>
    </row>
    <row r="827" spans="2:2">
      <c r="B827" s="2" t="s">
        <v>222</v>
      </c>
    </row>
    <row r="828" spans="2:2">
      <c r="B828" s="2" t="s">
        <v>650</v>
      </c>
    </row>
    <row r="829" spans="2:2">
      <c r="B829" s="2" t="s">
        <v>651</v>
      </c>
    </row>
    <row r="830" spans="2:2">
      <c r="B830" s="2" t="s">
        <v>652</v>
      </c>
    </row>
    <row r="831" spans="2:2">
      <c r="B831" s="2" t="s">
        <v>653</v>
      </c>
    </row>
    <row r="832" spans="2:2">
      <c r="B832" s="2" t="s">
        <v>654</v>
      </c>
    </row>
    <row r="833" spans="2:2">
      <c r="B833" s="2" t="s">
        <v>655</v>
      </c>
    </row>
    <row r="835" spans="2:2" ht="31.2">
      <c r="B835" s="4" t="s">
        <v>656</v>
      </c>
    </row>
    <row r="836" spans="2:2">
      <c r="B836" s="2"/>
    </row>
    <row r="837" spans="2:2">
      <c r="B837" s="2">
        <v>311</v>
      </c>
    </row>
    <row r="839" spans="2:2" ht="31.2">
      <c r="B839" s="4" t="s">
        <v>657</v>
      </c>
    </row>
    <row r="840" spans="2:2">
      <c r="B840" s="2"/>
    </row>
    <row r="841" spans="2:2">
      <c r="B841" s="2" t="s">
        <v>658</v>
      </c>
    </row>
    <row r="843" spans="2:2" ht="31.2">
      <c r="B843" s="4" t="s">
        <v>659</v>
      </c>
    </row>
    <row r="844" spans="2:2">
      <c r="B844" s="2"/>
    </row>
    <row r="845" spans="2:2">
      <c r="B845" s="2" t="s">
        <v>660</v>
      </c>
    </row>
    <row r="846" spans="2:2">
      <c r="B846" s="2" t="s">
        <v>661</v>
      </c>
    </row>
    <row r="848" spans="2:2" ht="31.2">
      <c r="B848" s="4" t="s">
        <v>662</v>
      </c>
    </row>
    <row r="849" spans="2:2">
      <c r="B849" s="2"/>
    </row>
    <row r="850" spans="2:2">
      <c r="B850" s="2" t="s">
        <v>663</v>
      </c>
    </row>
  </sheetData>
  <hyperlinks>
    <hyperlink ref="B2" r:id="rId1" display="https://en.wikipedia.org/wiki/Aaliyah" xr:uid="{0FFA226E-9CC9-4F95-948D-CFB4A0EFA751}"/>
    <hyperlink ref="B3" r:id="rId2" tooltip="Aaron Carter" display="https://en.wikipedia.org/wiki/Aaron_Carter" xr:uid="{C8CF5C7E-97CD-49D4-8249-8DFC61F7E38C}"/>
    <hyperlink ref="B4" r:id="rId3" tooltip="AC/DC" display="https://en.wikipedia.org/wiki/AC/DC" xr:uid="{22E35656-75D8-4248-865B-DA7D20883C66}"/>
    <hyperlink ref="B5" r:id="rId4" tooltip="Adam Ant" display="https://en.wikipedia.org/wiki/Adam_Ant" xr:uid="{07FA5C93-1BDE-42CD-9215-5AF165D24F7E}"/>
    <hyperlink ref="B6" r:id="rId5" tooltip="Adam Lambert" display="https://en.wikipedia.org/wiki/Adam_Lambert" xr:uid="{7D8825ED-4B0D-45E9-A920-A3AFA45EC89D}"/>
    <hyperlink ref="B7" r:id="rId6" tooltip="Adele" display="https://en.wikipedia.org/wiki/Adele" xr:uid="{469350AA-D463-402A-9C53-551BD6B6B540}"/>
    <hyperlink ref="B8" r:id="rId7" tooltip="Adema" display="https://en.wikipedia.org/wiki/Adema" xr:uid="{8A378619-A070-4951-9549-376CD6606760}"/>
    <hyperlink ref="B9" r:id="rId8" tooltip="Aerosmith" display="https://en.wikipedia.org/wiki/Aerosmith" xr:uid="{ABF47F77-DC0B-4AAE-9ED8-BFF255E4FD5E}"/>
    <hyperlink ref="B10" r:id="rId9" tooltip="Alan Jackson" display="https://en.wikipedia.org/wiki/Alan_Jackson" xr:uid="{D14F6AC6-7C64-420D-8736-11D5FAEF08E7}"/>
    <hyperlink ref="B11" r:id="rId10" tooltip="Alice Cooper" display="https://en.wikipedia.org/wiki/Alice_Cooper" xr:uid="{E0A4D6E7-9E0E-4E81-98C7-FA4B8CD00348}"/>
    <hyperlink ref="B12" r:id="rId11" tooltip="Alicia Keys" display="https://en.wikipedia.org/wiki/Alicia_Keys" xr:uid="{BEF821C9-2C76-4019-AFC7-B25A7F95A03F}"/>
    <hyperlink ref="B13" r:id="rId12" tooltip="Anasol" display="https://en.wikipedia.org/wiki/Anasol" xr:uid="{E05A60A2-564C-4B97-9C2F-FA8EB720B7A5}"/>
    <hyperlink ref="B14" r:id="rId13" tooltip="Avril Lavigne" display="https://en.wikipedia.org/wiki/Avril_Lavigne" xr:uid="{A7E36D78-428A-4C20-B218-07A16C151C47}"/>
    <hyperlink ref="B15" r:id="rId14" tooltip="Andy Williams" display="https://en.wikipedia.org/wiki/Andy_Williams" xr:uid="{324952A5-D05C-4BE3-8766-FC8B94CD7EEC}"/>
    <hyperlink ref="B16" r:id="rId15" tooltip="Aretha Franklin" display="https://en.wikipedia.org/wiki/Aretha_Franklin" xr:uid="{25B2F305-56D3-4114-A9D8-E4D1235D05DB}"/>
    <hyperlink ref="B17" r:id="rId16" tooltip="Ateez" display="https://en.wikipedia.org/wiki/Ateez" xr:uid="{3D97F697-FAE6-4E65-8F74-B980DBC05601}"/>
    <hyperlink ref="B18" r:id="rId17" tooltip="Babyface (musician)" display="https://en.wikipedia.org/wiki/Babyface_(musician)" xr:uid="{9753F5A7-5C8D-43E2-8C9D-11D9EA16683B}"/>
    <hyperlink ref="B19" r:id="rId18" tooltip="Backstreet Boys" display="https://en.wikipedia.org/wiki/Backstreet_Boys" xr:uid="{FCFD48F9-8722-497C-AFB2-A7E45AB5D6F3}"/>
    <hyperlink ref="B20" r:id="rId19" tooltip="Barbra Streisand" display="https://en.wikipedia.org/wiki/Barbra_Streisand" xr:uid="{8FA40746-892C-4DA0-B6A9-96574E9A8E41}"/>
    <hyperlink ref="B21" r:id="rId20" tooltip="Bessie Smith" display="https://en.wikipedia.org/wiki/Bessie_Smith" xr:uid="{F98C6DE5-7175-411C-A668-B3704AB0328B}"/>
    <hyperlink ref="B22" r:id="rId21" tooltip="Beyoncé" display="https://en.wikipedia.org/wiki/Beyonc%C3%A9" xr:uid="{99015F9A-E332-4C3D-A518-0735DE841E94}"/>
    <hyperlink ref="B23" r:id="rId22" tooltip="Billie Holiday" display="https://en.wikipedia.org/wiki/Billie_Holiday" xr:uid="{DAC1FEAA-BB83-4542-8A15-8F3EFA2F490A}"/>
    <hyperlink ref="B24" r:id="rId23" tooltip="Billy Joel" display="https://en.wikipedia.org/wiki/Billy_Joel" xr:uid="{8A818523-C081-4E57-A91C-DC961D4B7502}"/>
    <hyperlink ref="B25" r:id="rId24" tooltip="Bing Crosby" display="https://en.wikipedia.org/wiki/Bing_Crosby" xr:uid="{41B5906A-EBFF-4A5B-9747-D78910FA2926}"/>
    <hyperlink ref="B26" r:id="rId25" tooltip="Blue Öyster Cult" display="https://en.wikipedia.org/wiki/Blue_%C3%96yster_Cult" xr:uid="{512F4E9E-C733-4B97-BBDA-57008E4EBB43}"/>
    <hyperlink ref="B27" r:id="rId26" tooltip="Bob Dylan" display="https://en.wikipedia.org/wiki/Bob_Dylan" xr:uid="{7918A818-9ABF-485F-86ED-FD4659672943}"/>
    <hyperlink ref="B28" r:id="rId27" tooltip="Bob Marley" display="https://en.wikipedia.org/wiki/Bob_Marley" xr:uid="{B02EF124-B44F-49B4-8CBC-8D1DDB30E7CB}"/>
    <hyperlink ref="B29" r:id="rId28" tooltip="Bone Thugs-n-Harmony" display="https://en.wikipedia.org/wiki/Bone_Thugs-n-Harmony" xr:uid="{5CDBAD0F-D344-4125-8AF9-1A464ADEC22C}"/>
    <hyperlink ref="B30" r:id="rId29" tooltip="Bonnie Tyler" display="https://en.wikipedia.org/wiki/Bonnie_Tyler" xr:uid="{AEA5C96E-5DE4-4B9C-B550-C883386C02EC}"/>
    <hyperlink ref="B31" r:id="rId30" tooltip="Britney Spears" display="https://en.wikipedia.org/wiki/Britney_Spears" xr:uid="{06E73E60-CCA5-4738-A610-330BBA47051A}"/>
    <hyperlink ref="B32" r:id="rId31" tooltip="Bruce Springsteen" display="https://en.wikipedia.org/wiki/Bruce_Springsteen" xr:uid="{CD6012DD-9E50-4FA2-A056-D821059F3C0A}"/>
    <hyperlink ref="B33" r:id="rId32" tooltip="Calvin Harris" display="https://en.wikipedia.org/wiki/Calvin_Harris" xr:uid="{3580348E-8645-4831-89B3-7BB9218CB69E}"/>
    <hyperlink ref="B34" r:id="rId33" tooltip="Carly Simon" display="https://en.wikipedia.org/wiki/Carly_Simon" xr:uid="{FC8034AA-0CA9-4EC4-BAEF-73053E02FDE0}"/>
    <hyperlink ref="B35" r:id="rId34" tooltip="Cat Stevens" display="https://en.wikipedia.org/wiki/Cat_Stevens" xr:uid="{B100E606-F8C6-4DEE-8FC4-CFE0EE2C63B6}"/>
    <hyperlink ref="B36" r:id="rId35" tooltip="Celine Dion" display="https://en.wikipedia.org/wiki/Celine_Dion" xr:uid="{5FEE4006-D1DB-4AC3-A4F4-410CB1EC918D}"/>
    <hyperlink ref="B37" r:id="rId36" tooltip="Charles Mingus" display="https://en.wikipedia.org/wiki/Charles_Mingus" xr:uid="{54FCC280-0760-4DD9-AECC-E6E3E2CBAD5E}"/>
    <hyperlink ref="B38" r:id="rId37" tooltip="Charlie Daniels" display="https://en.wikipedia.org/wiki/Charlie_Daniels" xr:uid="{0D38980D-2523-4388-9AA8-78D717F214F6}"/>
    <hyperlink ref="B39" r:id="rId38" tooltip="Cheap Trick" display="https://en.wikipedia.org/wiki/Cheap_Trick" xr:uid="{39BC7501-D36E-44F1-8001-213DC9EADEEB}"/>
    <hyperlink ref="B40" r:id="rId39" tooltip="Chet Atkins" display="https://en.wikipedia.org/wiki/Chet_Atkins" xr:uid="{0683E851-2C71-40CE-AE52-033A2797013A}"/>
    <hyperlink ref="B41" r:id="rId40" tooltip="Chris Brown" display="https://en.wikipedia.org/wiki/Chris_Brown" xr:uid="{BBAA1760-8668-44BA-AA17-201453B4DD0E}"/>
    <hyperlink ref="B42" r:id="rId41" tooltip="Christina Aguilera" display="https://en.wikipedia.org/wiki/Christina_Aguilera" xr:uid="{738EEBDD-C875-44EE-80B8-F6FA090A3B1E}"/>
    <hyperlink ref="B43" r:id="rId42" tooltip="Ciara" display="https://en.wikipedia.org/wiki/Ciara" xr:uid="{BEE06BF8-7A25-4DDC-976A-3B91DDBFF016}"/>
    <hyperlink ref="B44" r:id="rId43" tooltip="Clannad" display="https://en.wikipedia.org/wiki/Clannad" xr:uid="{6DB0E294-3C31-4827-B994-03F6605787A5}"/>
    <hyperlink ref="B45" r:id="rId44" tooltip="Connie Francis" display="https://en.wikipedia.org/wiki/Connie_Francis" xr:uid="{D16B6A26-0D67-4001-A0EC-96189DF1A910}"/>
    <hyperlink ref="B46" r:id="rId45" tooltip="Cyndi Lauper" display="https://en.wikipedia.org/wiki/Cyndi_Lauper" xr:uid="{8DB7E5BC-2827-418A-838D-91DE6604207B}"/>
    <hyperlink ref="B47" r:id="rId46" tooltip="Daft Punk" display="https://en.wikipedia.org/wiki/Daft_Punk" xr:uid="{D721B564-6F9A-4309-8298-A0A8BE63E48C}"/>
    <hyperlink ref="B48" r:id="rId47" tooltip="Dan Fogelberg" display="https://en.wikipedia.org/wiki/Dan_Fogelberg" xr:uid="{7DF0AC56-5A8B-457A-BB52-F5E13C531406}"/>
    <hyperlink ref="B49" r:id="rId48" tooltip="Dane Donohue (page does not exist)" display="https://en.wikipedia.org/w/index.php?title=Dane_Donohue&amp;action=edit&amp;redlink=1" xr:uid="{73B3E3A4-736B-48B9-85FC-C46A87B49B4B}"/>
    <hyperlink ref="B50" r:id="rId49" tooltip="Daniel Ingram (composer)" display="https://en.wikipedia.org/wiki/Daniel_Ingram_(composer)" xr:uid="{AD83F61F-D841-4B65-9B98-46FE5E3A9A0B}"/>
    <hyperlink ref="B51" r:id="rId50" tooltip="Dave Brubeck" display="https://en.wikipedia.org/wiki/Dave_Brubeck" xr:uid="{690F4763-2656-449D-9B5F-95E9981AB5F9}"/>
    <hyperlink ref="B52" r:id="rId51" tooltip="David Bowie" display="https://en.wikipedia.org/wiki/David_Bowie" xr:uid="{8C34E7BC-16B1-4E65-8953-6048BEFE3C03}"/>
    <hyperlink ref="B53" r:id="rId52" tooltip="David Cassidy" display="https://en.wikipedia.org/wiki/David_Cassidy" xr:uid="{1C0DB09C-C121-4EA4-BDE1-B3557B25C521}"/>
    <hyperlink ref="B54" r:id="rId53" tooltip="David Gilmour" display="https://en.wikipedia.org/wiki/David_Gilmour" xr:uid="{1C401FEC-849B-4F11-A8DC-06F008C7BAD6}"/>
    <hyperlink ref="B55" r:id="rId54" tooltip="Deborah Cox" display="https://en.wikipedia.org/wiki/Deborah_Cox" xr:uid="{A759E554-09D3-47D8-81AB-73A25A36B3AB}"/>
    <hyperlink ref="B56" r:id="rId55" tooltip="Delta Goodrem" display="https://en.wikipedia.org/wiki/Delta_Goodrem" xr:uid="{5C810327-CC35-4D24-A488-5C3C41022F34}"/>
    <hyperlink ref="B57" r:id="rId56" tooltip="Depeche Mode" display="https://en.wikipedia.org/wiki/Depeche_Mode" xr:uid="{04996B4F-A825-4332-B7EF-72515FD2D055}"/>
    <hyperlink ref="B58" r:id="rId57" tooltip="Destiny's Child" display="https://en.wikipedia.org/wiki/Destiny%27s_Child" xr:uid="{CE39E200-1CC2-45F4-BB90-EA8161BF7516}"/>
    <hyperlink ref="B59" r:id="rId58" tooltip="Diana Ross" display="https://en.wikipedia.org/wiki/Diana_Ross" xr:uid="{D373524B-6954-420B-92B1-1180F7CA43E7}"/>
    <hyperlink ref="B60" r:id="rId59" tooltip="Dionne Warwick" display="https://en.wikipedia.org/wiki/Dionne_Warwick" xr:uid="{EAFA285D-F6A3-450E-A725-AC2E46B61900}"/>
    <hyperlink ref="B61" r:id="rId60" tooltip="Dolly Parton" display="https://en.wikipedia.org/wiki/Dolly_Parton" xr:uid="{4170A3A4-B614-4250-A5B2-387CFE52005A}"/>
    <hyperlink ref="B62" r:id="rId61" tooltip="Donna Summer" display="https://en.wikipedia.org/wiki/Donna_Summer" xr:uid="{1EB0FE36-B937-4A7B-A418-70FC9B3B0C66}"/>
    <hyperlink ref="B63" r:id="rId62" tooltip="Donovan" display="https://en.wikipedia.org/wiki/Donovan" xr:uid="{76BF99F1-970F-4893-8944-7E287B8B367D}"/>
    <hyperlink ref="B64" r:id="rId63" tooltip="Duke Ellington" display="https://en.wikipedia.org/wiki/Duke_Ellington" xr:uid="{89AE8C67-A37A-498C-BA89-06E8C2087C66}"/>
    <hyperlink ref="B65" r:id="rId64" tooltip="Duran Duran" display="https://en.wikipedia.org/wiki/Duran_Duran" xr:uid="{81A6BD9D-53B4-411A-9325-C570CA42287A}"/>
    <hyperlink ref="B66" r:id="rId65" tooltip="Earth, Wind &amp; Fire" display="https://en.wikipedia.org/wiki/Earth,_Wind_%26_Fire" xr:uid="{FCEB6F5E-A583-421D-B26B-79936358B21E}"/>
    <hyperlink ref="B67" r:id="rId66" tooltip="Eddie Money" display="https://en.wikipedia.org/wiki/Eddie_Money" xr:uid="{FF27EAE7-C3B9-401C-8727-D79BB6478B0D}"/>
    <hyperlink ref="B68" r:id="rId67" tooltip="Electric Light Orchestra" display="https://en.wikipedia.org/wiki/Electric_Light_Orchestra" xr:uid="{44859B91-2489-4261-8A30-2136F257F343}"/>
    <hyperlink ref="B69" r:id="rId68" tooltip="Elvis Presley" display="https://en.wikipedia.org/wiki/Elvis_Presley" xr:uid="{085F7838-2529-428F-B737-D1DC620146B7}"/>
    <hyperlink ref="B70" r:id="rId69" tooltip="Etta James" display="https://en.wikipedia.org/wiki/Etta_James" xr:uid="{7E3061DE-7111-4626-BD7A-D85C5D2B33D0}"/>
    <hyperlink ref="B71" r:id="rId70" tooltip="Eurythmics" display="https://en.wikipedia.org/wiki/Eurythmics" xr:uid="{089165B3-2E77-4D51-AFA6-6300E0F1026B}"/>
    <hyperlink ref="B72" r:id="rId71" tooltip="Exposé (group)" display="https://en.wikipedia.org/wiki/Expos%C3%A9_(group)" xr:uid="{6FEFA306-3C7B-43EF-89FA-456F78CA72FA}"/>
    <hyperlink ref="B73" r:id="rId72" tooltip="Fey (singer)" display="https://en.wikipedia.org/wiki/Fey_(singer)" xr:uid="{09E7AB76-D7AF-4C28-9C60-8619395C44C6}"/>
    <hyperlink ref="B74" r:id="rId73" tooltip="Fifth Harmony" display="https://en.wikipedia.org/wiki/Fifth_Harmony" xr:uid="{BDEF1961-3778-42EA-8886-A4CEE9B128EA}"/>
    <hyperlink ref="B75" r:id="rId74" tooltip="Fishbone" display="https://en.wikipedia.org/wiki/Fishbone" xr:uid="{70E4C239-361B-4694-8C46-06B8F5531EFD}"/>
    <hyperlink ref="B76" r:id="rId75" tooltip="Foo Fighters" display="https://en.wikipedia.org/wiki/Foo_Fighters" xr:uid="{29A05759-5C16-4E2D-B738-4B9E708DC922}"/>
    <hyperlink ref="B77" r:id="rId76" tooltip="Frank Sinatra" display="https://en.wikipedia.org/wiki/Frank_Sinatra" xr:uid="{7AE9E232-A378-4CBD-B1DA-4D92A6B8751C}"/>
    <hyperlink ref="B78" r:id="rId77" tooltip="Fred Astaire" display="https://en.wikipedia.org/wiki/Fred_Astaire" xr:uid="{7769D672-FC74-40D1-B992-22E1A99F71B1}"/>
    <hyperlink ref="B80" r:id="rId78" tooltip="George Gershwin" display="https://en.wikipedia.org/wiki/George_Gershwin" xr:uid="{22631F1C-0BDB-4576-B384-6A0834AE774B}"/>
    <hyperlink ref="B81" r:id="rId79" tooltip="George Michael" display="https://en.wikipedia.org/wiki/George_Michael" xr:uid="{ABE540C2-F556-4AB7-888D-1652A7AD6372}"/>
    <hyperlink ref="B82" r:id="rId80" tooltip="Glenn Miller" display="https://en.wikipedia.org/wiki/Glenn_Miller" xr:uid="{FEEC28C4-4621-4389-A195-EFCB73850E9B}"/>
    <hyperlink ref="B83" r:id="rId81" tooltip="Gloria Estefan" display="https://en.wikipedia.org/wiki/Gloria_Estefan" xr:uid="{BB4DD3B1-6719-4224-BED2-A4B4853B58C3}"/>
    <hyperlink ref="B84" r:id="rId82" tooltip="Hall &amp; Oates" display="https://en.wikipedia.org/wiki/Hall_%26_Oates" xr:uid="{33B77ED1-53E9-4A04-8A0C-A3EFE1205378}"/>
    <hyperlink ref="B85" r:id="rId83" tooltip="Harry Nilsson" display="https://en.wikipedia.org/wiki/Harry_Nilsson" xr:uid="{22CE2C84-5A7E-4BD3-9BD4-B2287271C124}"/>
    <hyperlink ref="B86" r:id="rId84" tooltip="Heart (band)" display="https://en.wikipedia.org/wiki/Heart_(band)" xr:uid="{5B5C4ABA-B2FA-4C30-80F3-A8459CD3A0EC}"/>
    <hyperlink ref="B87" r:id="rId85" tooltip="Iggy Pop" display="https://en.wikipedia.org/wiki/Iggy_Pop" xr:uid="{119F9AC4-473C-45DA-B2F9-325B1ED937A2}"/>
    <hyperlink ref="B88" r:id="rId86" tooltip="Iron Maiden" display="https://en.wikipedia.org/wiki/Iron_Maiden" xr:uid="{E197B1C0-E969-40E9-B1BB-DD28403D73E5}"/>
    <hyperlink ref="B89" r:id="rId87" tooltip="James Brown" display="https://en.wikipedia.org/wiki/James_Brown" xr:uid="{3E87C16F-0E95-48A8-91CC-24948DD00689}"/>
    <hyperlink ref="B90" r:id="rId88" tooltip="Janis Joplin" display="https://en.wikipedia.org/wiki/Janis_Joplin" xr:uid="{C6F02B27-32D0-4DF5-9F76-1B392FF82A61}"/>
    <hyperlink ref="B91" r:id="rId89" tooltip="Jeff Beck" display="https://en.wikipedia.org/wiki/Jeff_Beck" xr:uid="{B6BF14EE-8746-4E60-B577-0DBEA4B8F639}"/>
    <hyperlink ref="B92" r:id="rId90" tooltip="Jeff Buckley" display="https://en.wikipedia.org/wiki/Jeff_Buckley" xr:uid="{37CE0D82-1DE7-4C5F-9AB7-5CC2A9068E61}"/>
    <hyperlink ref="B93" r:id="rId91" tooltip="Jefferson Airplane" display="https://en.wikipedia.org/wiki/Jefferson_Airplane" xr:uid="{C6AC1296-841D-4057-AED3-D7F44B0984D2}"/>
    <hyperlink ref="B94" r:id="rId92" tooltip="Jefferson Starship" display="https://en.wikipedia.org/wiki/Jefferson_Starship" xr:uid="{7D1A4B0A-C375-4572-A5A9-9DF33EEB3966}"/>
    <hyperlink ref="B95" r:id="rId93" tooltip="Jennifer Hudson" display="https://en.wikipedia.org/wiki/Jennifer_Hudson" xr:uid="{EF03801F-FA37-4C99-96FD-6D87B544C44A}"/>
    <hyperlink ref="B96" r:id="rId94" tooltip="Jennifer Lopez" display="https://en.wikipedia.org/wiki/Jennifer_Lopez" xr:uid="{D6065F5E-E8D8-4AA2-91E5-5C409F80A6D3}"/>
    <hyperlink ref="B97" r:id="rId95" tooltip="Jessica Simpson" display="https://en.wikipedia.org/wiki/Jessica_Simpson" xr:uid="{EC2E81A8-1FE1-4C56-99C6-2335968B53C1}"/>
    <hyperlink ref="B99" r:id="rId96" tooltip="Joan Jett" display="https://en.wikipedia.org/wiki/Joan_Jett" xr:uid="{6F220601-B278-41C5-94B7-A8B3A2D019FD}"/>
    <hyperlink ref="B100" r:id="rId97" tooltip="Joe Satriani" display="https://en.wikipedia.org/wiki/Joe_Satriani" xr:uid="{E5DE603F-CCC0-458B-8778-645CDD2DA562}"/>
    <hyperlink ref="B101" r:id="rId98" tooltip="John Denver" display="https://en.wikipedia.org/wiki/John_Denver" xr:uid="{6546B3CD-E2DB-41D9-8EDF-A5D5DF91203E}"/>
    <hyperlink ref="B102" r:id="rId99" tooltip="John Mayer" display="https://en.wikipedia.org/wiki/John_Mayer" xr:uid="{B649AF50-897D-4834-9658-7E06E4087190}"/>
    <hyperlink ref="B103" r:id="rId100" tooltip="Johnny Cash" display="https://en.wikipedia.org/wiki/Johnny_Cash" xr:uid="{12CE0107-B901-427C-9347-F158403F2CFB}"/>
    <hyperlink ref="B104" r:id="rId101" tooltip="Johnny Mathis" display="https://en.wikipedia.org/wiki/Johnny_Mathis" xr:uid="{9EA6C456-1D7D-453B-9C9F-2F89AE5640D4}"/>
    <hyperlink ref="B105" r:id="rId102" tooltip="Journey (band)" display="https://en.wikipedia.org/wiki/Journey_(band)" xr:uid="{7738F345-FA83-4FC9-B0D2-BE0C2FF23DAD}"/>
    <hyperlink ref="B106" r:id="rId103" tooltip="Justin Timberlake" display="https://en.wikipedia.org/wiki/Justin_Timberlake" xr:uid="{E5FB828A-8C0F-446C-BFE1-F1A59F843155}"/>
    <hyperlink ref="B107" r:id="rId104" tooltip="Kansas (band)" display="https://en.wikipedia.org/wiki/Kansas_(band)" xr:uid="{D5E764F7-7123-4E53-9AC5-E8F2C984BAE5}"/>
    <hyperlink ref="B108" r:id="rId105" tooltip="Kate Bush" display="https://en.wikipedia.org/wiki/Kate_Bush" xr:uid="{B2C07E88-FC96-4D10-A8AD-B204981C5020}"/>
    <hyperlink ref="B109" r:id="rId106" tooltip="Kelis" display="https://en.wikipedia.org/wiki/Kelis" xr:uid="{CE114135-67FB-4201-B242-8BB02AC935C6}"/>
    <hyperlink ref="B110" r:id="rId107" tooltip="Kelly Clarkson" display="https://en.wikipedia.org/wiki/Kelly_Clarkson" xr:uid="{B6417AA4-B86F-4F11-946F-698BB609A745}"/>
    <hyperlink ref="B111" r:id="rId108" tooltip="Kenny G" display="https://en.wikipedia.org/wiki/Kenny_G" xr:uid="{3102E5B2-DCD2-49E6-9FB0-43CED973DBEF}"/>
    <hyperlink ref="B112" r:id="rId109" tooltip="Kenny Loggins" display="https://en.wikipedia.org/wiki/Kenny_Loggins" xr:uid="{3B953393-DB42-4B57-9FF3-F1BE5EB1E6E0}"/>
    <hyperlink ref="B113" r:id="rId110" tooltip="Kesha" display="https://en.wikipedia.org/wiki/Kesha" xr:uid="{8D520333-1D18-40E7-BED1-AFC35F969B85}"/>
    <hyperlink ref="B114" r:id="rId111" tooltip="Kris Kristofferson" display="https://en.wikipedia.org/wiki/Kris_Kristofferson" xr:uid="{BA378CF0-DDAC-435C-A832-871975AE340F}"/>
    <hyperlink ref="B115" r:id="rId112" tooltip="Lauryn Hill" display="https://en.wikipedia.org/wiki/Lauryn_Hill" xr:uid="{6632DD3A-3371-42C4-B0D1-E92471949CC4}"/>
    <hyperlink ref="B116" r:id="rId113" tooltip="Leona Lewis" display="https://en.wikipedia.org/wiki/Leona_Lewis" xr:uid="{03F590DC-79A9-4ED3-8582-5E9F78B7BECD}"/>
    <hyperlink ref="B117" r:id="rId114" tooltip="Leonard Cohen" display="https://en.wikipedia.org/wiki/Leonard_Cohen" xr:uid="{4A2093E7-5384-455F-91AC-A87EFE6AD9BF}"/>
    <hyperlink ref="B118" r:id="rId115" tooltip="Lisa Lisa and Cult Jam" display="https://en.wikipedia.org/wiki/Lisa_Lisa_and_Cult_Jam" xr:uid="{E31CA0AA-DAF5-4A92-93DA-8477AC08BBF4}"/>
    <hyperlink ref="B119" r:id="rId116" tooltip="Loretta Lynn" display="https://en.wikipedia.org/wiki/Loretta_Lynn" xr:uid="{2C70ADD4-0846-414A-BB9C-116A49472CA4}"/>
    <hyperlink ref="B120" r:id="rId117" tooltip="Louis Armstrong" display="https://en.wikipedia.org/wiki/Louis_Armstrong" xr:uid="{978126D9-3DAD-48F1-8806-0FEA5AE56D86}"/>
    <hyperlink ref="B121" r:id="rId118" tooltip="Lou Rawls" display="https://en.wikipedia.org/wiki/Lou_Rawls" xr:uid="{7C44A4B9-6BA6-4675-B03A-A53352F9AACF}"/>
    <hyperlink ref="B122" r:id="rId119" tooltip="Luther Vandross" display="https://en.wikipedia.org/wiki/Luther_Vandross" xr:uid="{33233164-63AC-47FF-B021-1A67624B49A3}"/>
    <hyperlink ref="B123" r:id="rId120" tooltip="Mahalia Jackson" display="https://en.wikipedia.org/wiki/Mahalia_Jackson" xr:uid="{2E06957B-144D-428C-9D55-5E9F61838D5B}"/>
    <hyperlink ref="B124" r:id="rId121" tooltip="Mariah Carey" display="https://en.wikipedia.org/wiki/Mariah_Carey" xr:uid="{86CCAB68-FCA9-4F09-A0CE-1A34BC9B26A4}"/>
    <hyperlink ref="B125" r:id="rId122" tooltip="Marvin Gaye" display="https://en.wikipedia.org/wiki/Marvin_Gaye" xr:uid="{74965319-25B0-4671-ABBA-20D0FC3F0887}"/>
    <hyperlink ref="B126" r:id="rId123" tooltip="Mary Chapin Carpenter" display="https://en.wikipedia.org/wiki/Mary_Chapin_Carpenter" xr:uid="{1CBC2913-94A3-4D1F-A7A4-96ABD1A6A83E}"/>
    <hyperlink ref="B127" r:id="rId124" tooltip="Men at Work" display="https://en.wikipedia.org/wiki/Men_at_Work" xr:uid="{643ADB9F-6D7D-4F53-97A1-30A8FD2D4337}"/>
    <hyperlink ref="B128" r:id="rId125" tooltip="Merle Haggard" display="https://en.wikipedia.org/wiki/Merle_Haggard" xr:uid="{4FED0F49-7F39-49D5-A164-C32FD7679E2F}"/>
    <hyperlink ref="B129" r:id="rId126" tooltip="Michael Jackson" display="https://en.wikipedia.org/wiki/Michael_Jackson" xr:uid="{FA224453-69AC-4139-B4A9-19372B8939E0}"/>
    <hyperlink ref="B130" r:id="rId127" tooltip="Momoland" display="https://en.wikipedia.org/wiki/Momoland" xr:uid="{49D7E3F3-6870-493E-A42A-8007192BCAB1}"/>
    <hyperlink ref="B131" r:id="rId128" tooltip="Miles Davis" display="https://en.wikipedia.org/wiki/Miles_Davis" xr:uid="{2A5433A1-CD0D-43E3-B484-AF60A135C27F}"/>
    <hyperlink ref="B132" r:id="rId129" tooltip="Molly Hatchet" display="https://en.wikipedia.org/wiki/Molly_Hatchet" xr:uid="{8244AFC5-892F-4043-8195-8FE01AFD5846}"/>
    <hyperlink ref="B133" r:id="rId130" tooltip="Motörhead" display="https://en.wikipedia.org/wiki/Mot%C3%B6rhead" xr:uid="{7C52F227-56A7-4477-AAE3-E1F09A3D6F26}"/>
    <hyperlink ref="B134" r:id="rId131" tooltip="New Kids on the Block" display="https://en.wikipedia.org/wiki/New_Kids_on_the_Block" xr:uid="{B483A945-ED8E-427C-BA17-64A4AF1D7FE9}"/>
    <hyperlink ref="B135" r:id="rId132" tooltip="Nina Simone" display="https://en.wikipedia.org/wiki/Nina_Simone" xr:uid="{1C2AD1C1-9B1E-4C1E-9C4D-666BEF4CCA22}"/>
    <hyperlink ref="B136" r:id="rId133" tooltip="NSYNC" display="https://en.wikipedia.org/wiki/NSYNC" xr:uid="{F67E4AA4-9B0C-4E15-BCDB-B9A8A4741321}"/>
    <hyperlink ref="B137" r:id="rId134" tooltip="One Direction" display="https://en.wikipedia.org/wiki/One_Direction" xr:uid="{00889386-7A8F-4889-BEDE-4A6C245F4D70}"/>
    <hyperlink ref="B138" r:id="rId135" tooltip="Ozzy Osbourne" display="https://en.wikipedia.org/wiki/Ozzy_Osbourne" xr:uid="{89EF5A25-F6AB-41AD-A3F7-E03E537DE8BF}"/>
    <hyperlink ref="B139" r:id="rId136" tooltip="Patti Smith" display="https://en.wikipedia.org/wiki/Patti_Smith" xr:uid="{E37EA9A6-6585-4EBE-BAF5-0AA4A2D1C95F}"/>
    <hyperlink ref="B140" r:id="rId137" tooltip="Paul Simon" display="https://en.wikipedia.org/wiki/Paul_Simon" xr:uid="{5C2EB1F8-41D0-4D78-902F-9BFA7AB9AD56}"/>
    <hyperlink ref="B141" r:id="rId138" tooltip="Pearl Jam" display="https://en.wikipedia.org/wiki/Pearl_Jam" xr:uid="{FB29285F-782B-44ED-91A1-F9EE094519C3}"/>
    <hyperlink ref="B142" r:id="rId139" tooltip="Perez Prado" display="https://en.wikipedia.org/wiki/Perez_Prado" xr:uid="{330B7486-4A84-49ED-A3D1-8620B648C289}"/>
    <hyperlink ref="B143" r:id="rId140" tooltip="Peter Tosh" display="https://en.wikipedia.org/wiki/Peter_Tosh" xr:uid="{9FC091D1-9BC2-49D4-850C-DABC58780933}"/>
    <hyperlink ref="B144" r:id="rId141" tooltip="Pete Seeger" display="https://en.wikipedia.org/wiki/Pete_Seeger" xr:uid="{E4D5E5F6-0E0D-4F4F-B2F8-404F618737E9}"/>
    <hyperlink ref="B145" r:id="rId142" tooltip="Pink (singer)" display="https://en.wikipedia.org/wiki/Pink_(singer)" xr:uid="{116A96E8-778B-42E4-998C-CDA7B524E8B6}"/>
    <hyperlink ref="B146" r:id="rId143" tooltip="Pink Floyd" display="https://en.wikipedia.org/wiki/Pink_Floyd" xr:uid="{738D0FED-3966-4211-A2E1-24D5E9829627}"/>
    <hyperlink ref="B147" r:id="rId144" tooltip="Poco" display="https://en.wikipedia.org/wiki/Poco" xr:uid="{E5AE4FA0-E978-4FC5-BFA6-32BC4C9BAB06}"/>
    <hyperlink ref="B149" r:id="rId145" tooltip="R. Kelly" display="https://en.wikipedia.org/wiki/R._Kelly" xr:uid="{D18BA4E7-E717-4C91-B364-ADE0F2AF3B9F}"/>
    <hyperlink ref="B150" r:id="rId146" tooltip="Rage Against The Machine" display="https://en.wikipedia.org/wiki/Rage_Against_The_Machine" xr:uid="{80929670-FAF0-4957-8BEA-B8EFBA196494}"/>
    <hyperlink ref="B151" r:id="rId147" tooltip="Rogue Traders" display="https://en.wikipedia.org/wiki/Rogue_Traders" xr:uid="{4A738B6C-FE5E-4DDB-95F1-86FE5D974077}"/>
    <hyperlink ref="B152" r:id="rId148" tooltip="REO Speedwagon" display="https://en.wikipedia.org/wiki/REO_Speedwagon" xr:uid="{B91945BF-D0E7-4FC5-B108-0BF704E7F7B8}"/>
    <hyperlink ref="B153" r:id="rId149" tooltip="Ricky Martin" display="https://en.wikipedia.org/wiki/Ricky_Martin" xr:uid="{D3F97ED2-A6E5-494D-92D2-73754C88EEF5}"/>
    <hyperlink ref="B154" r:id="rId150" tooltip="Robert Johnson" display="https://en.wikipedia.org/wiki/Robert_Johnson" xr:uid="{F100EFA9-B89E-4393-9F0C-3AB2DA5DA394}"/>
    <hyperlink ref="B155" r:id="rId151" tooltip="Rod Stewart" display="https://en.wikipedia.org/wiki/Rod_Stewart" xr:uid="{81E17566-954C-4ADA-AD18-0049E13688D9}"/>
    <hyperlink ref="B156" r:id="rId152" tooltip="Roy Orbison" display="https://en.wikipedia.org/wiki/Roy_Orbison" xr:uid="{4F60C127-6856-4D4E-B49C-D146D638DB8D}"/>
    <hyperlink ref="B157" r:id="rId153" tooltip="Sade (band)" display="https://en.wikipedia.org/wiki/Sade_(band)" xr:uid="{BDC5ACFE-A523-47AB-B846-56BA430B39CB}"/>
    <hyperlink ref="B158" r:id="rId154" tooltip="Santana (band)" display="https://en.wikipedia.org/wiki/Santana_(band)" xr:uid="{F57A2645-180E-4910-BCD3-D62B5BF96F1C}"/>
    <hyperlink ref="B159" r:id="rId155" tooltip="Sarah McLachlan" display="https://en.wikipedia.org/wiki/Sarah_McLachlan" xr:uid="{7A1E8CBA-0EE9-4E3D-AFEC-2463D57A3C06}"/>
    <hyperlink ref="B160" r:id="rId156" tooltip="Scorpions (band)" display="https://en.wikipedia.org/wiki/Scorpions_(band)" xr:uid="{81DD1790-6350-4004-82F9-6330C82B4ED9}"/>
    <hyperlink ref="B161" r:id="rId157" tooltip="Shakira" display="https://en.wikipedia.org/wiki/Shakira" xr:uid="{FE04697B-E698-4D1D-AC3B-342C15447594}"/>
    <hyperlink ref="B162" r:id="rId158" tooltip="Shannon Noll" display="https://en.wikipedia.org/wiki/Shannon_Noll" xr:uid="{DB88E87D-278F-4E36-9100-ACE2632B8D64}"/>
    <hyperlink ref="B163" r:id="rId159" tooltip="Sia (singer)" display="https://en.wikipedia.org/wiki/Sia_(singer)" xr:uid="{4C8A55A9-8532-41AF-9685-1049417054C8}"/>
    <hyperlink ref="B164" r:id="rId160" tooltip="Simon &amp; Garfunkel" display="https://en.wikipedia.org/wiki/Simon_%26_Garfunkel" xr:uid="{D314BC32-B90F-49B9-B1F9-225BB055ED04}"/>
    <hyperlink ref="B165" r:id="rId161" tooltip="Slayer" display="https://en.wikipedia.org/wiki/Slayer" xr:uid="{6CC78609-A722-4660-B033-76F33FC4BE95}"/>
    <hyperlink ref="B166" r:id="rId162" tooltip="Sly and the Family Stone" display="https://en.wikipedia.org/wiki/Sly_and_the_Family_Stone" xr:uid="{5DD993F7-D133-4E47-875F-0CB695E1B426}"/>
    <hyperlink ref="B167" r:id="rId163" tooltip="SOiL" display="https://en.wikipedia.org/wiki/SOiL" xr:uid="{9BB72182-803E-4388-95D5-EFE824977262}"/>
    <hyperlink ref="B168" r:id="rId164" tooltip="Stevie Ray Vaughan" display="https://en.wikipedia.org/wiki/Stevie_Ray_Vaughan" xr:uid="{AF297EF3-061A-4D37-9F0A-A2D47B8267B4}"/>
    <hyperlink ref="B169" r:id="rId165" tooltip="Susan Boyle" display="https://en.wikipedia.org/wiki/Susan_Boyle" xr:uid="{2AC16B36-7E3E-4FA8-9680-0691BDCCE893}"/>
    <hyperlink ref="B170" r:id="rId166" tooltip="Switchfoot" display="https://en.wikipedia.org/wiki/Switchfoot" xr:uid="{EBEFE2F7-78FF-4CC2-B9D9-986293BA779C}"/>
    <hyperlink ref="B171" r:id="rId167" tooltip="System of a Down" display="https://en.wikipedia.org/wiki/System_of_a_Down" xr:uid="{A562081E-87A6-4ACA-BC28-ABBC5C0219F5}"/>
    <hyperlink ref="B172" r:id="rId168" tooltip="Taj Mahal (musician)" display="https://en.wikipedia.org/wiki/Taj_Mahal_(musician)" xr:uid="{07B1B18B-6BFF-4941-985A-2D5103DA8348}"/>
    <hyperlink ref="B173" r:id="rId169" tooltip="Tammy Wynette" display="https://en.wikipedia.org/wiki/Tammy_Wynette" xr:uid="{286DE4B7-D384-4D8C-B7B0-4BD79C069133}"/>
    <hyperlink ref="B174" r:id="rId170" tooltip="Taylor Dayne" display="https://en.wikipedia.org/wiki/Taylor_Dayne" xr:uid="{78245133-0263-49F9-B498-BBB7B9175286}"/>
    <hyperlink ref="B175" r:id="rId171" tooltip="Teddy Pendergrass" display="https://en.wikipedia.org/wiki/Teddy_Pendergrass" xr:uid="{FD1C6B85-EAA3-4077-B6D3-BAB6211499E1}"/>
    <hyperlink ref="B176" r:id="rId172" tooltip="Teena Marie" display="https://en.wikipedia.org/wiki/Teena_Marie" xr:uid="{DEF905D2-D2A5-4DAB-A52C-E6B0EEF50E61}"/>
    <hyperlink ref="B177" r:id="rId173" tooltip="The Allman Brothers Band" display="https://en.wikipedia.org/wiki/The_Allman_Brothers_Band" xr:uid="{1984589C-0BB3-4276-9EA5-715AC009FDE7}"/>
    <hyperlink ref="B178" r:id="rId174" tooltip="The Bangles" display="https://en.wikipedia.org/wiki/The_Bangles" xr:uid="{3A923E52-25D0-42C2-88FE-84C1FFF7DA0D}"/>
    <hyperlink ref="B179" r:id="rId175" tooltip="The Bongos" display="https://en.wikipedia.org/wiki/The_Bongos" xr:uid="{453768CA-DF7B-478A-B265-9D5E4B87A2E6}"/>
    <hyperlink ref="B180" r:id="rId176" tooltip="The Byrds" display="https://en.wikipedia.org/wiki/The_Byrds" xr:uid="{199B32B2-E838-455E-B6CF-41AEDFDA9BD7}"/>
    <hyperlink ref="B181" r:id="rId177" tooltip="The Clash" display="https://en.wikipedia.org/wiki/The_Clash" xr:uid="{2178F8C2-9A03-4E7E-87F1-2BA7149D324F}"/>
    <hyperlink ref="B182" r:id="rId178" tooltip="The Derek Trucks Band" display="https://en.wikipedia.org/wiki/The_Derek_Trucks_Band" xr:uid="{1BF3E7FE-1813-430B-8695-C6C254CD431E}"/>
    <hyperlink ref="B183" r:id="rId179" tooltip="The Isley Brothers" display="https://en.wikipedia.org/wiki/The_Isley_Brothers" xr:uid="{D1E090B6-8B8D-4A94-8BBD-12AFBAEB659E}"/>
    <hyperlink ref="B184" r:id="rId180" tooltip="The Jacksons" display="https://en.wikipedia.org/wiki/The_Jacksons" xr:uid="{E2CC3AE3-9DB4-4DC9-8854-60CE6E4C756E}"/>
    <hyperlink ref="B185" r:id="rId181" tooltip="Thelonious Monk" display="https://en.wikipedia.org/wiki/Thelonious_Monk" xr:uid="{B7F798BD-1793-40FE-B94A-FA0D348A58E8}"/>
    <hyperlink ref="B186" r:id="rId182" tooltip="The O'Jays" display="https://en.wikipedia.org/wiki/The_O%27Jays" xr:uid="{4C83C057-6107-45EE-83B6-406481AA06EF}"/>
    <hyperlink ref="B187" r:id="rId183" tooltip="The Stooges" display="https://en.wikipedia.org/wiki/The_Stooges" xr:uid="{1C7FBCCB-1AD1-4E02-B12A-D195A7D68A35}"/>
    <hyperlink ref="B188" r:id="rId184" tooltip="TLC (band)" display="https://en.wikipedia.org/wiki/TLC_(band)" xr:uid="{E42F13DE-15A6-40A7-822C-3E9E14A685BC}"/>
    <hyperlink ref="B189" r:id="rId185" tooltip="Toni Braxton" display="https://en.wikipedia.org/wiki/Toni_Braxton" xr:uid="{AE659A51-87BF-40F8-B2DF-08072DC99F48}"/>
    <hyperlink ref="B190" r:id="rId186" tooltip="Tony Bennett" display="https://en.wikipedia.org/wiki/Tony_Bennett" xr:uid="{40D53D6C-F50F-4433-8425-A4848C7E1429}"/>
    <hyperlink ref="B191" r:id="rId187" tooltip="Tori Amos" display="https://en.wikipedia.org/wiki/Tori_Amos" xr:uid="{1DB561EB-A5C4-4B32-AA18-538442670FBA}"/>
    <hyperlink ref="B192" r:id="rId188" tooltip="Toto (band)" display="https://en.wikipedia.org/wiki/Toto_(band)" xr:uid="{3938FE20-4989-40F1-994F-CF76C3657249}"/>
    <hyperlink ref="B193" r:id="rId189" tooltip="Usher (singer)" display="https://en.wikipedia.org/wiki/Usher_(singer)" xr:uid="{C3E3D09E-F040-4D79-A228-3A5CD32C8128}"/>
    <hyperlink ref="B194" r:id="rId190" tooltip="Van Morrison" display="https://en.wikipedia.org/wiki/Van_Morrison" xr:uid="{1C8A9B9F-8653-4126-B859-40341118C655}"/>
    <hyperlink ref="B195" r:id="rId191" tooltip="Vanessa L. Williams" display="https://en.wikipedia.org/wiki/Vanessa_L._Williams" xr:uid="{43268D0E-D6AF-4A92-861A-2C7E4237D04A}"/>
    <hyperlink ref="B196" r:id="rId192" tooltip="Waylon Jennings" display="https://en.wikipedia.org/wiki/Waylon_Jennings" xr:uid="{9AC2E287-C598-48FB-924B-E5B6D815EE5B}"/>
    <hyperlink ref="B197" r:id="rId193" tooltip="Weather Report" display="https://en.wikipedia.org/wiki/Weather_Report" xr:uid="{1CFA3B51-ACB7-4B3A-A1A3-B37609D0CCDD}"/>
    <hyperlink ref="B198" r:id="rId194" tooltip="&quot;Weird Al&quot; Yankovic" display="https://en.wikipedia.org/wiki/%22Weird_Al%22_Yankovic" xr:uid="{FD4875BD-1F68-4F08-89A0-BFB9B83ED897}"/>
    <hyperlink ref="B199" r:id="rId195" tooltip="Wham!" display="https://en.wikipedia.org/wiki/Wham!" xr:uid="{A040AF11-82EA-42E6-BE5F-D9AFFF03D33B}"/>
    <hyperlink ref="B200" r:id="rId196" tooltip="Whitney Houston" display="https://en.wikipedia.org/wiki/Whitney_Houston" xr:uid="{33660CFA-8A4A-4092-818F-4F8D6302826B}"/>
    <hyperlink ref="B201" r:id="rId197" tooltip="Will Smith" display="https://en.wikipedia.org/wiki/Will_Smith" xr:uid="{78EB7D10-7873-4F0B-BDF5-EE46A71A68A3}"/>
    <hyperlink ref="B202" r:id="rId198" tooltip="Willie Nelson" display="https://en.wikipedia.org/wiki/Willie_Nelson" xr:uid="{829B5E80-FF7C-48BC-AAC1-7C5B9D3DE0A1}"/>
    <hyperlink ref="B203" r:id="rId199" tooltip="Yo-Yo Ma" display="https://en.wikipedia.org/wiki/Yo-Yo_Ma" xr:uid="{51982AA4-A150-4CA0-AE36-08EB737D9A2D}"/>
    <hyperlink ref="K30" r:id="rId200" display="https://twitter.com/BonnieTOfficial" xr:uid="{86C1213B-C8E0-428E-BD33-CCD42846771F}"/>
    <hyperlink ref="K32" r:id="rId201" display="https://twitter.com/springsteen" xr:uid="{D05601B1-252C-4D1F-B800-B7D636C1EE20}"/>
    <hyperlink ref="K47" r:id="rId202" display="https://twitter.com/giorgiomoroder" xr:uid="{4A96D016-4574-4999-B9AA-5797C89E1307}"/>
    <hyperlink ref="K54" r:id="rId203" display="https://twitter.com/_DavidGilmour" xr:uid="{11E659F9-F212-4F24-94F2-A45062D2D6DA}"/>
    <hyperlink ref="K60" r:id="rId204" display="https://twitter.com/_DionneWarwick" xr:uid="{56C8398B-005B-4486-9AC8-5E8624D52B93}"/>
    <hyperlink ref="K72" r:id="rId205" display="https://twitter.com/Expose_Online" xr:uid="{1345F1C9-BC37-4D07-B472-01CB6CF91F02}"/>
    <hyperlink ref="K86" r:id="rId206" display="https://twitter.com/officialheart" xr:uid="{4927B412-C79D-4978-814A-0CB9D04C8E99}"/>
  </hyperlinks>
  <pageMargins left="0.7" right="0.7" top="0.75" bottom="0.75" header="0.3" footer="0.3"/>
  <pageSetup orientation="portrait" horizontalDpi="4294967293" verticalDpi="0" r:id="rId20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7B3B-FE98-4193-8240-44FAB1AFFEAF}">
  <dimension ref="A3:B81"/>
  <sheetViews>
    <sheetView topLeftCell="A3" workbookViewId="0">
      <selection activeCell="A23" sqref="A23"/>
    </sheetView>
  </sheetViews>
  <sheetFormatPr defaultRowHeight="14.4"/>
  <cols>
    <col min="1" max="1" width="20" bestFit="1" customWidth="1"/>
    <col min="2" max="2" width="14.33203125" bestFit="1" customWidth="1"/>
  </cols>
  <sheetData>
    <row r="3" spans="1:2">
      <c r="A3" s="21" t="s">
        <v>2792</v>
      </c>
      <c r="B3" t="s">
        <v>2819</v>
      </c>
    </row>
    <row r="4" spans="1:2">
      <c r="A4" s="22" t="s">
        <v>2627</v>
      </c>
      <c r="B4" s="23">
        <v>1</v>
      </c>
    </row>
    <row r="5" spans="1:2">
      <c r="A5" s="22" t="s">
        <v>2796</v>
      </c>
      <c r="B5" s="23">
        <v>27</v>
      </c>
    </row>
    <row r="6" spans="1:2">
      <c r="A6" s="22" t="s">
        <v>1476</v>
      </c>
      <c r="B6" s="23">
        <v>1</v>
      </c>
    </row>
    <row r="7" spans="1:2">
      <c r="A7" s="22" t="s">
        <v>1275</v>
      </c>
      <c r="B7" s="23">
        <v>1</v>
      </c>
    </row>
    <row r="8" spans="1:2">
      <c r="A8" s="22" t="s">
        <v>1274</v>
      </c>
      <c r="B8" s="23">
        <v>1</v>
      </c>
    </row>
    <row r="9" spans="1:2">
      <c r="A9" s="22" t="s">
        <v>1315</v>
      </c>
      <c r="B9" s="23">
        <v>3</v>
      </c>
    </row>
    <row r="10" spans="1:2">
      <c r="A10" s="22" t="s">
        <v>2246</v>
      </c>
      <c r="B10" s="23">
        <v>1</v>
      </c>
    </row>
    <row r="11" spans="1:2">
      <c r="A11" s="22" t="s">
        <v>698</v>
      </c>
      <c r="B11" s="23">
        <v>2</v>
      </c>
    </row>
    <row r="12" spans="1:2">
      <c r="A12" s="22" t="s">
        <v>1439</v>
      </c>
      <c r="B12" s="23">
        <v>2</v>
      </c>
    </row>
    <row r="13" spans="1:2">
      <c r="A13" s="22" t="s">
        <v>690</v>
      </c>
      <c r="B13" s="23">
        <v>7</v>
      </c>
    </row>
    <row r="14" spans="1:2">
      <c r="A14" s="22" t="s">
        <v>2426</v>
      </c>
      <c r="B14" s="23">
        <v>2</v>
      </c>
    </row>
    <row r="15" spans="1:2">
      <c r="A15" s="22" t="s">
        <v>1431</v>
      </c>
      <c r="B15" s="23">
        <v>1</v>
      </c>
    </row>
    <row r="16" spans="1:2">
      <c r="A16" s="22" t="s">
        <v>1155</v>
      </c>
      <c r="B16" s="23">
        <v>1</v>
      </c>
    </row>
    <row r="17" spans="1:2">
      <c r="A17" s="22" t="s">
        <v>701</v>
      </c>
      <c r="B17" s="23">
        <v>2</v>
      </c>
    </row>
    <row r="18" spans="1:2">
      <c r="A18" s="22" t="s">
        <v>2038</v>
      </c>
      <c r="B18" s="23">
        <v>1</v>
      </c>
    </row>
    <row r="19" spans="1:2">
      <c r="A19" s="22" t="s">
        <v>1381</v>
      </c>
      <c r="B19" s="23">
        <v>1</v>
      </c>
    </row>
    <row r="20" spans="1:2">
      <c r="A20" s="22" t="s">
        <v>1764</v>
      </c>
      <c r="B20" s="23">
        <v>1</v>
      </c>
    </row>
    <row r="21" spans="1:2">
      <c r="A21" s="22" t="s">
        <v>1159</v>
      </c>
      <c r="B21" s="23">
        <v>1</v>
      </c>
    </row>
    <row r="22" spans="1:2">
      <c r="A22" s="22" t="s">
        <v>1382</v>
      </c>
      <c r="B22" s="23">
        <v>1</v>
      </c>
    </row>
    <row r="23" spans="1:2">
      <c r="A23" s="22" t="s">
        <v>702</v>
      </c>
      <c r="B23" s="23">
        <v>7</v>
      </c>
    </row>
    <row r="24" spans="1:2">
      <c r="A24" s="22" t="s">
        <v>2321</v>
      </c>
      <c r="B24" s="23">
        <v>1</v>
      </c>
    </row>
    <row r="25" spans="1:2">
      <c r="A25" s="22" t="s">
        <v>766</v>
      </c>
      <c r="B25" s="23">
        <v>1</v>
      </c>
    </row>
    <row r="26" spans="1:2">
      <c r="A26" s="22" t="s">
        <v>2422</v>
      </c>
      <c r="B26" s="23">
        <v>1</v>
      </c>
    </row>
    <row r="27" spans="1:2">
      <c r="A27" s="22" t="s">
        <v>793</v>
      </c>
      <c r="B27" s="23">
        <v>2</v>
      </c>
    </row>
    <row r="28" spans="1:2">
      <c r="A28" s="22" t="s">
        <v>771</v>
      </c>
      <c r="B28" s="23">
        <v>1</v>
      </c>
    </row>
    <row r="29" spans="1:2">
      <c r="A29" s="22" t="s">
        <v>2335</v>
      </c>
      <c r="B29" s="23">
        <v>1</v>
      </c>
    </row>
    <row r="30" spans="1:2">
      <c r="A30" s="22" t="s">
        <v>1297</v>
      </c>
      <c r="B30" s="23">
        <v>1</v>
      </c>
    </row>
    <row r="31" spans="1:2">
      <c r="A31" s="22" t="s">
        <v>719</v>
      </c>
      <c r="B31" s="23">
        <v>2</v>
      </c>
    </row>
    <row r="32" spans="1:2">
      <c r="A32" s="22" t="s">
        <v>1397</v>
      </c>
      <c r="B32" s="23">
        <v>1</v>
      </c>
    </row>
    <row r="33" spans="1:2">
      <c r="A33" s="22" t="s">
        <v>731</v>
      </c>
      <c r="B33" s="23">
        <v>2</v>
      </c>
    </row>
    <row r="34" spans="1:2">
      <c r="A34" s="22" t="s">
        <v>1228</v>
      </c>
      <c r="B34" s="23">
        <v>2</v>
      </c>
    </row>
    <row r="35" spans="1:2">
      <c r="A35" s="22" t="s">
        <v>732</v>
      </c>
      <c r="B35" s="23">
        <v>3</v>
      </c>
    </row>
    <row r="36" spans="1:2">
      <c r="A36" s="22" t="s">
        <v>1420</v>
      </c>
      <c r="B36" s="23">
        <v>1</v>
      </c>
    </row>
    <row r="37" spans="1:2">
      <c r="A37" s="22" t="s">
        <v>725</v>
      </c>
      <c r="B37" s="23">
        <v>1</v>
      </c>
    </row>
    <row r="38" spans="1:2">
      <c r="A38" s="22" t="s">
        <v>1426</v>
      </c>
      <c r="B38" s="23">
        <v>1</v>
      </c>
    </row>
    <row r="39" spans="1:2">
      <c r="A39" s="22" t="s">
        <v>1720</v>
      </c>
      <c r="B39" s="23">
        <v>1</v>
      </c>
    </row>
    <row r="40" spans="1:2">
      <c r="A40" s="22" t="s">
        <v>918</v>
      </c>
      <c r="B40" s="23">
        <v>1</v>
      </c>
    </row>
    <row r="41" spans="1:2">
      <c r="A41" s="22" t="s">
        <v>972</v>
      </c>
      <c r="B41" s="23">
        <v>1</v>
      </c>
    </row>
    <row r="42" spans="1:2">
      <c r="A42" s="22" t="s">
        <v>688</v>
      </c>
      <c r="B42" s="23">
        <v>6</v>
      </c>
    </row>
    <row r="43" spans="1:2">
      <c r="A43" s="22" t="s">
        <v>2036</v>
      </c>
      <c r="B43" s="23">
        <v>1</v>
      </c>
    </row>
    <row r="44" spans="1:2">
      <c r="A44" s="22" t="s">
        <v>706</v>
      </c>
      <c r="B44" s="23">
        <v>5</v>
      </c>
    </row>
    <row r="45" spans="1:2">
      <c r="A45" s="22" t="s">
        <v>1167</v>
      </c>
      <c r="B45" s="23">
        <v>9</v>
      </c>
    </row>
    <row r="46" spans="1:2">
      <c r="A46" s="22" t="s">
        <v>665</v>
      </c>
      <c r="B46" s="23">
        <v>17</v>
      </c>
    </row>
    <row r="47" spans="1:2">
      <c r="A47" s="22" t="s">
        <v>1171</v>
      </c>
      <c r="B47" s="23">
        <v>3</v>
      </c>
    </row>
    <row r="48" spans="1:2">
      <c r="A48" s="22" t="s">
        <v>1337</v>
      </c>
      <c r="B48" s="23">
        <v>1</v>
      </c>
    </row>
    <row r="49" spans="1:2">
      <c r="A49" s="22" t="s">
        <v>791</v>
      </c>
      <c r="B49" s="23">
        <v>6</v>
      </c>
    </row>
    <row r="50" spans="1:2">
      <c r="A50" s="22" t="s">
        <v>708</v>
      </c>
      <c r="B50" s="23">
        <v>13</v>
      </c>
    </row>
    <row r="51" spans="1:2">
      <c r="A51" s="22" t="s">
        <v>2401</v>
      </c>
      <c r="B51" s="23">
        <v>3</v>
      </c>
    </row>
    <row r="52" spans="1:2">
      <c r="A52" s="22" t="s">
        <v>2413</v>
      </c>
      <c r="B52" s="23">
        <v>1</v>
      </c>
    </row>
    <row r="53" spans="1:2">
      <c r="A53" s="22" t="s">
        <v>2032</v>
      </c>
      <c r="B53" s="23">
        <v>1</v>
      </c>
    </row>
    <row r="54" spans="1:2">
      <c r="A54" s="22" t="s">
        <v>2574</v>
      </c>
      <c r="B54" s="23">
        <v>1</v>
      </c>
    </row>
    <row r="55" spans="1:2">
      <c r="A55" s="22" t="s">
        <v>1195</v>
      </c>
      <c r="B55" s="23">
        <v>1</v>
      </c>
    </row>
    <row r="56" spans="1:2">
      <c r="A56" s="22" t="s">
        <v>689</v>
      </c>
      <c r="B56" s="23">
        <v>3</v>
      </c>
    </row>
    <row r="57" spans="1:2">
      <c r="A57" s="22" t="s">
        <v>1065</v>
      </c>
      <c r="B57" s="23">
        <v>1</v>
      </c>
    </row>
    <row r="58" spans="1:2">
      <c r="A58" s="22" t="s">
        <v>664</v>
      </c>
      <c r="B58" s="23">
        <v>38</v>
      </c>
    </row>
    <row r="59" spans="1:2">
      <c r="A59" s="22" t="s">
        <v>710</v>
      </c>
      <c r="B59" s="23">
        <v>1</v>
      </c>
    </row>
    <row r="60" spans="1:2">
      <c r="A60" s="22" t="s">
        <v>711</v>
      </c>
      <c r="B60" s="23">
        <v>7</v>
      </c>
    </row>
    <row r="61" spans="1:2">
      <c r="A61" s="22" t="s">
        <v>1517</v>
      </c>
      <c r="B61" s="23">
        <v>2</v>
      </c>
    </row>
    <row r="62" spans="1:2">
      <c r="A62" s="22" t="s">
        <v>1412</v>
      </c>
      <c r="B62" s="23">
        <v>2</v>
      </c>
    </row>
    <row r="63" spans="1:2">
      <c r="A63" s="22" t="s">
        <v>707</v>
      </c>
      <c r="B63" s="23">
        <v>29</v>
      </c>
    </row>
    <row r="64" spans="1:2">
      <c r="A64" s="22" t="s">
        <v>1168</v>
      </c>
      <c r="B64" s="23">
        <v>1</v>
      </c>
    </row>
    <row r="65" spans="1:2">
      <c r="A65" s="22" t="s">
        <v>1391</v>
      </c>
      <c r="B65" s="23">
        <v>1</v>
      </c>
    </row>
    <row r="66" spans="1:2">
      <c r="A66" s="22" t="s">
        <v>1251</v>
      </c>
      <c r="B66" s="23">
        <v>9</v>
      </c>
    </row>
    <row r="67" spans="1:2">
      <c r="A67" s="22" t="s">
        <v>2418</v>
      </c>
      <c r="B67" s="23">
        <v>2</v>
      </c>
    </row>
    <row r="68" spans="1:2">
      <c r="A68" s="22" t="s">
        <v>709</v>
      </c>
      <c r="B68" s="23">
        <v>4</v>
      </c>
    </row>
    <row r="69" spans="1:2">
      <c r="A69" s="22" t="s">
        <v>2575</v>
      </c>
      <c r="B69" s="23">
        <v>1</v>
      </c>
    </row>
    <row r="70" spans="1:2">
      <c r="A70" s="22" t="s">
        <v>2491</v>
      </c>
      <c r="B70" s="23">
        <v>2</v>
      </c>
    </row>
    <row r="71" spans="1:2">
      <c r="A71" s="22" t="s">
        <v>723</v>
      </c>
      <c r="B71" s="23">
        <v>3</v>
      </c>
    </row>
    <row r="72" spans="1:2">
      <c r="A72" s="22" t="s">
        <v>697</v>
      </c>
      <c r="B72" s="23">
        <v>9</v>
      </c>
    </row>
    <row r="73" spans="1:2">
      <c r="A73" s="22" t="s">
        <v>2056</v>
      </c>
      <c r="B73" s="23">
        <v>1</v>
      </c>
    </row>
    <row r="74" spans="1:2">
      <c r="A74" s="22" t="s">
        <v>1174</v>
      </c>
      <c r="B74" s="23">
        <v>3</v>
      </c>
    </row>
    <row r="75" spans="1:2">
      <c r="A75" s="22" t="s">
        <v>1396</v>
      </c>
      <c r="B75" s="23">
        <v>1</v>
      </c>
    </row>
    <row r="76" spans="1:2">
      <c r="A76" s="22" t="s">
        <v>2311</v>
      </c>
      <c r="B76" s="23">
        <v>1</v>
      </c>
    </row>
    <row r="77" spans="1:2">
      <c r="A77" s="22" t="s">
        <v>2563</v>
      </c>
      <c r="B77" s="23">
        <v>1</v>
      </c>
    </row>
    <row r="78" spans="1:2">
      <c r="A78" s="22" t="s">
        <v>2340</v>
      </c>
      <c r="B78" s="23">
        <v>2</v>
      </c>
    </row>
    <row r="79" spans="1:2">
      <c r="A79" s="22" t="s">
        <v>1196</v>
      </c>
      <c r="B79" s="23">
        <v>1</v>
      </c>
    </row>
    <row r="80" spans="1:2">
      <c r="A80" s="22" t="s">
        <v>2796</v>
      </c>
      <c r="B80" s="23"/>
    </row>
    <row r="81" spans="1:2">
      <c r="A81" s="22" t="s">
        <v>2793</v>
      </c>
      <c r="B81" s="23">
        <v>281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81A3-D34C-4CD5-8333-6DDC0EAEC35B}">
  <dimension ref="A1:E4"/>
  <sheetViews>
    <sheetView workbookViewId="0">
      <selection activeCell="E2" sqref="E2"/>
    </sheetView>
  </sheetViews>
  <sheetFormatPr defaultRowHeight="14.4"/>
  <cols>
    <col min="1" max="1" width="10.77734375" bestFit="1" customWidth="1"/>
    <col min="2" max="2" width="6.88671875" bestFit="1" customWidth="1"/>
    <col min="3" max="3" width="9.109375" bestFit="1" customWidth="1"/>
    <col min="4" max="4" width="9.44140625" bestFit="1" customWidth="1"/>
    <col min="5" max="5" width="14.6640625" bestFit="1" customWidth="1"/>
  </cols>
  <sheetData>
    <row r="1" spans="1:5">
      <c r="A1" s="24" t="s">
        <v>2792</v>
      </c>
      <c r="B1" s="24" t="s">
        <v>2800</v>
      </c>
      <c r="C1" s="24" t="s">
        <v>2799</v>
      </c>
      <c r="D1" s="24" t="s">
        <v>2801</v>
      </c>
      <c r="E1" s="37" t="s">
        <v>2803</v>
      </c>
    </row>
    <row r="2" spans="1:5">
      <c r="A2" s="22">
        <v>0</v>
      </c>
      <c r="B2" s="23">
        <v>38</v>
      </c>
      <c r="C2" s="23">
        <v>16</v>
      </c>
      <c r="D2" s="23">
        <v>45</v>
      </c>
      <c r="E2" s="23">
        <v>50</v>
      </c>
    </row>
    <row r="3" spans="1:5">
      <c r="A3" s="22">
        <v>1</v>
      </c>
      <c r="B3" s="23">
        <v>587</v>
      </c>
      <c r="C3" s="23">
        <v>609</v>
      </c>
      <c r="D3" s="23">
        <v>580</v>
      </c>
      <c r="E3">
        <f>E4-E2</f>
        <v>575</v>
      </c>
    </row>
    <row r="4" spans="1:5">
      <c r="A4" s="25" t="s">
        <v>2793</v>
      </c>
      <c r="B4" s="26">
        <v>625</v>
      </c>
      <c r="C4" s="26">
        <v>625</v>
      </c>
      <c r="D4" s="26">
        <v>625</v>
      </c>
      <c r="E4" s="36">
        <v>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6DF3-FD41-4948-8B7C-3F7361CBB4E2}">
  <dimension ref="A1:AD726"/>
  <sheetViews>
    <sheetView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G109" sqref="G109"/>
    </sheetView>
  </sheetViews>
  <sheetFormatPr defaultRowHeight="14.4"/>
  <cols>
    <col min="1" max="1" width="13.5546875" customWidth="1"/>
    <col min="2" max="2" width="4.33203125" bestFit="1" customWidth="1"/>
    <col min="3" max="3" width="13.5546875" customWidth="1"/>
    <col min="4" max="4" width="10.77734375" bestFit="1" customWidth="1"/>
    <col min="5" max="5" width="16.44140625" style="7" bestFit="1" customWidth="1"/>
    <col min="6" max="6" width="8.77734375" bestFit="1" customWidth="1"/>
    <col min="7" max="7" width="20.5546875" bestFit="1" customWidth="1"/>
    <col min="8" max="8" width="13.44140625" bestFit="1" customWidth="1"/>
    <col min="9" max="9" width="12.6640625" bestFit="1" customWidth="1"/>
    <col min="10" max="10" width="13.5546875" customWidth="1"/>
    <col min="11" max="11" width="11.21875" style="7" bestFit="1" customWidth="1"/>
    <col min="12" max="12" width="13.88671875" style="7" bestFit="1" customWidth="1"/>
    <col min="13" max="13" width="12.109375" bestFit="1" customWidth="1"/>
    <col min="14" max="14" width="13.5546875" customWidth="1"/>
    <col min="15" max="16" width="14.88671875" style="7" bestFit="1" customWidth="1"/>
    <col min="17" max="17" width="12.109375" bestFit="1" customWidth="1"/>
    <col min="18" max="18" width="13.5546875" customWidth="1"/>
    <col min="19" max="19" width="12.44140625" style="7" bestFit="1" customWidth="1"/>
    <col min="20" max="20" width="14.88671875" style="7" bestFit="1" customWidth="1"/>
    <col min="21" max="21" width="13.88671875" style="7" bestFit="1" customWidth="1"/>
    <col min="22" max="22" width="17.5546875" style="7" bestFit="1" customWidth="1"/>
    <col min="30" max="30" width="10.88671875" bestFit="1" customWidth="1"/>
  </cols>
  <sheetData>
    <row r="1" spans="1:30" ht="54" thickBot="1">
      <c r="A1" s="12" t="s">
        <v>0</v>
      </c>
      <c r="B1" s="12" t="s">
        <v>1</v>
      </c>
      <c r="C1" s="12" t="s">
        <v>2</v>
      </c>
      <c r="D1" s="12" t="s">
        <v>3</v>
      </c>
      <c r="E1" s="3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32" t="s">
        <v>10</v>
      </c>
      <c r="L1" s="32" t="s">
        <v>11</v>
      </c>
      <c r="M1" s="12" t="s">
        <v>12</v>
      </c>
      <c r="N1" s="12" t="s">
        <v>13</v>
      </c>
      <c r="O1" s="32" t="s">
        <v>14</v>
      </c>
      <c r="P1" s="32" t="s">
        <v>15</v>
      </c>
      <c r="Q1" s="12" t="s">
        <v>16</v>
      </c>
      <c r="R1" s="1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29" t="s">
        <v>2802</v>
      </c>
      <c r="X1" s="39" t="s">
        <v>2809</v>
      </c>
      <c r="Y1" s="39" t="s">
        <v>2810</v>
      </c>
      <c r="Z1" s="39" t="s">
        <v>2811</v>
      </c>
      <c r="AA1" s="39" t="s">
        <v>2812</v>
      </c>
    </row>
    <row r="2" spans="1:30" ht="27.6" thickBot="1">
      <c r="A2" s="13" t="s">
        <v>1164</v>
      </c>
      <c r="B2" s="13">
        <v>26</v>
      </c>
      <c r="C2" s="13" t="s">
        <v>1165</v>
      </c>
      <c r="D2" s="13">
        <v>1</v>
      </c>
      <c r="E2" s="30" t="s">
        <v>1166</v>
      </c>
      <c r="F2" s="13">
        <v>1</v>
      </c>
      <c r="G2" s="13" t="s">
        <v>1167</v>
      </c>
      <c r="H2" s="13" t="s">
        <v>1168</v>
      </c>
      <c r="I2" s="13">
        <v>1</v>
      </c>
      <c r="J2" s="13" t="s">
        <v>1164</v>
      </c>
      <c r="K2" s="30">
        <v>578</v>
      </c>
      <c r="L2" s="30">
        <v>154</v>
      </c>
      <c r="M2" s="13">
        <v>1</v>
      </c>
      <c r="N2" s="13" t="s">
        <v>1169</v>
      </c>
      <c r="O2" s="30">
        <v>167</v>
      </c>
      <c r="P2" s="30">
        <v>173</v>
      </c>
      <c r="Q2" s="13">
        <v>1</v>
      </c>
      <c r="R2" s="14" t="s">
        <v>1170</v>
      </c>
      <c r="S2" s="30">
        <v>62</v>
      </c>
      <c r="T2" s="30">
        <v>39800</v>
      </c>
      <c r="U2" s="33">
        <v>0</v>
      </c>
      <c r="V2" s="30">
        <v>702306</v>
      </c>
      <c r="W2">
        <f>IF(U2&lt;&gt;"",1,0)</f>
        <v>1</v>
      </c>
      <c r="X2" t="b">
        <f>IF(L2&gt;=$AD$4,TRUE,FALSE)</f>
        <v>0</v>
      </c>
      <c r="Y2" t="b">
        <f>IF(P2&gt;=$AD$5,TRUE,FALSE)</f>
        <v>0</v>
      </c>
      <c r="Z2" t="b">
        <f>IF(T2&gt;=$AD$6,TRUE,FALSE)</f>
        <v>0</v>
      </c>
      <c r="AA2" t="b">
        <f>IF(V2&gt;=$AD$7,TRUE,FALSE)</f>
        <v>0</v>
      </c>
    </row>
    <row r="3" spans="1:30" ht="15" thickBot="1">
      <c r="A3" s="13">
        <v>7715</v>
      </c>
      <c r="B3" s="13" t="s">
        <v>1166</v>
      </c>
      <c r="C3" s="13" t="s">
        <v>1165</v>
      </c>
      <c r="D3" s="13">
        <v>1</v>
      </c>
      <c r="E3" s="30" t="s">
        <v>1166</v>
      </c>
      <c r="F3" s="13">
        <v>2</v>
      </c>
      <c r="G3" s="13" t="s">
        <v>1171</v>
      </c>
      <c r="H3" s="15"/>
      <c r="I3" s="13">
        <v>1</v>
      </c>
      <c r="J3" s="13" t="s">
        <v>1172</v>
      </c>
      <c r="K3" s="30">
        <v>168</v>
      </c>
      <c r="L3" s="30">
        <v>1620</v>
      </c>
      <c r="M3" s="13">
        <v>1</v>
      </c>
      <c r="N3" s="13" t="s">
        <v>1172</v>
      </c>
      <c r="O3" s="30">
        <v>1327</v>
      </c>
      <c r="P3" s="30">
        <v>1361</v>
      </c>
      <c r="Q3" s="13">
        <v>1</v>
      </c>
      <c r="R3" s="13" t="s">
        <v>1172</v>
      </c>
      <c r="S3" s="30">
        <v>59</v>
      </c>
      <c r="T3" s="30">
        <v>18300</v>
      </c>
      <c r="U3" s="33">
        <v>0</v>
      </c>
      <c r="V3" s="30">
        <v>65552</v>
      </c>
      <c r="W3">
        <f t="shared" ref="W3:W66" si="0">IF(U3&lt;&gt;"",1,0)</f>
        <v>1</v>
      </c>
      <c r="X3" t="b">
        <f t="shared" ref="X3:X66" si="1">IF(L3&gt;=$AD$4,TRUE,FALSE)</f>
        <v>0</v>
      </c>
      <c r="Y3" t="b">
        <f t="shared" ref="Y3:Y66" si="2">IF(P3&gt;=$AD$5,TRUE,FALSE)</f>
        <v>0</v>
      </c>
      <c r="Z3" t="b">
        <f t="shared" ref="Z3:Z66" si="3">IF(T3&gt;=$AD$6,TRUE,FALSE)</f>
        <v>0</v>
      </c>
      <c r="AA3" t="b">
        <f t="shared" ref="AA3:AA66" si="4">IF(V3&gt;=$AD$7,TRUE,FALSE)</f>
        <v>0</v>
      </c>
    </row>
    <row r="4" spans="1:30" ht="40.799999999999997" thickBot="1">
      <c r="A4" s="13" t="s">
        <v>1173</v>
      </c>
      <c r="B4" s="13">
        <v>30</v>
      </c>
      <c r="C4" s="13" t="s">
        <v>1165</v>
      </c>
      <c r="D4" s="13">
        <v>1</v>
      </c>
      <c r="E4" s="30" t="s">
        <v>1166</v>
      </c>
      <c r="F4" s="13">
        <v>4</v>
      </c>
      <c r="G4" s="13" t="s">
        <v>1167</v>
      </c>
      <c r="H4" s="13" t="s">
        <v>1174</v>
      </c>
      <c r="I4" s="13">
        <v>1</v>
      </c>
      <c r="J4" s="13" t="s">
        <v>1175</v>
      </c>
      <c r="K4" s="30">
        <v>13700</v>
      </c>
      <c r="L4" s="30">
        <v>852000</v>
      </c>
      <c r="M4" s="13">
        <v>1</v>
      </c>
      <c r="N4" s="13" t="s">
        <v>1176</v>
      </c>
      <c r="O4" s="30">
        <v>2100000</v>
      </c>
      <c r="P4" s="30">
        <v>2100000</v>
      </c>
      <c r="Q4" s="13">
        <v>1</v>
      </c>
      <c r="R4" s="13" t="s">
        <v>1177</v>
      </c>
      <c r="S4" s="30">
        <v>343</v>
      </c>
      <c r="T4" s="30">
        <v>3200000</v>
      </c>
      <c r="U4" s="30">
        <v>1200000</v>
      </c>
      <c r="V4" s="30">
        <v>609000000</v>
      </c>
      <c r="W4">
        <f t="shared" si="0"/>
        <v>1</v>
      </c>
      <c r="X4" t="b">
        <f t="shared" si="1"/>
        <v>1</v>
      </c>
      <c r="Y4" t="b">
        <f t="shared" si="2"/>
        <v>1</v>
      </c>
      <c r="Z4" t="b">
        <f t="shared" si="3"/>
        <v>1</v>
      </c>
      <c r="AA4" t="b">
        <f t="shared" si="4"/>
        <v>1</v>
      </c>
      <c r="AC4" s="40" t="s">
        <v>2809</v>
      </c>
      <c r="AD4" s="38">
        <v>200000</v>
      </c>
    </row>
    <row r="5" spans="1:30" ht="27.6" thickBot="1">
      <c r="A5" s="13" t="s">
        <v>1178</v>
      </c>
      <c r="B5" s="13" t="s">
        <v>1166</v>
      </c>
      <c r="C5" s="13" t="s">
        <v>1165</v>
      </c>
      <c r="D5" s="13">
        <v>1</v>
      </c>
      <c r="E5" s="30" t="s">
        <v>1166</v>
      </c>
      <c r="F5" s="13">
        <v>3</v>
      </c>
      <c r="G5" s="13" t="s">
        <v>1167</v>
      </c>
      <c r="H5" s="13" t="s">
        <v>1174</v>
      </c>
      <c r="I5" s="13">
        <v>1</v>
      </c>
      <c r="J5" s="13" t="s">
        <v>1179</v>
      </c>
      <c r="K5" s="30">
        <v>11400</v>
      </c>
      <c r="L5" s="30">
        <v>641000</v>
      </c>
      <c r="M5" s="13">
        <v>1</v>
      </c>
      <c r="N5" s="13" t="s">
        <v>1180</v>
      </c>
      <c r="O5" s="30">
        <v>1100000</v>
      </c>
      <c r="P5" s="30">
        <v>1100000</v>
      </c>
      <c r="Q5" s="13">
        <v>1</v>
      </c>
      <c r="R5" s="13" t="s">
        <v>1181</v>
      </c>
      <c r="S5" s="30">
        <v>1912</v>
      </c>
      <c r="T5" s="30">
        <v>1800000</v>
      </c>
      <c r="U5" s="33">
        <v>0</v>
      </c>
      <c r="V5" s="30">
        <v>7900000</v>
      </c>
      <c r="W5">
        <f t="shared" si="0"/>
        <v>1</v>
      </c>
      <c r="X5" t="b">
        <f t="shared" si="1"/>
        <v>1</v>
      </c>
      <c r="Y5" t="b">
        <f t="shared" si="2"/>
        <v>1</v>
      </c>
      <c r="Z5" t="b">
        <f t="shared" si="3"/>
        <v>1</v>
      </c>
      <c r="AA5" t="b">
        <f t="shared" si="4"/>
        <v>0</v>
      </c>
      <c r="AC5" t="s">
        <v>2810</v>
      </c>
      <c r="AD5" s="38">
        <v>1000000</v>
      </c>
    </row>
    <row r="6" spans="1:30" ht="15" thickBot="1">
      <c r="A6" s="13" t="s">
        <v>1182</v>
      </c>
      <c r="B6" s="13">
        <v>30</v>
      </c>
      <c r="C6" s="13" t="s">
        <v>1165</v>
      </c>
      <c r="D6" s="13">
        <v>1</v>
      </c>
      <c r="E6" s="30" t="s">
        <v>1166</v>
      </c>
      <c r="F6" s="13">
        <v>3</v>
      </c>
      <c r="G6" s="13" t="s">
        <v>1167</v>
      </c>
      <c r="H6" s="13" t="s">
        <v>1183</v>
      </c>
      <c r="I6" s="13">
        <v>1</v>
      </c>
      <c r="J6" s="13" t="s">
        <v>1184</v>
      </c>
      <c r="K6" s="30">
        <v>184</v>
      </c>
      <c r="L6" s="30">
        <v>2510000</v>
      </c>
      <c r="M6" s="13">
        <v>1</v>
      </c>
      <c r="N6" s="13" t="s">
        <v>1185</v>
      </c>
      <c r="O6" s="30">
        <v>5900000</v>
      </c>
      <c r="P6" s="30">
        <v>5800000</v>
      </c>
      <c r="Q6" s="13">
        <v>1</v>
      </c>
      <c r="R6" s="13" t="s">
        <v>1185</v>
      </c>
      <c r="S6" s="30">
        <v>92</v>
      </c>
      <c r="T6" s="30">
        <v>10100000</v>
      </c>
      <c r="U6" s="30">
        <v>3100000</v>
      </c>
      <c r="V6" s="30">
        <v>1500000000</v>
      </c>
      <c r="W6">
        <f t="shared" si="0"/>
        <v>1</v>
      </c>
      <c r="X6" t="b">
        <f t="shared" si="1"/>
        <v>1</v>
      </c>
      <c r="Y6" t="b">
        <f t="shared" si="2"/>
        <v>1</v>
      </c>
      <c r="Z6" t="b">
        <f t="shared" si="3"/>
        <v>1</v>
      </c>
      <c r="AA6" t="b">
        <f t="shared" si="4"/>
        <v>1</v>
      </c>
      <c r="AC6" t="s">
        <v>2811</v>
      </c>
      <c r="AD6" s="38">
        <v>440000</v>
      </c>
    </row>
    <row r="7" spans="1:30" ht="27.6" thickBot="1">
      <c r="A7" s="13" t="s">
        <v>1186</v>
      </c>
      <c r="B7" s="13">
        <v>30</v>
      </c>
      <c r="C7" s="13" t="s">
        <v>1165</v>
      </c>
      <c r="D7" s="13">
        <v>1</v>
      </c>
      <c r="E7" s="30" t="s">
        <v>1166</v>
      </c>
      <c r="F7" s="13">
        <v>1</v>
      </c>
      <c r="G7" s="13" t="s">
        <v>1167</v>
      </c>
      <c r="H7" s="13" t="s">
        <v>1187</v>
      </c>
      <c r="I7" s="13">
        <v>1</v>
      </c>
      <c r="J7" s="13" t="s">
        <v>1188</v>
      </c>
      <c r="K7" s="30">
        <v>58200</v>
      </c>
      <c r="L7" s="30">
        <v>211000</v>
      </c>
      <c r="M7" s="13">
        <v>1</v>
      </c>
      <c r="N7" s="13" t="s">
        <v>1189</v>
      </c>
      <c r="O7" s="30">
        <v>21907</v>
      </c>
      <c r="P7" s="30">
        <v>22000</v>
      </c>
      <c r="Q7" s="13">
        <v>1</v>
      </c>
      <c r="R7" s="13" t="s">
        <v>1190</v>
      </c>
      <c r="S7" s="30">
        <v>5954</v>
      </c>
      <c r="T7" s="30">
        <v>370000</v>
      </c>
      <c r="U7" s="30">
        <v>30000</v>
      </c>
      <c r="V7" s="30">
        <v>7300000</v>
      </c>
      <c r="W7">
        <f t="shared" si="0"/>
        <v>1</v>
      </c>
      <c r="X7" t="b">
        <f t="shared" si="1"/>
        <v>1</v>
      </c>
      <c r="Y7" t="b">
        <f t="shared" si="2"/>
        <v>0</v>
      </c>
      <c r="Z7" t="b">
        <f t="shared" si="3"/>
        <v>0</v>
      </c>
      <c r="AA7" t="b">
        <f t="shared" si="4"/>
        <v>0</v>
      </c>
      <c r="AC7" t="s">
        <v>2812</v>
      </c>
      <c r="AD7" s="38">
        <v>155000000</v>
      </c>
    </row>
    <row r="8" spans="1:30" ht="15" thickBot="1">
      <c r="A8" s="13" t="s">
        <v>1191</v>
      </c>
      <c r="B8" s="13">
        <v>19</v>
      </c>
      <c r="C8" s="13" t="s">
        <v>1165</v>
      </c>
      <c r="D8" s="13">
        <v>1</v>
      </c>
      <c r="E8" s="30" t="s">
        <v>1166</v>
      </c>
      <c r="F8" s="13" t="s">
        <v>1166</v>
      </c>
      <c r="G8" s="13" t="s">
        <v>664</v>
      </c>
      <c r="H8" s="15"/>
      <c r="I8" s="13">
        <v>1</v>
      </c>
      <c r="J8" s="13" t="s">
        <v>1192</v>
      </c>
      <c r="K8" s="30">
        <v>14300</v>
      </c>
      <c r="L8" s="30">
        <v>9782</v>
      </c>
      <c r="M8" s="13">
        <v>1</v>
      </c>
      <c r="N8" s="13" t="s">
        <v>1193</v>
      </c>
      <c r="O8" s="30">
        <v>8500</v>
      </c>
      <c r="P8" s="30">
        <v>8600</v>
      </c>
      <c r="Q8" s="13">
        <v>1</v>
      </c>
      <c r="R8" s="13" t="s">
        <v>1193</v>
      </c>
      <c r="S8" s="30">
        <v>396</v>
      </c>
      <c r="T8" s="30">
        <v>24800</v>
      </c>
      <c r="U8" s="30">
        <v>161000</v>
      </c>
      <c r="V8" s="30">
        <v>17400000</v>
      </c>
      <c r="W8">
        <f t="shared" si="0"/>
        <v>1</v>
      </c>
      <c r="X8" t="b">
        <f t="shared" si="1"/>
        <v>0</v>
      </c>
      <c r="Y8" t="b">
        <f t="shared" si="2"/>
        <v>0</v>
      </c>
      <c r="Z8" t="b">
        <f t="shared" si="3"/>
        <v>0</v>
      </c>
      <c r="AA8" t="b">
        <f t="shared" si="4"/>
        <v>0</v>
      </c>
    </row>
    <row r="9" spans="1:30" ht="27.6" thickBot="1">
      <c r="A9" s="13" t="s">
        <v>1194</v>
      </c>
      <c r="B9" s="13">
        <v>21</v>
      </c>
      <c r="C9" s="13" t="s">
        <v>1165</v>
      </c>
      <c r="D9" s="13">
        <v>1</v>
      </c>
      <c r="E9" s="30" t="s">
        <v>1166</v>
      </c>
      <c r="F9" s="13">
        <v>1</v>
      </c>
      <c r="G9" s="13" t="s">
        <v>1195</v>
      </c>
      <c r="H9" s="13" t="s">
        <v>1196</v>
      </c>
      <c r="I9" s="13">
        <v>1</v>
      </c>
      <c r="J9" s="13" t="s">
        <v>1197</v>
      </c>
      <c r="K9" s="30">
        <v>1723</v>
      </c>
      <c r="L9" s="30">
        <v>578000</v>
      </c>
      <c r="M9" s="13">
        <v>1</v>
      </c>
      <c r="N9" s="13" t="s">
        <v>1198</v>
      </c>
      <c r="O9" s="30">
        <v>3100000</v>
      </c>
      <c r="P9" s="30">
        <v>3100000</v>
      </c>
      <c r="Q9" s="13">
        <v>1</v>
      </c>
      <c r="R9" s="13" t="s">
        <v>1198</v>
      </c>
      <c r="S9" s="30">
        <v>1278</v>
      </c>
      <c r="T9" s="30">
        <v>5800000</v>
      </c>
      <c r="U9" s="30">
        <v>26000000</v>
      </c>
      <c r="V9" s="30">
        <v>6500000000</v>
      </c>
      <c r="W9">
        <f t="shared" si="0"/>
        <v>1</v>
      </c>
      <c r="X9" t="b">
        <f t="shared" si="1"/>
        <v>1</v>
      </c>
      <c r="Y9" t="b">
        <f t="shared" si="2"/>
        <v>1</v>
      </c>
      <c r="Z9" t="b">
        <f t="shared" si="3"/>
        <v>1</v>
      </c>
      <c r="AA9" t="b">
        <f t="shared" si="4"/>
        <v>1</v>
      </c>
    </row>
    <row r="10" spans="1:30" ht="15" thickBot="1">
      <c r="A10" s="13" t="s">
        <v>32</v>
      </c>
      <c r="B10" s="13">
        <v>38</v>
      </c>
      <c r="C10" s="13" t="s">
        <v>1165</v>
      </c>
      <c r="D10" s="13">
        <v>1</v>
      </c>
      <c r="E10" s="30" t="s">
        <v>1166</v>
      </c>
      <c r="F10" s="13">
        <v>7</v>
      </c>
      <c r="G10" s="13" t="s">
        <v>707</v>
      </c>
      <c r="H10" s="13" t="s">
        <v>697</v>
      </c>
      <c r="I10" s="13">
        <v>1</v>
      </c>
      <c r="J10" s="13" t="s">
        <v>672</v>
      </c>
      <c r="K10" s="30">
        <v>8069</v>
      </c>
      <c r="L10" s="30">
        <v>30000000</v>
      </c>
      <c r="M10" s="13">
        <v>1</v>
      </c>
      <c r="N10" s="13" t="s">
        <v>672</v>
      </c>
      <c r="O10" s="30">
        <v>33000000</v>
      </c>
      <c r="P10" s="30">
        <v>31000000</v>
      </c>
      <c r="Q10" s="13">
        <v>1</v>
      </c>
      <c r="R10" s="13" t="s">
        <v>672</v>
      </c>
      <c r="S10" s="30">
        <v>2295</v>
      </c>
      <c r="T10" s="30">
        <v>15900000</v>
      </c>
      <c r="U10" s="30">
        <v>3400000</v>
      </c>
      <c r="V10" s="30">
        <v>1900000000</v>
      </c>
      <c r="W10">
        <f t="shared" si="0"/>
        <v>1</v>
      </c>
      <c r="X10" t="b">
        <f t="shared" si="1"/>
        <v>1</v>
      </c>
      <c r="Y10" t="b">
        <f t="shared" si="2"/>
        <v>1</v>
      </c>
      <c r="Z10" t="b">
        <f t="shared" si="3"/>
        <v>1</v>
      </c>
      <c r="AA10" t="b">
        <f t="shared" si="4"/>
        <v>1</v>
      </c>
    </row>
    <row r="11" spans="1:30" ht="27.6" thickBot="1">
      <c r="A11" s="13" t="s">
        <v>1199</v>
      </c>
      <c r="B11" s="13">
        <v>33</v>
      </c>
      <c r="C11" s="13" t="s">
        <v>1165</v>
      </c>
      <c r="D11" s="13">
        <v>1</v>
      </c>
      <c r="E11" s="30" t="s">
        <v>1166</v>
      </c>
      <c r="F11" s="13">
        <v>1</v>
      </c>
      <c r="G11" s="13" t="s">
        <v>1171</v>
      </c>
      <c r="H11" s="15"/>
      <c r="I11" s="13">
        <v>1</v>
      </c>
      <c r="J11" s="13" t="s">
        <v>1200</v>
      </c>
      <c r="K11" s="30">
        <v>4924</v>
      </c>
      <c r="L11" s="30">
        <v>25700</v>
      </c>
      <c r="M11" s="13">
        <v>1</v>
      </c>
      <c r="N11" s="13" t="s">
        <v>1201</v>
      </c>
      <c r="O11" s="30">
        <v>92628</v>
      </c>
      <c r="P11" s="30">
        <v>93651</v>
      </c>
      <c r="Q11" s="13">
        <v>1</v>
      </c>
      <c r="R11" s="13" t="s">
        <v>1201</v>
      </c>
      <c r="S11" s="30">
        <v>771</v>
      </c>
      <c r="T11" s="30">
        <v>153000</v>
      </c>
      <c r="U11" s="30">
        <v>70000</v>
      </c>
      <c r="V11" s="30">
        <v>35000000</v>
      </c>
      <c r="W11">
        <f t="shared" si="0"/>
        <v>1</v>
      </c>
      <c r="X11" t="b">
        <f t="shared" si="1"/>
        <v>0</v>
      </c>
      <c r="Y11" t="b">
        <f t="shared" si="2"/>
        <v>0</v>
      </c>
      <c r="Z11" t="b">
        <f t="shared" si="3"/>
        <v>0</v>
      </c>
      <c r="AA11" t="b">
        <f t="shared" si="4"/>
        <v>0</v>
      </c>
    </row>
    <row r="12" spans="1:30" ht="27.6" thickBot="1">
      <c r="A12" s="13" t="s">
        <v>1202</v>
      </c>
      <c r="B12" s="13">
        <v>25</v>
      </c>
      <c r="C12" s="13" t="s">
        <v>1165</v>
      </c>
      <c r="D12" s="13">
        <v>1</v>
      </c>
      <c r="E12" s="30" t="s">
        <v>1166</v>
      </c>
      <c r="F12" s="13">
        <v>1</v>
      </c>
      <c r="G12" s="13" t="s">
        <v>1167</v>
      </c>
      <c r="H12" s="13" t="s">
        <v>1174</v>
      </c>
      <c r="I12" s="13">
        <v>1</v>
      </c>
      <c r="J12" s="13" t="s">
        <v>1203</v>
      </c>
      <c r="K12" s="30">
        <v>2254</v>
      </c>
      <c r="L12" s="30">
        <v>53300</v>
      </c>
      <c r="M12" s="13">
        <v>1</v>
      </c>
      <c r="N12" s="13" t="s">
        <v>1204</v>
      </c>
      <c r="O12" s="30">
        <v>226000</v>
      </c>
      <c r="P12" s="30">
        <v>224000</v>
      </c>
      <c r="Q12" s="13">
        <v>1</v>
      </c>
      <c r="R12" s="13" t="s">
        <v>1205</v>
      </c>
      <c r="S12" s="30">
        <v>28</v>
      </c>
      <c r="T12" s="30">
        <v>148000</v>
      </c>
      <c r="U12" s="33">
        <v>0</v>
      </c>
      <c r="V12" s="30">
        <v>36000000</v>
      </c>
      <c r="W12">
        <f t="shared" si="0"/>
        <v>1</v>
      </c>
      <c r="X12" t="b">
        <f t="shared" si="1"/>
        <v>0</v>
      </c>
      <c r="Y12" t="b">
        <f t="shared" si="2"/>
        <v>0</v>
      </c>
      <c r="Z12" t="b">
        <f t="shared" si="3"/>
        <v>0</v>
      </c>
      <c r="AA12" t="b">
        <f t="shared" si="4"/>
        <v>0</v>
      </c>
    </row>
    <row r="13" spans="1:30" ht="27.6" thickBot="1">
      <c r="A13" s="13" t="s">
        <v>39</v>
      </c>
      <c r="B13" s="13" t="s">
        <v>1166</v>
      </c>
      <c r="C13" s="13" t="s">
        <v>1165</v>
      </c>
      <c r="D13" s="13">
        <v>1</v>
      </c>
      <c r="E13" s="30" t="s">
        <v>1166</v>
      </c>
      <c r="F13" s="13">
        <v>10</v>
      </c>
      <c r="G13" s="13" t="s">
        <v>664</v>
      </c>
      <c r="H13" s="13" t="s">
        <v>793</v>
      </c>
      <c r="I13" s="13">
        <v>1</v>
      </c>
      <c r="J13" s="13" t="s">
        <v>675</v>
      </c>
      <c r="K13" s="30">
        <v>18600</v>
      </c>
      <c r="L13" s="30">
        <v>998000</v>
      </c>
      <c r="M13" s="13">
        <v>1</v>
      </c>
      <c r="N13" s="13" t="s">
        <v>675</v>
      </c>
      <c r="O13" s="30">
        <v>11000000</v>
      </c>
      <c r="P13" s="30">
        <v>11000000</v>
      </c>
      <c r="Q13" s="13">
        <v>1</v>
      </c>
      <c r="R13" s="13" t="s">
        <v>675</v>
      </c>
      <c r="S13" s="30">
        <v>2036</v>
      </c>
      <c r="T13" s="30">
        <v>2000000</v>
      </c>
      <c r="U13" s="30">
        <v>3500000</v>
      </c>
      <c r="V13" s="30">
        <v>2200000000</v>
      </c>
      <c r="W13">
        <f t="shared" si="0"/>
        <v>1</v>
      </c>
      <c r="X13" t="b">
        <f t="shared" si="1"/>
        <v>1</v>
      </c>
      <c r="Y13" t="b">
        <f t="shared" si="2"/>
        <v>1</v>
      </c>
      <c r="Z13" t="b">
        <f t="shared" si="3"/>
        <v>1</v>
      </c>
      <c r="AA13" t="b">
        <f t="shared" si="4"/>
        <v>1</v>
      </c>
    </row>
    <row r="14" spans="1:30" ht="15" thickBot="1">
      <c r="A14" s="13" t="s">
        <v>1206</v>
      </c>
      <c r="B14" s="13">
        <v>22</v>
      </c>
      <c r="C14" s="13" t="s">
        <v>1165</v>
      </c>
      <c r="D14" s="13">
        <v>1</v>
      </c>
      <c r="E14" s="30" t="s">
        <v>1166</v>
      </c>
      <c r="F14" s="13" t="s">
        <v>1166</v>
      </c>
      <c r="G14" s="13" t="s">
        <v>664</v>
      </c>
      <c r="H14" s="13" t="s">
        <v>1167</v>
      </c>
      <c r="I14" s="13">
        <v>1</v>
      </c>
      <c r="J14" s="13" t="s">
        <v>1207</v>
      </c>
      <c r="K14" s="30">
        <v>26300</v>
      </c>
      <c r="L14" s="30">
        <v>2160000</v>
      </c>
      <c r="M14" s="13">
        <v>1</v>
      </c>
      <c r="N14" s="13" t="s">
        <v>1207</v>
      </c>
      <c r="O14" s="30">
        <v>8600000</v>
      </c>
      <c r="P14" s="30">
        <v>8600000</v>
      </c>
      <c r="Q14" s="13">
        <v>1</v>
      </c>
      <c r="R14" s="13" t="s">
        <v>1207</v>
      </c>
      <c r="S14" s="30">
        <v>7788</v>
      </c>
      <c r="T14" s="30">
        <v>18700000</v>
      </c>
      <c r="U14" s="30">
        <v>13000000</v>
      </c>
      <c r="V14" s="30">
        <v>5200000000</v>
      </c>
      <c r="W14">
        <f t="shared" si="0"/>
        <v>1</v>
      </c>
      <c r="X14" t="b">
        <f t="shared" si="1"/>
        <v>1</v>
      </c>
      <c r="Y14" t="b">
        <f t="shared" si="2"/>
        <v>1</v>
      </c>
      <c r="Z14" t="b">
        <f t="shared" si="3"/>
        <v>1</v>
      </c>
      <c r="AA14" t="b">
        <f t="shared" si="4"/>
        <v>1</v>
      </c>
    </row>
    <row r="15" spans="1:30" ht="15" thickBot="1">
      <c r="A15" s="13" t="s">
        <v>1208</v>
      </c>
      <c r="B15" s="13">
        <v>27</v>
      </c>
      <c r="C15" s="13" t="s">
        <v>1165</v>
      </c>
      <c r="D15" s="13">
        <v>1</v>
      </c>
      <c r="E15" s="30" t="s">
        <v>1166</v>
      </c>
      <c r="F15" s="13">
        <v>1</v>
      </c>
      <c r="G15" s="13" t="s">
        <v>1167</v>
      </c>
      <c r="H15" s="13" t="s">
        <v>707</v>
      </c>
      <c r="I15" s="13">
        <v>1</v>
      </c>
      <c r="J15" s="13" t="s">
        <v>1209</v>
      </c>
      <c r="K15" s="30">
        <v>14100</v>
      </c>
      <c r="L15" s="30">
        <v>38900</v>
      </c>
      <c r="M15" s="13">
        <v>1</v>
      </c>
      <c r="N15" s="13" t="s">
        <v>1210</v>
      </c>
      <c r="O15" s="30">
        <v>34800</v>
      </c>
      <c r="P15" s="30">
        <v>34950</v>
      </c>
      <c r="Q15" s="13">
        <v>1</v>
      </c>
      <c r="R15" s="13" t="s">
        <v>1211</v>
      </c>
      <c r="S15" s="30">
        <v>180</v>
      </c>
      <c r="T15" s="30">
        <v>389000</v>
      </c>
      <c r="U15" s="30">
        <v>6100</v>
      </c>
      <c r="V15" s="30">
        <v>489000</v>
      </c>
      <c r="W15">
        <f t="shared" si="0"/>
        <v>1</v>
      </c>
      <c r="X15" t="b">
        <f t="shared" si="1"/>
        <v>0</v>
      </c>
      <c r="Y15" t="b">
        <f t="shared" si="2"/>
        <v>0</v>
      </c>
      <c r="Z15" t="b">
        <f t="shared" si="3"/>
        <v>0</v>
      </c>
      <c r="AA15" t="b">
        <f t="shared" si="4"/>
        <v>0</v>
      </c>
    </row>
    <row r="16" spans="1:30" ht="15" thickBot="1">
      <c r="A16" s="13" t="s">
        <v>1212</v>
      </c>
      <c r="B16" s="13">
        <v>26</v>
      </c>
      <c r="C16" s="13" t="s">
        <v>1165</v>
      </c>
      <c r="D16" s="13">
        <v>1</v>
      </c>
      <c r="E16" s="30" t="s">
        <v>1166</v>
      </c>
      <c r="F16" s="13" t="s">
        <v>1166</v>
      </c>
      <c r="G16" s="13" t="s">
        <v>1213</v>
      </c>
      <c r="H16" s="13" t="s">
        <v>697</v>
      </c>
      <c r="I16" s="13">
        <v>1</v>
      </c>
      <c r="J16" s="13" t="s">
        <v>1214</v>
      </c>
      <c r="K16" s="30">
        <v>5613</v>
      </c>
      <c r="L16" s="30">
        <v>9912</v>
      </c>
      <c r="M16" s="13">
        <v>1</v>
      </c>
      <c r="N16" s="13" t="s">
        <v>1214</v>
      </c>
      <c r="O16" s="30">
        <v>2030</v>
      </c>
      <c r="P16" s="30">
        <v>2052</v>
      </c>
      <c r="Q16" s="13">
        <v>1</v>
      </c>
      <c r="R16" s="13" t="s">
        <v>1215</v>
      </c>
      <c r="S16" s="30">
        <v>104</v>
      </c>
      <c r="T16" s="30">
        <v>16700</v>
      </c>
      <c r="U16" s="30">
        <v>3800</v>
      </c>
      <c r="V16" s="30">
        <v>329000</v>
      </c>
      <c r="W16">
        <f t="shared" si="0"/>
        <v>1</v>
      </c>
      <c r="X16" t="b">
        <f t="shared" si="1"/>
        <v>0</v>
      </c>
      <c r="Y16" t="b">
        <f t="shared" si="2"/>
        <v>0</v>
      </c>
      <c r="Z16" t="b">
        <f t="shared" si="3"/>
        <v>0</v>
      </c>
      <c r="AA16" t="b">
        <f t="shared" si="4"/>
        <v>0</v>
      </c>
    </row>
    <row r="17" spans="1:27" ht="27.6" thickBot="1">
      <c r="A17" s="13" t="s">
        <v>1216</v>
      </c>
      <c r="B17" s="13" t="s">
        <v>1166</v>
      </c>
      <c r="C17" s="13" t="s">
        <v>1165</v>
      </c>
      <c r="D17" s="13">
        <v>1</v>
      </c>
      <c r="E17" s="30" t="s">
        <v>1166</v>
      </c>
      <c r="F17" s="13">
        <v>6</v>
      </c>
      <c r="G17" s="13" t="s">
        <v>1171</v>
      </c>
      <c r="H17" s="13" t="s">
        <v>689</v>
      </c>
      <c r="I17" s="13">
        <v>1</v>
      </c>
      <c r="J17" s="13" t="s">
        <v>1217</v>
      </c>
      <c r="K17" s="30">
        <v>1348</v>
      </c>
      <c r="L17" s="30">
        <v>80600</v>
      </c>
      <c r="M17" s="13">
        <v>1</v>
      </c>
      <c r="N17" s="13" t="s">
        <v>1217</v>
      </c>
      <c r="O17" s="30">
        <v>127000</v>
      </c>
      <c r="P17" s="30">
        <v>127000</v>
      </c>
      <c r="Q17" s="13">
        <v>1</v>
      </c>
      <c r="R17" s="13" t="s">
        <v>1217</v>
      </c>
      <c r="S17" s="30">
        <v>449</v>
      </c>
      <c r="T17" s="30">
        <v>105000</v>
      </c>
      <c r="U17" s="33">
        <v>0</v>
      </c>
      <c r="V17" s="30">
        <v>43000000</v>
      </c>
      <c r="W17">
        <f t="shared" si="0"/>
        <v>1</v>
      </c>
      <c r="X17" t="b">
        <f t="shared" si="1"/>
        <v>0</v>
      </c>
      <c r="Y17" t="b">
        <f t="shared" si="2"/>
        <v>0</v>
      </c>
      <c r="Z17" t="b">
        <f t="shared" si="3"/>
        <v>0</v>
      </c>
      <c r="AA17" t="b">
        <f t="shared" si="4"/>
        <v>0</v>
      </c>
    </row>
    <row r="18" spans="1:27" ht="15" thickBot="1">
      <c r="A18" s="13" t="s">
        <v>51</v>
      </c>
      <c r="B18" s="13">
        <v>37</v>
      </c>
      <c r="C18" s="13" t="s">
        <v>1165</v>
      </c>
      <c r="D18" s="13">
        <v>1</v>
      </c>
      <c r="E18" s="30" t="s">
        <v>1166</v>
      </c>
      <c r="F18" s="13">
        <v>19</v>
      </c>
      <c r="G18" s="13" t="s">
        <v>664</v>
      </c>
      <c r="H18" s="13" t="s">
        <v>793</v>
      </c>
      <c r="I18" s="13">
        <v>1</v>
      </c>
      <c r="J18" s="13" t="s">
        <v>679</v>
      </c>
      <c r="K18" s="30">
        <v>5634</v>
      </c>
      <c r="L18" s="30">
        <v>56400000</v>
      </c>
      <c r="M18" s="13">
        <v>1</v>
      </c>
      <c r="N18" s="13" t="s">
        <v>679</v>
      </c>
      <c r="O18" s="30">
        <v>37800000</v>
      </c>
      <c r="P18" s="30">
        <v>35200000</v>
      </c>
      <c r="Q18" s="13">
        <v>1</v>
      </c>
      <c r="R18" s="13" t="s">
        <v>679</v>
      </c>
      <c r="S18" s="30">
        <v>2175</v>
      </c>
      <c r="T18" s="30">
        <v>21900000</v>
      </c>
      <c r="U18" s="30">
        <v>6600000</v>
      </c>
      <c r="V18" s="30">
        <v>4900000000</v>
      </c>
      <c r="W18">
        <f t="shared" si="0"/>
        <v>1</v>
      </c>
      <c r="X18" t="b">
        <f t="shared" si="1"/>
        <v>1</v>
      </c>
      <c r="Y18" t="b">
        <f t="shared" si="2"/>
        <v>1</v>
      </c>
      <c r="Z18" t="b">
        <f t="shared" si="3"/>
        <v>1</v>
      </c>
      <c r="AA18" t="b">
        <f t="shared" si="4"/>
        <v>1</v>
      </c>
    </row>
    <row r="19" spans="1:27" ht="15" thickBot="1">
      <c r="A19" s="13" t="s">
        <v>1218</v>
      </c>
      <c r="B19" s="13" t="s">
        <v>1166</v>
      </c>
      <c r="C19" s="13" t="s">
        <v>1165</v>
      </c>
      <c r="D19" s="13">
        <v>1</v>
      </c>
      <c r="E19" s="30" t="s">
        <v>1166</v>
      </c>
      <c r="F19" s="13">
        <v>4</v>
      </c>
      <c r="G19" s="13" t="s">
        <v>1167</v>
      </c>
      <c r="H19" s="13" t="s">
        <v>1183</v>
      </c>
      <c r="I19" s="13">
        <v>1</v>
      </c>
      <c r="J19" s="13" t="s">
        <v>1219</v>
      </c>
      <c r="K19" s="30">
        <v>68</v>
      </c>
      <c r="L19" s="30">
        <v>413000</v>
      </c>
      <c r="M19" s="13">
        <v>1</v>
      </c>
      <c r="N19" s="13" t="s">
        <v>1219</v>
      </c>
      <c r="O19" s="30">
        <v>110000</v>
      </c>
      <c r="P19" s="30">
        <v>112000</v>
      </c>
      <c r="Q19" s="13">
        <v>1</v>
      </c>
      <c r="R19" s="13" t="s">
        <v>1219</v>
      </c>
      <c r="S19" s="30">
        <v>333</v>
      </c>
      <c r="T19" s="30">
        <v>775000</v>
      </c>
      <c r="U19" s="30">
        <v>552000</v>
      </c>
      <c r="V19" s="30">
        <v>135000000</v>
      </c>
      <c r="W19">
        <f t="shared" si="0"/>
        <v>1</v>
      </c>
      <c r="X19" t="b">
        <f t="shared" si="1"/>
        <v>1</v>
      </c>
      <c r="Y19" t="b">
        <f t="shared" si="2"/>
        <v>0</v>
      </c>
      <c r="Z19" t="b">
        <f t="shared" si="3"/>
        <v>1</v>
      </c>
      <c r="AA19" t="b">
        <f t="shared" si="4"/>
        <v>0</v>
      </c>
    </row>
    <row r="20" spans="1:27" ht="27.6" thickBot="1">
      <c r="A20" s="13" t="s">
        <v>1220</v>
      </c>
      <c r="B20" s="13">
        <v>26</v>
      </c>
      <c r="C20" s="13" t="s">
        <v>1165</v>
      </c>
      <c r="D20" s="13">
        <v>1</v>
      </c>
      <c r="E20" s="30" t="s">
        <v>1166</v>
      </c>
      <c r="F20" s="13">
        <v>2</v>
      </c>
      <c r="G20" s="13" t="s">
        <v>707</v>
      </c>
      <c r="H20" s="13" t="s">
        <v>1167</v>
      </c>
      <c r="I20" s="13">
        <v>1</v>
      </c>
      <c r="J20" s="13" t="s">
        <v>1221</v>
      </c>
      <c r="K20" s="30">
        <v>1729</v>
      </c>
      <c r="L20" s="30">
        <v>2480000</v>
      </c>
      <c r="M20" s="13">
        <v>1</v>
      </c>
      <c r="N20" s="13" t="s">
        <v>1222</v>
      </c>
      <c r="O20" s="30">
        <v>1300000</v>
      </c>
      <c r="P20" s="30">
        <v>1300000</v>
      </c>
      <c r="Q20" s="13">
        <v>1</v>
      </c>
      <c r="R20" s="13" t="s">
        <v>1221</v>
      </c>
      <c r="S20" s="30">
        <v>28</v>
      </c>
      <c r="T20" s="30">
        <v>5000000</v>
      </c>
      <c r="U20" s="33">
        <v>0</v>
      </c>
      <c r="V20" s="30">
        <v>1100000000</v>
      </c>
      <c r="W20">
        <f t="shared" si="0"/>
        <v>1</v>
      </c>
      <c r="X20" t="b">
        <f t="shared" si="1"/>
        <v>1</v>
      </c>
      <c r="Y20" t="b">
        <f t="shared" si="2"/>
        <v>1</v>
      </c>
      <c r="Z20" t="b">
        <f t="shared" si="3"/>
        <v>1</v>
      </c>
      <c r="AA20" t="b">
        <f t="shared" si="4"/>
        <v>1</v>
      </c>
    </row>
    <row r="21" spans="1:27" ht="15" thickBot="1">
      <c r="A21" s="13" t="s">
        <v>1223</v>
      </c>
      <c r="B21" s="13">
        <v>25</v>
      </c>
      <c r="C21" s="13" t="s">
        <v>1165</v>
      </c>
      <c r="D21" s="13">
        <v>1</v>
      </c>
      <c r="E21" s="30" t="s">
        <v>1166</v>
      </c>
      <c r="F21" s="13">
        <v>5</v>
      </c>
      <c r="G21" s="13" t="s">
        <v>1167</v>
      </c>
      <c r="H21" s="13" t="s">
        <v>707</v>
      </c>
      <c r="I21" s="13">
        <v>1</v>
      </c>
      <c r="J21" s="13" t="s">
        <v>1223</v>
      </c>
      <c r="K21" s="30">
        <v>28600</v>
      </c>
      <c r="L21" s="30">
        <v>44600</v>
      </c>
      <c r="M21" s="13">
        <v>1</v>
      </c>
      <c r="N21" s="13" t="s">
        <v>1223</v>
      </c>
      <c r="O21" s="30">
        <v>11500</v>
      </c>
      <c r="P21" s="30">
        <v>11400</v>
      </c>
      <c r="Q21" s="13">
        <v>1</v>
      </c>
      <c r="R21" s="13" t="s">
        <v>1224</v>
      </c>
      <c r="S21" s="30">
        <v>158</v>
      </c>
      <c r="T21" s="30">
        <v>165000</v>
      </c>
      <c r="U21" s="33">
        <v>0</v>
      </c>
      <c r="V21" s="30">
        <v>16600000</v>
      </c>
      <c r="W21">
        <f t="shared" si="0"/>
        <v>1</v>
      </c>
      <c r="X21" t="b">
        <f t="shared" si="1"/>
        <v>0</v>
      </c>
      <c r="Y21" t="b">
        <f t="shared" si="2"/>
        <v>0</v>
      </c>
      <c r="Z21" t="b">
        <f t="shared" si="3"/>
        <v>0</v>
      </c>
      <c r="AA21" t="b">
        <f t="shared" si="4"/>
        <v>0</v>
      </c>
    </row>
    <row r="22" spans="1:27" ht="27.6" thickBot="1">
      <c r="A22" s="13" t="s">
        <v>280</v>
      </c>
      <c r="B22" s="13">
        <v>82</v>
      </c>
      <c r="C22" s="13" t="s">
        <v>1165</v>
      </c>
      <c r="D22" s="13">
        <v>1</v>
      </c>
      <c r="E22" s="30" t="s">
        <v>1166</v>
      </c>
      <c r="F22" s="13">
        <v>71</v>
      </c>
      <c r="G22" s="13" t="s">
        <v>1225</v>
      </c>
      <c r="H22" s="13" t="s">
        <v>1155</v>
      </c>
      <c r="I22" s="13">
        <v>1</v>
      </c>
      <c r="J22" s="13" t="s">
        <v>1226</v>
      </c>
      <c r="K22" s="30">
        <v>1134</v>
      </c>
      <c r="L22" s="30">
        <v>112000</v>
      </c>
      <c r="M22" s="13">
        <v>1</v>
      </c>
      <c r="N22" s="13" t="s">
        <v>1226</v>
      </c>
      <c r="O22" s="30">
        <v>795000</v>
      </c>
      <c r="P22" s="30">
        <v>749000</v>
      </c>
      <c r="Q22" s="13">
        <v>1</v>
      </c>
      <c r="R22" s="13" t="s">
        <v>1226</v>
      </c>
      <c r="S22" s="30">
        <v>329</v>
      </c>
      <c r="T22" s="30">
        <v>112000</v>
      </c>
      <c r="U22" s="33">
        <v>0</v>
      </c>
      <c r="V22" s="30">
        <v>3400000</v>
      </c>
      <c r="W22">
        <f t="shared" si="0"/>
        <v>1</v>
      </c>
      <c r="X22" t="b">
        <f t="shared" si="1"/>
        <v>0</v>
      </c>
      <c r="Y22" t="b">
        <f t="shared" si="2"/>
        <v>0</v>
      </c>
      <c r="Z22" t="b">
        <f t="shared" si="3"/>
        <v>0</v>
      </c>
      <c r="AA22" t="b">
        <f t="shared" si="4"/>
        <v>0</v>
      </c>
    </row>
    <row r="23" spans="1:27" ht="27.6" thickBot="1">
      <c r="A23" s="13" t="s">
        <v>1227</v>
      </c>
      <c r="B23" s="13">
        <v>33</v>
      </c>
      <c r="C23" s="13" t="s">
        <v>1165</v>
      </c>
      <c r="D23" s="13">
        <v>1</v>
      </c>
      <c r="E23" s="30" t="s">
        <v>1166</v>
      </c>
      <c r="F23" s="13">
        <v>0</v>
      </c>
      <c r="G23" s="13" t="s">
        <v>731</v>
      </c>
      <c r="H23" s="13" t="s">
        <v>1228</v>
      </c>
      <c r="I23" s="13">
        <v>1</v>
      </c>
      <c r="J23" s="13" t="s">
        <v>1229</v>
      </c>
      <c r="K23" s="30">
        <v>12400</v>
      </c>
      <c r="L23" s="30">
        <v>22900</v>
      </c>
      <c r="M23" s="13">
        <v>1</v>
      </c>
      <c r="N23" s="13" t="s">
        <v>1230</v>
      </c>
      <c r="O23" s="30">
        <v>82000</v>
      </c>
      <c r="P23" s="30">
        <v>82000</v>
      </c>
      <c r="Q23" s="13">
        <v>1</v>
      </c>
      <c r="R23" s="13" t="s">
        <v>1231</v>
      </c>
      <c r="S23" s="30">
        <v>223</v>
      </c>
      <c r="T23" s="30">
        <v>59100</v>
      </c>
      <c r="U23" s="30">
        <v>75000</v>
      </c>
      <c r="V23" s="30">
        <v>45000000</v>
      </c>
      <c r="W23">
        <f t="shared" si="0"/>
        <v>1</v>
      </c>
      <c r="X23" t="b">
        <f t="shared" si="1"/>
        <v>0</v>
      </c>
      <c r="Y23" t="b">
        <f t="shared" si="2"/>
        <v>0</v>
      </c>
      <c r="Z23" t="b">
        <f t="shared" si="3"/>
        <v>0</v>
      </c>
      <c r="AA23" t="b">
        <f t="shared" si="4"/>
        <v>0</v>
      </c>
    </row>
    <row r="24" spans="1:27" ht="27.6" thickBot="1">
      <c r="A24" s="13" t="s">
        <v>1232</v>
      </c>
      <c r="B24" s="13" t="s">
        <v>1166</v>
      </c>
      <c r="C24" s="13" t="s">
        <v>1165</v>
      </c>
      <c r="D24" s="13">
        <v>1</v>
      </c>
      <c r="E24" s="30" t="s">
        <v>1166</v>
      </c>
      <c r="F24" s="13">
        <v>7</v>
      </c>
      <c r="G24" s="13" t="s">
        <v>709</v>
      </c>
      <c r="H24" s="13" t="s">
        <v>690</v>
      </c>
      <c r="I24" s="13">
        <v>1</v>
      </c>
      <c r="J24" s="13" t="s">
        <v>1233</v>
      </c>
      <c r="K24" s="30">
        <v>8672</v>
      </c>
      <c r="L24" s="30">
        <v>1230000</v>
      </c>
      <c r="M24" s="13">
        <v>1</v>
      </c>
      <c r="N24" s="13" t="s">
        <v>1234</v>
      </c>
      <c r="O24" s="30">
        <v>1600000</v>
      </c>
      <c r="P24" s="30">
        <v>1500000</v>
      </c>
      <c r="Q24" s="13">
        <v>1</v>
      </c>
      <c r="R24" s="13" t="s">
        <v>1234</v>
      </c>
      <c r="S24" s="30">
        <v>79</v>
      </c>
      <c r="T24" s="30">
        <v>455000</v>
      </c>
      <c r="U24" s="33">
        <v>0</v>
      </c>
      <c r="V24" s="30">
        <v>266000000</v>
      </c>
      <c r="W24">
        <f t="shared" si="0"/>
        <v>1</v>
      </c>
      <c r="X24" t="b">
        <f t="shared" si="1"/>
        <v>1</v>
      </c>
      <c r="Y24" t="b">
        <f t="shared" si="2"/>
        <v>1</v>
      </c>
      <c r="Z24" t="b">
        <f t="shared" si="3"/>
        <v>1</v>
      </c>
      <c r="AA24" t="b">
        <f t="shared" si="4"/>
        <v>1</v>
      </c>
    </row>
    <row r="25" spans="1:27" ht="15" thickBot="1">
      <c r="A25" s="13" t="s">
        <v>1235</v>
      </c>
      <c r="B25" s="13">
        <v>19</v>
      </c>
      <c r="C25" s="13" t="s">
        <v>1165</v>
      </c>
      <c r="D25" s="13">
        <v>1</v>
      </c>
      <c r="E25" s="30" t="s">
        <v>1166</v>
      </c>
      <c r="F25" s="13" t="s">
        <v>1166</v>
      </c>
      <c r="G25" s="13" t="s">
        <v>1167</v>
      </c>
      <c r="H25" s="13" t="s">
        <v>709</v>
      </c>
      <c r="I25" s="13">
        <v>1</v>
      </c>
      <c r="J25" s="13" t="s">
        <v>1236</v>
      </c>
      <c r="K25" s="30">
        <v>15300</v>
      </c>
      <c r="L25" s="30">
        <v>23600</v>
      </c>
      <c r="M25" s="13">
        <v>1</v>
      </c>
      <c r="N25" s="13" t="s">
        <v>1236</v>
      </c>
      <c r="O25" s="30">
        <v>2400</v>
      </c>
      <c r="P25" s="30">
        <v>2500</v>
      </c>
      <c r="Q25" s="13">
        <v>1</v>
      </c>
      <c r="R25" s="13" t="s">
        <v>1236</v>
      </c>
      <c r="S25" s="30">
        <v>106</v>
      </c>
      <c r="T25" s="30">
        <v>650000</v>
      </c>
      <c r="U25" s="30">
        <v>276000</v>
      </c>
      <c r="V25" s="30">
        <v>126000000</v>
      </c>
      <c r="W25">
        <f t="shared" si="0"/>
        <v>1</v>
      </c>
      <c r="X25" t="b">
        <f t="shared" si="1"/>
        <v>0</v>
      </c>
      <c r="Y25" t="b">
        <f t="shared" si="2"/>
        <v>0</v>
      </c>
      <c r="Z25" t="b">
        <f t="shared" si="3"/>
        <v>1</v>
      </c>
      <c r="AA25" t="b">
        <f t="shared" si="4"/>
        <v>0</v>
      </c>
    </row>
    <row r="26" spans="1:27" ht="15" thickBot="1">
      <c r="A26" s="13" t="s">
        <v>1237</v>
      </c>
      <c r="B26" s="13">
        <v>34</v>
      </c>
      <c r="C26" s="13" t="s">
        <v>1165</v>
      </c>
      <c r="D26" s="13">
        <v>1</v>
      </c>
      <c r="E26" s="30" t="s">
        <v>1166</v>
      </c>
      <c r="F26" s="13">
        <v>2</v>
      </c>
      <c r="G26" s="13" t="s">
        <v>702</v>
      </c>
      <c r="H26" s="15"/>
      <c r="I26" s="13">
        <v>1</v>
      </c>
      <c r="J26" s="13" t="s">
        <v>1238</v>
      </c>
      <c r="K26" s="30">
        <v>8760</v>
      </c>
      <c r="L26" s="30">
        <v>201000</v>
      </c>
      <c r="M26" s="13">
        <v>1</v>
      </c>
      <c r="N26" s="13" t="s">
        <v>1238</v>
      </c>
      <c r="O26" s="30">
        <v>149000</v>
      </c>
      <c r="P26" s="30">
        <v>147000</v>
      </c>
      <c r="Q26" s="13">
        <v>1</v>
      </c>
      <c r="R26" s="13" t="s">
        <v>1238</v>
      </c>
      <c r="S26" s="30">
        <v>3020</v>
      </c>
      <c r="T26" s="30">
        <v>245000</v>
      </c>
      <c r="U26" s="33">
        <v>0</v>
      </c>
      <c r="V26" s="30">
        <v>79300000</v>
      </c>
      <c r="W26">
        <f t="shared" si="0"/>
        <v>1</v>
      </c>
      <c r="X26" t="b">
        <f t="shared" si="1"/>
        <v>1</v>
      </c>
      <c r="Y26" t="b">
        <f t="shared" si="2"/>
        <v>0</v>
      </c>
      <c r="Z26" t="b">
        <f t="shared" si="3"/>
        <v>0</v>
      </c>
      <c r="AA26" t="b">
        <f t="shared" si="4"/>
        <v>0</v>
      </c>
    </row>
    <row r="27" spans="1:27" ht="27.6" thickBot="1">
      <c r="A27" s="13" t="s">
        <v>1239</v>
      </c>
      <c r="B27" s="13">
        <v>35</v>
      </c>
      <c r="C27" s="13" t="s">
        <v>1165</v>
      </c>
      <c r="D27" s="13">
        <v>1</v>
      </c>
      <c r="E27" s="30" t="s">
        <v>1166</v>
      </c>
      <c r="F27" s="13">
        <v>3</v>
      </c>
      <c r="G27" s="13" t="s">
        <v>1167</v>
      </c>
      <c r="H27" s="15"/>
      <c r="I27" s="13">
        <v>1</v>
      </c>
      <c r="J27" s="13" t="s">
        <v>1240</v>
      </c>
      <c r="K27" s="30">
        <v>18</v>
      </c>
      <c r="L27" s="30">
        <v>2430000</v>
      </c>
      <c r="M27" s="13">
        <v>1</v>
      </c>
      <c r="N27" s="13" t="s">
        <v>1240</v>
      </c>
      <c r="O27" s="30">
        <v>1500000</v>
      </c>
      <c r="P27" s="30">
        <v>1500000</v>
      </c>
      <c r="Q27" s="13">
        <v>1</v>
      </c>
      <c r="R27" s="13" t="s">
        <v>1241</v>
      </c>
      <c r="S27" s="30">
        <v>10</v>
      </c>
      <c r="T27" s="30">
        <v>3600000</v>
      </c>
      <c r="U27" s="30">
        <v>4500000</v>
      </c>
      <c r="V27" s="30">
        <v>1700000000</v>
      </c>
      <c r="W27">
        <f t="shared" si="0"/>
        <v>1</v>
      </c>
      <c r="X27" t="b">
        <f t="shared" si="1"/>
        <v>1</v>
      </c>
      <c r="Y27" t="b">
        <f t="shared" si="2"/>
        <v>1</v>
      </c>
      <c r="Z27" t="b">
        <f t="shared" si="3"/>
        <v>1</v>
      </c>
      <c r="AA27" t="b">
        <f t="shared" si="4"/>
        <v>1</v>
      </c>
    </row>
    <row r="28" spans="1:27" ht="15" thickBot="1">
      <c r="A28" s="13" t="s">
        <v>1242</v>
      </c>
      <c r="B28" s="13" t="s">
        <v>1166</v>
      </c>
      <c r="C28" s="13" t="s">
        <v>1165</v>
      </c>
      <c r="D28" s="13">
        <v>1</v>
      </c>
      <c r="E28" s="30" t="s">
        <v>1166</v>
      </c>
      <c r="F28" s="13" t="s">
        <v>1166</v>
      </c>
      <c r="G28" s="13" t="s">
        <v>1166</v>
      </c>
      <c r="H28" s="15"/>
      <c r="I28" s="13">
        <v>1</v>
      </c>
      <c r="J28" s="13" t="s">
        <v>1243</v>
      </c>
      <c r="K28" s="30">
        <v>200</v>
      </c>
      <c r="L28" s="30">
        <v>1015</v>
      </c>
      <c r="M28" s="13">
        <v>1</v>
      </c>
      <c r="N28" s="13" t="s">
        <v>1244</v>
      </c>
      <c r="O28" s="30">
        <v>1100</v>
      </c>
      <c r="P28" s="30">
        <v>1100</v>
      </c>
      <c r="Q28" s="13">
        <v>1</v>
      </c>
      <c r="R28" s="13" t="s">
        <v>1245</v>
      </c>
      <c r="S28" s="30">
        <v>83</v>
      </c>
      <c r="T28" s="30">
        <v>5028</v>
      </c>
      <c r="U28" s="30">
        <v>1800</v>
      </c>
      <c r="V28" s="30">
        <v>137000</v>
      </c>
      <c r="W28">
        <f t="shared" si="0"/>
        <v>1</v>
      </c>
      <c r="X28" t="b">
        <f t="shared" si="1"/>
        <v>0</v>
      </c>
      <c r="Y28" t="b">
        <f t="shared" si="2"/>
        <v>0</v>
      </c>
      <c r="Z28" t="b">
        <f t="shared" si="3"/>
        <v>0</v>
      </c>
      <c r="AA28" t="b">
        <f t="shared" si="4"/>
        <v>0</v>
      </c>
    </row>
    <row r="29" spans="1:27" ht="27.6" thickBot="1">
      <c r="A29" s="13" t="s">
        <v>61</v>
      </c>
      <c r="B29" s="13">
        <v>30</v>
      </c>
      <c r="C29" s="13" t="s">
        <v>1165</v>
      </c>
      <c r="D29" s="13">
        <v>1</v>
      </c>
      <c r="E29" s="30" t="s">
        <v>1166</v>
      </c>
      <c r="F29" s="13">
        <v>9</v>
      </c>
      <c r="G29" s="13" t="s">
        <v>707</v>
      </c>
      <c r="H29" s="13" t="s">
        <v>1167</v>
      </c>
      <c r="I29" s="13">
        <v>1</v>
      </c>
      <c r="J29" s="13" t="s">
        <v>695</v>
      </c>
      <c r="K29" s="30">
        <v>4412</v>
      </c>
      <c r="L29" s="30">
        <v>30300000</v>
      </c>
      <c r="M29" s="13">
        <v>1</v>
      </c>
      <c r="N29" s="13" t="s">
        <v>695</v>
      </c>
      <c r="O29" s="30">
        <v>41000000</v>
      </c>
      <c r="P29" s="30">
        <v>40400000</v>
      </c>
      <c r="Q29" s="13">
        <v>1</v>
      </c>
      <c r="R29" s="13" t="s">
        <v>748</v>
      </c>
      <c r="S29" s="30">
        <v>6383</v>
      </c>
      <c r="T29" s="30">
        <v>54100000</v>
      </c>
      <c r="U29" s="33">
        <v>0</v>
      </c>
      <c r="V29" s="30">
        <v>8100000000</v>
      </c>
      <c r="W29">
        <f t="shared" si="0"/>
        <v>1</v>
      </c>
      <c r="X29" t="b">
        <f t="shared" si="1"/>
        <v>1</v>
      </c>
      <c r="Y29" t="b">
        <f t="shared" si="2"/>
        <v>1</v>
      </c>
      <c r="Z29" t="b">
        <f t="shared" si="3"/>
        <v>1</v>
      </c>
      <c r="AA29" t="b">
        <f t="shared" si="4"/>
        <v>1</v>
      </c>
    </row>
    <row r="30" spans="1:27" ht="27.6" thickBot="1">
      <c r="A30" s="13" t="s">
        <v>62</v>
      </c>
      <c r="B30" s="13">
        <v>38</v>
      </c>
      <c r="C30" s="13" t="s">
        <v>1165</v>
      </c>
      <c r="D30" s="13">
        <v>1</v>
      </c>
      <c r="E30" s="30" t="s">
        <v>1166</v>
      </c>
      <c r="F30" s="13">
        <v>14</v>
      </c>
      <c r="G30" s="13" t="s">
        <v>707</v>
      </c>
      <c r="H30" s="13" t="s">
        <v>664</v>
      </c>
      <c r="I30" s="13">
        <v>1</v>
      </c>
      <c r="J30" s="13" t="s">
        <v>749</v>
      </c>
      <c r="K30" s="30">
        <v>1518</v>
      </c>
      <c r="L30" s="30">
        <v>17000000</v>
      </c>
      <c r="M30" s="13">
        <v>1</v>
      </c>
      <c r="N30" s="13" t="s">
        <v>733</v>
      </c>
      <c r="O30" s="30">
        <v>23900000</v>
      </c>
      <c r="P30" s="30">
        <v>21900000</v>
      </c>
      <c r="Q30" s="13">
        <v>1</v>
      </c>
      <c r="R30" s="13" t="s">
        <v>749</v>
      </c>
      <c r="S30" s="30">
        <v>288</v>
      </c>
      <c r="T30" s="30">
        <v>6000000</v>
      </c>
      <c r="U30" s="33">
        <v>0</v>
      </c>
      <c r="V30" s="30">
        <v>2300000000</v>
      </c>
      <c r="W30">
        <f t="shared" si="0"/>
        <v>1</v>
      </c>
      <c r="X30" t="b">
        <f t="shared" si="1"/>
        <v>1</v>
      </c>
      <c r="Y30" t="b">
        <f t="shared" si="2"/>
        <v>1</v>
      </c>
      <c r="Z30" t="b">
        <f t="shared" si="3"/>
        <v>1</v>
      </c>
      <c r="AA30" t="b">
        <f t="shared" si="4"/>
        <v>1</v>
      </c>
    </row>
    <row r="31" spans="1:27" ht="27.6" thickBot="1">
      <c r="A31" s="13" t="s">
        <v>1246</v>
      </c>
      <c r="B31" s="13" t="s">
        <v>1166</v>
      </c>
      <c r="C31" s="13" t="s">
        <v>1165</v>
      </c>
      <c r="D31" s="13">
        <v>1</v>
      </c>
      <c r="E31" s="30" t="s">
        <v>1166</v>
      </c>
      <c r="F31" s="13" t="s">
        <v>1166</v>
      </c>
      <c r="G31" s="13" t="s">
        <v>707</v>
      </c>
      <c r="H31" s="13" t="s">
        <v>664</v>
      </c>
      <c r="I31" s="13">
        <v>1</v>
      </c>
      <c r="J31" s="13" t="s">
        <v>1247</v>
      </c>
      <c r="K31" s="30">
        <v>218</v>
      </c>
      <c r="L31" s="30">
        <v>8627</v>
      </c>
      <c r="M31" s="13">
        <v>1</v>
      </c>
      <c r="N31" s="13" t="s">
        <v>1248</v>
      </c>
      <c r="O31" s="30">
        <v>3600</v>
      </c>
      <c r="P31" s="30">
        <v>3700</v>
      </c>
      <c r="Q31" s="13">
        <v>1</v>
      </c>
      <c r="R31" s="13" t="s">
        <v>1249</v>
      </c>
      <c r="S31" s="30">
        <v>93</v>
      </c>
      <c r="T31" s="30">
        <v>55800</v>
      </c>
      <c r="U31" s="30">
        <v>254000</v>
      </c>
      <c r="V31" s="30">
        <v>12200000</v>
      </c>
      <c r="W31">
        <f t="shared" si="0"/>
        <v>1</v>
      </c>
      <c r="X31" t="b">
        <f t="shared" si="1"/>
        <v>0</v>
      </c>
      <c r="Y31" t="b">
        <f t="shared" si="2"/>
        <v>0</v>
      </c>
      <c r="Z31" t="b">
        <f t="shared" si="3"/>
        <v>0</v>
      </c>
      <c r="AA31" t="b">
        <f t="shared" si="4"/>
        <v>0</v>
      </c>
    </row>
    <row r="32" spans="1:27" ht="15" thickBot="1">
      <c r="A32" s="13" t="s">
        <v>1250</v>
      </c>
      <c r="B32" s="13" t="s">
        <v>1166</v>
      </c>
      <c r="C32" s="13" t="s">
        <v>1165</v>
      </c>
      <c r="D32" s="13">
        <v>1</v>
      </c>
      <c r="E32" s="30" t="s">
        <v>1166</v>
      </c>
      <c r="F32" s="13">
        <v>2</v>
      </c>
      <c r="G32" s="13" t="s">
        <v>708</v>
      </c>
      <c r="H32" s="13" t="s">
        <v>1251</v>
      </c>
      <c r="I32" s="13">
        <v>1</v>
      </c>
      <c r="J32" s="13" t="s">
        <v>1252</v>
      </c>
      <c r="K32" s="30">
        <v>8648</v>
      </c>
      <c r="L32" s="30">
        <v>952000</v>
      </c>
      <c r="M32" s="13">
        <v>1</v>
      </c>
      <c r="N32" s="13" t="s">
        <v>1252</v>
      </c>
      <c r="O32" s="30">
        <v>3500000</v>
      </c>
      <c r="P32" s="30">
        <v>3600000</v>
      </c>
      <c r="Q32" s="13">
        <v>1</v>
      </c>
      <c r="R32" s="13" t="s">
        <v>1252</v>
      </c>
      <c r="S32" s="30">
        <v>1898</v>
      </c>
      <c r="T32" s="30">
        <v>3100000</v>
      </c>
      <c r="U32" s="30">
        <v>8900000</v>
      </c>
      <c r="V32" s="30">
        <v>5000000000</v>
      </c>
      <c r="W32">
        <f t="shared" si="0"/>
        <v>1</v>
      </c>
      <c r="X32" t="b">
        <f t="shared" si="1"/>
        <v>1</v>
      </c>
      <c r="Y32" t="b">
        <f t="shared" si="2"/>
        <v>1</v>
      </c>
      <c r="Z32" t="b">
        <f t="shared" si="3"/>
        <v>1</v>
      </c>
      <c r="AA32" t="b">
        <f t="shared" si="4"/>
        <v>1</v>
      </c>
    </row>
    <row r="33" spans="1:27" ht="15" thickBot="1">
      <c r="A33" s="13" t="s">
        <v>1253</v>
      </c>
      <c r="B33" s="13" t="s">
        <v>1166</v>
      </c>
      <c r="C33" s="13" t="s">
        <v>1165</v>
      </c>
      <c r="D33" s="13">
        <v>1</v>
      </c>
      <c r="E33" s="30" t="s">
        <v>1166</v>
      </c>
      <c r="F33" s="13" t="s">
        <v>1166</v>
      </c>
      <c r="G33" s="13" t="s">
        <v>1166</v>
      </c>
      <c r="H33" s="13" t="s">
        <v>1166</v>
      </c>
      <c r="I33" s="13">
        <v>1</v>
      </c>
      <c r="J33" s="13" t="s">
        <v>1254</v>
      </c>
      <c r="K33" s="30">
        <v>225</v>
      </c>
      <c r="L33" s="30">
        <v>4315</v>
      </c>
      <c r="M33" s="13">
        <v>1</v>
      </c>
      <c r="N33" s="13" t="s">
        <v>1255</v>
      </c>
      <c r="O33" s="30">
        <v>10000</v>
      </c>
      <c r="P33" s="30">
        <v>11000</v>
      </c>
      <c r="Q33" s="13">
        <v>1</v>
      </c>
      <c r="R33" s="13" t="s">
        <v>1254</v>
      </c>
      <c r="S33" s="30">
        <v>90</v>
      </c>
      <c r="T33" s="30">
        <v>12300</v>
      </c>
      <c r="U33" s="33">
        <v>0</v>
      </c>
      <c r="V33" s="30">
        <v>193000</v>
      </c>
      <c r="W33">
        <f t="shared" si="0"/>
        <v>1</v>
      </c>
      <c r="X33" t="b">
        <f t="shared" si="1"/>
        <v>0</v>
      </c>
      <c r="Y33" t="b">
        <f t="shared" si="2"/>
        <v>0</v>
      </c>
      <c r="Z33" t="b">
        <f t="shared" si="3"/>
        <v>0</v>
      </c>
      <c r="AA33" t="b">
        <f t="shared" si="4"/>
        <v>0</v>
      </c>
    </row>
    <row r="34" spans="1:27" ht="27.6" thickBot="1">
      <c r="A34" s="13" t="s">
        <v>1256</v>
      </c>
      <c r="B34" s="13" t="s">
        <v>1166</v>
      </c>
      <c r="C34" s="13" t="s">
        <v>1165</v>
      </c>
      <c r="D34" s="13">
        <v>1</v>
      </c>
      <c r="E34" s="30" t="s">
        <v>1166</v>
      </c>
      <c r="F34" s="13">
        <v>1</v>
      </c>
      <c r="G34" s="13" t="s">
        <v>732</v>
      </c>
      <c r="H34" s="15"/>
      <c r="I34" s="13">
        <v>1</v>
      </c>
      <c r="J34" s="13" t="s">
        <v>1257</v>
      </c>
      <c r="K34" s="30">
        <v>2409</v>
      </c>
      <c r="L34" s="30">
        <v>8000</v>
      </c>
      <c r="M34" s="13">
        <v>1</v>
      </c>
      <c r="N34" s="13" t="s">
        <v>1258</v>
      </c>
      <c r="O34" s="30">
        <v>44000</v>
      </c>
      <c r="P34" s="30">
        <v>45100</v>
      </c>
      <c r="Q34" s="13">
        <v>1</v>
      </c>
      <c r="R34" s="13" t="s">
        <v>1259</v>
      </c>
      <c r="S34" s="30">
        <v>283</v>
      </c>
      <c r="T34" s="30">
        <v>21900</v>
      </c>
      <c r="U34" s="33">
        <v>0</v>
      </c>
      <c r="V34" s="33">
        <v>0</v>
      </c>
      <c r="W34">
        <f t="shared" si="0"/>
        <v>1</v>
      </c>
      <c r="X34" t="b">
        <f t="shared" si="1"/>
        <v>0</v>
      </c>
      <c r="Y34" t="b">
        <f t="shared" si="2"/>
        <v>0</v>
      </c>
      <c r="Z34" t="b">
        <f t="shared" si="3"/>
        <v>0</v>
      </c>
      <c r="AA34" t="b">
        <f t="shared" si="4"/>
        <v>0</v>
      </c>
    </row>
    <row r="35" spans="1:27" ht="15" thickBot="1">
      <c r="A35" s="13" t="s">
        <v>1260</v>
      </c>
      <c r="B35" s="13">
        <v>27</v>
      </c>
      <c r="C35" s="13" t="s">
        <v>1165</v>
      </c>
      <c r="D35" s="13">
        <v>1</v>
      </c>
      <c r="E35" s="30" t="s">
        <v>1166</v>
      </c>
      <c r="F35" s="13">
        <v>1</v>
      </c>
      <c r="G35" s="13" t="s">
        <v>1168</v>
      </c>
      <c r="H35" s="13" t="s">
        <v>1167</v>
      </c>
      <c r="I35" s="13">
        <v>1</v>
      </c>
      <c r="J35" s="13" t="s">
        <v>1261</v>
      </c>
      <c r="K35" s="30">
        <v>83300</v>
      </c>
      <c r="L35" s="30">
        <v>111000</v>
      </c>
      <c r="M35" s="13">
        <v>1</v>
      </c>
      <c r="N35" s="13" t="s">
        <v>1262</v>
      </c>
      <c r="O35" s="30">
        <v>28000</v>
      </c>
      <c r="P35" s="30">
        <v>29000</v>
      </c>
      <c r="Q35" s="13">
        <v>1</v>
      </c>
      <c r="R35" s="13" t="s">
        <v>1262</v>
      </c>
      <c r="S35" s="30">
        <v>661</v>
      </c>
      <c r="T35" s="30">
        <v>90700</v>
      </c>
      <c r="U35" s="30">
        <v>85000</v>
      </c>
      <c r="V35" s="30">
        <v>21900000</v>
      </c>
      <c r="W35">
        <f t="shared" si="0"/>
        <v>1</v>
      </c>
      <c r="X35" t="b">
        <f t="shared" si="1"/>
        <v>0</v>
      </c>
      <c r="Y35" t="b">
        <f t="shared" si="2"/>
        <v>0</v>
      </c>
      <c r="Z35" t="b">
        <f t="shared" si="3"/>
        <v>0</v>
      </c>
      <c r="AA35" t="b">
        <f t="shared" si="4"/>
        <v>0</v>
      </c>
    </row>
    <row r="36" spans="1:27" ht="15" thickBot="1">
      <c r="A36" s="13" t="s">
        <v>1263</v>
      </c>
      <c r="B36" s="13">
        <v>38</v>
      </c>
      <c r="C36" s="13" t="s">
        <v>1165</v>
      </c>
      <c r="D36" s="13">
        <v>1</v>
      </c>
      <c r="E36" s="30" t="s">
        <v>1166</v>
      </c>
      <c r="F36" s="13">
        <v>9</v>
      </c>
      <c r="G36" s="13" t="s">
        <v>707</v>
      </c>
      <c r="H36" s="13" t="s">
        <v>1167</v>
      </c>
      <c r="I36" s="13">
        <v>1</v>
      </c>
      <c r="J36" s="13" t="s">
        <v>1264</v>
      </c>
      <c r="K36" s="30">
        <v>16600</v>
      </c>
      <c r="L36" s="30">
        <v>407000</v>
      </c>
      <c r="M36" s="13">
        <v>1</v>
      </c>
      <c r="N36" s="13" t="s">
        <v>1264</v>
      </c>
      <c r="O36" s="30">
        <v>817000</v>
      </c>
      <c r="P36" s="30">
        <v>781000</v>
      </c>
      <c r="Q36" s="13">
        <v>1</v>
      </c>
      <c r="R36" s="13" t="s">
        <v>1265</v>
      </c>
      <c r="S36" s="30">
        <v>266</v>
      </c>
      <c r="T36" s="30">
        <v>543000</v>
      </c>
      <c r="U36" s="33">
        <v>0</v>
      </c>
      <c r="V36" s="30">
        <v>137000000</v>
      </c>
      <c r="W36">
        <f t="shared" si="0"/>
        <v>1</v>
      </c>
      <c r="X36" t="b">
        <f t="shared" si="1"/>
        <v>1</v>
      </c>
      <c r="Y36" t="b">
        <f t="shared" si="2"/>
        <v>0</v>
      </c>
      <c r="Z36" t="b">
        <f t="shared" si="3"/>
        <v>1</v>
      </c>
      <c r="AA36" t="b">
        <f t="shared" si="4"/>
        <v>0</v>
      </c>
    </row>
    <row r="37" spans="1:27" ht="15" thickBot="1">
      <c r="A37" s="13" t="s">
        <v>1266</v>
      </c>
      <c r="B37" s="13">
        <v>45</v>
      </c>
      <c r="C37" s="13" t="s">
        <v>1165</v>
      </c>
      <c r="D37" s="13">
        <v>1</v>
      </c>
      <c r="E37" s="30" t="s">
        <v>1166</v>
      </c>
      <c r="F37" s="13">
        <v>6</v>
      </c>
      <c r="G37" s="13" t="s">
        <v>707</v>
      </c>
      <c r="H37" s="13" t="s">
        <v>697</v>
      </c>
      <c r="I37" s="13">
        <v>1</v>
      </c>
      <c r="J37" s="13" t="s">
        <v>1267</v>
      </c>
      <c r="K37" s="30">
        <v>1214</v>
      </c>
      <c r="L37" s="30">
        <v>88000</v>
      </c>
      <c r="M37" s="13">
        <v>1</v>
      </c>
      <c r="N37" s="13" t="s">
        <v>1268</v>
      </c>
      <c r="O37" s="30">
        <v>492000</v>
      </c>
      <c r="P37" s="30">
        <v>490000</v>
      </c>
      <c r="Q37" s="13">
        <v>0</v>
      </c>
      <c r="R37" s="15"/>
      <c r="S37" s="33">
        <v>0</v>
      </c>
      <c r="T37" s="33">
        <v>0</v>
      </c>
      <c r="U37" s="30">
        <v>86000</v>
      </c>
      <c r="V37" s="30">
        <v>59000000</v>
      </c>
      <c r="W37">
        <f t="shared" si="0"/>
        <v>1</v>
      </c>
      <c r="X37" t="b">
        <f t="shared" si="1"/>
        <v>0</v>
      </c>
      <c r="Y37" t="b">
        <f t="shared" si="2"/>
        <v>0</v>
      </c>
      <c r="Z37" t="b">
        <f t="shared" si="3"/>
        <v>0</v>
      </c>
      <c r="AA37" t="b">
        <f t="shared" si="4"/>
        <v>0</v>
      </c>
    </row>
    <row r="38" spans="1:27" ht="27.6" thickBot="1">
      <c r="A38" s="13" t="s">
        <v>1269</v>
      </c>
      <c r="B38" s="13">
        <v>52</v>
      </c>
      <c r="C38" s="13" t="s">
        <v>1165</v>
      </c>
      <c r="D38" s="13">
        <v>1</v>
      </c>
      <c r="E38" s="30" t="s">
        <v>1166</v>
      </c>
      <c r="F38" s="13">
        <v>94</v>
      </c>
      <c r="G38" s="13" t="s">
        <v>1270</v>
      </c>
      <c r="H38" s="13" t="s">
        <v>690</v>
      </c>
      <c r="I38" s="13">
        <v>1</v>
      </c>
      <c r="J38" s="13" t="s">
        <v>1271</v>
      </c>
      <c r="K38" s="30">
        <v>3356</v>
      </c>
      <c r="L38" s="30">
        <v>358000</v>
      </c>
      <c r="M38" s="13">
        <v>1</v>
      </c>
      <c r="N38" s="13" t="s">
        <v>1272</v>
      </c>
      <c r="O38" s="30">
        <v>3100000</v>
      </c>
      <c r="P38" s="30">
        <v>2900000</v>
      </c>
      <c r="Q38" s="13">
        <v>1</v>
      </c>
      <c r="R38" s="13" t="s">
        <v>1272</v>
      </c>
      <c r="S38" s="30">
        <v>2024</v>
      </c>
      <c r="T38" s="30">
        <v>425000</v>
      </c>
      <c r="U38" s="30">
        <v>220000</v>
      </c>
      <c r="V38" s="30">
        <v>133000000</v>
      </c>
      <c r="W38">
        <f t="shared" si="0"/>
        <v>1</v>
      </c>
      <c r="X38" t="b">
        <f t="shared" si="1"/>
        <v>1</v>
      </c>
      <c r="Y38" t="b">
        <f t="shared" si="2"/>
        <v>1</v>
      </c>
      <c r="Z38" t="b">
        <f t="shared" si="3"/>
        <v>0</v>
      </c>
      <c r="AA38" t="b">
        <f t="shared" si="4"/>
        <v>0</v>
      </c>
    </row>
    <row r="39" spans="1:27" ht="27.6" thickBot="1">
      <c r="A39" s="13" t="s">
        <v>1273</v>
      </c>
      <c r="B39" s="13">
        <v>26</v>
      </c>
      <c r="C39" s="13" t="s">
        <v>1165</v>
      </c>
      <c r="D39" s="13">
        <v>1</v>
      </c>
      <c r="E39" s="30" t="s">
        <v>1166</v>
      </c>
      <c r="F39" s="13">
        <v>1</v>
      </c>
      <c r="G39" s="13" t="s">
        <v>1274</v>
      </c>
      <c r="H39" s="13" t="s">
        <v>1275</v>
      </c>
      <c r="I39" s="13">
        <v>1</v>
      </c>
      <c r="J39" s="13" t="s">
        <v>1276</v>
      </c>
      <c r="K39" s="30">
        <v>49500</v>
      </c>
      <c r="L39" s="30">
        <v>4830000</v>
      </c>
      <c r="M39" s="13">
        <v>1</v>
      </c>
      <c r="N39" s="13" t="s">
        <v>1277</v>
      </c>
      <c r="O39" s="30">
        <v>1220</v>
      </c>
      <c r="P39" s="30">
        <v>1248</v>
      </c>
      <c r="Q39" s="13">
        <v>1</v>
      </c>
      <c r="R39" s="13" t="s">
        <v>1278</v>
      </c>
      <c r="S39" s="30">
        <v>3735</v>
      </c>
      <c r="T39" s="30">
        <v>11200000</v>
      </c>
      <c r="U39" s="33">
        <v>0</v>
      </c>
      <c r="V39" s="30">
        <v>379000000</v>
      </c>
      <c r="W39">
        <f t="shared" si="0"/>
        <v>1</v>
      </c>
      <c r="X39" t="b">
        <f t="shared" si="1"/>
        <v>1</v>
      </c>
      <c r="Y39" t="b">
        <f t="shared" si="2"/>
        <v>0</v>
      </c>
      <c r="Z39" t="b">
        <f t="shared" si="3"/>
        <v>1</v>
      </c>
      <c r="AA39" t="b">
        <f t="shared" si="4"/>
        <v>1</v>
      </c>
    </row>
    <row r="40" spans="1:27" ht="27.6" thickBot="1">
      <c r="A40" s="13" t="s">
        <v>1279</v>
      </c>
      <c r="B40" s="13">
        <v>26</v>
      </c>
      <c r="C40" s="13" t="s">
        <v>1165</v>
      </c>
      <c r="D40" s="13">
        <v>1</v>
      </c>
      <c r="E40" s="30" t="s">
        <v>1166</v>
      </c>
      <c r="F40" s="13">
        <v>3</v>
      </c>
      <c r="G40" s="13" t="s">
        <v>1167</v>
      </c>
      <c r="H40" s="15"/>
      <c r="I40" s="13">
        <v>1</v>
      </c>
      <c r="J40" s="13" t="s">
        <v>1280</v>
      </c>
      <c r="K40" s="30">
        <v>21400</v>
      </c>
      <c r="L40" s="30">
        <v>26600</v>
      </c>
      <c r="M40" s="13">
        <v>1</v>
      </c>
      <c r="N40" s="13" t="s">
        <v>1280</v>
      </c>
      <c r="O40" s="30">
        <v>1200</v>
      </c>
      <c r="P40" s="30">
        <v>1200</v>
      </c>
      <c r="Q40" s="13">
        <v>1</v>
      </c>
      <c r="R40" s="13" t="s">
        <v>1281</v>
      </c>
      <c r="S40" s="30">
        <v>479</v>
      </c>
      <c r="T40" s="30">
        <v>56000</v>
      </c>
      <c r="U40" s="33">
        <v>0</v>
      </c>
      <c r="V40" s="30">
        <v>2400000</v>
      </c>
      <c r="W40">
        <f t="shared" si="0"/>
        <v>1</v>
      </c>
      <c r="X40" t="b">
        <f t="shared" si="1"/>
        <v>0</v>
      </c>
      <c r="Y40" t="b">
        <f t="shared" si="2"/>
        <v>0</v>
      </c>
      <c r="Z40" t="b">
        <f t="shared" si="3"/>
        <v>0</v>
      </c>
      <c r="AA40" t="b">
        <f t="shared" si="4"/>
        <v>0</v>
      </c>
    </row>
    <row r="41" spans="1:27" ht="15" thickBot="1">
      <c r="A41" s="13" t="s">
        <v>1282</v>
      </c>
      <c r="B41" s="13">
        <v>23</v>
      </c>
      <c r="C41" s="13" t="s">
        <v>1165</v>
      </c>
      <c r="D41" s="13">
        <v>1</v>
      </c>
      <c r="E41" s="30" t="s">
        <v>1166</v>
      </c>
      <c r="F41" s="13">
        <v>2</v>
      </c>
      <c r="G41" s="13" t="s">
        <v>707</v>
      </c>
      <c r="H41" s="13" t="s">
        <v>1283</v>
      </c>
      <c r="I41" s="13">
        <v>1</v>
      </c>
      <c r="J41" s="13" t="s">
        <v>1284</v>
      </c>
      <c r="K41" s="30">
        <v>143</v>
      </c>
      <c r="L41" s="30">
        <v>138000</v>
      </c>
      <c r="M41" s="13">
        <v>1</v>
      </c>
      <c r="N41" s="13" t="s">
        <v>1285</v>
      </c>
      <c r="O41" s="30">
        <v>104000</v>
      </c>
      <c r="P41" s="30">
        <v>106000</v>
      </c>
      <c r="Q41" s="13">
        <v>1</v>
      </c>
      <c r="R41" s="13" t="s">
        <v>1284</v>
      </c>
      <c r="S41" s="30">
        <v>1136</v>
      </c>
      <c r="T41" s="30">
        <v>1100000</v>
      </c>
      <c r="U41" s="30">
        <v>787000</v>
      </c>
      <c r="V41" s="30">
        <v>143000000</v>
      </c>
      <c r="W41">
        <f t="shared" si="0"/>
        <v>1</v>
      </c>
      <c r="X41" t="b">
        <f t="shared" si="1"/>
        <v>0</v>
      </c>
      <c r="Y41" t="b">
        <f t="shared" si="2"/>
        <v>0</v>
      </c>
      <c r="Z41" t="b">
        <f t="shared" si="3"/>
        <v>1</v>
      </c>
      <c r="AA41" t="b">
        <f t="shared" si="4"/>
        <v>0</v>
      </c>
    </row>
    <row r="42" spans="1:27" ht="15" thickBot="1">
      <c r="A42" s="13" t="s">
        <v>1286</v>
      </c>
      <c r="B42" s="13">
        <v>29</v>
      </c>
      <c r="C42" s="13" t="s">
        <v>1165</v>
      </c>
      <c r="D42" s="13">
        <v>1</v>
      </c>
      <c r="E42" s="30" t="s">
        <v>1166</v>
      </c>
      <c r="F42" s="13">
        <v>2</v>
      </c>
      <c r="G42" s="13" t="s">
        <v>1287</v>
      </c>
      <c r="H42" s="13" t="s">
        <v>709</v>
      </c>
      <c r="I42" s="13">
        <v>1</v>
      </c>
      <c r="J42" s="13" t="s">
        <v>1288</v>
      </c>
      <c r="K42" s="30">
        <v>8084</v>
      </c>
      <c r="L42" s="30">
        <v>63600</v>
      </c>
      <c r="M42" s="13">
        <v>1</v>
      </c>
      <c r="N42" s="13" t="s">
        <v>1288</v>
      </c>
      <c r="O42" s="30">
        <v>196000</v>
      </c>
      <c r="P42" s="30">
        <v>196000</v>
      </c>
      <c r="Q42" s="13">
        <v>1</v>
      </c>
      <c r="R42" s="13" t="s">
        <v>1289</v>
      </c>
      <c r="S42" s="30">
        <v>3902</v>
      </c>
      <c r="T42" s="30">
        <v>210000</v>
      </c>
      <c r="U42" s="33">
        <v>0</v>
      </c>
      <c r="V42" s="30">
        <v>184000000</v>
      </c>
      <c r="W42">
        <f t="shared" si="0"/>
        <v>1</v>
      </c>
      <c r="X42" t="b">
        <f t="shared" si="1"/>
        <v>0</v>
      </c>
      <c r="Y42" t="b">
        <f t="shared" si="2"/>
        <v>0</v>
      </c>
      <c r="Z42" t="b">
        <f t="shared" si="3"/>
        <v>0</v>
      </c>
      <c r="AA42" t="b">
        <f t="shared" si="4"/>
        <v>1</v>
      </c>
    </row>
    <row r="43" spans="1:27" ht="15" thickBot="1">
      <c r="A43" s="13" t="s">
        <v>1290</v>
      </c>
      <c r="B43" s="13">
        <v>27</v>
      </c>
      <c r="C43" s="13" t="s">
        <v>1165</v>
      </c>
      <c r="D43" s="13">
        <v>1</v>
      </c>
      <c r="E43" s="30" t="s">
        <v>1166</v>
      </c>
      <c r="F43" s="13">
        <v>0</v>
      </c>
      <c r="G43" s="15"/>
      <c r="H43" s="15"/>
      <c r="I43" s="13">
        <v>1</v>
      </c>
      <c r="J43" s="13" t="s">
        <v>1291</v>
      </c>
      <c r="K43" s="30">
        <v>3621</v>
      </c>
      <c r="L43" s="30">
        <v>9714</v>
      </c>
      <c r="M43" s="13">
        <v>1</v>
      </c>
      <c r="N43" s="13" t="s">
        <v>1292</v>
      </c>
      <c r="O43" s="30">
        <v>6400</v>
      </c>
      <c r="P43" s="30">
        <v>6500</v>
      </c>
      <c r="Q43" s="13">
        <v>1</v>
      </c>
      <c r="R43" s="13" t="s">
        <v>1291</v>
      </c>
      <c r="S43" s="30">
        <v>0</v>
      </c>
      <c r="T43" s="30">
        <v>48900</v>
      </c>
      <c r="U43" s="33">
        <v>0</v>
      </c>
      <c r="V43" s="30">
        <v>2200000</v>
      </c>
      <c r="W43">
        <f t="shared" si="0"/>
        <v>1</v>
      </c>
      <c r="X43" t="b">
        <f t="shared" si="1"/>
        <v>0</v>
      </c>
      <c r="Y43" t="b">
        <f t="shared" si="2"/>
        <v>0</v>
      </c>
      <c r="Z43" t="b">
        <f t="shared" si="3"/>
        <v>0</v>
      </c>
      <c r="AA43" t="b">
        <f t="shared" si="4"/>
        <v>0</v>
      </c>
    </row>
    <row r="44" spans="1:27" ht="27.6" thickBot="1">
      <c r="A44" s="13" t="s">
        <v>1293</v>
      </c>
      <c r="B44" s="13">
        <v>44</v>
      </c>
      <c r="C44" s="13" t="s">
        <v>1165</v>
      </c>
      <c r="D44" s="13">
        <v>1</v>
      </c>
      <c r="E44" s="30" t="s">
        <v>1166</v>
      </c>
      <c r="F44" s="13">
        <v>17</v>
      </c>
      <c r="G44" s="13" t="s">
        <v>664</v>
      </c>
      <c r="H44" s="13" t="s">
        <v>708</v>
      </c>
      <c r="I44" s="13">
        <v>1</v>
      </c>
      <c r="J44" s="13" t="s">
        <v>1294</v>
      </c>
      <c r="K44" s="30">
        <v>5839</v>
      </c>
      <c r="L44" s="30">
        <v>14200000</v>
      </c>
      <c r="M44" s="13">
        <v>1</v>
      </c>
      <c r="N44" s="13" t="s">
        <v>1295</v>
      </c>
      <c r="O44" s="30">
        <v>49000000</v>
      </c>
      <c r="P44" s="30">
        <v>46000000</v>
      </c>
      <c r="Q44" s="13">
        <v>1</v>
      </c>
      <c r="R44" s="13" t="s">
        <v>1294</v>
      </c>
      <c r="S44" s="30">
        <v>252</v>
      </c>
      <c r="T44" s="30">
        <v>14300000</v>
      </c>
      <c r="U44" s="30">
        <v>17000000</v>
      </c>
      <c r="V44" s="30">
        <v>12600000000</v>
      </c>
      <c r="W44">
        <f t="shared" si="0"/>
        <v>1</v>
      </c>
      <c r="X44" t="b">
        <f t="shared" si="1"/>
        <v>1</v>
      </c>
      <c r="Y44" t="b">
        <f t="shared" si="2"/>
        <v>1</v>
      </c>
      <c r="Z44" t="b">
        <f t="shared" si="3"/>
        <v>1</v>
      </c>
      <c r="AA44" t="b">
        <f t="shared" si="4"/>
        <v>1</v>
      </c>
    </row>
    <row r="45" spans="1:27" ht="15" thickBot="1">
      <c r="A45" s="13" t="s">
        <v>1296</v>
      </c>
      <c r="B45" s="13">
        <v>24</v>
      </c>
      <c r="C45" s="13" t="s">
        <v>1165</v>
      </c>
      <c r="D45" s="13">
        <v>1</v>
      </c>
      <c r="E45" s="30" t="s">
        <v>1166</v>
      </c>
      <c r="F45" s="13">
        <v>0</v>
      </c>
      <c r="G45" s="13" t="s">
        <v>664</v>
      </c>
      <c r="H45" s="13" t="s">
        <v>1297</v>
      </c>
      <c r="I45" s="13">
        <v>1</v>
      </c>
      <c r="J45" s="13" t="s">
        <v>1298</v>
      </c>
      <c r="K45" s="30">
        <v>681</v>
      </c>
      <c r="L45" s="30">
        <v>74900</v>
      </c>
      <c r="M45" s="13">
        <v>1</v>
      </c>
      <c r="N45" s="13" t="s">
        <v>1298</v>
      </c>
      <c r="O45" s="30">
        <v>534000</v>
      </c>
      <c r="P45" s="30">
        <v>535000</v>
      </c>
      <c r="Q45" s="13">
        <v>1</v>
      </c>
      <c r="R45" s="13" t="s">
        <v>1299</v>
      </c>
      <c r="S45" s="30">
        <v>713</v>
      </c>
      <c r="T45" s="30">
        <v>1400000</v>
      </c>
      <c r="U45" s="30">
        <v>172000</v>
      </c>
      <c r="V45" s="30">
        <v>55000000</v>
      </c>
      <c r="W45">
        <f t="shared" si="0"/>
        <v>1</v>
      </c>
      <c r="X45" t="b">
        <f t="shared" si="1"/>
        <v>0</v>
      </c>
      <c r="Y45" t="b">
        <f t="shared" si="2"/>
        <v>0</v>
      </c>
      <c r="Z45" t="b">
        <f t="shared" si="3"/>
        <v>1</v>
      </c>
      <c r="AA45" t="b">
        <f t="shared" si="4"/>
        <v>0</v>
      </c>
    </row>
    <row r="46" spans="1:27" ht="15" thickBot="1">
      <c r="A46" s="13" t="s">
        <v>1300</v>
      </c>
      <c r="B46" s="13" t="s">
        <v>1166</v>
      </c>
      <c r="C46" s="13" t="s">
        <v>1165</v>
      </c>
      <c r="D46" s="13">
        <v>1</v>
      </c>
      <c r="E46" s="30" t="s">
        <v>1166</v>
      </c>
      <c r="F46" s="13">
        <v>9</v>
      </c>
      <c r="G46" s="13" t="s">
        <v>1301</v>
      </c>
      <c r="H46" s="13" t="s">
        <v>1302</v>
      </c>
      <c r="I46" s="13">
        <v>1</v>
      </c>
      <c r="J46" s="13" t="s">
        <v>1303</v>
      </c>
      <c r="K46" s="30">
        <v>2000</v>
      </c>
      <c r="L46" s="30">
        <v>38400</v>
      </c>
      <c r="M46" s="13">
        <v>1</v>
      </c>
      <c r="N46" s="13" t="s">
        <v>1300</v>
      </c>
      <c r="O46" s="30">
        <v>687000</v>
      </c>
      <c r="P46" s="30">
        <v>625000</v>
      </c>
      <c r="Q46" s="13">
        <v>1</v>
      </c>
      <c r="R46" s="13" t="s">
        <v>1304</v>
      </c>
      <c r="S46" s="30">
        <v>504</v>
      </c>
      <c r="T46" s="30">
        <v>27000</v>
      </c>
      <c r="U46" s="33">
        <v>0</v>
      </c>
      <c r="V46" s="30">
        <v>127000000</v>
      </c>
      <c r="W46">
        <f t="shared" si="0"/>
        <v>1</v>
      </c>
      <c r="X46" t="b">
        <f t="shared" si="1"/>
        <v>0</v>
      </c>
      <c r="Y46" t="b">
        <f t="shared" si="2"/>
        <v>0</v>
      </c>
      <c r="Z46" t="b">
        <f t="shared" si="3"/>
        <v>0</v>
      </c>
      <c r="AA46" t="b">
        <f t="shared" si="4"/>
        <v>0</v>
      </c>
    </row>
    <row r="47" spans="1:27" ht="15" thickBot="1">
      <c r="A47" s="13" t="s">
        <v>1305</v>
      </c>
      <c r="B47" s="13" t="s">
        <v>1166</v>
      </c>
      <c r="C47" s="13" t="s">
        <v>1165</v>
      </c>
      <c r="D47" s="13">
        <v>1</v>
      </c>
      <c r="E47" s="30" t="s">
        <v>1166</v>
      </c>
      <c r="F47" s="13" t="s">
        <v>1166</v>
      </c>
      <c r="G47" s="15"/>
      <c r="H47" s="15"/>
      <c r="I47" s="13">
        <v>1</v>
      </c>
      <c r="J47" s="13" t="s">
        <v>1306</v>
      </c>
      <c r="K47" s="30">
        <v>47900</v>
      </c>
      <c r="L47" s="30">
        <v>168000</v>
      </c>
      <c r="M47" s="13">
        <v>1</v>
      </c>
      <c r="N47" s="13" t="s">
        <v>1307</v>
      </c>
      <c r="O47" s="30">
        <v>30000</v>
      </c>
      <c r="P47" s="30">
        <v>30000</v>
      </c>
      <c r="Q47" s="13">
        <v>1</v>
      </c>
      <c r="R47" s="13" t="s">
        <v>1306</v>
      </c>
      <c r="S47" s="30">
        <v>907</v>
      </c>
      <c r="T47" s="30">
        <v>144000</v>
      </c>
      <c r="U47" s="30">
        <v>17000</v>
      </c>
      <c r="V47" s="30">
        <v>23000000</v>
      </c>
      <c r="W47">
        <f t="shared" si="0"/>
        <v>1</v>
      </c>
      <c r="X47" t="b">
        <f t="shared" si="1"/>
        <v>0</v>
      </c>
      <c r="Y47" t="b">
        <f t="shared" si="2"/>
        <v>0</v>
      </c>
      <c r="Z47" t="b">
        <f t="shared" si="3"/>
        <v>0</v>
      </c>
      <c r="AA47" t="b">
        <f t="shared" si="4"/>
        <v>0</v>
      </c>
    </row>
    <row r="48" spans="1:27" ht="27.6" thickBot="1">
      <c r="A48" s="13" t="s">
        <v>1308</v>
      </c>
      <c r="B48" s="13" t="s">
        <v>1166</v>
      </c>
      <c r="C48" s="13" t="s">
        <v>1165</v>
      </c>
      <c r="D48" s="13">
        <v>1</v>
      </c>
      <c r="E48" s="30" t="s">
        <v>1166</v>
      </c>
      <c r="F48" s="13">
        <v>2</v>
      </c>
      <c r="G48" s="13" t="s">
        <v>1309</v>
      </c>
      <c r="H48" s="13" t="s">
        <v>1310</v>
      </c>
      <c r="I48" s="13">
        <v>1</v>
      </c>
      <c r="J48" s="13" t="s">
        <v>1311</v>
      </c>
      <c r="K48" s="30">
        <v>2910</v>
      </c>
      <c r="L48" s="30">
        <v>5580</v>
      </c>
      <c r="M48" s="13">
        <v>1</v>
      </c>
      <c r="N48" s="13" t="s">
        <v>1312</v>
      </c>
      <c r="O48" s="30">
        <v>31000</v>
      </c>
      <c r="P48" s="30">
        <v>31000</v>
      </c>
      <c r="Q48" s="13">
        <v>1</v>
      </c>
      <c r="R48" s="13" t="s">
        <v>1313</v>
      </c>
      <c r="S48" s="30">
        <v>857</v>
      </c>
      <c r="T48" s="30">
        <v>27500</v>
      </c>
      <c r="U48" s="30">
        <v>165000</v>
      </c>
      <c r="V48" s="30">
        <v>59000000</v>
      </c>
      <c r="W48">
        <f t="shared" si="0"/>
        <v>1</v>
      </c>
      <c r="X48" t="b">
        <f t="shared" si="1"/>
        <v>0</v>
      </c>
      <c r="Y48" t="b">
        <f t="shared" si="2"/>
        <v>0</v>
      </c>
      <c r="Z48" t="b">
        <f t="shared" si="3"/>
        <v>0</v>
      </c>
      <c r="AA48" t="b">
        <f t="shared" si="4"/>
        <v>0</v>
      </c>
    </row>
    <row r="49" spans="1:27" ht="15" thickBot="1">
      <c r="A49" s="13" t="s">
        <v>96</v>
      </c>
      <c r="B49" s="13" t="s">
        <v>1166</v>
      </c>
      <c r="C49" s="13" t="s">
        <v>1165</v>
      </c>
      <c r="D49" s="13">
        <v>1</v>
      </c>
      <c r="E49" s="30" t="s">
        <v>1166</v>
      </c>
      <c r="F49" s="13">
        <v>16</v>
      </c>
      <c r="G49" s="13" t="s">
        <v>690</v>
      </c>
      <c r="H49" s="13" t="s">
        <v>688</v>
      </c>
      <c r="I49" s="13">
        <v>1</v>
      </c>
      <c r="J49" s="13" t="s">
        <v>759</v>
      </c>
      <c r="K49" s="30">
        <v>3416</v>
      </c>
      <c r="L49" s="30">
        <v>3060000</v>
      </c>
      <c r="M49" s="13">
        <v>1</v>
      </c>
      <c r="N49" s="13" t="s">
        <v>759</v>
      </c>
      <c r="O49" s="30">
        <v>11000000</v>
      </c>
      <c r="P49" s="30">
        <v>11000000</v>
      </c>
      <c r="Q49" s="13">
        <v>1</v>
      </c>
      <c r="R49" s="13" t="s">
        <v>759</v>
      </c>
      <c r="S49" s="30">
        <v>674</v>
      </c>
      <c r="T49" s="30">
        <v>3400000</v>
      </c>
      <c r="U49" s="30">
        <v>2300000</v>
      </c>
      <c r="V49" s="30">
        <v>1600000000</v>
      </c>
      <c r="W49">
        <f t="shared" si="0"/>
        <v>1</v>
      </c>
      <c r="X49" t="b">
        <f t="shared" si="1"/>
        <v>1</v>
      </c>
      <c r="Y49" t="b">
        <f t="shared" si="2"/>
        <v>1</v>
      </c>
      <c r="Z49" t="b">
        <f t="shared" si="3"/>
        <v>1</v>
      </c>
      <c r="AA49" t="b">
        <f t="shared" si="4"/>
        <v>1</v>
      </c>
    </row>
    <row r="50" spans="1:27" ht="27.6" thickBot="1">
      <c r="A50" s="13" t="s">
        <v>1314</v>
      </c>
      <c r="B50" s="13">
        <v>30</v>
      </c>
      <c r="C50" s="13" t="s">
        <v>1165</v>
      </c>
      <c r="D50" s="13">
        <v>1</v>
      </c>
      <c r="E50" s="30" t="s">
        <v>1166</v>
      </c>
      <c r="F50" s="13">
        <v>5</v>
      </c>
      <c r="G50" s="13" t="s">
        <v>1167</v>
      </c>
      <c r="H50" s="13" t="s">
        <v>1315</v>
      </c>
      <c r="I50" s="13">
        <v>1</v>
      </c>
      <c r="J50" s="13" t="s">
        <v>1316</v>
      </c>
      <c r="K50" s="30">
        <v>31700</v>
      </c>
      <c r="L50" s="30">
        <v>3670000</v>
      </c>
      <c r="M50" s="13">
        <v>1</v>
      </c>
      <c r="N50" s="13" t="s">
        <v>1317</v>
      </c>
      <c r="O50" s="30">
        <v>2000000</v>
      </c>
      <c r="P50" s="30">
        <v>2000000</v>
      </c>
      <c r="Q50" s="13">
        <v>1</v>
      </c>
      <c r="R50" s="13" t="s">
        <v>1316</v>
      </c>
      <c r="S50" s="30">
        <v>3400</v>
      </c>
      <c r="T50" s="30">
        <v>7900000</v>
      </c>
      <c r="U50" s="30">
        <v>6600000</v>
      </c>
      <c r="V50" s="30">
        <v>3400000000</v>
      </c>
      <c r="W50">
        <f t="shared" si="0"/>
        <v>1</v>
      </c>
      <c r="X50" t="b">
        <f t="shared" si="1"/>
        <v>1</v>
      </c>
      <c r="Y50" t="b">
        <f t="shared" si="2"/>
        <v>1</v>
      </c>
      <c r="Z50" t="b">
        <f t="shared" si="3"/>
        <v>1</v>
      </c>
      <c r="AA50" t="b">
        <f t="shared" si="4"/>
        <v>1</v>
      </c>
    </row>
    <row r="51" spans="1:27" ht="15" thickBot="1">
      <c r="A51" s="13" t="s">
        <v>1318</v>
      </c>
      <c r="B51" s="13">
        <v>26</v>
      </c>
      <c r="C51" s="13" t="s">
        <v>1165</v>
      </c>
      <c r="D51" s="13">
        <v>1</v>
      </c>
      <c r="E51" s="30" t="s">
        <v>1166</v>
      </c>
      <c r="F51" s="13">
        <v>1</v>
      </c>
      <c r="G51" s="13" t="s">
        <v>1167</v>
      </c>
      <c r="H51" s="15"/>
      <c r="I51" s="13">
        <v>1</v>
      </c>
      <c r="J51" s="13" t="s">
        <v>1319</v>
      </c>
      <c r="K51" s="30">
        <v>1422</v>
      </c>
      <c r="L51" s="30">
        <v>49800</v>
      </c>
      <c r="M51" s="13">
        <v>1</v>
      </c>
      <c r="N51" s="13" t="s">
        <v>1320</v>
      </c>
      <c r="O51" s="30">
        <v>19000</v>
      </c>
      <c r="P51" s="30">
        <v>19000</v>
      </c>
      <c r="Q51" s="13">
        <v>1</v>
      </c>
      <c r="R51" s="13" t="s">
        <v>1321</v>
      </c>
      <c r="S51" s="30">
        <v>1</v>
      </c>
      <c r="T51" s="30">
        <v>99</v>
      </c>
      <c r="U51" s="33">
        <v>0</v>
      </c>
      <c r="V51" s="30">
        <v>39000000</v>
      </c>
      <c r="W51">
        <f t="shared" si="0"/>
        <v>1</v>
      </c>
      <c r="X51" t="b">
        <f t="shared" si="1"/>
        <v>0</v>
      </c>
      <c r="Y51" t="b">
        <f t="shared" si="2"/>
        <v>0</v>
      </c>
      <c r="Z51" t="b">
        <f t="shared" si="3"/>
        <v>0</v>
      </c>
      <c r="AA51" t="b">
        <f t="shared" si="4"/>
        <v>0</v>
      </c>
    </row>
    <row r="52" spans="1:27" ht="15" thickBot="1">
      <c r="A52" s="13" t="s">
        <v>1322</v>
      </c>
      <c r="B52" s="13">
        <v>42</v>
      </c>
      <c r="C52" s="13" t="s">
        <v>1165</v>
      </c>
      <c r="D52" s="13">
        <v>1</v>
      </c>
      <c r="E52" s="30" t="s">
        <v>1166</v>
      </c>
      <c r="F52" s="13">
        <v>6</v>
      </c>
      <c r="G52" s="13" t="s">
        <v>697</v>
      </c>
      <c r="H52" s="13" t="s">
        <v>709</v>
      </c>
      <c r="I52" s="13">
        <v>1</v>
      </c>
      <c r="J52" s="13" t="s">
        <v>1323</v>
      </c>
      <c r="K52" s="30">
        <v>9050</v>
      </c>
      <c r="L52" s="30">
        <v>404000</v>
      </c>
      <c r="M52" s="13">
        <v>1</v>
      </c>
      <c r="N52" s="13" t="s">
        <v>1324</v>
      </c>
      <c r="O52" s="30">
        <v>772000</v>
      </c>
      <c r="P52" s="30">
        <v>668000</v>
      </c>
      <c r="Q52" s="13">
        <v>1</v>
      </c>
      <c r="R52" s="13" t="s">
        <v>1324</v>
      </c>
      <c r="S52" s="30">
        <v>750</v>
      </c>
      <c r="T52" s="30">
        <v>201000</v>
      </c>
      <c r="U52" s="33">
        <v>0</v>
      </c>
      <c r="V52" s="30">
        <v>152000000</v>
      </c>
      <c r="W52">
        <f t="shared" si="0"/>
        <v>1</v>
      </c>
      <c r="X52" t="b">
        <f t="shared" si="1"/>
        <v>1</v>
      </c>
      <c r="Y52" t="b">
        <f t="shared" si="2"/>
        <v>0</v>
      </c>
      <c r="Z52" t="b">
        <f t="shared" si="3"/>
        <v>0</v>
      </c>
      <c r="AA52" t="b">
        <f t="shared" si="4"/>
        <v>0</v>
      </c>
    </row>
    <row r="53" spans="1:27" ht="27.6" thickBot="1">
      <c r="A53" s="13" t="s">
        <v>1325</v>
      </c>
      <c r="B53" s="13">
        <v>70</v>
      </c>
      <c r="C53" s="13" t="s">
        <v>1165</v>
      </c>
      <c r="D53" s="13">
        <v>1</v>
      </c>
      <c r="E53" s="30" t="s">
        <v>1166</v>
      </c>
      <c r="F53" s="13">
        <v>16</v>
      </c>
      <c r="G53" s="13" t="s">
        <v>1326</v>
      </c>
      <c r="H53" s="13" t="s">
        <v>707</v>
      </c>
      <c r="I53" s="13">
        <v>1</v>
      </c>
      <c r="J53" s="13" t="s">
        <v>1327</v>
      </c>
      <c r="K53" s="30">
        <v>1871</v>
      </c>
      <c r="L53" s="30">
        <v>4795</v>
      </c>
      <c r="M53" s="13">
        <v>1</v>
      </c>
      <c r="N53" s="13" t="s">
        <v>1328</v>
      </c>
      <c r="O53" s="30">
        <v>35000</v>
      </c>
      <c r="P53" s="30">
        <v>31000</v>
      </c>
      <c r="Q53" s="13">
        <v>1</v>
      </c>
      <c r="R53" s="13" t="s">
        <v>1328</v>
      </c>
      <c r="S53" s="30">
        <v>169</v>
      </c>
      <c r="T53" s="30">
        <v>2711</v>
      </c>
      <c r="U53" s="30">
        <v>10000</v>
      </c>
      <c r="V53" s="30">
        <v>4400000</v>
      </c>
      <c r="W53">
        <f t="shared" si="0"/>
        <v>1</v>
      </c>
      <c r="X53" t="b">
        <f t="shared" si="1"/>
        <v>0</v>
      </c>
      <c r="Y53" t="b">
        <f t="shared" si="2"/>
        <v>0</v>
      </c>
      <c r="Z53" t="b">
        <f t="shared" si="3"/>
        <v>0</v>
      </c>
      <c r="AA53" t="b">
        <f t="shared" si="4"/>
        <v>0</v>
      </c>
    </row>
    <row r="54" spans="1:27" ht="15" thickBot="1">
      <c r="A54" s="13" t="s">
        <v>1329</v>
      </c>
      <c r="B54" s="13">
        <v>22</v>
      </c>
      <c r="C54" s="13" t="s">
        <v>1165</v>
      </c>
      <c r="D54" s="13">
        <v>1</v>
      </c>
      <c r="E54" s="30" t="s">
        <v>1166</v>
      </c>
      <c r="F54" s="13">
        <v>0</v>
      </c>
      <c r="G54" s="13" t="s">
        <v>664</v>
      </c>
      <c r="H54" s="15"/>
      <c r="I54" s="13">
        <v>1</v>
      </c>
      <c r="J54" s="13" t="s">
        <v>1330</v>
      </c>
      <c r="K54" s="30">
        <v>246</v>
      </c>
      <c r="L54" s="30">
        <v>682</v>
      </c>
      <c r="M54" s="13">
        <v>1</v>
      </c>
      <c r="N54" s="13" t="s">
        <v>1330</v>
      </c>
      <c r="O54" s="30">
        <v>4400</v>
      </c>
      <c r="P54" s="30">
        <v>4500</v>
      </c>
      <c r="Q54" s="13">
        <v>1</v>
      </c>
      <c r="R54" s="13" t="s">
        <v>1330</v>
      </c>
      <c r="S54" s="30">
        <v>732</v>
      </c>
      <c r="T54" s="30">
        <v>8500</v>
      </c>
      <c r="U54" s="30">
        <v>4100</v>
      </c>
      <c r="V54" s="30">
        <v>1900000</v>
      </c>
      <c r="W54">
        <f t="shared" si="0"/>
        <v>1</v>
      </c>
      <c r="X54" t="b">
        <f t="shared" si="1"/>
        <v>0</v>
      </c>
      <c r="Y54" t="b">
        <f t="shared" si="2"/>
        <v>0</v>
      </c>
      <c r="Z54" t="b">
        <f t="shared" si="3"/>
        <v>0</v>
      </c>
      <c r="AA54" t="b">
        <f t="shared" si="4"/>
        <v>0</v>
      </c>
    </row>
    <row r="55" spans="1:27" ht="27.6" thickBot="1">
      <c r="A55" s="13" t="s">
        <v>1331</v>
      </c>
      <c r="B55" s="13">
        <v>26</v>
      </c>
      <c r="C55" s="13" t="s">
        <v>1165</v>
      </c>
      <c r="D55" s="13">
        <v>1</v>
      </c>
      <c r="E55" s="30" t="s">
        <v>1166</v>
      </c>
      <c r="F55" s="13">
        <v>2</v>
      </c>
      <c r="G55" s="13" t="s">
        <v>1167</v>
      </c>
      <c r="H55" s="13" t="s">
        <v>1315</v>
      </c>
      <c r="I55" s="13">
        <v>1</v>
      </c>
      <c r="J55" s="13" t="s">
        <v>1331</v>
      </c>
      <c r="K55" s="30">
        <v>176</v>
      </c>
      <c r="L55" s="30">
        <v>66900</v>
      </c>
      <c r="M55" s="13">
        <v>1</v>
      </c>
      <c r="N55" s="13" t="s">
        <v>1332</v>
      </c>
      <c r="O55" s="30">
        <v>95000</v>
      </c>
      <c r="P55" s="30">
        <v>96000</v>
      </c>
      <c r="Q55" s="13">
        <v>1</v>
      </c>
      <c r="R55" s="13" t="s">
        <v>1332</v>
      </c>
      <c r="S55" s="30">
        <v>11</v>
      </c>
      <c r="T55" s="30">
        <v>324000</v>
      </c>
      <c r="U55" s="33">
        <v>0</v>
      </c>
      <c r="V55" s="30">
        <v>158000000</v>
      </c>
      <c r="W55">
        <f t="shared" si="0"/>
        <v>1</v>
      </c>
      <c r="X55" t="b">
        <f t="shared" si="1"/>
        <v>0</v>
      </c>
      <c r="Y55" t="b">
        <f t="shared" si="2"/>
        <v>0</v>
      </c>
      <c r="Z55" t="b">
        <f t="shared" si="3"/>
        <v>0</v>
      </c>
      <c r="AA55" t="b">
        <f t="shared" si="4"/>
        <v>1</v>
      </c>
    </row>
    <row r="56" spans="1:27" ht="15" thickBot="1">
      <c r="A56" s="13" t="s">
        <v>1333</v>
      </c>
      <c r="B56" s="13">
        <v>22</v>
      </c>
      <c r="C56" s="13" t="s">
        <v>1165</v>
      </c>
      <c r="D56" s="13">
        <v>1</v>
      </c>
      <c r="E56" s="30" t="s">
        <v>1166</v>
      </c>
      <c r="F56" s="13">
        <v>1</v>
      </c>
      <c r="G56" s="13" t="s">
        <v>707</v>
      </c>
      <c r="H56" s="13" t="s">
        <v>1167</v>
      </c>
      <c r="I56" s="13">
        <v>1</v>
      </c>
      <c r="J56" s="13" t="s">
        <v>1334</v>
      </c>
      <c r="K56" s="30">
        <v>7530</v>
      </c>
      <c r="L56" s="30">
        <v>21000</v>
      </c>
      <c r="M56" s="13">
        <v>1</v>
      </c>
      <c r="N56" s="13" t="s">
        <v>1335</v>
      </c>
      <c r="O56" s="30">
        <v>39000</v>
      </c>
      <c r="P56" s="30">
        <v>39000</v>
      </c>
      <c r="Q56" s="13">
        <v>1</v>
      </c>
      <c r="R56" s="13" t="s">
        <v>1335</v>
      </c>
      <c r="S56" s="30">
        <v>1097</v>
      </c>
      <c r="T56" s="30">
        <v>46300</v>
      </c>
      <c r="U56" s="33">
        <v>0</v>
      </c>
      <c r="V56" s="30">
        <v>286000000</v>
      </c>
      <c r="W56">
        <f t="shared" si="0"/>
        <v>1</v>
      </c>
      <c r="X56" t="b">
        <f t="shared" si="1"/>
        <v>0</v>
      </c>
      <c r="Y56" t="b">
        <f t="shared" si="2"/>
        <v>0</v>
      </c>
      <c r="Z56" t="b">
        <f t="shared" si="3"/>
        <v>0</v>
      </c>
      <c r="AA56" t="b">
        <f t="shared" si="4"/>
        <v>1</v>
      </c>
    </row>
    <row r="57" spans="1:27" ht="15" thickBot="1">
      <c r="A57" s="13" t="s">
        <v>1336</v>
      </c>
      <c r="B57" s="13" t="s">
        <v>1166</v>
      </c>
      <c r="C57" s="13" t="s">
        <v>1165</v>
      </c>
      <c r="D57" s="13">
        <v>1</v>
      </c>
      <c r="E57" s="30" t="s">
        <v>1166</v>
      </c>
      <c r="F57" s="13">
        <v>5</v>
      </c>
      <c r="G57" s="13" t="s">
        <v>1337</v>
      </c>
      <c r="H57" s="13" t="s">
        <v>1338</v>
      </c>
      <c r="I57" s="13">
        <v>1</v>
      </c>
      <c r="J57" s="13" t="s">
        <v>1339</v>
      </c>
      <c r="K57" s="30">
        <v>7975</v>
      </c>
      <c r="L57" s="30">
        <v>176000</v>
      </c>
      <c r="M57" s="13">
        <v>1</v>
      </c>
      <c r="N57" s="13" t="s">
        <v>1339</v>
      </c>
      <c r="O57" s="30">
        <v>658000000</v>
      </c>
      <c r="P57" s="30">
        <v>659000000</v>
      </c>
      <c r="Q57" s="13">
        <v>1</v>
      </c>
      <c r="R57" s="13" t="s">
        <v>1339</v>
      </c>
      <c r="S57" s="30">
        <v>117</v>
      </c>
      <c r="T57" s="30">
        <v>33000</v>
      </c>
      <c r="U57" s="30">
        <v>68000</v>
      </c>
      <c r="V57" s="30">
        <v>36000000</v>
      </c>
      <c r="W57">
        <f t="shared" si="0"/>
        <v>1</v>
      </c>
      <c r="X57" t="b">
        <f t="shared" si="1"/>
        <v>0</v>
      </c>
      <c r="Y57" t="b">
        <f t="shared" si="2"/>
        <v>1</v>
      </c>
      <c r="Z57" t="b">
        <f t="shared" si="3"/>
        <v>0</v>
      </c>
      <c r="AA57" t="b">
        <f t="shared" si="4"/>
        <v>0</v>
      </c>
    </row>
    <row r="58" spans="1:27" ht="27.6" thickBot="1">
      <c r="A58" s="13" t="s">
        <v>1340</v>
      </c>
      <c r="B58" s="13">
        <v>21</v>
      </c>
      <c r="C58" s="13" t="s">
        <v>1165</v>
      </c>
      <c r="D58" s="13">
        <v>1</v>
      </c>
      <c r="E58" s="30" t="s">
        <v>1166</v>
      </c>
      <c r="F58" s="13">
        <v>1</v>
      </c>
      <c r="G58" s="13" t="s">
        <v>707</v>
      </c>
      <c r="H58" s="15"/>
      <c r="I58" s="13">
        <v>1</v>
      </c>
      <c r="J58" s="13" t="s">
        <v>1341</v>
      </c>
      <c r="K58" s="30">
        <v>12400</v>
      </c>
      <c r="L58" s="30">
        <v>225000</v>
      </c>
      <c r="M58" s="13">
        <v>1</v>
      </c>
      <c r="N58" s="13" t="s">
        <v>1342</v>
      </c>
      <c r="O58" s="30">
        <v>136000</v>
      </c>
      <c r="P58" s="30">
        <v>137000</v>
      </c>
      <c r="Q58" s="13">
        <v>1</v>
      </c>
      <c r="R58" s="13" t="s">
        <v>1343</v>
      </c>
      <c r="S58" s="30">
        <v>672</v>
      </c>
      <c r="T58" s="30">
        <v>2100000</v>
      </c>
      <c r="U58" s="30">
        <v>957000</v>
      </c>
      <c r="V58" s="30">
        <v>381000000</v>
      </c>
      <c r="W58">
        <f t="shared" si="0"/>
        <v>1</v>
      </c>
      <c r="X58" t="b">
        <f t="shared" si="1"/>
        <v>1</v>
      </c>
      <c r="Y58" t="b">
        <f t="shared" si="2"/>
        <v>0</v>
      </c>
      <c r="Z58" t="b">
        <f t="shared" si="3"/>
        <v>1</v>
      </c>
      <c r="AA58" t="b">
        <f t="shared" si="4"/>
        <v>1</v>
      </c>
    </row>
    <row r="59" spans="1:27" ht="27.6" thickBot="1">
      <c r="A59" s="13" t="s">
        <v>1344</v>
      </c>
      <c r="B59" s="13">
        <v>19</v>
      </c>
      <c r="C59" s="13" t="s">
        <v>1165</v>
      </c>
      <c r="D59" s="13">
        <v>1</v>
      </c>
      <c r="E59" s="30" t="s">
        <v>1166</v>
      </c>
      <c r="F59" s="13">
        <v>1</v>
      </c>
      <c r="G59" s="13" t="s">
        <v>664</v>
      </c>
      <c r="H59" s="13" t="s">
        <v>697</v>
      </c>
      <c r="I59" s="13">
        <v>1</v>
      </c>
      <c r="J59" s="13" t="s">
        <v>1345</v>
      </c>
      <c r="K59" s="30">
        <v>881</v>
      </c>
      <c r="L59" s="30">
        <v>13800</v>
      </c>
      <c r="M59" s="13">
        <v>1</v>
      </c>
      <c r="N59" s="13" t="s">
        <v>1346</v>
      </c>
      <c r="O59" s="30">
        <v>71000</v>
      </c>
      <c r="P59" s="30">
        <v>72000</v>
      </c>
      <c r="Q59" s="13">
        <v>1</v>
      </c>
      <c r="R59" s="13" t="s">
        <v>1347</v>
      </c>
      <c r="S59" s="30">
        <v>72</v>
      </c>
      <c r="T59" s="30">
        <v>1619</v>
      </c>
      <c r="U59" s="30">
        <v>47000</v>
      </c>
      <c r="V59" s="30">
        <v>8000000</v>
      </c>
      <c r="W59">
        <f t="shared" si="0"/>
        <v>1</v>
      </c>
      <c r="X59" t="b">
        <f t="shared" si="1"/>
        <v>0</v>
      </c>
      <c r="Y59" t="b">
        <f t="shared" si="2"/>
        <v>0</v>
      </c>
      <c r="Z59" t="b">
        <f t="shared" si="3"/>
        <v>0</v>
      </c>
      <c r="AA59" t="b">
        <f t="shared" si="4"/>
        <v>0</v>
      </c>
    </row>
    <row r="60" spans="1:27" ht="15" thickBot="1">
      <c r="A60" s="13" t="s">
        <v>1348</v>
      </c>
      <c r="B60" s="13" t="s">
        <v>1166</v>
      </c>
      <c r="C60" s="13" t="s">
        <v>1165</v>
      </c>
      <c r="D60" s="13">
        <v>1</v>
      </c>
      <c r="E60" s="30" t="s">
        <v>1166</v>
      </c>
      <c r="F60" s="13" t="s">
        <v>1166</v>
      </c>
      <c r="G60" s="13" t="s">
        <v>664</v>
      </c>
      <c r="H60" s="15"/>
      <c r="I60" s="13">
        <v>0</v>
      </c>
      <c r="J60" s="15"/>
      <c r="K60" s="33">
        <v>0</v>
      </c>
      <c r="L60" s="33">
        <v>0</v>
      </c>
      <c r="M60" s="13">
        <v>1</v>
      </c>
      <c r="N60" s="13" t="s">
        <v>1349</v>
      </c>
      <c r="O60" s="30">
        <v>3700</v>
      </c>
      <c r="P60" s="30">
        <v>3730</v>
      </c>
      <c r="Q60" s="13">
        <v>1</v>
      </c>
      <c r="R60" s="13" t="s">
        <v>1349</v>
      </c>
      <c r="S60" s="30">
        <v>128</v>
      </c>
      <c r="T60" s="30">
        <v>11600</v>
      </c>
      <c r="U60" s="30">
        <v>19000</v>
      </c>
      <c r="V60" s="30">
        <v>7000000</v>
      </c>
      <c r="W60">
        <f t="shared" si="0"/>
        <v>1</v>
      </c>
      <c r="X60" t="b">
        <f t="shared" si="1"/>
        <v>0</v>
      </c>
      <c r="Y60" t="b">
        <f t="shared" si="2"/>
        <v>0</v>
      </c>
      <c r="Z60" t="b">
        <f t="shared" si="3"/>
        <v>0</v>
      </c>
      <c r="AA60" t="b">
        <f t="shared" si="4"/>
        <v>0</v>
      </c>
    </row>
    <row r="61" spans="1:27" ht="15" thickBot="1">
      <c r="A61" s="13" t="s">
        <v>1350</v>
      </c>
      <c r="B61" s="13">
        <v>27</v>
      </c>
      <c r="C61" s="13" t="s">
        <v>1165</v>
      </c>
      <c r="D61" s="13">
        <v>1</v>
      </c>
      <c r="E61" s="30" t="s">
        <v>1166</v>
      </c>
      <c r="F61" s="13">
        <v>2</v>
      </c>
      <c r="G61" s="13" t="s">
        <v>664</v>
      </c>
      <c r="H61" s="13" t="s">
        <v>1351</v>
      </c>
      <c r="I61" s="13">
        <v>1</v>
      </c>
      <c r="J61" s="13" t="s">
        <v>1352</v>
      </c>
      <c r="K61" s="30">
        <v>3674</v>
      </c>
      <c r="L61" s="30">
        <v>85800</v>
      </c>
      <c r="M61" s="13">
        <v>1</v>
      </c>
      <c r="N61" s="13" t="s">
        <v>1353</v>
      </c>
      <c r="O61" s="30">
        <v>221000</v>
      </c>
      <c r="P61" s="30">
        <v>221000</v>
      </c>
      <c r="Q61" s="13">
        <v>1</v>
      </c>
      <c r="R61" s="13" t="s">
        <v>1352</v>
      </c>
      <c r="S61" s="30">
        <v>832</v>
      </c>
      <c r="T61" s="30">
        <v>207000</v>
      </c>
      <c r="U61" s="33">
        <v>0</v>
      </c>
      <c r="V61" s="30">
        <v>361000000</v>
      </c>
      <c r="W61">
        <f t="shared" si="0"/>
        <v>1</v>
      </c>
      <c r="X61" t="b">
        <f t="shared" si="1"/>
        <v>0</v>
      </c>
      <c r="Y61" t="b">
        <f t="shared" si="2"/>
        <v>0</v>
      </c>
      <c r="Z61" t="b">
        <f t="shared" si="3"/>
        <v>0</v>
      </c>
      <c r="AA61" t="b">
        <f t="shared" si="4"/>
        <v>1</v>
      </c>
    </row>
    <row r="62" spans="1:27" ht="15" thickBot="1">
      <c r="A62" s="13" t="s">
        <v>1354</v>
      </c>
      <c r="B62" s="13">
        <v>18</v>
      </c>
      <c r="C62" s="13" t="s">
        <v>1165</v>
      </c>
      <c r="D62" s="13">
        <v>1</v>
      </c>
      <c r="E62" s="30" t="s">
        <v>1166</v>
      </c>
      <c r="F62" s="13">
        <v>0</v>
      </c>
      <c r="G62" s="15"/>
      <c r="H62" s="15"/>
      <c r="I62" s="13">
        <v>0</v>
      </c>
      <c r="J62" s="15"/>
      <c r="K62" s="33">
        <v>0</v>
      </c>
      <c r="L62" s="33">
        <v>0</v>
      </c>
      <c r="M62" s="13">
        <v>0</v>
      </c>
      <c r="N62" s="15"/>
      <c r="O62" s="33">
        <v>0</v>
      </c>
      <c r="P62" s="33">
        <v>0</v>
      </c>
      <c r="Q62" s="13">
        <v>1</v>
      </c>
      <c r="R62" s="13" t="s">
        <v>1355</v>
      </c>
      <c r="S62" s="30">
        <v>42</v>
      </c>
      <c r="T62" s="30">
        <v>127000</v>
      </c>
      <c r="U62" s="30">
        <v>10000</v>
      </c>
      <c r="V62" s="30">
        <v>1800000</v>
      </c>
      <c r="W62">
        <f t="shared" si="0"/>
        <v>1</v>
      </c>
      <c r="X62" t="b">
        <f t="shared" si="1"/>
        <v>0</v>
      </c>
      <c r="Y62" t="b">
        <f t="shared" si="2"/>
        <v>0</v>
      </c>
      <c r="Z62" t="b">
        <f t="shared" si="3"/>
        <v>0</v>
      </c>
      <c r="AA62" t="b">
        <f t="shared" si="4"/>
        <v>0</v>
      </c>
    </row>
    <row r="63" spans="1:27" ht="27.6" thickBot="1">
      <c r="A63" s="13" t="s">
        <v>395</v>
      </c>
      <c r="B63" s="13">
        <v>32</v>
      </c>
      <c r="C63" s="13" t="s">
        <v>1165</v>
      </c>
      <c r="D63" s="13">
        <v>1</v>
      </c>
      <c r="E63" s="30" t="s">
        <v>1166</v>
      </c>
      <c r="F63" s="13">
        <v>4</v>
      </c>
      <c r="G63" s="13" t="s">
        <v>707</v>
      </c>
      <c r="H63" s="13" t="s">
        <v>697</v>
      </c>
      <c r="I63" s="13">
        <v>1</v>
      </c>
      <c r="J63" s="13" t="s">
        <v>1356</v>
      </c>
      <c r="K63" s="30">
        <v>5208</v>
      </c>
      <c r="L63" s="30">
        <v>516000</v>
      </c>
      <c r="M63" s="13">
        <v>1</v>
      </c>
      <c r="N63" s="13" t="s">
        <v>1357</v>
      </c>
      <c r="O63" s="30">
        <v>2300000</v>
      </c>
      <c r="P63" s="30">
        <v>2300000</v>
      </c>
      <c r="Q63" s="13">
        <v>1</v>
      </c>
      <c r="R63" s="13" t="s">
        <v>1356</v>
      </c>
      <c r="S63" s="30">
        <v>183</v>
      </c>
      <c r="T63" s="30">
        <v>1200000</v>
      </c>
      <c r="U63" s="33">
        <v>0</v>
      </c>
      <c r="V63" s="30">
        <v>170000000</v>
      </c>
      <c r="W63">
        <f t="shared" si="0"/>
        <v>1</v>
      </c>
      <c r="X63" t="b">
        <f t="shared" si="1"/>
        <v>1</v>
      </c>
      <c r="Y63" t="b">
        <f t="shared" si="2"/>
        <v>1</v>
      </c>
      <c r="Z63" t="b">
        <f t="shared" si="3"/>
        <v>1</v>
      </c>
      <c r="AA63" t="b">
        <f t="shared" si="4"/>
        <v>1</v>
      </c>
    </row>
    <row r="64" spans="1:27" ht="27.6" thickBot="1">
      <c r="A64" s="13" t="s">
        <v>1358</v>
      </c>
      <c r="B64" s="13" t="s">
        <v>1166</v>
      </c>
      <c r="C64" s="13" t="s">
        <v>1165</v>
      </c>
      <c r="D64" s="13">
        <v>1</v>
      </c>
      <c r="E64" s="30" t="s">
        <v>1166</v>
      </c>
      <c r="F64" s="13">
        <v>14</v>
      </c>
      <c r="G64" s="13" t="s">
        <v>690</v>
      </c>
      <c r="H64" s="13" t="s">
        <v>664</v>
      </c>
      <c r="I64" s="13">
        <v>1</v>
      </c>
      <c r="J64" s="13" t="s">
        <v>1359</v>
      </c>
      <c r="K64" s="30">
        <v>5643</v>
      </c>
      <c r="L64" s="30">
        <v>2500000</v>
      </c>
      <c r="M64" s="13">
        <v>1</v>
      </c>
      <c r="N64" s="13" t="s">
        <v>1359</v>
      </c>
      <c r="O64" s="30">
        <v>1400000</v>
      </c>
      <c r="P64" s="30">
        <v>1300000</v>
      </c>
      <c r="Q64" s="13">
        <v>1</v>
      </c>
      <c r="R64" s="13" t="s">
        <v>1359</v>
      </c>
      <c r="S64" s="30">
        <v>1322</v>
      </c>
      <c r="T64" s="30">
        <v>140000</v>
      </c>
      <c r="U64" s="30">
        <v>131000</v>
      </c>
      <c r="V64" s="30">
        <v>99000000</v>
      </c>
      <c r="W64">
        <f t="shared" si="0"/>
        <v>1</v>
      </c>
      <c r="X64" t="b">
        <f t="shared" si="1"/>
        <v>1</v>
      </c>
      <c r="Y64" t="b">
        <f t="shared" si="2"/>
        <v>1</v>
      </c>
      <c r="Z64" t="b">
        <f t="shared" si="3"/>
        <v>0</v>
      </c>
      <c r="AA64" t="b">
        <f t="shared" si="4"/>
        <v>0</v>
      </c>
    </row>
    <row r="65" spans="1:27" ht="15" thickBot="1">
      <c r="A65" s="13" t="s">
        <v>1360</v>
      </c>
      <c r="B65" s="13">
        <v>24</v>
      </c>
      <c r="C65" s="13" t="s">
        <v>1165</v>
      </c>
      <c r="D65" s="13">
        <v>1</v>
      </c>
      <c r="E65" s="30" t="s">
        <v>1166</v>
      </c>
      <c r="F65" s="13" t="s">
        <v>1166</v>
      </c>
      <c r="G65" s="15"/>
      <c r="H65" s="15"/>
      <c r="I65" s="13">
        <v>1</v>
      </c>
      <c r="J65" s="13" t="s">
        <v>1361</v>
      </c>
      <c r="K65" s="30">
        <v>4474</v>
      </c>
      <c r="L65" s="30">
        <v>3375</v>
      </c>
      <c r="M65" s="13">
        <v>1</v>
      </c>
      <c r="N65" s="13" t="s">
        <v>1361</v>
      </c>
      <c r="O65" s="30">
        <v>6300</v>
      </c>
      <c r="P65" s="30">
        <v>6320</v>
      </c>
      <c r="Q65" s="13">
        <v>1</v>
      </c>
      <c r="R65" s="13" t="s">
        <v>1361</v>
      </c>
      <c r="S65" s="30">
        <v>86</v>
      </c>
      <c r="T65" s="30">
        <v>9955</v>
      </c>
      <c r="U65" s="33">
        <v>0</v>
      </c>
      <c r="V65" s="30">
        <v>639000</v>
      </c>
      <c r="W65">
        <f t="shared" si="0"/>
        <v>1</v>
      </c>
      <c r="X65" t="b">
        <f t="shared" si="1"/>
        <v>0</v>
      </c>
      <c r="Y65" t="b">
        <f t="shared" si="2"/>
        <v>0</v>
      </c>
      <c r="Z65" t="b">
        <f t="shared" si="3"/>
        <v>0</v>
      </c>
      <c r="AA65" t="b">
        <f t="shared" si="4"/>
        <v>0</v>
      </c>
    </row>
    <row r="66" spans="1:27" ht="15" thickBot="1">
      <c r="A66" s="13" t="s">
        <v>1362</v>
      </c>
      <c r="B66" s="13">
        <v>24</v>
      </c>
      <c r="C66" s="13" t="s">
        <v>1165</v>
      </c>
      <c r="D66" s="13">
        <v>1</v>
      </c>
      <c r="E66" s="30" t="s">
        <v>1166</v>
      </c>
      <c r="F66" s="13">
        <v>1</v>
      </c>
      <c r="G66" s="13" t="s">
        <v>725</v>
      </c>
      <c r="H66" s="15"/>
      <c r="I66" s="13">
        <v>1</v>
      </c>
      <c r="J66" s="13" t="s">
        <v>1363</v>
      </c>
      <c r="K66" s="30">
        <v>281</v>
      </c>
      <c r="L66" s="30">
        <v>881</v>
      </c>
      <c r="M66" s="13">
        <v>1</v>
      </c>
      <c r="N66" s="13" t="s">
        <v>1363</v>
      </c>
      <c r="O66" s="30">
        <v>7000</v>
      </c>
      <c r="P66" s="30">
        <v>7000</v>
      </c>
      <c r="Q66" s="13">
        <v>1</v>
      </c>
      <c r="R66" s="13" t="s">
        <v>1363</v>
      </c>
      <c r="S66" s="30">
        <v>34</v>
      </c>
      <c r="T66" s="30">
        <v>12100</v>
      </c>
      <c r="U66" s="30">
        <v>37000</v>
      </c>
      <c r="V66" s="30">
        <v>10000000</v>
      </c>
      <c r="W66">
        <f t="shared" si="0"/>
        <v>1</v>
      </c>
      <c r="X66" t="b">
        <f t="shared" si="1"/>
        <v>0</v>
      </c>
      <c r="Y66" t="b">
        <f t="shared" si="2"/>
        <v>0</v>
      </c>
      <c r="Z66" t="b">
        <f t="shared" si="3"/>
        <v>0</v>
      </c>
      <c r="AA66" t="b">
        <f t="shared" si="4"/>
        <v>0</v>
      </c>
    </row>
    <row r="67" spans="1:27" ht="27.6" thickBot="1">
      <c r="A67" s="13" t="s">
        <v>126</v>
      </c>
      <c r="B67" s="13">
        <v>38</v>
      </c>
      <c r="C67" s="13" t="s">
        <v>1165</v>
      </c>
      <c r="D67" s="13">
        <v>1</v>
      </c>
      <c r="E67" s="30" t="s">
        <v>1166</v>
      </c>
      <c r="F67" s="13">
        <v>7</v>
      </c>
      <c r="G67" s="13" t="s">
        <v>707</v>
      </c>
      <c r="H67" s="13" t="s">
        <v>664</v>
      </c>
      <c r="I67" s="13">
        <v>1</v>
      </c>
      <c r="J67" s="13" t="s">
        <v>868</v>
      </c>
      <c r="K67" s="30">
        <v>4088</v>
      </c>
      <c r="L67" s="30">
        <v>65000000</v>
      </c>
      <c r="M67" s="13">
        <v>1</v>
      </c>
      <c r="N67" s="13" t="s">
        <v>806</v>
      </c>
      <c r="O67" s="30">
        <v>37000000</v>
      </c>
      <c r="P67" s="30">
        <v>35000000</v>
      </c>
      <c r="Q67" s="13">
        <v>1</v>
      </c>
      <c r="R67" s="13" t="s">
        <v>806</v>
      </c>
      <c r="S67" s="30">
        <v>693</v>
      </c>
      <c r="T67" s="30">
        <v>55500000</v>
      </c>
      <c r="U67" s="33">
        <v>0</v>
      </c>
      <c r="V67" s="30">
        <v>4000000000</v>
      </c>
      <c r="W67">
        <f t="shared" ref="W67:W130" si="5">IF(U67&lt;&gt;"",1,0)</f>
        <v>1</v>
      </c>
      <c r="X67" t="b">
        <f t="shared" ref="X67:X130" si="6">IF(L67&gt;=$AD$4,TRUE,FALSE)</f>
        <v>1</v>
      </c>
      <c r="Y67" t="b">
        <f t="shared" ref="Y67:Y130" si="7">IF(P67&gt;=$AD$5,TRUE,FALSE)</f>
        <v>1</v>
      </c>
      <c r="Z67" t="b">
        <f t="shared" ref="Z67:Z130" si="8">IF(T67&gt;=$AD$6,TRUE,FALSE)</f>
        <v>1</v>
      </c>
      <c r="AA67" t="b">
        <f t="shared" ref="AA67:AA130" si="9">IF(V67&gt;=$AD$7,TRUE,FALSE)</f>
        <v>1</v>
      </c>
    </row>
    <row r="68" spans="1:27" ht="15" thickBot="1">
      <c r="A68" s="13" t="s">
        <v>133</v>
      </c>
      <c r="B68" s="13">
        <v>32</v>
      </c>
      <c r="C68" s="13" t="s">
        <v>1165</v>
      </c>
      <c r="D68" s="13">
        <v>1</v>
      </c>
      <c r="E68" s="30" t="s">
        <v>1166</v>
      </c>
      <c r="F68" s="13">
        <v>4</v>
      </c>
      <c r="G68" s="13" t="s">
        <v>664</v>
      </c>
      <c r="H68" s="13" t="s">
        <v>709</v>
      </c>
      <c r="I68" s="13">
        <v>1</v>
      </c>
      <c r="J68" s="13" t="s">
        <v>1364</v>
      </c>
      <c r="K68" s="30">
        <v>7119</v>
      </c>
      <c r="L68" s="30">
        <v>3480000</v>
      </c>
      <c r="M68" s="13">
        <v>1</v>
      </c>
      <c r="N68" s="13" t="s">
        <v>853</v>
      </c>
      <c r="O68" s="30">
        <v>28000000</v>
      </c>
      <c r="P68" s="30">
        <v>28000000</v>
      </c>
      <c r="Q68" s="13">
        <v>1</v>
      </c>
      <c r="R68" s="13" t="s">
        <v>1365</v>
      </c>
      <c r="S68" s="30">
        <v>2274</v>
      </c>
      <c r="T68" s="30">
        <v>2900000</v>
      </c>
      <c r="U68" s="30">
        <v>3400000</v>
      </c>
      <c r="V68" s="30">
        <v>1600000000</v>
      </c>
      <c r="W68">
        <f t="shared" si="5"/>
        <v>1</v>
      </c>
      <c r="X68" t="b">
        <f t="shared" si="6"/>
        <v>1</v>
      </c>
      <c r="Y68" t="b">
        <f t="shared" si="7"/>
        <v>1</v>
      </c>
      <c r="Z68" t="b">
        <f t="shared" si="8"/>
        <v>1</v>
      </c>
      <c r="AA68" t="b">
        <f t="shared" si="9"/>
        <v>1</v>
      </c>
    </row>
    <row r="69" spans="1:27" ht="15" thickBot="1">
      <c r="A69" s="13" t="s">
        <v>1366</v>
      </c>
      <c r="B69" s="13">
        <v>22</v>
      </c>
      <c r="C69" s="13" t="s">
        <v>1165</v>
      </c>
      <c r="D69" s="13">
        <v>1</v>
      </c>
      <c r="E69" s="30" t="s">
        <v>1166</v>
      </c>
      <c r="F69" s="13">
        <v>4</v>
      </c>
      <c r="G69" s="13" t="s">
        <v>1315</v>
      </c>
      <c r="H69" s="13" t="s">
        <v>1337</v>
      </c>
      <c r="I69" s="13">
        <v>1</v>
      </c>
      <c r="J69" s="13" t="s">
        <v>1367</v>
      </c>
      <c r="K69" s="30">
        <v>10600</v>
      </c>
      <c r="L69" s="30">
        <v>440000</v>
      </c>
      <c r="M69" s="13">
        <v>1</v>
      </c>
      <c r="N69" s="13" t="s">
        <v>1367</v>
      </c>
      <c r="O69" s="30">
        <v>15000</v>
      </c>
      <c r="P69" s="30">
        <v>15000</v>
      </c>
      <c r="Q69" s="13">
        <v>1</v>
      </c>
      <c r="R69" s="13" t="s">
        <v>1367</v>
      </c>
      <c r="S69" s="30">
        <v>185</v>
      </c>
      <c r="T69" s="30">
        <v>583000</v>
      </c>
      <c r="U69" s="30">
        <v>552000</v>
      </c>
      <c r="V69" s="30">
        <v>135000000</v>
      </c>
      <c r="W69">
        <f t="shared" si="5"/>
        <v>1</v>
      </c>
      <c r="X69" t="b">
        <f t="shared" si="6"/>
        <v>1</v>
      </c>
      <c r="Y69" t="b">
        <f t="shared" si="7"/>
        <v>0</v>
      </c>
      <c r="Z69" t="b">
        <f t="shared" si="8"/>
        <v>1</v>
      </c>
      <c r="AA69" t="b">
        <f t="shared" si="9"/>
        <v>0</v>
      </c>
    </row>
    <row r="70" spans="1:27" ht="15" thickBot="1">
      <c r="A70" s="13" t="s">
        <v>1368</v>
      </c>
      <c r="B70" s="13">
        <v>21</v>
      </c>
      <c r="C70" s="13" t="s">
        <v>1165</v>
      </c>
      <c r="D70" s="13">
        <v>1</v>
      </c>
      <c r="E70" s="30" t="s">
        <v>1166</v>
      </c>
      <c r="F70" s="13">
        <v>2</v>
      </c>
      <c r="G70" s="13" t="s">
        <v>707</v>
      </c>
      <c r="H70" s="15"/>
      <c r="I70" s="13">
        <v>1</v>
      </c>
      <c r="J70" s="13" t="s">
        <v>1369</v>
      </c>
      <c r="K70" s="30">
        <v>57900</v>
      </c>
      <c r="L70" s="30">
        <v>3330000</v>
      </c>
      <c r="M70" s="13">
        <v>1</v>
      </c>
      <c r="N70" s="13" t="s">
        <v>1369</v>
      </c>
      <c r="O70" s="30">
        <v>773000</v>
      </c>
      <c r="P70" s="30">
        <v>828000</v>
      </c>
      <c r="Q70" s="13">
        <v>1</v>
      </c>
      <c r="R70" s="13" t="s">
        <v>1370</v>
      </c>
      <c r="S70" s="30">
        <v>1199</v>
      </c>
      <c r="T70" s="30">
        <v>6400000</v>
      </c>
      <c r="U70" s="30">
        <v>6100000</v>
      </c>
      <c r="V70" s="30">
        <v>2600000000</v>
      </c>
      <c r="W70">
        <f t="shared" si="5"/>
        <v>1</v>
      </c>
      <c r="X70" t="b">
        <f t="shared" si="6"/>
        <v>1</v>
      </c>
      <c r="Y70" t="b">
        <f t="shared" si="7"/>
        <v>0</v>
      </c>
      <c r="Z70" t="b">
        <f t="shared" si="8"/>
        <v>1</v>
      </c>
      <c r="AA70" t="b">
        <f t="shared" si="9"/>
        <v>1</v>
      </c>
    </row>
    <row r="71" spans="1:27" ht="15" thickBot="1">
      <c r="A71" s="13" t="s">
        <v>1371</v>
      </c>
      <c r="B71" s="13">
        <v>33</v>
      </c>
      <c r="C71" s="13" t="s">
        <v>1165</v>
      </c>
      <c r="D71" s="13">
        <v>1</v>
      </c>
      <c r="E71" s="30" t="s">
        <v>1166</v>
      </c>
      <c r="F71" s="13">
        <v>3</v>
      </c>
      <c r="G71" s="13" t="s">
        <v>1167</v>
      </c>
      <c r="H71" s="15"/>
      <c r="I71" s="13">
        <v>1</v>
      </c>
      <c r="J71" s="13" t="s">
        <v>1372</v>
      </c>
      <c r="K71" s="30">
        <v>28800</v>
      </c>
      <c r="L71" s="30">
        <v>1000000</v>
      </c>
      <c r="M71" s="13">
        <v>1</v>
      </c>
      <c r="N71" s="13" t="s">
        <v>1373</v>
      </c>
      <c r="O71" s="30">
        <v>338</v>
      </c>
      <c r="P71" s="30">
        <v>357</v>
      </c>
      <c r="Q71" s="13">
        <v>1</v>
      </c>
      <c r="R71" s="13" t="s">
        <v>1374</v>
      </c>
      <c r="S71" s="30">
        <v>21</v>
      </c>
      <c r="T71" s="30">
        <v>3400000</v>
      </c>
      <c r="U71" s="33">
        <v>0</v>
      </c>
      <c r="V71" s="30">
        <v>1150000000</v>
      </c>
      <c r="W71">
        <f t="shared" si="5"/>
        <v>1</v>
      </c>
      <c r="X71" t="b">
        <f t="shared" si="6"/>
        <v>1</v>
      </c>
      <c r="Y71" t="b">
        <f t="shared" si="7"/>
        <v>0</v>
      </c>
      <c r="Z71" t="b">
        <f t="shared" si="8"/>
        <v>1</v>
      </c>
      <c r="AA71" t="b">
        <f t="shared" si="9"/>
        <v>1</v>
      </c>
    </row>
    <row r="72" spans="1:27" ht="15" thickBot="1">
      <c r="A72" s="13" t="s">
        <v>1375</v>
      </c>
      <c r="B72" s="13">
        <v>37</v>
      </c>
      <c r="C72" s="13" t="s">
        <v>1165</v>
      </c>
      <c r="D72" s="13">
        <v>1</v>
      </c>
      <c r="E72" s="30" t="s">
        <v>1166</v>
      </c>
      <c r="F72" s="13">
        <v>1</v>
      </c>
      <c r="G72" s="13" t="s">
        <v>1167</v>
      </c>
      <c r="H72" s="15"/>
      <c r="I72" s="13">
        <v>1</v>
      </c>
      <c r="J72" s="13" t="s">
        <v>1376</v>
      </c>
      <c r="K72" s="30">
        <v>54600</v>
      </c>
      <c r="L72" s="30">
        <v>197000</v>
      </c>
      <c r="M72" s="13">
        <v>1</v>
      </c>
      <c r="N72" s="13" t="s">
        <v>1376</v>
      </c>
      <c r="O72" s="30">
        <v>141000</v>
      </c>
      <c r="P72" s="30">
        <v>141000</v>
      </c>
      <c r="Q72" s="13">
        <v>1</v>
      </c>
      <c r="R72" s="13" t="s">
        <v>1376</v>
      </c>
      <c r="S72" s="30">
        <v>151</v>
      </c>
      <c r="T72" s="30">
        <v>276000</v>
      </c>
      <c r="U72" s="30">
        <v>24000</v>
      </c>
      <c r="V72" s="30">
        <v>5000000</v>
      </c>
      <c r="W72">
        <f t="shared" si="5"/>
        <v>1</v>
      </c>
      <c r="X72" t="b">
        <f t="shared" si="6"/>
        <v>0</v>
      </c>
      <c r="Y72" t="b">
        <f t="shared" si="7"/>
        <v>0</v>
      </c>
      <c r="Z72" t="b">
        <f t="shared" si="8"/>
        <v>0</v>
      </c>
      <c r="AA72" t="b">
        <f t="shared" si="9"/>
        <v>0</v>
      </c>
    </row>
    <row r="73" spans="1:27" ht="15" thickBot="1">
      <c r="A73" s="13" t="s">
        <v>1377</v>
      </c>
      <c r="B73" s="13" t="s">
        <v>1166</v>
      </c>
      <c r="C73" s="13" t="s">
        <v>1165</v>
      </c>
      <c r="D73" s="13">
        <v>1</v>
      </c>
      <c r="E73" s="30" t="s">
        <v>1166</v>
      </c>
      <c r="F73" s="13">
        <v>11</v>
      </c>
      <c r="G73" s="13" t="s">
        <v>1378</v>
      </c>
      <c r="H73" s="15"/>
      <c r="I73" s="13">
        <v>1</v>
      </c>
      <c r="J73" s="13" t="s">
        <v>1379</v>
      </c>
      <c r="K73" s="30">
        <v>656</v>
      </c>
      <c r="L73" s="30">
        <v>617000</v>
      </c>
      <c r="M73" s="13">
        <v>1</v>
      </c>
      <c r="N73" s="13" t="s">
        <v>1380</v>
      </c>
      <c r="O73" s="30">
        <v>11000000</v>
      </c>
      <c r="P73" s="30">
        <v>10500000</v>
      </c>
      <c r="Q73" s="13">
        <v>1</v>
      </c>
      <c r="R73" s="13" t="s">
        <v>1379</v>
      </c>
      <c r="S73" s="30">
        <v>135</v>
      </c>
      <c r="T73" s="30">
        <v>576000</v>
      </c>
      <c r="U73" s="33">
        <v>0</v>
      </c>
      <c r="V73" s="30">
        <v>965000000</v>
      </c>
      <c r="W73">
        <f t="shared" si="5"/>
        <v>1</v>
      </c>
      <c r="X73" t="b">
        <f t="shared" si="6"/>
        <v>1</v>
      </c>
      <c r="Y73" t="b">
        <f t="shared" si="7"/>
        <v>1</v>
      </c>
      <c r="Z73" t="b">
        <f t="shared" si="8"/>
        <v>1</v>
      </c>
      <c r="AA73" t="b">
        <f t="shared" si="9"/>
        <v>1</v>
      </c>
    </row>
    <row r="74" spans="1:27" ht="27.6" thickBot="1">
      <c r="A74" s="13" t="s">
        <v>429</v>
      </c>
      <c r="B74" s="13">
        <v>49</v>
      </c>
      <c r="C74" s="13" t="s">
        <v>1165</v>
      </c>
      <c r="D74" s="13">
        <v>1</v>
      </c>
      <c r="E74" s="30" t="s">
        <v>1166</v>
      </c>
      <c r="F74" s="13">
        <v>11</v>
      </c>
      <c r="G74" s="13" t="s">
        <v>1381</v>
      </c>
      <c r="H74" s="13" t="s">
        <v>1382</v>
      </c>
      <c r="I74" s="13">
        <v>1</v>
      </c>
      <c r="J74" s="13" t="s">
        <v>1383</v>
      </c>
      <c r="K74" s="30">
        <v>10900</v>
      </c>
      <c r="L74" s="30">
        <v>1780000</v>
      </c>
      <c r="M74" s="13">
        <v>1</v>
      </c>
      <c r="N74" s="13" t="s">
        <v>1384</v>
      </c>
      <c r="O74" s="30">
        <v>2800000</v>
      </c>
      <c r="P74" s="30">
        <v>2700000</v>
      </c>
      <c r="Q74" s="13">
        <v>1</v>
      </c>
      <c r="R74" s="13" t="s">
        <v>1383</v>
      </c>
      <c r="S74" s="30">
        <v>1023</v>
      </c>
      <c r="T74" s="30">
        <v>1300000</v>
      </c>
      <c r="U74" s="30">
        <v>772000</v>
      </c>
      <c r="V74" s="30">
        <v>295000000</v>
      </c>
      <c r="W74">
        <f t="shared" si="5"/>
        <v>1</v>
      </c>
      <c r="X74" t="b">
        <f t="shared" si="6"/>
        <v>1</v>
      </c>
      <c r="Y74" t="b">
        <f t="shared" si="7"/>
        <v>1</v>
      </c>
      <c r="Z74" t="b">
        <f t="shared" si="8"/>
        <v>1</v>
      </c>
      <c r="AA74" t="b">
        <f t="shared" si="9"/>
        <v>1</v>
      </c>
    </row>
    <row r="75" spans="1:27" ht="27.6" thickBot="1">
      <c r="A75" s="13" t="s">
        <v>1385</v>
      </c>
      <c r="B75" s="13">
        <v>27</v>
      </c>
      <c r="C75" s="13" t="s">
        <v>1165</v>
      </c>
      <c r="D75" s="13">
        <v>1</v>
      </c>
      <c r="E75" s="30" t="s">
        <v>1166</v>
      </c>
      <c r="F75" s="13">
        <v>0</v>
      </c>
      <c r="G75" s="13" t="s">
        <v>664</v>
      </c>
      <c r="H75" s="13" t="s">
        <v>707</v>
      </c>
      <c r="I75" s="13">
        <v>1</v>
      </c>
      <c r="J75" s="13" t="s">
        <v>1386</v>
      </c>
      <c r="K75" s="30">
        <v>12500</v>
      </c>
      <c r="L75" s="30">
        <v>374000</v>
      </c>
      <c r="M75" s="13">
        <v>1</v>
      </c>
      <c r="N75" s="13" t="s">
        <v>1387</v>
      </c>
      <c r="O75" s="30">
        <v>573000</v>
      </c>
      <c r="P75" s="30">
        <v>571000</v>
      </c>
      <c r="Q75" s="13">
        <v>1</v>
      </c>
      <c r="R75" s="13" t="s">
        <v>1386</v>
      </c>
      <c r="S75" s="30">
        <v>1317</v>
      </c>
      <c r="T75" s="30">
        <v>782000</v>
      </c>
      <c r="U75" s="33">
        <v>0</v>
      </c>
      <c r="V75" s="30">
        <v>3000000</v>
      </c>
      <c r="W75">
        <f t="shared" si="5"/>
        <v>1</v>
      </c>
      <c r="X75" t="b">
        <f t="shared" si="6"/>
        <v>1</v>
      </c>
      <c r="Y75" t="b">
        <f t="shared" si="7"/>
        <v>0</v>
      </c>
      <c r="Z75" t="b">
        <f t="shared" si="8"/>
        <v>1</v>
      </c>
      <c r="AA75" t="b">
        <f t="shared" si="9"/>
        <v>0</v>
      </c>
    </row>
    <row r="76" spans="1:27" ht="15" thickBot="1">
      <c r="A76" s="13" t="s">
        <v>1388</v>
      </c>
      <c r="B76" s="13" t="s">
        <v>1166</v>
      </c>
      <c r="C76" s="13" t="s">
        <v>1165</v>
      </c>
      <c r="D76" s="13">
        <v>1</v>
      </c>
      <c r="E76" s="30" t="s">
        <v>1166</v>
      </c>
      <c r="F76" s="13">
        <v>3</v>
      </c>
      <c r="G76" s="13" t="s">
        <v>1310</v>
      </c>
      <c r="H76" s="13" t="s">
        <v>1337</v>
      </c>
      <c r="I76" s="13">
        <v>1</v>
      </c>
      <c r="J76" s="13" t="s">
        <v>1389</v>
      </c>
      <c r="K76" s="30">
        <v>10400</v>
      </c>
      <c r="L76" s="30">
        <v>305000</v>
      </c>
      <c r="M76" s="13">
        <v>1</v>
      </c>
      <c r="N76" s="13" t="s">
        <v>1388</v>
      </c>
      <c r="O76" s="30">
        <v>800000</v>
      </c>
      <c r="P76" s="30">
        <v>800000</v>
      </c>
      <c r="Q76" s="13">
        <v>1</v>
      </c>
      <c r="R76" s="13" t="s">
        <v>1389</v>
      </c>
      <c r="S76" s="30">
        <v>725</v>
      </c>
      <c r="T76" s="30">
        <v>382000</v>
      </c>
      <c r="U76" s="33">
        <v>0</v>
      </c>
      <c r="V76" s="30">
        <v>522000000</v>
      </c>
      <c r="W76">
        <f t="shared" si="5"/>
        <v>1</v>
      </c>
      <c r="X76" t="b">
        <f t="shared" si="6"/>
        <v>1</v>
      </c>
      <c r="Y76" t="b">
        <f t="shared" si="7"/>
        <v>0</v>
      </c>
      <c r="Z76" t="b">
        <f t="shared" si="8"/>
        <v>0</v>
      </c>
      <c r="AA76" t="b">
        <f t="shared" si="9"/>
        <v>1</v>
      </c>
    </row>
    <row r="77" spans="1:27" ht="15" thickBot="1">
      <c r="A77" s="13" t="s">
        <v>1390</v>
      </c>
      <c r="B77" s="13">
        <v>19</v>
      </c>
      <c r="C77" s="13" t="s">
        <v>1165</v>
      </c>
      <c r="D77" s="13">
        <v>1</v>
      </c>
      <c r="E77" s="30" t="s">
        <v>1166</v>
      </c>
      <c r="F77" s="13">
        <v>0</v>
      </c>
      <c r="G77" s="13" t="s">
        <v>1391</v>
      </c>
      <c r="H77" s="13" t="s">
        <v>1297</v>
      </c>
      <c r="I77" s="13">
        <v>1</v>
      </c>
      <c r="J77" s="13" t="s">
        <v>1392</v>
      </c>
      <c r="K77" s="30">
        <v>454</v>
      </c>
      <c r="L77" s="30">
        <v>34000</v>
      </c>
      <c r="M77" s="13">
        <v>1</v>
      </c>
      <c r="N77" s="13" t="s">
        <v>1392</v>
      </c>
      <c r="O77" s="30">
        <v>144000</v>
      </c>
      <c r="P77" s="30">
        <v>155000</v>
      </c>
      <c r="Q77" s="13">
        <v>1</v>
      </c>
      <c r="R77" s="13" t="s">
        <v>1392</v>
      </c>
      <c r="S77" s="30">
        <v>54</v>
      </c>
      <c r="T77" s="30">
        <v>530000</v>
      </c>
      <c r="U77" s="30">
        <v>343000</v>
      </c>
      <c r="V77" s="30">
        <v>60000000</v>
      </c>
      <c r="W77">
        <f t="shared" si="5"/>
        <v>1</v>
      </c>
      <c r="X77" t="b">
        <f t="shared" si="6"/>
        <v>0</v>
      </c>
      <c r="Y77" t="b">
        <f t="shared" si="7"/>
        <v>0</v>
      </c>
      <c r="Z77" t="b">
        <f t="shared" si="8"/>
        <v>1</v>
      </c>
      <c r="AA77" t="b">
        <f t="shared" si="9"/>
        <v>0</v>
      </c>
    </row>
    <row r="78" spans="1:27" ht="15" thickBot="1">
      <c r="A78" s="13" t="s">
        <v>1393</v>
      </c>
      <c r="B78" s="13">
        <v>27</v>
      </c>
      <c r="C78" s="13" t="s">
        <v>1165</v>
      </c>
      <c r="D78" s="13">
        <v>1</v>
      </c>
      <c r="E78" s="30" t="s">
        <v>1166</v>
      </c>
      <c r="F78" s="13">
        <v>1</v>
      </c>
      <c r="G78" s="13" t="s">
        <v>690</v>
      </c>
      <c r="H78" s="13" t="s">
        <v>664</v>
      </c>
      <c r="I78" s="13">
        <v>1</v>
      </c>
      <c r="J78" s="13" t="s">
        <v>1394</v>
      </c>
      <c r="K78" s="30">
        <v>1472</v>
      </c>
      <c r="L78" s="30">
        <v>1089</v>
      </c>
      <c r="M78" s="13">
        <v>1</v>
      </c>
      <c r="N78" s="13" t="s">
        <v>1394</v>
      </c>
      <c r="O78" s="30">
        <v>3200</v>
      </c>
      <c r="P78" s="30">
        <v>3200</v>
      </c>
      <c r="Q78" s="13">
        <v>1</v>
      </c>
      <c r="R78" s="13" t="s">
        <v>1394</v>
      </c>
      <c r="S78" s="30">
        <v>216</v>
      </c>
      <c r="T78" s="30">
        <v>7365</v>
      </c>
      <c r="U78" s="30">
        <v>2700</v>
      </c>
      <c r="V78" s="30">
        <v>1000000</v>
      </c>
      <c r="W78">
        <f t="shared" si="5"/>
        <v>1</v>
      </c>
      <c r="X78" t="b">
        <f t="shared" si="6"/>
        <v>0</v>
      </c>
      <c r="Y78" t="b">
        <f t="shared" si="7"/>
        <v>0</v>
      </c>
      <c r="Z78" t="b">
        <f t="shared" si="8"/>
        <v>0</v>
      </c>
      <c r="AA78" t="b">
        <f t="shared" si="9"/>
        <v>0</v>
      </c>
    </row>
    <row r="79" spans="1:27" ht="15" thickBot="1">
      <c r="A79" s="13" t="s">
        <v>1395</v>
      </c>
      <c r="B79" s="13">
        <v>27</v>
      </c>
      <c r="C79" s="13" t="s">
        <v>1165</v>
      </c>
      <c r="D79" s="13">
        <v>1</v>
      </c>
      <c r="E79" s="30" t="s">
        <v>1166</v>
      </c>
      <c r="F79" s="13">
        <v>2</v>
      </c>
      <c r="G79" s="13" t="s">
        <v>1396</v>
      </c>
      <c r="H79" s="13" t="s">
        <v>1397</v>
      </c>
      <c r="I79" s="13">
        <v>1</v>
      </c>
      <c r="J79" s="13" t="s">
        <v>1398</v>
      </c>
      <c r="K79" s="30">
        <v>1584</v>
      </c>
      <c r="L79" s="30">
        <v>462000</v>
      </c>
      <c r="M79" s="13">
        <v>1</v>
      </c>
      <c r="N79" s="13" t="s">
        <v>1399</v>
      </c>
      <c r="O79" s="30">
        <v>2500000</v>
      </c>
      <c r="P79" s="30">
        <v>2500000</v>
      </c>
      <c r="Q79" s="13">
        <v>1</v>
      </c>
      <c r="R79" s="13" t="s">
        <v>1398</v>
      </c>
      <c r="S79" s="30">
        <v>507</v>
      </c>
      <c r="T79" s="30">
        <v>3600000</v>
      </c>
      <c r="U79" s="30">
        <v>5000000</v>
      </c>
      <c r="V79" s="30">
        <v>2700000000</v>
      </c>
      <c r="W79">
        <f t="shared" si="5"/>
        <v>1</v>
      </c>
      <c r="X79" t="b">
        <f t="shared" si="6"/>
        <v>1</v>
      </c>
      <c r="Y79" t="b">
        <f t="shared" si="7"/>
        <v>1</v>
      </c>
      <c r="Z79" t="b">
        <f t="shared" si="8"/>
        <v>1</v>
      </c>
      <c r="AA79" t="b">
        <f t="shared" si="9"/>
        <v>1</v>
      </c>
    </row>
    <row r="80" spans="1:27" ht="15" thickBot="1">
      <c r="A80" s="13" t="s">
        <v>1400</v>
      </c>
      <c r="B80" s="13">
        <v>30</v>
      </c>
      <c r="C80" s="13" t="s">
        <v>1165</v>
      </c>
      <c r="D80" s="13">
        <v>1</v>
      </c>
      <c r="E80" s="30" t="s">
        <v>1166</v>
      </c>
      <c r="F80" s="13">
        <v>1</v>
      </c>
      <c r="G80" s="13" t="s">
        <v>707</v>
      </c>
      <c r="H80" s="13" t="s">
        <v>1167</v>
      </c>
      <c r="I80" s="13">
        <v>1</v>
      </c>
      <c r="J80" s="13" t="s">
        <v>1400</v>
      </c>
      <c r="K80" s="30">
        <v>23600</v>
      </c>
      <c r="L80" s="30">
        <v>975000</v>
      </c>
      <c r="M80" s="13">
        <v>1</v>
      </c>
      <c r="N80" s="13" t="s">
        <v>1400</v>
      </c>
      <c r="O80" s="30">
        <v>972000</v>
      </c>
      <c r="P80" s="30">
        <v>908000</v>
      </c>
      <c r="Q80" s="13">
        <v>1</v>
      </c>
      <c r="R80" s="13" t="s">
        <v>1401</v>
      </c>
      <c r="S80" s="30">
        <v>134</v>
      </c>
      <c r="T80" s="30">
        <v>314000</v>
      </c>
      <c r="U80" s="33">
        <v>0</v>
      </c>
      <c r="V80" s="30">
        <v>570000000</v>
      </c>
      <c r="W80">
        <f t="shared" si="5"/>
        <v>1</v>
      </c>
      <c r="X80" t="b">
        <f t="shared" si="6"/>
        <v>1</v>
      </c>
      <c r="Y80" t="b">
        <f t="shared" si="7"/>
        <v>0</v>
      </c>
      <c r="Z80" t="b">
        <f t="shared" si="8"/>
        <v>0</v>
      </c>
      <c r="AA80" t="b">
        <f t="shared" si="9"/>
        <v>1</v>
      </c>
    </row>
    <row r="81" spans="1:27" ht="15" thickBot="1">
      <c r="A81" s="13" t="s">
        <v>1402</v>
      </c>
      <c r="B81" s="13" t="s">
        <v>1166</v>
      </c>
      <c r="C81" s="13" t="s">
        <v>1165</v>
      </c>
      <c r="D81" s="13">
        <v>1</v>
      </c>
      <c r="E81" s="30" t="s">
        <v>1166</v>
      </c>
      <c r="F81" s="13">
        <v>2</v>
      </c>
      <c r="G81" s="13" t="s">
        <v>1167</v>
      </c>
      <c r="H81" s="13" t="s">
        <v>664</v>
      </c>
      <c r="I81" s="13">
        <v>1</v>
      </c>
      <c r="J81" s="13" t="s">
        <v>1403</v>
      </c>
      <c r="K81" s="30">
        <v>2078</v>
      </c>
      <c r="L81" s="30">
        <v>3298</v>
      </c>
      <c r="M81" s="13">
        <v>1</v>
      </c>
      <c r="N81" s="13" t="s">
        <v>1402</v>
      </c>
      <c r="O81" s="30">
        <v>12000</v>
      </c>
      <c r="P81" s="30">
        <v>12000</v>
      </c>
      <c r="Q81" s="13">
        <v>1</v>
      </c>
      <c r="R81" s="13" t="s">
        <v>1403</v>
      </c>
      <c r="S81" s="30">
        <v>3</v>
      </c>
      <c r="T81" s="30">
        <v>116000</v>
      </c>
      <c r="U81" s="30">
        <v>73000</v>
      </c>
      <c r="V81" s="30">
        <v>15000000</v>
      </c>
      <c r="W81">
        <f t="shared" si="5"/>
        <v>1</v>
      </c>
      <c r="X81" t="b">
        <f t="shared" si="6"/>
        <v>0</v>
      </c>
      <c r="Y81" t="b">
        <f t="shared" si="7"/>
        <v>0</v>
      </c>
      <c r="Z81" t="b">
        <f t="shared" si="8"/>
        <v>0</v>
      </c>
      <c r="AA81" t="b">
        <f t="shared" si="9"/>
        <v>0</v>
      </c>
    </row>
    <row r="82" spans="1:27" ht="15" thickBot="1">
      <c r="A82" s="13" t="s">
        <v>1404</v>
      </c>
      <c r="B82" s="13">
        <v>20</v>
      </c>
      <c r="C82" s="13" t="s">
        <v>1165</v>
      </c>
      <c r="D82" s="13">
        <v>1</v>
      </c>
      <c r="E82" s="30" t="s">
        <v>1166</v>
      </c>
      <c r="F82" s="13">
        <v>1</v>
      </c>
      <c r="G82" s="13" t="s">
        <v>707</v>
      </c>
      <c r="H82" s="13" t="s">
        <v>664</v>
      </c>
      <c r="I82" s="13">
        <v>1</v>
      </c>
      <c r="J82" s="13" t="s">
        <v>1405</v>
      </c>
      <c r="K82" s="30">
        <v>3798</v>
      </c>
      <c r="L82" s="30">
        <v>11500</v>
      </c>
      <c r="M82" s="13">
        <v>1</v>
      </c>
      <c r="N82" s="13" t="s">
        <v>1406</v>
      </c>
      <c r="O82" s="30">
        <v>9000</v>
      </c>
      <c r="P82" s="30">
        <v>9000</v>
      </c>
      <c r="Q82" s="13">
        <v>1</v>
      </c>
      <c r="R82" s="13" t="s">
        <v>1405</v>
      </c>
      <c r="S82" s="30">
        <v>320</v>
      </c>
      <c r="T82" s="30">
        <v>105000</v>
      </c>
      <c r="U82" s="30">
        <v>53000</v>
      </c>
      <c r="V82" s="30">
        <v>6600000</v>
      </c>
      <c r="W82">
        <f t="shared" si="5"/>
        <v>1</v>
      </c>
      <c r="X82" t="b">
        <f t="shared" si="6"/>
        <v>0</v>
      </c>
      <c r="Y82" t="b">
        <f t="shared" si="7"/>
        <v>0</v>
      </c>
      <c r="Z82" t="b">
        <f t="shared" si="8"/>
        <v>0</v>
      </c>
      <c r="AA82" t="b">
        <f t="shared" si="9"/>
        <v>0</v>
      </c>
    </row>
    <row r="83" spans="1:27" ht="27.6" thickBot="1">
      <c r="A83" s="13" t="s">
        <v>1407</v>
      </c>
      <c r="B83" s="13">
        <v>28</v>
      </c>
      <c r="C83" s="13" t="s">
        <v>1165</v>
      </c>
      <c r="D83" s="13">
        <v>1</v>
      </c>
      <c r="E83" s="30" t="s">
        <v>1166</v>
      </c>
      <c r="F83" s="13">
        <v>0</v>
      </c>
      <c r="G83" s="13" t="s">
        <v>1167</v>
      </c>
      <c r="H83" s="13" t="s">
        <v>1174</v>
      </c>
      <c r="I83" s="13">
        <v>1</v>
      </c>
      <c r="J83" s="13" t="s">
        <v>1408</v>
      </c>
      <c r="K83" s="30">
        <v>3778</v>
      </c>
      <c r="L83" s="30">
        <v>99000</v>
      </c>
      <c r="M83" s="13">
        <v>1</v>
      </c>
      <c r="N83" s="13" t="s">
        <v>1409</v>
      </c>
      <c r="O83" s="30">
        <v>38000</v>
      </c>
      <c r="P83" s="30">
        <v>38000</v>
      </c>
      <c r="Q83" s="13">
        <v>1</v>
      </c>
      <c r="R83" s="13" t="s">
        <v>1410</v>
      </c>
      <c r="S83" s="30">
        <v>34</v>
      </c>
      <c r="T83" s="30">
        <v>2100000</v>
      </c>
      <c r="U83" s="30">
        <v>89000</v>
      </c>
      <c r="V83" s="30">
        <v>26000000</v>
      </c>
      <c r="W83">
        <f t="shared" si="5"/>
        <v>1</v>
      </c>
      <c r="X83" t="b">
        <f t="shared" si="6"/>
        <v>0</v>
      </c>
      <c r="Y83" t="b">
        <f t="shared" si="7"/>
        <v>0</v>
      </c>
      <c r="Z83" t="b">
        <f t="shared" si="8"/>
        <v>1</v>
      </c>
      <c r="AA83" t="b">
        <f t="shared" si="9"/>
        <v>0</v>
      </c>
    </row>
    <row r="84" spans="1:27" ht="15" thickBot="1">
      <c r="A84" s="13" t="s">
        <v>1411</v>
      </c>
      <c r="B84" s="13" t="s">
        <v>1166</v>
      </c>
      <c r="C84" s="13" t="s">
        <v>1165</v>
      </c>
      <c r="D84" s="13">
        <v>1</v>
      </c>
      <c r="E84" s="30" t="s">
        <v>1166</v>
      </c>
      <c r="F84" s="13">
        <v>0</v>
      </c>
      <c r="G84" s="13" t="s">
        <v>1412</v>
      </c>
      <c r="H84" s="13" t="s">
        <v>1413</v>
      </c>
      <c r="I84" s="13">
        <v>1</v>
      </c>
      <c r="J84" s="13" t="s">
        <v>1414</v>
      </c>
      <c r="K84" s="30">
        <v>13500</v>
      </c>
      <c r="L84" s="30">
        <v>19300</v>
      </c>
      <c r="M84" s="13">
        <v>1</v>
      </c>
      <c r="N84" s="13" t="s">
        <v>1414</v>
      </c>
      <c r="O84" s="30">
        <v>197000</v>
      </c>
      <c r="P84" s="30">
        <v>197000</v>
      </c>
      <c r="Q84" s="13">
        <v>1</v>
      </c>
      <c r="R84" s="13" t="s">
        <v>1414</v>
      </c>
      <c r="S84" s="30">
        <v>85</v>
      </c>
      <c r="T84" s="30">
        <v>55500</v>
      </c>
      <c r="U84" s="33">
        <v>0</v>
      </c>
      <c r="V84" s="30">
        <v>23000000</v>
      </c>
      <c r="W84">
        <f t="shared" si="5"/>
        <v>1</v>
      </c>
      <c r="X84" t="b">
        <f t="shared" si="6"/>
        <v>0</v>
      </c>
      <c r="Y84" t="b">
        <f t="shared" si="7"/>
        <v>0</v>
      </c>
      <c r="Z84" t="b">
        <f t="shared" si="8"/>
        <v>0</v>
      </c>
      <c r="AA84" t="b">
        <f t="shared" si="9"/>
        <v>0</v>
      </c>
    </row>
    <row r="85" spans="1:27" ht="27.6" thickBot="1">
      <c r="A85" s="13" t="s">
        <v>1415</v>
      </c>
      <c r="B85" s="13">
        <v>26</v>
      </c>
      <c r="C85" s="13" t="s">
        <v>1165</v>
      </c>
      <c r="D85" s="13">
        <v>1</v>
      </c>
      <c r="E85" s="30" t="s">
        <v>1166</v>
      </c>
      <c r="F85" s="13">
        <v>1</v>
      </c>
      <c r="G85" s="13" t="s">
        <v>1167</v>
      </c>
      <c r="H85" s="13" t="s">
        <v>664</v>
      </c>
      <c r="I85" s="13">
        <v>1</v>
      </c>
      <c r="J85" s="13" t="s">
        <v>1416</v>
      </c>
      <c r="K85" s="30">
        <v>8795</v>
      </c>
      <c r="L85" s="30">
        <v>22600</v>
      </c>
      <c r="M85" s="13">
        <v>1</v>
      </c>
      <c r="N85" s="13" t="s">
        <v>1417</v>
      </c>
      <c r="O85" s="30">
        <v>43000</v>
      </c>
      <c r="P85" s="30">
        <v>43000</v>
      </c>
      <c r="Q85" s="13">
        <v>1</v>
      </c>
      <c r="R85" s="13" t="s">
        <v>1418</v>
      </c>
      <c r="S85" s="30">
        <v>32</v>
      </c>
      <c r="T85" s="30">
        <v>52900</v>
      </c>
      <c r="U85" s="33">
        <v>0</v>
      </c>
      <c r="V85" s="30">
        <v>33000000</v>
      </c>
      <c r="W85">
        <f t="shared" si="5"/>
        <v>1</v>
      </c>
      <c r="X85" t="b">
        <f t="shared" si="6"/>
        <v>0</v>
      </c>
      <c r="Y85" t="b">
        <f t="shared" si="7"/>
        <v>0</v>
      </c>
      <c r="Z85" t="b">
        <f t="shared" si="8"/>
        <v>0</v>
      </c>
      <c r="AA85" t="b">
        <f t="shared" si="9"/>
        <v>0</v>
      </c>
    </row>
    <row r="86" spans="1:27" ht="15" thickBot="1">
      <c r="A86" s="13" t="s">
        <v>1419</v>
      </c>
      <c r="B86" s="13">
        <v>33</v>
      </c>
      <c r="C86" s="13" t="s">
        <v>1165</v>
      </c>
      <c r="D86" s="13">
        <v>1</v>
      </c>
      <c r="E86" s="30" t="s">
        <v>1166</v>
      </c>
      <c r="F86" s="13">
        <v>4</v>
      </c>
      <c r="G86" s="13" t="s">
        <v>1171</v>
      </c>
      <c r="H86" s="13" t="s">
        <v>1420</v>
      </c>
      <c r="I86" s="13">
        <v>1</v>
      </c>
      <c r="J86" s="13" t="s">
        <v>1421</v>
      </c>
      <c r="K86" s="30">
        <v>1554</v>
      </c>
      <c r="L86" s="30">
        <v>122000</v>
      </c>
      <c r="M86" s="13">
        <v>1</v>
      </c>
      <c r="N86" s="13" t="s">
        <v>1422</v>
      </c>
      <c r="O86" s="30">
        <v>1400000</v>
      </c>
      <c r="P86" s="30">
        <v>1300000</v>
      </c>
      <c r="Q86" s="13">
        <v>1</v>
      </c>
      <c r="R86" s="13" t="s">
        <v>1422</v>
      </c>
      <c r="S86" s="30">
        <v>1836</v>
      </c>
      <c r="T86" s="30">
        <v>335000</v>
      </c>
      <c r="U86" s="30">
        <v>422000</v>
      </c>
      <c r="V86" s="30">
        <v>245000000</v>
      </c>
      <c r="W86">
        <f t="shared" si="5"/>
        <v>1</v>
      </c>
      <c r="X86" t="b">
        <f t="shared" si="6"/>
        <v>0</v>
      </c>
      <c r="Y86" t="b">
        <f t="shared" si="7"/>
        <v>1</v>
      </c>
      <c r="Z86" t="b">
        <f t="shared" si="8"/>
        <v>0</v>
      </c>
      <c r="AA86" t="b">
        <f t="shared" si="9"/>
        <v>1</v>
      </c>
    </row>
    <row r="87" spans="1:27" ht="15" thickBot="1">
      <c r="A87" s="13" t="s">
        <v>1423</v>
      </c>
      <c r="B87" s="13">
        <v>31</v>
      </c>
      <c r="C87" s="13" t="s">
        <v>1165</v>
      </c>
      <c r="D87" s="13">
        <v>1</v>
      </c>
      <c r="E87" s="30" t="s">
        <v>1166</v>
      </c>
      <c r="F87" s="13">
        <v>4</v>
      </c>
      <c r="G87" s="13" t="s">
        <v>918</v>
      </c>
      <c r="H87" s="13" t="s">
        <v>707</v>
      </c>
      <c r="I87" s="13">
        <v>1</v>
      </c>
      <c r="J87" s="13" t="s">
        <v>1424</v>
      </c>
      <c r="K87" s="30">
        <v>3898</v>
      </c>
      <c r="L87" s="30">
        <v>135000</v>
      </c>
      <c r="M87" s="13">
        <v>1</v>
      </c>
      <c r="N87" s="13" t="s">
        <v>1425</v>
      </c>
      <c r="O87" s="30">
        <v>378000</v>
      </c>
      <c r="P87" s="30">
        <v>373000</v>
      </c>
      <c r="Q87" s="13">
        <v>1</v>
      </c>
      <c r="R87" s="13" t="s">
        <v>1424</v>
      </c>
      <c r="S87" s="30">
        <v>785</v>
      </c>
      <c r="T87" s="30">
        <v>236000</v>
      </c>
      <c r="U87" s="33">
        <v>0</v>
      </c>
      <c r="V87" s="30">
        <v>50000000</v>
      </c>
      <c r="W87">
        <f t="shared" si="5"/>
        <v>1</v>
      </c>
      <c r="X87" t="b">
        <f t="shared" si="6"/>
        <v>0</v>
      </c>
      <c r="Y87" t="b">
        <f t="shared" si="7"/>
        <v>0</v>
      </c>
      <c r="Z87" t="b">
        <f t="shared" si="8"/>
        <v>0</v>
      </c>
      <c r="AA87" t="b">
        <f t="shared" si="9"/>
        <v>0</v>
      </c>
    </row>
    <row r="88" spans="1:27" ht="15" thickBot="1">
      <c r="A88" s="13" t="s">
        <v>453</v>
      </c>
      <c r="B88" s="13">
        <v>43</v>
      </c>
      <c r="C88" s="13" t="s">
        <v>1165</v>
      </c>
      <c r="D88" s="13">
        <v>1</v>
      </c>
      <c r="E88" s="30" t="s">
        <v>1166</v>
      </c>
      <c r="F88" s="13">
        <v>4</v>
      </c>
      <c r="G88" s="13" t="s">
        <v>732</v>
      </c>
      <c r="H88" s="13" t="s">
        <v>1426</v>
      </c>
      <c r="I88" s="13">
        <v>1</v>
      </c>
      <c r="J88" s="13" t="s">
        <v>1427</v>
      </c>
      <c r="K88" s="30">
        <v>6019</v>
      </c>
      <c r="L88" s="30">
        <v>575000</v>
      </c>
      <c r="M88" s="13">
        <v>1</v>
      </c>
      <c r="N88" s="13" t="s">
        <v>1428</v>
      </c>
      <c r="O88" s="30">
        <v>552000</v>
      </c>
      <c r="P88" s="30">
        <v>541000</v>
      </c>
      <c r="Q88" s="13">
        <v>1</v>
      </c>
      <c r="R88" s="13" t="s">
        <v>1429</v>
      </c>
      <c r="S88" s="30">
        <v>1236</v>
      </c>
      <c r="T88" s="30">
        <v>734000</v>
      </c>
      <c r="U88" s="33">
        <v>0</v>
      </c>
      <c r="V88" s="30">
        <v>3900000000</v>
      </c>
      <c r="W88">
        <f t="shared" si="5"/>
        <v>1</v>
      </c>
      <c r="X88" t="b">
        <f t="shared" si="6"/>
        <v>1</v>
      </c>
      <c r="Y88" t="b">
        <f t="shared" si="7"/>
        <v>0</v>
      </c>
      <c r="Z88" t="b">
        <f t="shared" si="8"/>
        <v>1</v>
      </c>
      <c r="AA88" t="b">
        <f t="shared" si="9"/>
        <v>1</v>
      </c>
    </row>
    <row r="89" spans="1:27" ht="27.6" thickBot="1">
      <c r="A89" s="13" t="s">
        <v>1430</v>
      </c>
      <c r="B89" s="13">
        <v>23</v>
      </c>
      <c r="C89" s="13" t="s">
        <v>1165</v>
      </c>
      <c r="D89" s="13">
        <v>1</v>
      </c>
      <c r="E89" s="30" t="s">
        <v>1166</v>
      </c>
      <c r="F89" s="13">
        <v>1</v>
      </c>
      <c r="G89" s="13" t="s">
        <v>1412</v>
      </c>
      <c r="H89" s="13" t="s">
        <v>1431</v>
      </c>
      <c r="I89" s="13">
        <v>1</v>
      </c>
      <c r="J89" s="13" t="s">
        <v>1432</v>
      </c>
      <c r="K89" s="30">
        <v>16400</v>
      </c>
      <c r="L89" s="30">
        <v>8890000</v>
      </c>
      <c r="M89" s="13">
        <v>1</v>
      </c>
      <c r="N89" s="13" t="s">
        <v>1433</v>
      </c>
      <c r="O89" s="30">
        <v>15000000</v>
      </c>
      <c r="P89" s="30">
        <v>15000000</v>
      </c>
      <c r="Q89" s="13">
        <v>1</v>
      </c>
      <c r="R89" s="13" t="s">
        <v>1434</v>
      </c>
      <c r="S89" s="30">
        <v>2888</v>
      </c>
      <c r="T89" s="30">
        <v>16500000</v>
      </c>
      <c r="U89" s="30">
        <v>12000000</v>
      </c>
      <c r="V89" s="30">
        <v>3700000000</v>
      </c>
      <c r="W89">
        <f t="shared" si="5"/>
        <v>1</v>
      </c>
      <c r="X89" t="b">
        <f t="shared" si="6"/>
        <v>1</v>
      </c>
      <c r="Y89" t="b">
        <f t="shared" si="7"/>
        <v>1</v>
      </c>
      <c r="Z89" t="b">
        <f t="shared" si="8"/>
        <v>1</v>
      </c>
      <c r="AA89" t="b">
        <f t="shared" si="9"/>
        <v>1</v>
      </c>
    </row>
    <row r="90" spans="1:27" ht="15" thickBot="1">
      <c r="A90" s="13" t="s">
        <v>1435</v>
      </c>
      <c r="B90" s="13">
        <v>32</v>
      </c>
      <c r="C90" s="13" t="s">
        <v>1165</v>
      </c>
      <c r="D90" s="13">
        <v>1</v>
      </c>
      <c r="E90" s="30" t="s">
        <v>1166</v>
      </c>
      <c r="F90" s="13">
        <v>0</v>
      </c>
      <c r="G90" s="13" t="s">
        <v>664</v>
      </c>
      <c r="H90" s="13" t="s">
        <v>709</v>
      </c>
      <c r="I90" s="13">
        <v>1</v>
      </c>
      <c r="J90" s="13" t="s">
        <v>1436</v>
      </c>
      <c r="K90" s="30">
        <v>12600</v>
      </c>
      <c r="L90" s="30">
        <v>135000</v>
      </c>
      <c r="M90" s="13">
        <v>1</v>
      </c>
      <c r="N90" s="13" t="s">
        <v>1437</v>
      </c>
      <c r="O90" s="30">
        <v>672000</v>
      </c>
      <c r="P90" s="30">
        <v>665000</v>
      </c>
      <c r="Q90" s="13">
        <v>1</v>
      </c>
      <c r="R90" s="13" t="s">
        <v>1436</v>
      </c>
      <c r="S90" s="30">
        <v>2113</v>
      </c>
      <c r="T90" s="30">
        <v>218000</v>
      </c>
      <c r="U90" s="30">
        <v>176000</v>
      </c>
      <c r="V90" s="30">
        <v>40300000</v>
      </c>
      <c r="W90">
        <f t="shared" si="5"/>
        <v>1</v>
      </c>
      <c r="X90" t="b">
        <f t="shared" si="6"/>
        <v>0</v>
      </c>
      <c r="Y90" t="b">
        <f t="shared" si="7"/>
        <v>0</v>
      </c>
      <c r="Z90" t="b">
        <f t="shared" si="8"/>
        <v>0</v>
      </c>
      <c r="AA90" t="b">
        <f t="shared" si="9"/>
        <v>0</v>
      </c>
    </row>
    <row r="91" spans="1:27" ht="27.6" thickBot="1">
      <c r="A91" s="13" t="s">
        <v>1438</v>
      </c>
      <c r="B91" s="13">
        <v>33</v>
      </c>
      <c r="C91" s="13" t="s">
        <v>1165</v>
      </c>
      <c r="D91" s="13">
        <v>1</v>
      </c>
      <c r="E91" s="30" t="s">
        <v>1166</v>
      </c>
      <c r="F91" s="13">
        <v>4</v>
      </c>
      <c r="G91" s="13" t="s">
        <v>707</v>
      </c>
      <c r="H91" s="13" t="s">
        <v>1439</v>
      </c>
      <c r="I91" s="13">
        <v>1</v>
      </c>
      <c r="J91" s="13" t="s">
        <v>1438</v>
      </c>
      <c r="K91" s="30">
        <v>25000</v>
      </c>
      <c r="L91" s="30">
        <v>1040000</v>
      </c>
      <c r="M91" s="13">
        <v>1</v>
      </c>
      <c r="N91" s="13" t="s">
        <v>1440</v>
      </c>
      <c r="O91" s="30">
        <v>2000000</v>
      </c>
      <c r="P91" s="30">
        <v>2000000</v>
      </c>
      <c r="Q91" s="13">
        <v>1</v>
      </c>
      <c r="R91" s="13" t="s">
        <v>1441</v>
      </c>
      <c r="S91" s="30">
        <v>11</v>
      </c>
      <c r="T91" s="30">
        <v>2800000</v>
      </c>
      <c r="U91" s="33">
        <v>0</v>
      </c>
      <c r="V91" s="30">
        <v>647000000</v>
      </c>
      <c r="W91">
        <f t="shared" si="5"/>
        <v>1</v>
      </c>
      <c r="X91" t="b">
        <f t="shared" si="6"/>
        <v>1</v>
      </c>
      <c r="Y91" t="b">
        <f t="shared" si="7"/>
        <v>1</v>
      </c>
      <c r="Z91" t="b">
        <f t="shared" si="8"/>
        <v>1</v>
      </c>
      <c r="AA91" t="b">
        <f t="shared" si="9"/>
        <v>1</v>
      </c>
    </row>
    <row r="92" spans="1:27" ht="15" thickBot="1">
      <c r="A92" s="13" t="s">
        <v>1442</v>
      </c>
      <c r="B92" s="13">
        <v>26</v>
      </c>
      <c r="C92" s="13" t="s">
        <v>1165</v>
      </c>
      <c r="D92" s="13">
        <v>1</v>
      </c>
      <c r="E92" s="30" t="s">
        <v>1166</v>
      </c>
      <c r="F92" s="13">
        <v>9</v>
      </c>
      <c r="G92" s="13" t="s">
        <v>664</v>
      </c>
      <c r="H92" s="13" t="s">
        <v>1167</v>
      </c>
      <c r="I92" s="13">
        <v>1</v>
      </c>
      <c r="J92" s="13" t="s">
        <v>1443</v>
      </c>
      <c r="K92" s="30">
        <v>10100</v>
      </c>
      <c r="L92" s="30">
        <v>42800000</v>
      </c>
      <c r="M92" s="13">
        <v>1</v>
      </c>
      <c r="N92" s="13" t="s">
        <v>1444</v>
      </c>
      <c r="O92" s="30">
        <v>44000000</v>
      </c>
      <c r="P92" s="30">
        <v>42000000</v>
      </c>
      <c r="Q92" s="13">
        <v>1</v>
      </c>
      <c r="R92" s="13" t="s">
        <v>1443</v>
      </c>
      <c r="S92" s="30">
        <v>328</v>
      </c>
      <c r="T92" s="30">
        <v>94400000</v>
      </c>
      <c r="U92" s="30">
        <v>12000000</v>
      </c>
      <c r="V92" s="30">
        <v>3900000000</v>
      </c>
      <c r="W92">
        <f t="shared" si="5"/>
        <v>1</v>
      </c>
      <c r="X92" t="b">
        <f t="shared" si="6"/>
        <v>1</v>
      </c>
      <c r="Y92" t="b">
        <f t="shared" si="7"/>
        <v>1</v>
      </c>
      <c r="Z92" t="b">
        <f t="shared" si="8"/>
        <v>1</v>
      </c>
      <c r="AA92" t="b">
        <f t="shared" si="9"/>
        <v>1</v>
      </c>
    </row>
    <row r="93" spans="1:27" ht="15" thickBot="1">
      <c r="A93" s="13" t="s">
        <v>1445</v>
      </c>
      <c r="B93" s="13" t="s">
        <v>1166</v>
      </c>
      <c r="C93" s="13" t="s">
        <v>1165</v>
      </c>
      <c r="D93" s="13">
        <v>1</v>
      </c>
      <c r="E93" s="30" t="s">
        <v>1166</v>
      </c>
      <c r="F93" s="13">
        <v>2</v>
      </c>
      <c r="G93" s="13" t="s">
        <v>711</v>
      </c>
      <c r="H93" s="15"/>
      <c r="I93" s="13">
        <v>1</v>
      </c>
      <c r="J93" s="13" t="s">
        <v>1446</v>
      </c>
      <c r="K93" s="30">
        <v>653</v>
      </c>
      <c r="L93" s="30">
        <v>11500</v>
      </c>
      <c r="M93" s="13">
        <v>1</v>
      </c>
      <c r="N93" s="13" t="s">
        <v>1447</v>
      </c>
      <c r="O93" s="30">
        <v>33000</v>
      </c>
      <c r="P93" s="30">
        <v>33000</v>
      </c>
      <c r="Q93" s="13">
        <v>1</v>
      </c>
      <c r="R93" s="13" t="s">
        <v>1446</v>
      </c>
      <c r="S93" s="30">
        <v>89</v>
      </c>
      <c r="T93" s="30">
        <v>34400</v>
      </c>
      <c r="U93" s="30">
        <v>337000</v>
      </c>
      <c r="V93" s="30">
        <v>80000000</v>
      </c>
      <c r="W93">
        <f t="shared" si="5"/>
        <v>1</v>
      </c>
      <c r="X93" t="b">
        <f t="shared" si="6"/>
        <v>0</v>
      </c>
      <c r="Y93" t="b">
        <f t="shared" si="7"/>
        <v>0</v>
      </c>
      <c r="Z93" t="b">
        <f t="shared" si="8"/>
        <v>0</v>
      </c>
      <c r="AA93" t="b">
        <f t="shared" si="9"/>
        <v>0</v>
      </c>
    </row>
    <row r="94" spans="1:27" ht="27.6" thickBot="1">
      <c r="A94" s="13" t="s">
        <v>1448</v>
      </c>
      <c r="B94" s="13" t="s">
        <v>1166</v>
      </c>
      <c r="C94" s="13" t="s">
        <v>1165</v>
      </c>
      <c r="D94" s="13">
        <v>1</v>
      </c>
      <c r="E94" s="30" t="s">
        <v>1166</v>
      </c>
      <c r="F94" s="13">
        <v>6</v>
      </c>
      <c r="G94" s="13" t="s">
        <v>1337</v>
      </c>
      <c r="H94" s="13" t="s">
        <v>690</v>
      </c>
      <c r="I94" s="13">
        <v>1</v>
      </c>
      <c r="J94" s="13" t="s">
        <v>1449</v>
      </c>
      <c r="K94" s="30">
        <v>5619</v>
      </c>
      <c r="L94" s="30">
        <v>21000</v>
      </c>
      <c r="M94" s="13">
        <v>1</v>
      </c>
      <c r="N94" s="13" t="s">
        <v>1450</v>
      </c>
      <c r="O94" s="30">
        <v>100000</v>
      </c>
      <c r="P94" s="30">
        <v>100000</v>
      </c>
      <c r="Q94" s="13">
        <v>1</v>
      </c>
      <c r="R94" s="13" t="s">
        <v>1451</v>
      </c>
      <c r="S94" s="30">
        <v>1409</v>
      </c>
      <c r="T94" s="30">
        <v>39000</v>
      </c>
      <c r="U94" s="33">
        <v>0</v>
      </c>
      <c r="V94" s="30">
        <v>3000000</v>
      </c>
      <c r="W94">
        <f t="shared" si="5"/>
        <v>1</v>
      </c>
      <c r="X94" t="b">
        <f t="shared" si="6"/>
        <v>0</v>
      </c>
      <c r="Y94" t="b">
        <f t="shared" si="7"/>
        <v>0</v>
      </c>
      <c r="Z94" t="b">
        <f t="shared" si="8"/>
        <v>0</v>
      </c>
      <c r="AA94" t="b">
        <f t="shared" si="9"/>
        <v>0</v>
      </c>
    </row>
    <row r="95" spans="1:27" ht="15" thickBot="1">
      <c r="A95" s="13" t="s">
        <v>1452</v>
      </c>
      <c r="B95" s="13" t="s">
        <v>1166</v>
      </c>
      <c r="C95" s="13" t="s">
        <v>1165</v>
      </c>
      <c r="D95" s="13">
        <v>1</v>
      </c>
      <c r="E95" s="30" t="s">
        <v>1166</v>
      </c>
      <c r="F95" s="13">
        <v>1</v>
      </c>
      <c r="G95" s="13" t="s">
        <v>707</v>
      </c>
      <c r="H95" s="13" t="s">
        <v>697</v>
      </c>
      <c r="I95" s="13">
        <v>1</v>
      </c>
      <c r="J95" s="13" t="s">
        <v>1453</v>
      </c>
      <c r="K95" s="30">
        <v>2620</v>
      </c>
      <c r="L95" s="30">
        <v>1854</v>
      </c>
      <c r="M95" s="13">
        <v>1</v>
      </c>
      <c r="N95" s="13" t="s">
        <v>1453</v>
      </c>
      <c r="O95" s="30">
        <v>3500</v>
      </c>
      <c r="P95" s="30">
        <v>3500</v>
      </c>
      <c r="Q95" s="13">
        <v>1</v>
      </c>
      <c r="R95" s="13" t="s">
        <v>1454</v>
      </c>
      <c r="S95" s="30">
        <v>151</v>
      </c>
      <c r="T95" s="30">
        <v>10400</v>
      </c>
      <c r="U95" s="33">
        <v>0</v>
      </c>
      <c r="V95" s="30">
        <v>633000</v>
      </c>
      <c r="W95">
        <f t="shared" si="5"/>
        <v>1</v>
      </c>
      <c r="X95" t="b">
        <f t="shared" si="6"/>
        <v>0</v>
      </c>
      <c r="Y95" t="b">
        <f t="shared" si="7"/>
        <v>0</v>
      </c>
      <c r="Z95" t="b">
        <f t="shared" si="8"/>
        <v>0</v>
      </c>
      <c r="AA95" t="b">
        <f t="shared" si="9"/>
        <v>0</v>
      </c>
    </row>
    <row r="96" spans="1:27" ht="15" thickBot="1">
      <c r="A96" s="13" t="s">
        <v>1455</v>
      </c>
      <c r="B96" s="13" t="s">
        <v>1166</v>
      </c>
      <c r="C96" s="13" t="s">
        <v>1165</v>
      </c>
      <c r="D96" s="13">
        <v>1</v>
      </c>
      <c r="E96" s="30" t="s">
        <v>1166</v>
      </c>
      <c r="F96" s="13">
        <v>2</v>
      </c>
      <c r="G96" s="13" t="s">
        <v>1456</v>
      </c>
      <c r="H96" s="13" t="s">
        <v>737</v>
      </c>
      <c r="I96" s="13">
        <v>1</v>
      </c>
      <c r="J96" s="13" t="s">
        <v>1457</v>
      </c>
      <c r="K96" s="30">
        <v>2714</v>
      </c>
      <c r="L96" s="30">
        <v>34300</v>
      </c>
      <c r="M96" s="13">
        <v>1</v>
      </c>
      <c r="N96" s="13" t="s">
        <v>1457</v>
      </c>
      <c r="O96" s="30">
        <v>26000</v>
      </c>
      <c r="P96" s="30">
        <v>26000</v>
      </c>
      <c r="Q96" s="13">
        <v>1</v>
      </c>
      <c r="R96" s="13" t="s">
        <v>1457</v>
      </c>
      <c r="S96" s="30">
        <v>21</v>
      </c>
      <c r="T96" s="30">
        <v>34100</v>
      </c>
      <c r="U96" s="33">
        <v>0</v>
      </c>
      <c r="V96" s="30">
        <v>4300000</v>
      </c>
      <c r="W96">
        <f t="shared" si="5"/>
        <v>1</v>
      </c>
      <c r="X96" t="b">
        <f t="shared" si="6"/>
        <v>0</v>
      </c>
      <c r="Y96" t="b">
        <f t="shared" si="7"/>
        <v>0</v>
      </c>
      <c r="Z96" t="b">
        <f t="shared" si="8"/>
        <v>0</v>
      </c>
      <c r="AA96" t="b">
        <f t="shared" si="9"/>
        <v>0</v>
      </c>
    </row>
    <row r="97" spans="1:27" ht="15" thickBot="1">
      <c r="A97" s="13" t="s">
        <v>1458</v>
      </c>
      <c r="B97" s="13">
        <v>31</v>
      </c>
      <c r="C97" s="13" t="s">
        <v>1165</v>
      </c>
      <c r="D97" s="13">
        <v>1</v>
      </c>
      <c r="E97" s="30" t="s">
        <v>1166</v>
      </c>
      <c r="F97" s="13">
        <v>2</v>
      </c>
      <c r="G97" s="13" t="s">
        <v>697</v>
      </c>
      <c r="H97" s="13" t="s">
        <v>707</v>
      </c>
      <c r="I97" s="13">
        <v>1</v>
      </c>
      <c r="J97" s="13" t="s">
        <v>1459</v>
      </c>
      <c r="K97" s="30">
        <v>613</v>
      </c>
      <c r="L97" s="30">
        <v>85000</v>
      </c>
      <c r="M97" s="13">
        <v>1</v>
      </c>
      <c r="N97" s="13" t="s">
        <v>1459</v>
      </c>
      <c r="O97" s="30">
        <v>95000</v>
      </c>
      <c r="P97" s="30">
        <v>95000</v>
      </c>
      <c r="Q97" s="13">
        <v>1</v>
      </c>
      <c r="R97" s="13" t="s">
        <v>1460</v>
      </c>
      <c r="S97" s="30">
        <v>327</v>
      </c>
      <c r="T97" s="30">
        <v>195000</v>
      </c>
      <c r="U97" s="30">
        <v>137000</v>
      </c>
      <c r="V97" s="30">
        <v>32000000</v>
      </c>
      <c r="W97">
        <f t="shared" si="5"/>
        <v>1</v>
      </c>
      <c r="X97" t="b">
        <f t="shared" si="6"/>
        <v>0</v>
      </c>
      <c r="Y97" t="b">
        <f t="shared" si="7"/>
        <v>0</v>
      </c>
      <c r="Z97" t="b">
        <f t="shared" si="8"/>
        <v>0</v>
      </c>
      <c r="AA97" t="b">
        <f t="shared" si="9"/>
        <v>0</v>
      </c>
    </row>
    <row r="98" spans="1:27" ht="15" thickBot="1">
      <c r="A98" s="13" t="s">
        <v>1461</v>
      </c>
      <c r="B98" s="13">
        <v>38</v>
      </c>
      <c r="C98" s="13" t="s">
        <v>1165</v>
      </c>
      <c r="D98" s="13">
        <v>1</v>
      </c>
      <c r="E98" s="30" t="s">
        <v>1166</v>
      </c>
      <c r="F98" s="13">
        <v>6</v>
      </c>
      <c r="G98" s="13" t="s">
        <v>1391</v>
      </c>
      <c r="H98" s="15"/>
      <c r="I98" s="13">
        <v>1</v>
      </c>
      <c r="J98" s="13" t="s">
        <v>1462</v>
      </c>
      <c r="K98" s="30">
        <v>8941</v>
      </c>
      <c r="L98" s="30">
        <v>2380000</v>
      </c>
      <c r="M98" s="13">
        <v>1</v>
      </c>
      <c r="N98" s="13" t="s">
        <v>1463</v>
      </c>
      <c r="O98" s="30">
        <v>24000000</v>
      </c>
      <c r="P98" s="30">
        <v>24000000</v>
      </c>
      <c r="Q98" s="13">
        <v>1</v>
      </c>
      <c r="R98" s="13" t="s">
        <v>1462</v>
      </c>
      <c r="S98" s="30">
        <v>10221</v>
      </c>
      <c r="T98" s="30">
        <v>30500000</v>
      </c>
      <c r="U98" s="30">
        <v>18000000</v>
      </c>
      <c r="V98" s="30">
        <v>11700000000</v>
      </c>
      <c r="W98">
        <f t="shared" si="5"/>
        <v>1</v>
      </c>
      <c r="X98" t="b">
        <f t="shared" si="6"/>
        <v>1</v>
      </c>
      <c r="Y98" t="b">
        <f t="shared" si="7"/>
        <v>1</v>
      </c>
      <c r="Z98" t="b">
        <f t="shared" si="8"/>
        <v>1</v>
      </c>
      <c r="AA98" t="b">
        <f t="shared" si="9"/>
        <v>1</v>
      </c>
    </row>
    <row r="99" spans="1:27" ht="15" thickBot="1">
      <c r="A99" s="13" t="s">
        <v>1464</v>
      </c>
      <c r="B99" s="13">
        <v>23</v>
      </c>
      <c r="C99" s="13" t="s">
        <v>1165</v>
      </c>
      <c r="D99" s="13">
        <v>1</v>
      </c>
      <c r="E99" s="30" t="s">
        <v>1166</v>
      </c>
      <c r="F99" s="13">
        <v>0</v>
      </c>
      <c r="G99" s="13" t="s">
        <v>707</v>
      </c>
      <c r="H99" s="13" t="s">
        <v>664</v>
      </c>
      <c r="I99" s="13">
        <v>1</v>
      </c>
      <c r="J99" s="13" t="s">
        <v>1464</v>
      </c>
      <c r="K99" s="30">
        <v>13100</v>
      </c>
      <c r="L99" s="30">
        <v>2490000</v>
      </c>
      <c r="M99" s="13">
        <v>1</v>
      </c>
      <c r="N99" s="13" t="s">
        <v>1465</v>
      </c>
      <c r="O99" s="30">
        <v>255000</v>
      </c>
      <c r="P99" s="30">
        <v>260000</v>
      </c>
      <c r="Q99" s="13">
        <v>1</v>
      </c>
      <c r="R99" s="13" t="s">
        <v>1466</v>
      </c>
      <c r="S99" s="30">
        <v>166</v>
      </c>
      <c r="T99" s="30">
        <v>4100000</v>
      </c>
      <c r="U99" s="30">
        <v>414000</v>
      </c>
      <c r="V99" s="30">
        <v>712000000</v>
      </c>
      <c r="W99">
        <f t="shared" si="5"/>
        <v>1</v>
      </c>
      <c r="X99" t="b">
        <f t="shared" si="6"/>
        <v>1</v>
      </c>
      <c r="Y99" t="b">
        <f t="shared" si="7"/>
        <v>0</v>
      </c>
      <c r="Z99" t="b">
        <f t="shared" si="8"/>
        <v>1</v>
      </c>
      <c r="AA99" t="b">
        <f t="shared" si="9"/>
        <v>1</v>
      </c>
    </row>
    <row r="100" spans="1:27" ht="27.6" thickBot="1">
      <c r="A100" s="13" t="s">
        <v>1467</v>
      </c>
      <c r="B100" s="13" t="s">
        <v>1166</v>
      </c>
      <c r="C100" s="13" t="s">
        <v>1165</v>
      </c>
      <c r="D100" s="13">
        <v>1</v>
      </c>
      <c r="E100" s="30" t="s">
        <v>1166</v>
      </c>
      <c r="F100" s="13">
        <v>2</v>
      </c>
      <c r="G100" s="13" t="s">
        <v>690</v>
      </c>
      <c r="H100" s="15"/>
      <c r="I100" s="13">
        <v>1</v>
      </c>
      <c r="J100" s="13" t="s">
        <v>1468</v>
      </c>
      <c r="K100" s="30">
        <v>9878</v>
      </c>
      <c r="L100" s="30">
        <v>117000</v>
      </c>
      <c r="M100" s="13">
        <v>1</v>
      </c>
      <c r="N100" s="13" t="s">
        <v>1469</v>
      </c>
      <c r="O100" s="30">
        <v>213000</v>
      </c>
      <c r="P100" s="30">
        <v>213000</v>
      </c>
      <c r="Q100" s="13">
        <v>1</v>
      </c>
      <c r="R100" s="13" t="s">
        <v>1470</v>
      </c>
      <c r="S100" s="30">
        <v>1211</v>
      </c>
      <c r="T100" s="30">
        <v>167000</v>
      </c>
      <c r="U100" s="33">
        <v>0</v>
      </c>
      <c r="V100" s="30">
        <v>111000000</v>
      </c>
      <c r="W100">
        <f t="shared" si="5"/>
        <v>1</v>
      </c>
      <c r="X100" t="b">
        <f t="shared" si="6"/>
        <v>0</v>
      </c>
      <c r="Y100" t="b">
        <f t="shared" si="7"/>
        <v>0</v>
      </c>
      <c r="Z100" t="b">
        <f t="shared" si="8"/>
        <v>0</v>
      </c>
      <c r="AA100" t="b">
        <f t="shared" si="9"/>
        <v>0</v>
      </c>
    </row>
    <row r="101" spans="1:27" ht="15" thickBot="1">
      <c r="A101" s="13" t="s">
        <v>1471</v>
      </c>
      <c r="B101" s="13">
        <v>24</v>
      </c>
      <c r="C101" s="13" t="s">
        <v>1165</v>
      </c>
      <c r="D101" s="13">
        <v>1</v>
      </c>
      <c r="E101" s="30" t="s">
        <v>1166</v>
      </c>
      <c r="F101" s="13">
        <v>0</v>
      </c>
      <c r="G101" s="13" t="s">
        <v>1412</v>
      </c>
      <c r="H101" s="13" t="s">
        <v>1472</v>
      </c>
      <c r="I101" s="13">
        <v>1</v>
      </c>
      <c r="J101" s="13" t="s">
        <v>1473</v>
      </c>
      <c r="K101" s="30">
        <v>20600</v>
      </c>
      <c r="L101" s="30">
        <v>504000</v>
      </c>
      <c r="M101" s="13">
        <v>1</v>
      </c>
      <c r="N101" s="13" t="s">
        <v>1473</v>
      </c>
      <c r="O101" s="30">
        <v>3000000</v>
      </c>
      <c r="P101" s="30">
        <v>3000000</v>
      </c>
      <c r="Q101" s="13">
        <v>1</v>
      </c>
      <c r="R101" s="13" t="s">
        <v>1474</v>
      </c>
      <c r="S101" s="30">
        <v>1734</v>
      </c>
      <c r="T101" s="30">
        <v>1400000</v>
      </c>
      <c r="U101" s="30">
        <v>679000</v>
      </c>
      <c r="V101" s="30">
        <v>78000000</v>
      </c>
      <c r="W101">
        <f t="shared" si="5"/>
        <v>1</v>
      </c>
      <c r="X101" t="b">
        <f t="shared" si="6"/>
        <v>1</v>
      </c>
      <c r="Y101" t="b">
        <f t="shared" si="7"/>
        <v>1</v>
      </c>
      <c r="Z101" t="b">
        <f t="shared" si="8"/>
        <v>1</v>
      </c>
      <c r="AA101" t="b">
        <f t="shared" si="9"/>
        <v>0</v>
      </c>
    </row>
    <row r="102" spans="1:27" ht="15" thickBot="1">
      <c r="A102" s="13" t="s">
        <v>1475</v>
      </c>
      <c r="B102" s="13">
        <v>39</v>
      </c>
      <c r="C102" s="13" t="s">
        <v>1165</v>
      </c>
      <c r="D102" s="13">
        <v>1</v>
      </c>
      <c r="E102" s="30" t="s">
        <v>1166</v>
      </c>
      <c r="F102" s="13">
        <v>16</v>
      </c>
      <c r="G102" s="13" t="s">
        <v>711</v>
      </c>
      <c r="H102" s="13" t="s">
        <v>707</v>
      </c>
      <c r="I102" s="13">
        <v>1</v>
      </c>
      <c r="J102" s="13" t="s">
        <v>165</v>
      </c>
      <c r="K102" s="30">
        <v>7417</v>
      </c>
      <c r="L102" s="30">
        <v>32000000</v>
      </c>
      <c r="M102" s="13">
        <v>1</v>
      </c>
      <c r="N102" s="13" t="s">
        <v>974</v>
      </c>
      <c r="O102" s="30">
        <v>31000000</v>
      </c>
      <c r="P102" s="30">
        <v>28000000</v>
      </c>
      <c r="Q102" s="13">
        <v>1</v>
      </c>
      <c r="R102" s="13" t="s">
        <v>974</v>
      </c>
      <c r="S102" s="30">
        <v>1073</v>
      </c>
      <c r="T102" s="30">
        <v>6200000</v>
      </c>
      <c r="U102" s="33">
        <v>0</v>
      </c>
      <c r="V102" s="30">
        <v>4600000000</v>
      </c>
      <c r="W102">
        <f t="shared" si="5"/>
        <v>1</v>
      </c>
      <c r="X102" t="b">
        <f t="shared" si="6"/>
        <v>1</v>
      </c>
      <c r="Y102" t="b">
        <f t="shared" si="7"/>
        <v>1</v>
      </c>
      <c r="Z102" t="b">
        <f t="shared" si="8"/>
        <v>1</v>
      </c>
      <c r="AA102" t="b">
        <f t="shared" si="9"/>
        <v>1</v>
      </c>
    </row>
    <row r="103" spans="1:27" ht="15" thickBot="1">
      <c r="A103" s="13" t="s">
        <v>499</v>
      </c>
      <c r="B103" s="13" t="s">
        <v>1166</v>
      </c>
      <c r="C103" s="13" t="s">
        <v>1165</v>
      </c>
      <c r="D103" s="13">
        <v>1</v>
      </c>
      <c r="E103" s="30" t="s">
        <v>1166</v>
      </c>
      <c r="F103" s="13">
        <v>7</v>
      </c>
      <c r="G103" s="13" t="s">
        <v>1476</v>
      </c>
      <c r="H103" s="13" t="s">
        <v>664</v>
      </c>
      <c r="I103" s="13">
        <v>1</v>
      </c>
      <c r="J103" s="13" t="s">
        <v>1477</v>
      </c>
      <c r="K103" s="30">
        <v>19700</v>
      </c>
      <c r="L103" s="30">
        <v>981000</v>
      </c>
      <c r="M103" s="13">
        <v>1</v>
      </c>
      <c r="N103" s="13" t="s">
        <v>499</v>
      </c>
      <c r="O103" s="30">
        <v>3600000</v>
      </c>
      <c r="P103" s="30">
        <v>3500000</v>
      </c>
      <c r="Q103" s="13">
        <v>1</v>
      </c>
      <c r="R103" s="13" t="s">
        <v>1477</v>
      </c>
      <c r="S103" s="30">
        <v>2191</v>
      </c>
      <c r="T103" s="30">
        <v>1900000</v>
      </c>
      <c r="U103" s="30">
        <v>16000000</v>
      </c>
      <c r="V103" s="30">
        <v>4000000000</v>
      </c>
      <c r="W103">
        <f t="shared" si="5"/>
        <v>1</v>
      </c>
      <c r="X103" t="b">
        <f t="shared" si="6"/>
        <v>1</v>
      </c>
      <c r="Y103" t="b">
        <f t="shared" si="7"/>
        <v>1</v>
      </c>
      <c r="Z103" t="b">
        <f t="shared" si="8"/>
        <v>1</v>
      </c>
      <c r="AA103" t="b">
        <f t="shared" si="9"/>
        <v>1</v>
      </c>
    </row>
    <row r="104" spans="1:27" ht="27.6" thickBot="1">
      <c r="A104" s="13" t="s">
        <v>1478</v>
      </c>
      <c r="B104" s="13">
        <v>45</v>
      </c>
      <c r="C104" s="13" t="s">
        <v>1165</v>
      </c>
      <c r="D104" s="13">
        <v>1</v>
      </c>
      <c r="E104" s="30" t="s">
        <v>1166</v>
      </c>
      <c r="F104" s="13">
        <v>7</v>
      </c>
      <c r="G104" s="13" t="s">
        <v>725</v>
      </c>
      <c r="H104" s="13" t="s">
        <v>709</v>
      </c>
      <c r="I104" s="13">
        <v>1</v>
      </c>
      <c r="J104" s="13" t="s">
        <v>1479</v>
      </c>
      <c r="K104" s="30">
        <v>925</v>
      </c>
      <c r="L104" s="30">
        <v>92400</v>
      </c>
      <c r="M104" s="13">
        <v>1</v>
      </c>
      <c r="N104" s="13" t="s">
        <v>1479</v>
      </c>
      <c r="O104" s="30">
        <v>837000</v>
      </c>
      <c r="P104" s="30">
        <v>783000</v>
      </c>
      <c r="Q104" s="13">
        <v>1</v>
      </c>
      <c r="R104" s="13" t="s">
        <v>1479</v>
      </c>
      <c r="S104" s="30">
        <v>346</v>
      </c>
      <c r="T104" s="30">
        <v>77000</v>
      </c>
      <c r="U104" s="33">
        <v>0</v>
      </c>
      <c r="V104" s="30">
        <v>11000000</v>
      </c>
      <c r="W104">
        <f t="shared" si="5"/>
        <v>1</v>
      </c>
      <c r="X104" t="b">
        <f t="shared" si="6"/>
        <v>0</v>
      </c>
      <c r="Y104" t="b">
        <f t="shared" si="7"/>
        <v>0</v>
      </c>
      <c r="Z104" t="b">
        <f t="shared" si="8"/>
        <v>0</v>
      </c>
      <c r="AA104" t="b">
        <f t="shared" si="9"/>
        <v>0</v>
      </c>
    </row>
    <row r="105" spans="1:27" ht="15" thickBot="1">
      <c r="A105" s="13" t="s">
        <v>1480</v>
      </c>
      <c r="B105" s="13">
        <v>32</v>
      </c>
      <c r="C105" s="13" t="s">
        <v>1165</v>
      </c>
      <c r="D105" s="13">
        <v>1</v>
      </c>
      <c r="E105" s="30" t="s">
        <v>1166</v>
      </c>
      <c r="F105" s="13">
        <v>1</v>
      </c>
      <c r="G105" s="13" t="s">
        <v>1439</v>
      </c>
      <c r="H105" s="15"/>
      <c r="I105" s="13">
        <v>1</v>
      </c>
      <c r="J105" s="13" t="s">
        <v>1481</v>
      </c>
      <c r="K105" s="30">
        <v>254</v>
      </c>
      <c r="L105" s="30">
        <v>31900</v>
      </c>
      <c r="M105" s="13">
        <v>1</v>
      </c>
      <c r="N105" s="13" t="s">
        <v>1482</v>
      </c>
      <c r="O105" s="30">
        <v>40000</v>
      </c>
      <c r="P105" s="30">
        <v>40000</v>
      </c>
      <c r="Q105" s="13">
        <v>1</v>
      </c>
      <c r="R105" s="13" t="s">
        <v>1482</v>
      </c>
      <c r="S105" s="30">
        <v>49</v>
      </c>
      <c r="T105" s="30">
        <v>142000</v>
      </c>
      <c r="U105" s="33">
        <v>0</v>
      </c>
      <c r="V105" s="30">
        <v>108000000</v>
      </c>
      <c r="W105">
        <f t="shared" si="5"/>
        <v>1</v>
      </c>
      <c r="X105" t="b">
        <f t="shared" si="6"/>
        <v>0</v>
      </c>
      <c r="Y105" t="b">
        <f t="shared" si="7"/>
        <v>0</v>
      </c>
      <c r="Z105" t="b">
        <f t="shared" si="8"/>
        <v>0</v>
      </c>
      <c r="AA105" t="b">
        <f t="shared" si="9"/>
        <v>0</v>
      </c>
    </row>
    <row r="106" spans="1:27" ht="15" thickBot="1">
      <c r="A106" s="13" t="s">
        <v>1483</v>
      </c>
      <c r="B106" s="13">
        <v>16</v>
      </c>
      <c r="C106" s="13" t="s">
        <v>1165</v>
      </c>
      <c r="D106" s="13">
        <v>1</v>
      </c>
      <c r="E106" s="30" t="s">
        <v>1166</v>
      </c>
      <c r="F106" s="13">
        <v>0</v>
      </c>
      <c r="G106" s="13" t="s">
        <v>707</v>
      </c>
      <c r="H106" s="13" t="s">
        <v>697</v>
      </c>
      <c r="I106" s="13">
        <v>1</v>
      </c>
      <c r="J106" s="13" t="s">
        <v>1484</v>
      </c>
      <c r="K106" s="30">
        <v>561</v>
      </c>
      <c r="L106" s="30">
        <v>70000</v>
      </c>
      <c r="M106" s="13">
        <v>1</v>
      </c>
      <c r="N106" s="13" t="s">
        <v>1484</v>
      </c>
      <c r="O106" s="30">
        <v>63000</v>
      </c>
      <c r="P106" s="30">
        <v>65000</v>
      </c>
      <c r="Q106" s="13">
        <v>1</v>
      </c>
      <c r="R106" s="13" t="s">
        <v>1484</v>
      </c>
      <c r="S106" s="30">
        <v>252</v>
      </c>
      <c r="T106" s="30">
        <v>590000</v>
      </c>
      <c r="U106" s="30">
        <v>450000</v>
      </c>
      <c r="V106" s="30">
        <v>42000000</v>
      </c>
      <c r="W106">
        <f t="shared" si="5"/>
        <v>1</v>
      </c>
      <c r="X106" t="b">
        <f t="shared" si="6"/>
        <v>0</v>
      </c>
      <c r="Y106" t="b">
        <f t="shared" si="7"/>
        <v>0</v>
      </c>
      <c r="Z106" t="b">
        <f t="shared" si="8"/>
        <v>1</v>
      </c>
      <c r="AA106" t="b">
        <f t="shared" si="9"/>
        <v>0</v>
      </c>
    </row>
    <row r="107" spans="1:27" ht="15" thickBot="1">
      <c r="A107" s="13" t="s">
        <v>1485</v>
      </c>
      <c r="B107" s="13" t="s">
        <v>1166</v>
      </c>
      <c r="C107" s="13" t="s">
        <v>1165</v>
      </c>
      <c r="D107" s="13">
        <v>1</v>
      </c>
      <c r="E107" s="30" t="s">
        <v>1166</v>
      </c>
      <c r="F107" s="13">
        <v>0</v>
      </c>
      <c r="G107" s="13" t="s">
        <v>1167</v>
      </c>
      <c r="H107" s="15"/>
      <c r="I107" s="13">
        <v>1</v>
      </c>
      <c r="J107" s="13" t="s">
        <v>1486</v>
      </c>
      <c r="K107" s="30">
        <v>1190</v>
      </c>
      <c r="L107" s="30">
        <v>5192</v>
      </c>
      <c r="M107" s="13">
        <v>1</v>
      </c>
      <c r="N107" s="13" t="s">
        <v>1487</v>
      </c>
      <c r="O107" s="30">
        <v>5800</v>
      </c>
      <c r="P107" s="30">
        <v>5800</v>
      </c>
      <c r="Q107" s="13">
        <v>1</v>
      </c>
      <c r="R107" s="13" t="s">
        <v>1486</v>
      </c>
      <c r="S107" s="30">
        <v>0</v>
      </c>
      <c r="T107" s="30">
        <v>6919</v>
      </c>
      <c r="U107" s="30">
        <v>228</v>
      </c>
      <c r="V107" s="30">
        <v>17000</v>
      </c>
      <c r="W107">
        <f t="shared" si="5"/>
        <v>1</v>
      </c>
      <c r="X107" t="b">
        <f t="shared" si="6"/>
        <v>0</v>
      </c>
      <c r="Y107" t="b">
        <f t="shared" si="7"/>
        <v>0</v>
      </c>
      <c r="Z107" t="b">
        <f t="shared" si="8"/>
        <v>0</v>
      </c>
      <c r="AA107" t="b">
        <f t="shared" si="9"/>
        <v>0</v>
      </c>
    </row>
    <row r="108" spans="1:27" ht="15" thickBot="1">
      <c r="A108" s="13" t="s">
        <v>1488</v>
      </c>
      <c r="B108" s="13">
        <v>24</v>
      </c>
      <c r="C108" s="13" t="s">
        <v>1165</v>
      </c>
      <c r="D108" s="13">
        <v>1</v>
      </c>
      <c r="E108" s="30" t="s">
        <v>1166</v>
      </c>
      <c r="F108" s="13">
        <v>0</v>
      </c>
      <c r="G108" s="13" t="s">
        <v>664</v>
      </c>
      <c r="H108" s="15"/>
      <c r="I108" s="13">
        <v>1</v>
      </c>
      <c r="J108" s="13" t="s">
        <v>1489</v>
      </c>
      <c r="K108" s="30">
        <v>4216</v>
      </c>
      <c r="L108" s="30">
        <v>18100</v>
      </c>
      <c r="M108" s="13">
        <v>1</v>
      </c>
      <c r="N108" s="13" t="s">
        <v>1489</v>
      </c>
      <c r="O108" s="30">
        <v>12000</v>
      </c>
      <c r="P108" s="30">
        <v>12000</v>
      </c>
      <c r="Q108" s="13">
        <v>1</v>
      </c>
      <c r="R108" s="13" t="s">
        <v>1489</v>
      </c>
      <c r="S108" s="30">
        <v>115</v>
      </c>
      <c r="T108" s="30">
        <v>109000</v>
      </c>
      <c r="U108" s="30">
        <v>199000</v>
      </c>
      <c r="V108" s="30">
        <v>43000000</v>
      </c>
      <c r="W108">
        <f t="shared" si="5"/>
        <v>1</v>
      </c>
      <c r="X108" t="b">
        <f t="shared" si="6"/>
        <v>0</v>
      </c>
      <c r="Y108" t="b">
        <f t="shared" si="7"/>
        <v>0</v>
      </c>
      <c r="Z108" t="b">
        <f t="shared" si="8"/>
        <v>0</v>
      </c>
      <c r="AA108" t="b">
        <f t="shared" si="9"/>
        <v>0</v>
      </c>
    </row>
    <row r="109" spans="1:27" ht="15" thickBot="1">
      <c r="A109" s="13" t="s">
        <v>181</v>
      </c>
      <c r="B109" s="13">
        <v>42</v>
      </c>
      <c r="C109" s="13" t="s">
        <v>1165</v>
      </c>
      <c r="D109" s="13">
        <v>1</v>
      </c>
      <c r="E109" s="30" t="s">
        <v>1166</v>
      </c>
      <c r="F109" s="13">
        <v>18</v>
      </c>
      <c r="G109" s="13" t="s">
        <v>791</v>
      </c>
      <c r="H109" s="13" t="s">
        <v>664</v>
      </c>
      <c r="I109" s="13">
        <v>1</v>
      </c>
      <c r="J109" s="13" t="s">
        <v>980</v>
      </c>
      <c r="K109" s="30">
        <v>6219</v>
      </c>
      <c r="L109" s="30">
        <v>51200000</v>
      </c>
      <c r="M109" s="13">
        <v>1</v>
      </c>
      <c r="N109" s="13" t="s">
        <v>980</v>
      </c>
      <c r="O109" s="30">
        <v>101000000</v>
      </c>
      <c r="P109" s="30">
        <v>96000000</v>
      </c>
      <c r="Q109" s="13">
        <v>1</v>
      </c>
      <c r="R109" s="13" t="s">
        <v>980</v>
      </c>
      <c r="S109" s="30">
        <v>1398</v>
      </c>
      <c r="T109" s="30">
        <v>56000000</v>
      </c>
      <c r="U109" s="30">
        <v>25000000</v>
      </c>
      <c r="V109" s="30">
        <v>16000000000</v>
      </c>
      <c r="W109">
        <f t="shared" si="5"/>
        <v>1</v>
      </c>
      <c r="X109" t="b">
        <f t="shared" si="6"/>
        <v>1</v>
      </c>
      <c r="Y109" t="b">
        <f t="shared" si="7"/>
        <v>1</v>
      </c>
      <c r="Z109" t="b">
        <f t="shared" si="8"/>
        <v>1</v>
      </c>
      <c r="AA109" t="b">
        <f t="shared" si="9"/>
        <v>1</v>
      </c>
    </row>
    <row r="110" spans="1:27" ht="15" thickBot="1">
      <c r="A110" s="13" t="s">
        <v>1490</v>
      </c>
      <c r="B110" s="13">
        <v>27</v>
      </c>
      <c r="C110" s="13" t="s">
        <v>1165</v>
      </c>
      <c r="D110" s="13">
        <v>1</v>
      </c>
      <c r="E110" s="30" t="s">
        <v>1166</v>
      </c>
      <c r="F110" s="13">
        <v>1</v>
      </c>
      <c r="G110" s="15"/>
      <c r="H110" s="13" t="s">
        <v>664</v>
      </c>
      <c r="I110" s="13">
        <v>1</v>
      </c>
      <c r="J110" s="13" t="s">
        <v>1491</v>
      </c>
      <c r="K110" s="30">
        <v>916</v>
      </c>
      <c r="L110" s="30">
        <v>5000</v>
      </c>
      <c r="M110" s="13">
        <v>1</v>
      </c>
      <c r="N110" s="13" t="s">
        <v>1491</v>
      </c>
      <c r="O110" s="30">
        <v>19000</v>
      </c>
      <c r="P110" s="30">
        <v>19000</v>
      </c>
      <c r="Q110" s="13">
        <v>1</v>
      </c>
      <c r="R110" s="13" t="s">
        <v>1492</v>
      </c>
      <c r="S110" s="30">
        <v>345</v>
      </c>
      <c r="T110" s="30">
        <v>22300</v>
      </c>
      <c r="U110" s="30">
        <v>37000</v>
      </c>
      <c r="V110" s="30">
        <v>3000000</v>
      </c>
      <c r="W110">
        <f t="shared" si="5"/>
        <v>1</v>
      </c>
      <c r="X110" t="b">
        <f t="shared" si="6"/>
        <v>0</v>
      </c>
      <c r="Y110" t="b">
        <f t="shared" si="7"/>
        <v>0</v>
      </c>
      <c r="Z110" t="b">
        <f t="shared" si="8"/>
        <v>0</v>
      </c>
      <c r="AA110" t="b">
        <f t="shared" si="9"/>
        <v>0</v>
      </c>
    </row>
    <row r="111" spans="1:27" ht="27.6" thickBot="1">
      <c r="A111" s="13" t="s">
        <v>1493</v>
      </c>
      <c r="B111" s="13" t="s">
        <v>1166</v>
      </c>
      <c r="C111" s="13" t="s">
        <v>1165</v>
      </c>
      <c r="D111" s="13">
        <v>1</v>
      </c>
      <c r="E111" s="30" t="s">
        <v>1166</v>
      </c>
      <c r="F111" s="13">
        <v>0</v>
      </c>
      <c r="G111" s="13" t="s">
        <v>732</v>
      </c>
      <c r="H111" s="13" t="s">
        <v>707</v>
      </c>
      <c r="I111" s="13">
        <v>1</v>
      </c>
      <c r="J111" s="13" t="s">
        <v>1494</v>
      </c>
      <c r="K111" s="30">
        <v>4012</v>
      </c>
      <c r="L111" s="30">
        <v>44000</v>
      </c>
      <c r="M111" s="13">
        <v>1</v>
      </c>
      <c r="N111" s="13" t="s">
        <v>1495</v>
      </c>
      <c r="O111" s="30">
        <v>140000</v>
      </c>
      <c r="P111" s="30">
        <v>140000</v>
      </c>
      <c r="Q111" s="13">
        <v>1</v>
      </c>
      <c r="R111" s="13" t="s">
        <v>1496</v>
      </c>
      <c r="S111" s="30">
        <v>90</v>
      </c>
      <c r="T111" s="30">
        <v>58000</v>
      </c>
      <c r="U111" s="33">
        <v>0</v>
      </c>
      <c r="V111" s="30">
        <v>138000000</v>
      </c>
      <c r="W111">
        <f t="shared" si="5"/>
        <v>1</v>
      </c>
      <c r="X111" t="b">
        <f t="shared" si="6"/>
        <v>0</v>
      </c>
      <c r="Y111" t="b">
        <f t="shared" si="7"/>
        <v>0</v>
      </c>
      <c r="Z111" t="b">
        <f t="shared" si="8"/>
        <v>0</v>
      </c>
      <c r="AA111" t="b">
        <f t="shared" si="9"/>
        <v>0</v>
      </c>
    </row>
    <row r="112" spans="1:27" ht="27.6" thickBot="1">
      <c r="A112" s="13" t="s">
        <v>1497</v>
      </c>
      <c r="B112" s="13" t="s">
        <v>1166</v>
      </c>
      <c r="C112" s="13" t="s">
        <v>1165</v>
      </c>
      <c r="D112" s="13">
        <v>1</v>
      </c>
      <c r="E112" s="30" t="s">
        <v>1166</v>
      </c>
      <c r="F112" s="13">
        <v>0</v>
      </c>
      <c r="G112" s="13" t="s">
        <v>707</v>
      </c>
      <c r="H112" s="13" t="s">
        <v>664</v>
      </c>
      <c r="I112" s="13">
        <v>1</v>
      </c>
      <c r="J112" s="13" t="s">
        <v>1498</v>
      </c>
      <c r="K112" s="30">
        <v>63</v>
      </c>
      <c r="L112" s="30">
        <v>4700</v>
      </c>
      <c r="M112" s="13">
        <v>1</v>
      </c>
      <c r="N112" s="13" t="s">
        <v>1499</v>
      </c>
      <c r="O112" s="30">
        <v>5300</v>
      </c>
      <c r="P112" s="30">
        <v>5300</v>
      </c>
      <c r="Q112" s="13">
        <v>1</v>
      </c>
      <c r="R112" s="13" t="s">
        <v>1500</v>
      </c>
      <c r="S112" s="30">
        <v>118</v>
      </c>
      <c r="T112" s="30">
        <v>25900</v>
      </c>
      <c r="U112" s="30">
        <v>54000</v>
      </c>
      <c r="V112" s="30">
        <v>30800000</v>
      </c>
      <c r="W112">
        <f t="shared" si="5"/>
        <v>1</v>
      </c>
      <c r="X112" t="b">
        <f t="shared" si="6"/>
        <v>0</v>
      </c>
      <c r="Y112" t="b">
        <f t="shared" si="7"/>
        <v>0</v>
      </c>
      <c r="Z112" t="b">
        <f t="shared" si="8"/>
        <v>0</v>
      </c>
      <c r="AA112" t="b">
        <f t="shared" si="9"/>
        <v>0</v>
      </c>
    </row>
    <row r="113" spans="1:27" ht="15" thickBot="1">
      <c r="A113" s="13" t="s">
        <v>1501</v>
      </c>
      <c r="B113" s="13" t="s">
        <v>1166</v>
      </c>
      <c r="C113" s="13" t="s">
        <v>1165</v>
      </c>
      <c r="D113" s="13">
        <v>1</v>
      </c>
      <c r="E113" s="30" t="s">
        <v>1166</v>
      </c>
      <c r="F113" s="13">
        <v>0</v>
      </c>
      <c r="G113" s="13" t="s">
        <v>707</v>
      </c>
      <c r="H113" s="13" t="s">
        <v>664</v>
      </c>
      <c r="I113" s="13">
        <v>1</v>
      </c>
      <c r="J113" s="13" t="s">
        <v>1502</v>
      </c>
      <c r="K113" s="30">
        <v>2863</v>
      </c>
      <c r="L113" s="30">
        <v>901</v>
      </c>
      <c r="M113" s="13">
        <v>1</v>
      </c>
      <c r="N113" s="13" t="s">
        <v>1502</v>
      </c>
      <c r="O113" s="30">
        <v>1100</v>
      </c>
      <c r="P113" s="30">
        <v>1100</v>
      </c>
      <c r="Q113" s="13">
        <v>1</v>
      </c>
      <c r="R113" s="13" t="s">
        <v>1502</v>
      </c>
      <c r="S113" s="30">
        <v>250</v>
      </c>
      <c r="T113" s="30">
        <v>5900</v>
      </c>
      <c r="U113" s="33">
        <v>0</v>
      </c>
      <c r="V113" s="30">
        <v>506000</v>
      </c>
      <c r="W113">
        <f t="shared" si="5"/>
        <v>1</v>
      </c>
      <c r="X113" t="b">
        <f t="shared" si="6"/>
        <v>0</v>
      </c>
      <c r="Y113" t="b">
        <f t="shared" si="7"/>
        <v>0</v>
      </c>
      <c r="Z113" t="b">
        <f t="shared" si="8"/>
        <v>0</v>
      </c>
      <c r="AA113" t="b">
        <f t="shared" si="9"/>
        <v>0</v>
      </c>
    </row>
    <row r="114" spans="1:27" ht="15" thickBot="1">
      <c r="A114" s="13" t="s">
        <v>1503</v>
      </c>
      <c r="B114" s="13" t="s">
        <v>1166</v>
      </c>
      <c r="C114" s="13" t="s">
        <v>1165</v>
      </c>
      <c r="D114" s="13">
        <v>1</v>
      </c>
      <c r="E114" s="30" t="s">
        <v>1166</v>
      </c>
      <c r="F114" s="13">
        <v>1</v>
      </c>
      <c r="G114" s="13" t="s">
        <v>664</v>
      </c>
      <c r="H114" s="15"/>
      <c r="I114" s="13">
        <v>1</v>
      </c>
      <c r="J114" s="13" t="s">
        <v>1504</v>
      </c>
      <c r="K114" s="30">
        <v>6236</v>
      </c>
      <c r="L114" s="30">
        <v>384000</v>
      </c>
      <c r="M114" s="13">
        <v>1</v>
      </c>
      <c r="N114" s="13" t="s">
        <v>1505</v>
      </c>
      <c r="O114" s="30">
        <v>470000</v>
      </c>
      <c r="P114" s="30">
        <v>466000</v>
      </c>
      <c r="Q114" s="13">
        <v>1</v>
      </c>
      <c r="R114" s="13" t="s">
        <v>1506</v>
      </c>
      <c r="S114" s="30">
        <v>1089</v>
      </c>
      <c r="T114" s="30">
        <v>641000</v>
      </c>
      <c r="U114" s="30">
        <v>2100000</v>
      </c>
      <c r="V114" s="30">
        <v>400000000</v>
      </c>
      <c r="W114">
        <f t="shared" si="5"/>
        <v>1</v>
      </c>
      <c r="X114" t="b">
        <f t="shared" si="6"/>
        <v>1</v>
      </c>
      <c r="Y114" t="b">
        <f t="shared" si="7"/>
        <v>0</v>
      </c>
      <c r="Z114" t="b">
        <f t="shared" si="8"/>
        <v>1</v>
      </c>
      <c r="AA114" t="b">
        <f t="shared" si="9"/>
        <v>1</v>
      </c>
    </row>
    <row r="115" spans="1:27" ht="15" thickBot="1">
      <c r="A115" s="13" t="s">
        <v>1507</v>
      </c>
      <c r="B115" s="13">
        <v>28</v>
      </c>
      <c r="C115" s="13" t="s">
        <v>1165</v>
      </c>
      <c r="D115" s="13">
        <v>1</v>
      </c>
      <c r="E115" s="30" t="s">
        <v>1166</v>
      </c>
      <c r="F115" s="13">
        <v>1</v>
      </c>
      <c r="G115" s="13" t="s">
        <v>1439</v>
      </c>
      <c r="H115" s="13" t="s">
        <v>1283</v>
      </c>
      <c r="I115" s="13">
        <v>1</v>
      </c>
      <c r="J115" s="13" t="s">
        <v>1508</v>
      </c>
      <c r="K115" s="30">
        <v>6500</v>
      </c>
      <c r="L115" s="30">
        <v>2680000</v>
      </c>
      <c r="M115" s="13">
        <v>1</v>
      </c>
      <c r="N115" s="13" t="s">
        <v>1508</v>
      </c>
      <c r="O115" s="30">
        <v>485000</v>
      </c>
      <c r="P115" s="30">
        <v>491000</v>
      </c>
      <c r="Q115" s="13">
        <v>1</v>
      </c>
      <c r="R115" s="13" t="s">
        <v>1508</v>
      </c>
      <c r="S115" s="30">
        <v>32</v>
      </c>
      <c r="T115" s="30">
        <v>5800000</v>
      </c>
      <c r="U115" s="30">
        <v>1300000</v>
      </c>
      <c r="V115" s="30">
        <v>522000000</v>
      </c>
      <c r="W115">
        <f t="shared" si="5"/>
        <v>1</v>
      </c>
      <c r="X115" t="b">
        <f t="shared" si="6"/>
        <v>1</v>
      </c>
      <c r="Y115" t="b">
        <f t="shared" si="7"/>
        <v>0</v>
      </c>
      <c r="Z115" t="b">
        <f t="shared" si="8"/>
        <v>1</v>
      </c>
      <c r="AA115" t="b">
        <f t="shared" si="9"/>
        <v>1</v>
      </c>
    </row>
    <row r="116" spans="1:27" ht="27.6" thickBot="1">
      <c r="A116" s="13" t="s">
        <v>1509</v>
      </c>
      <c r="B116" s="13" t="s">
        <v>1166</v>
      </c>
      <c r="C116" s="13" t="s">
        <v>1165</v>
      </c>
      <c r="D116" s="13">
        <v>1</v>
      </c>
      <c r="E116" s="30" t="s">
        <v>1166</v>
      </c>
      <c r="F116" s="13">
        <v>1</v>
      </c>
      <c r="G116" s="13" t="s">
        <v>1510</v>
      </c>
      <c r="H116" s="13" t="s">
        <v>732</v>
      </c>
      <c r="I116" s="13">
        <v>1</v>
      </c>
      <c r="J116" s="13" t="s">
        <v>1511</v>
      </c>
      <c r="K116" s="30">
        <v>198</v>
      </c>
      <c r="L116" s="30">
        <v>4100</v>
      </c>
      <c r="M116" s="13">
        <v>1</v>
      </c>
      <c r="N116" s="13" t="s">
        <v>1512</v>
      </c>
      <c r="O116" s="30">
        <v>68000</v>
      </c>
      <c r="P116" s="30">
        <v>70000</v>
      </c>
      <c r="Q116" s="13">
        <v>1</v>
      </c>
      <c r="R116" s="13" t="s">
        <v>1513</v>
      </c>
      <c r="S116" s="30">
        <v>52</v>
      </c>
      <c r="T116" s="30">
        <v>61400</v>
      </c>
      <c r="U116" s="30">
        <v>122000</v>
      </c>
      <c r="V116" s="30">
        <v>56000000</v>
      </c>
      <c r="W116">
        <f t="shared" si="5"/>
        <v>1</v>
      </c>
      <c r="X116" t="b">
        <f t="shared" si="6"/>
        <v>0</v>
      </c>
      <c r="Y116" t="b">
        <f t="shared" si="7"/>
        <v>0</v>
      </c>
      <c r="Z116" t="b">
        <f t="shared" si="8"/>
        <v>0</v>
      </c>
      <c r="AA116" t="b">
        <f t="shared" si="9"/>
        <v>0</v>
      </c>
    </row>
    <row r="117" spans="1:27" ht="15" thickBot="1">
      <c r="A117" s="13" t="s">
        <v>1514</v>
      </c>
      <c r="B117" s="13" t="s">
        <v>1166</v>
      </c>
      <c r="C117" s="13" t="s">
        <v>1165</v>
      </c>
      <c r="D117" s="13">
        <v>1</v>
      </c>
      <c r="E117" s="30" t="s">
        <v>1166</v>
      </c>
      <c r="F117" s="13">
        <v>2</v>
      </c>
      <c r="G117" s="16" t="s">
        <v>1515</v>
      </c>
      <c r="H117" s="15"/>
      <c r="I117" s="13">
        <v>1</v>
      </c>
      <c r="J117" s="13" t="s">
        <v>1516</v>
      </c>
      <c r="K117" s="30">
        <v>218</v>
      </c>
      <c r="L117" s="30">
        <v>39100</v>
      </c>
      <c r="M117" s="13">
        <v>0</v>
      </c>
      <c r="N117" s="15"/>
      <c r="O117" s="33">
        <v>0</v>
      </c>
      <c r="P117" s="33">
        <v>0</v>
      </c>
      <c r="Q117" s="13">
        <v>1</v>
      </c>
      <c r="R117" s="13" t="s">
        <v>1516</v>
      </c>
      <c r="S117" s="30">
        <v>515</v>
      </c>
      <c r="T117" s="30">
        <v>98300</v>
      </c>
      <c r="U117" s="33">
        <v>0</v>
      </c>
      <c r="V117" s="30">
        <v>4700000</v>
      </c>
      <c r="W117">
        <f t="shared" si="5"/>
        <v>1</v>
      </c>
      <c r="X117" t="b">
        <f t="shared" si="6"/>
        <v>0</v>
      </c>
      <c r="Y117" t="b">
        <f t="shared" si="7"/>
        <v>0</v>
      </c>
      <c r="Z117" t="b">
        <f t="shared" si="8"/>
        <v>0</v>
      </c>
      <c r="AA117" t="b">
        <f t="shared" si="9"/>
        <v>0</v>
      </c>
    </row>
    <row r="118" spans="1:27" ht="27.6" thickBot="1">
      <c r="A118" s="13" t="s">
        <v>629</v>
      </c>
      <c r="B118" s="13" t="s">
        <v>1166</v>
      </c>
      <c r="C118" s="13" t="s">
        <v>1165</v>
      </c>
      <c r="D118" s="13">
        <v>1</v>
      </c>
      <c r="E118" s="30" t="s">
        <v>1166</v>
      </c>
      <c r="F118" s="13">
        <v>8</v>
      </c>
      <c r="G118" s="13" t="s">
        <v>1517</v>
      </c>
      <c r="H118" s="13" t="s">
        <v>688</v>
      </c>
      <c r="I118" s="13">
        <v>1</v>
      </c>
      <c r="J118" s="13" t="s">
        <v>1518</v>
      </c>
      <c r="K118" s="30">
        <v>1600</v>
      </c>
      <c r="L118" s="30">
        <v>525000</v>
      </c>
      <c r="M118" s="13">
        <v>1</v>
      </c>
      <c r="N118" s="13" t="s">
        <v>1518</v>
      </c>
      <c r="O118" s="30">
        <v>7500000</v>
      </c>
      <c r="P118" s="30">
        <v>6900000</v>
      </c>
      <c r="Q118" s="13">
        <v>1</v>
      </c>
      <c r="R118" s="13" t="s">
        <v>1518</v>
      </c>
      <c r="S118" s="30">
        <v>893</v>
      </c>
      <c r="T118" s="30">
        <v>527000</v>
      </c>
      <c r="U118" s="30">
        <v>2300000</v>
      </c>
      <c r="V118" s="30">
        <v>1300000000</v>
      </c>
      <c r="W118">
        <f t="shared" si="5"/>
        <v>1</v>
      </c>
      <c r="X118" t="b">
        <f t="shared" si="6"/>
        <v>1</v>
      </c>
      <c r="Y118" t="b">
        <f t="shared" si="7"/>
        <v>1</v>
      </c>
      <c r="Z118" t="b">
        <f t="shared" si="8"/>
        <v>1</v>
      </c>
      <c r="AA118" t="b">
        <f t="shared" si="9"/>
        <v>1</v>
      </c>
    </row>
    <row r="119" spans="1:27" ht="15" thickBot="1">
      <c r="A119" s="13" t="s">
        <v>1519</v>
      </c>
      <c r="B119" s="13" t="s">
        <v>1166</v>
      </c>
      <c r="C119" s="13" t="s">
        <v>1165</v>
      </c>
      <c r="D119" s="13">
        <v>1</v>
      </c>
      <c r="E119" s="30" t="s">
        <v>1166</v>
      </c>
      <c r="F119" s="13">
        <v>0</v>
      </c>
      <c r="G119" s="13" t="s">
        <v>766</v>
      </c>
      <c r="H119" s="15"/>
      <c r="I119" s="13">
        <v>1</v>
      </c>
      <c r="J119" s="13" t="s">
        <v>1520</v>
      </c>
      <c r="K119" s="30">
        <v>1800</v>
      </c>
      <c r="L119" s="30">
        <v>4576</v>
      </c>
      <c r="M119" s="13">
        <v>1</v>
      </c>
      <c r="N119" s="13" t="s">
        <v>1520</v>
      </c>
      <c r="O119" s="30">
        <v>5500</v>
      </c>
      <c r="P119" s="30">
        <v>5500</v>
      </c>
      <c r="Q119" s="13">
        <v>1</v>
      </c>
      <c r="R119" s="13" t="s">
        <v>1520</v>
      </c>
      <c r="S119" s="30">
        <v>392</v>
      </c>
      <c r="T119" s="30">
        <v>5900</v>
      </c>
      <c r="U119" s="30">
        <v>2100</v>
      </c>
      <c r="V119" s="30">
        <v>1200000</v>
      </c>
      <c r="W119">
        <f t="shared" si="5"/>
        <v>1</v>
      </c>
      <c r="X119" t="b">
        <f t="shared" si="6"/>
        <v>0</v>
      </c>
      <c r="Y119" t="b">
        <f t="shared" si="7"/>
        <v>0</v>
      </c>
      <c r="Z119" t="b">
        <f t="shared" si="8"/>
        <v>0</v>
      </c>
      <c r="AA119" t="b">
        <f t="shared" si="9"/>
        <v>0</v>
      </c>
    </row>
    <row r="120" spans="1:27" ht="15" thickBot="1">
      <c r="A120" s="13" t="s">
        <v>1521</v>
      </c>
      <c r="B120" s="13">
        <v>28</v>
      </c>
      <c r="C120" s="13" t="s">
        <v>1165</v>
      </c>
      <c r="D120" s="13">
        <v>1</v>
      </c>
      <c r="E120" s="30" t="s">
        <v>1166</v>
      </c>
      <c r="F120" s="13">
        <v>3</v>
      </c>
      <c r="G120" s="13" t="s">
        <v>1183</v>
      </c>
      <c r="H120" s="13" t="s">
        <v>1522</v>
      </c>
      <c r="I120" s="13">
        <v>1</v>
      </c>
      <c r="J120" s="13" t="s">
        <v>1523</v>
      </c>
      <c r="K120" s="30">
        <v>4600</v>
      </c>
      <c r="L120" s="30">
        <v>244000</v>
      </c>
      <c r="M120" s="13">
        <v>1</v>
      </c>
      <c r="N120" s="13" t="s">
        <v>1524</v>
      </c>
      <c r="O120" s="30">
        <v>710000</v>
      </c>
      <c r="P120" s="30">
        <v>694000</v>
      </c>
      <c r="Q120" s="13">
        <v>1</v>
      </c>
      <c r="R120" s="13" t="s">
        <v>1523</v>
      </c>
      <c r="S120" s="30">
        <v>1028</v>
      </c>
      <c r="T120" s="30">
        <v>365000</v>
      </c>
      <c r="U120" s="33">
        <v>0</v>
      </c>
      <c r="V120" s="30">
        <v>363000000</v>
      </c>
      <c r="W120">
        <f t="shared" si="5"/>
        <v>1</v>
      </c>
      <c r="X120" t="b">
        <f t="shared" si="6"/>
        <v>1</v>
      </c>
      <c r="Y120" t="b">
        <f t="shared" si="7"/>
        <v>0</v>
      </c>
      <c r="Z120" t="b">
        <f t="shared" si="8"/>
        <v>0</v>
      </c>
      <c r="AA120" t="b">
        <f t="shared" si="9"/>
        <v>1</v>
      </c>
    </row>
    <row r="121" spans="1:27" ht="15" thickBot="1">
      <c r="A121" s="13" t="s">
        <v>1525</v>
      </c>
      <c r="B121" s="13" t="s">
        <v>1166</v>
      </c>
      <c r="C121" s="13" t="s">
        <v>1165</v>
      </c>
      <c r="D121" s="13">
        <v>1</v>
      </c>
      <c r="E121" s="30" t="s">
        <v>1166</v>
      </c>
      <c r="F121" s="13">
        <v>0</v>
      </c>
      <c r="G121" s="13" t="s">
        <v>709</v>
      </c>
      <c r="H121" s="15"/>
      <c r="I121" s="13">
        <v>1</v>
      </c>
      <c r="J121" s="13" t="s">
        <v>1526</v>
      </c>
      <c r="K121" s="30">
        <v>457</v>
      </c>
      <c r="L121" s="30">
        <v>374</v>
      </c>
      <c r="M121" s="13">
        <v>1</v>
      </c>
      <c r="N121" s="13" t="s">
        <v>1526</v>
      </c>
      <c r="O121" s="30">
        <v>777</v>
      </c>
      <c r="P121" s="30">
        <v>814</v>
      </c>
      <c r="Q121" s="13">
        <v>1</v>
      </c>
      <c r="R121" s="13" t="s">
        <v>1526</v>
      </c>
      <c r="S121" s="30">
        <v>291</v>
      </c>
      <c r="T121" s="30">
        <v>13600</v>
      </c>
      <c r="U121" s="33">
        <v>0</v>
      </c>
      <c r="V121" s="33">
        <v>0</v>
      </c>
      <c r="W121">
        <f t="shared" si="5"/>
        <v>1</v>
      </c>
      <c r="X121" t="b">
        <f t="shared" si="6"/>
        <v>0</v>
      </c>
      <c r="Y121" t="b">
        <f t="shared" si="7"/>
        <v>0</v>
      </c>
      <c r="Z121" t="b">
        <f t="shared" si="8"/>
        <v>0</v>
      </c>
      <c r="AA121" t="b">
        <f t="shared" si="9"/>
        <v>0</v>
      </c>
    </row>
    <row r="122" spans="1:27" ht="15" thickBot="1">
      <c r="A122" s="13" t="s">
        <v>1527</v>
      </c>
      <c r="B122" s="13">
        <v>23</v>
      </c>
      <c r="C122" s="13" t="s">
        <v>1165</v>
      </c>
      <c r="D122" s="13">
        <v>1</v>
      </c>
      <c r="E122" s="30" t="s">
        <v>1166</v>
      </c>
      <c r="F122" s="13">
        <v>3</v>
      </c>
      <c r="G122" s="13" t="s">
        <v>707</v>
      </c>
      <c r="H122" s="15"/>
      <c r="I122" s="13">
        <v>1</v>
      </c>
      <c r="J122" s="13" t="s">
        <v>1528</v>
      </c>
      <c r="K122" s="30">
        <v>18400</v>
      </c>
      <c r="L122" s="30">
        <v>10900</v>
      </c>
      <c r="M122" s="13">
        <v>1</v>
      </c>
      <c r="N122" s="13" t="s">
        <v>1529</v>
      </c>
      <c r="O122" s="30">
        <v>6000</v>
      </c>
      <c r="P122" s="30">
        <v>6000</v>
      </c>
      <c r="Q122" s="13">
        <v>1</v>
      </c>
      <c r="R122" s="13" t="s">
        <v>1530</v>
      </c>
      <c r="S122" s="30">
        <v>42</v>
      </c>
      <c r="T122" s="30">
        <v>134000</v>
      </c>
      <c r="U122" s="30">
        <v>59000</v>
      </c>
      <c r="V122" s="30">
        <v>3900000</v>
      </c>
      <c r="W122">
        <f t="shared" si="5"/>
        <v>1</v>
      </c>
      <c r="X122" t="b">
        <f t="shared" si="6"/>
        <v>0</v>
      </c>
      <c r="Y122" t="b">
        <f t="shared" si="7"/>
        <v>0</v>
      </c>
      <c r="Z122" t="b">
        <f t="shared" si="8"/>
        <v>0</v>
      </c>
      <c r="AA122" t="b">
        <f t="shared" si="9"/>
        <v>0</v>
      </c>
    </row>
    <row r="123" spans="1:27" ht="15" thickBot="1">
      <c r="A123" s="13" t="s">
        <v>1531</v>
      </c>
      <c r="B123" s="13">
        <v>24</v>
      </c>
      <c r="C123" s="13" t="s">
        <v>1165</v>
      </c>
      <c r="D123" s="13">
        <v>1</v>
      </c>
      <c r="E123" s="30" t="s">
        <v>1166</v>
      </c>
      <c r="F123" s="13">
        <v>1</v>
      </c>
      <c r="G123" s="13" t="s">
        <v>709</v>
      </c>
      <c r="H123" s="15"/>
      <c r="I123" s="13">
        <v>1</v>
      </c>
      <c r="J123" s="13" t="s">
        <v>1532</v>
      </c>
      <c r="K123" s="30">
        <v>63000</v>
      </c>
      <c r="L123" s="30">
        <v>152000</v>
      </c>
      <c r="M123" s="13">
        <v>1</v>
      </c>
      <c r="N123" s="13" t="s">
        <v>1533</v>
      </c>
      <c r="O123" s="30">
        <v>381000</v>
      </c>
      <c r="P123" s="30">
        <v>397000</v>
      </c>
      <c r="Q123" s="13">
        <v>1</v>
      </c>
      <c r="R123" s="13" t="s">
        <v>1532</v>
      </c>
      <c r="S123" s="30">
        <v>383</v>
      </c>
      <c r="T123" s="30">
        <v>884000</v>
      </c>
      <c r="U123" s="30">
        <v>700000</v>
      </c>
      <c r="V123" s="30">
        <v>157000000</v>
      </c>
      <c r="W123">
        <f t="shared" si="5"/>
        <v>1</v>
      </c>
      <c r="X123" t="b">
        <f t="shared" si="6"/>
        <v>0</v>
      </c>
      <c r="Y123" t="b">
        <f t="shared" si="7"/>
        <v>0</v>
      </c>
      <c r="Z123" t="b">
        <f t="shared" si="8"/>
        <v>1</v>
      </c>
      <c r="AA123" t="b">
        <f t="shared" si="9"/>
        <v>1</v>
      </c>
    </row>
    <row r="124" spans="1:27" ht="15" thickBot="1">
      <c r="A124" s="13" t="s">
        <v>1534</v>
      </c>
      <c r="B124" s="13">
        <v>26</v>
      </c>
      <c r="C124" s="13" t="s">
        <v>1165</v>
      </c>
      <c r="D124" s="13">
        <v>1</v>
      </c>
      <c r="E124" s="30" t="s">
        <v>1166</v>
      </c>
      <c r="F124" s="13">
        <v>3</v>
      </c>
      <c r="G124" s="13" t="s">
        <v>664</v>
      </c>
      <c r="H124" s="13" t="s">
        <v>1420</v>
      </c>
      <c r="I124" s="13">
        <v>1</v>
      </c>
      <c r="J124" s="13" t="s">
        <v>1535</v>
      </c>
      <c r="K124" s="30">
        <v>3715</v>
      </c>
      <c r="L124" s="30">
        <v>18000</v>
      </c>
      <c r="M124" s="13">
        <v>1</v>
      </c>
      <c r="N124" s="13" t="s">
        <v>1535</v>
      </c>
      <c r="O124" s="30">
        <v>56000</v>
      </c>
      <c r="P124" s="30">
        <v>55000</v>
      </c>
      <c r="Q124" s="13">
        <v>1</v>
      </c>
      <c r="R124" s="13" t="s">
        <v>1535</v>
      </c>
      <c r="S124" s="30">
        <v>1167</v>
      </c>
      <c r="T124" s="30">
        <v>80600</v>
      </c>
      <c r="U124" s="30">
        <v>120000</v>
      </c>
      <c r="V124" s="30">
        <v>30000000</v>
      </c>
      <c r="W124">
        <f t="shared" si="5"/>
        <v>1</v>
      </c>
      <c r="X124" t="b">
        <f t="shared" si="6"/>
        <v>0</v>
      </c>
      <c r="Y124" t="b">
        <f t="shared" si="7"/>
        <v>0</v>
      </c>
      <c r="Z124" t="b">
        <f t="shared" si="8"/>
        <v>0</v>
      </c>
      <c r="AA124" t="b">
        <f t="shared" si="9"/>
        <v>0</v>
      </c>
    </row>
    <row r="125" spans="1:27" ht="27.6" thickBot="1">
      <c r="A125" s="13" t="s">
        <v>1536</v>
      </c>
      <c r="B125" s="13">
        <v>27</v>
      </c>
      <c r="C125" s="13" t="s">
        <v>1165</v>
      </c>
      <c r="D125" s="13">
        <v>1</v>
      </c>
      <c r="E125" s="30" t="s">
        <v>1166</v>
      </c>
      <c r="F125" s="13">
        <v>3</v>
      </c>
      <c r="G125" s="13" t="s">
        <v>702</v>
      </c>
      <c r="H125" s="13" t="s">
        <v>725</v>
      </c>
      <c r="I125" s="13">
        <v>1</v>
      </c>
      <c r="J125" s="13" t="s">
        <v>1537</v>
      </c>
      <c r="K125" s="30">
        <v>2488</v>
      </c>
      <c r="L125" s="30">
        <v>52100</v>
      </c>
      <c r="M125" s="13">
        <v>1</v>
      </c>
      <c r="N125" s="13" t="s">
        <v>1538</v>
      </c>
      <c r="O125" s="30">
        <v>123000</v>
      </c>
      <c r="P125" s="30">
        <v>125000</v>
      </c>
      <c r="Q125" s="13">
        <v>1</v>
      </c>
      <c r="R125" s="13" t="s">
        <v>1539</v>
      </c>
      <c r="S125" s="30">
        <v>928</v>
      </c>
      <c r="T125" s="30">
        <v>175000</v>
      </c>
      <c r="U125" s="30">
        <v>69000</v>
      </c>
      <c r="V125" s="30">
        <v>34000000</v>
      </c>
      <c r="W125">
        <f t="shared" si="5"/>
        <v>1</v>
      </c>
      <c r="X125" t="b">
        <f t="shared" si="6"/>
        <v>0</v>
      </c>
      <c r="Y125" t="b">
        <f t="shared" si="7"/>
        <v>0</v>
      </c>
      <c r="Z125" t="b">
        <f t="shared" si="8"/>
        <v>0</v>
      </c>
      <c r="AA125" t="b">
        <f t="shared" si="9"/>
        <v>0</v>
      </c>
    </row>
    <row r="126" spans="1:27" ht="15" thickBot="1">
      <c r="A126" s="13" t="s">
        <v>213</v>
      </c>
      <c r="B126" s="13">
        <v>40</v>
      </c>
      <c r="C126" s="13" t="s">
        <v>1165</v>
      </c>
      <c r="D126" s="13">
        <v>1</v>
      </c>
      <c r="E126" s="30" t="s">
        <v>1166</v>
      </c>
      <c r="F126" s="13">
        <v>19</v>
      </c>
      <c r="G126" s="13" t="s">
        <v>707</v>
      </c>
      <c r="H126" s="13" t="s">
        <v>664</v>
      </c>
      <c r="I126" s="13">
        <v>1</v>
      </c>
      <c r="J126" s="13" t="s">
        <v>1035</v>
      </c>
      <c r="K126" s="30">
        <v>5800</v>
      </c>
      <c r="L126" s="30">
        <v>12400000</v>
      </c>
      <c r="M126" s="13">
        <v>1</v>
      </c>
      <c r="N126" s="13" t="s">
        <v>1035</v>
      </c>
      <c r="O126" s="30">
        <v>44000000</v>
      </c>
      <c r="P126" s="30">
        <v>41000000</v>
      </c>
      <c r="Q126" s="13">
        <v>1</v>
      </c>
      <c r="R126" s="13" t="s">
        <v>1035</v>
      </c>
      <c r="S126" s="30">
        <v>91</v>
      </c>
      <c r="T126" s="30">
        <v>8200000</v>
      </c>
      <c r="U126" s="33">
        <v>0</v>
      </c>
      <c r="V126" s="30">
        <v>2800000000</v>
      </c>
      <c r="W126">
        <f t="shared" si="5"/>
        <v>1</v>
      </c>
      <c r="X126" t="b">
        <f t="shared" si="6"/>
        <v>1</v>
      </c>
      <c r="Y126" t="b">
        <f t="shared" si="7"/>
        <v>1</v>
      </c>
      <c r="Z126" t="b">
        <f t="shared" si="8"/>
        <v>1</v>
      </c>
      <c r="AA126" t="b">
        <f t="shared" si="9"/>
        <v>1</v>
      </c>
    </row>
    <row r="127" spans="1:27" ht="27.6" thickBot="1">
      <c r="A127" s="13" t="s">
        <v>1540</v>
      </c>
      <c r="B127" s="13" t="s">
        <v>1166</v>
      </c>
      <c r="C127" s="13" t="s">
        <v>1165</v>
      </c>
      <c r="D127" s="13">
        <v>1</v>
      </c>
      <c r="E127" s="30" t="s">
        <v>1166</v>
      </c>
      <c r="F127" s="13" t="s">
        <v>1166</v>
      </c>
      <c r="G127" s="15"/>
      <c r="H127" s="15"/>
      <c r="I127" s="13">
        <v>1</v>
      </c>
      <c r="J127" s="13" t="s">
        <v>1541</v>
      </c>
      <c r="K127" s="30">
        <v>1118</v>
      </c>
      <c r="L127" s="30">
        <v>1779</v>
      </c>
      <c r="M127" s="13">
        <v>1</v>
      </c>
      <c r="N127" s="13" t="s">
        <v>1542</v>
      </c>
      <c r="O127" s="30">
        <v>2600</v>
      </c>
      <c r="P127" s="30">
        <v>2700</v>
      </c>
      <c r="Q127" s="13">
        <v>1</v>
      </c>
      <c r="R127" s="13" t="s">
        <v>1543</v>
      </c>
      <c r="S127" s="30">
        <v>33</v>
      </c>
      <c r="T127" s="30">
        <v>11300</v>
      </c>
      <c r="U127" s="30">
        <v>16000</v>
      </c>
      <c r="V127" s="30">
        <v>3000000</v>
      </c>
      <c r="W127">
        <f t="shared" si="5"/>
        <v>1</v>
      </c>
      <c r="X127" t="b">
        <f t="shared" si="6"/>
        <v>0</v>
      </c>
      <c r="Y127" t="b">
        <f t="shared" si="7"/>
        <v>0</v>
      </c>
      <c r="Z127" t="b">
        <f t="shared" si="8"/>
        <v>0</v>
      </c>
      <c r="AA127" t="b">
        <f t="shared" si="9"/>
        <v>0</v>
      </c>
    </row>
    <row r="128" spans="1:27" ht="15" thickBot="1">
      <c r="A128" s="13" t="s">
        <v>1544</v>
      </c>
      <c r="B128" s="13">
        <v>30</v>
      </c>
      <c r="C128" s="13" t="s">
        <v>1165</v>
      </c>
      <c r="D128" s="13">
        <v>1</v>
      </c>
      <c r="E128" s="30" t="s">
        <v>1166</v>
      </c>
      <c r="F128" s="13">
        <v>0</v>
      </c>
      <c r="G128" s="13" t="s">
        <v>1545</v>
      </c>
      <c r="H128" s="13" t="s">
        <v>1174</v>
      </c>
      <c r="I128" s="13">
        <v>1</v>
      </c>
      <c r="J128" s="13" t="s">
        <v>1546</v>
      </c>
      <c r="K128" s="30">
        <v>8587</v>
      </c>
      <c r="L128" s="30">
        <v>20000</v>
      </c>
      <c r="M128" s="13">
        <v>1</v>
      </c>
      <c r="N128" s="13" t="s">
        <v>1546</v>
      </c>
      <c r="O128" s="30">
        <v>164000</v>
      </c>
      <c r="P128" s="30">
        <v>163000</v>
      </c>
      <c r="Q128" s="13">
        <v>1</v>
      </c>
      <c r="R128" s="13" t="s">
        <v>1546</v>
      </c>
      <c r="S128" s="30">
        <v>580</v>
      </c>
      <c r="T128" s="30">
        <v>30600</v>
      </c>
      <c r="U128" s="30">
        <v>36000</v>
      </c>
      <c r="V128" s="30">
        <v>5000000</v>
      </c>
      <c r="W128">
        <f t="shared" si="5"/>
        <v>1</v>
      </c>
      <c r="X128" t="b">
        <f t="shared" si="6"/>
        <v>0</v>
      </c>
      <c r="Y128" t="b">
        <f t="shared" si="7"/>
        <v>0</v>
      </c>
      <c r="Z128" t="b">
        <f t="shared" si="8"/>
        <v>0</v>
      </c>
      <c r="AA128" t="b">
        <f t="shared" si="9"/>
        <v>0</v>
      </c>
    </row>
    <row r="129" spans="1:27" ht="27.6" thickBot="1">
      <c r="A129" s="13" t="s">
        <v>645</v>
      </c>
      <c r="B129" s="13" t="s">
        <v>1166</v>
      </c>
      <c r="C129" s="13" t="s">
        <v>1165</v>
      </c>
      <c r="D129" s="13">
        <v>1</v>
      </c>
      <c r="E129" s="30" t="s">
        <v>1166</v>
      </c>
      <c r="F129" s="13">
        <v>6</v>
      </c>
      <c r="G129" s="13" t="s">
        <v>711</v>
      </c>
      <c r="H129" s="13" t="s">
        <v>1337</v>
      </c>
      <c r="I129" s="13">
        <v>1</v>
      </c>
      <c r="J129" s="13" t="s">
        <v>1547</v>
      </c>
      <c r="K129" s="30">
        <v>808</v>
      </c>
      <c r="L129" s="30">
        <v>206000</v>
      </c>
      <c r="M129" s="13">
        <v>1</v>
      </c>
      <c r="N129" s="13" t="s">
        <v>1548</v>
      </c>
      <c r="O129" s="30">
        <v>450000</v>
      </c>
      <c r="P129" s="30">
        <v>430000</v>
      </c>
      <c r="Q129" s="13">
        <v>1</v>
      </c>
      <c r="R129" s="13" t="s">
        <v>1549</v>
      </c>
      <c r="S129" s="30">
        <v>550</v>
      </c>
      <c r="T129" s="30">
        <v>298000</v>
      </c>
      <c r="U129" s="30">
        <v>685000</v>
      </c>
      <c r="V129" s="30">
        <v>441000000</v>
      </c>
      <c r="W129">
        <f t="shared" si="5"/>
        <v>1</v>
      </c>
      <c r="X129" t="b">
        <f t="shared" si="6"/>
        <v>1</v>
      </c>
      <c r="Y129" t="b">
        <f t="shared" si="7"/>
        <v>0</v>
      </c>
      <c r="Z129" t="b">
        <f t="shared" si="8"/>
        <v>0</v>
      </c>
      <c r="AA129" t="b">
        <f t="shared" si="9"/>
        <v>1</v>
      </c>
    </row>
    <row r="130" spans="1:27" ht="40.799999999999997" thickBot="1">
      <c r="A130" s="13" t="s">
        <v>1550</v>
      </c>
      <c r="B130" s="13" t="s">
        <v>1166</v>
      </c>
      <c r="C130" s="13" t="s">
        <v>1165</v>
      </c>
      <c r="D130" s="13">
        <v>1</v>
      </c>
      <c r="E130" s="30" t="s">
        <v>1166</v>
      </c>
      <c r="F130" s="13" t="s">
        <v>1166</v>
      </c>
      <c r="G130" s="15"/>
      <c r="H130" s="15"/>
      <c r="I130" s="13">
        <v>1</v>
      </c>
      <c r="J130" s="13" t="s">
        <v>1551</v>
      </c>
      <c r="K130" s="30">
        <v>292</v>
      </c>
      <c r="L130" s="30">
        <v>907</v>
      </c>
      <c r="M130" s="13">
        <v>1</v>
      </c>
      <c r="N130" s="13" t="s">
        <v>1552</v>
      </c>
      <c r="O130" s="30">
        <v>1000</v>
      </c>
      <c r="P130" s="30">
        <v>1000</v>
      </c>
      <c r="Q130" s="13">
        <v>1</v>
      </c>
      <c r="R130" s="13" t="s">
        <v>1553</v>
      </c>
      <c r="S130" s="30">
        <v>221</v>
      </c>
      <c r="T130" s="30">
        <v>10800</v>
      </c>
      <c r="U130" s="30">
        <v>1500</v>
      </c>
      <c r="V130" s="30">
        <v>323000</v>
      </c>
      <c r="W130">
        <f t="shared" si="5"/>
        <v>1</v>
      </c>
      <c r="X130" t="b">
        <f t="shared" si="6"/>
        <v>0</v>
      </c>
      <c r="Y130" t="b">
        <f t="shared" si="7"/>
        <v>0</v>
      </c>
      <c r="Z130" t="b">
        <f t="shared" si="8"/>
        <v>0</v>
      </c>
      <c r="AA130" t="b">
        <f t="shared" si="9"/>
        <v>0</v>
      </c>
    </row>
    <row r="131" spans="1:27" ht="15" thickBot="1">
      <c r="A131" s="13" t="s">
        <v>1554</v>
      </c>
      <c r="B131" s="13">
        <v>28</v>
      </c>
      <c r="C131" s="13" t="s">
        <v>1165</v>
      </c>
      <c r="D131" s="13">
        <v>1</v>
      </c>
      <c r="E131" s="30" t="s">
        <v>1166</v>
      </c>
      <c r="F131" s="13">
        <v>4</v>
      </c>
      <c r="G131" s="13" t="s">
        <v>1274</v>
      </c>
      <c r="H131" s="13" t="s">
        <v>1275</v>
      </c>
      <c r="I131" s="13">
        <v>1</v>
      </c>
      <c r="J131" s="13" t="s">
        <v>1555</v>
      </c>
      <c r="K131" s="30">
        <v>50800</v>
      </c>
      <c r="L131" s="30">
        <v>4620000</v>
      </c>
      <c r="M131" s="13">
        <v>1</v>
      </c>
      <c r="N131" s="13" t="s">
        <v>1556</v>
      </c>
      <c r="O131" s="30">
        <v>2000000</v>
      </c>
      <c r="P131" s="30">
        <v>2000000</v>
      </c>
      <c r="Q131" s="13">
        <v>1</v>
      </c>
      <c r="R131" s="13" t="s">
        <v>1555</v>
      </c>
      <c r="S131" s="30">
        <v>2011</v>
      </c>
      <c r="T131" s="30">
        <v>7600000</v>
      </c>
      <c r="U131" s="33">
        <v>0</v>
      </c>
      <c r="V131" s="30">
        <v>200000000</v>
      </c>
      <c r="W131">
        <f t="shared" ref="W131:W194" si="10">IF(U131&lt;&gt;"",1,0)</f>
        <v>1</v>
      </c>
      <c r="X131" t="b">
        <f t="shared" ref="X131:X194" si="11">IF(L131&gt;=$AD$4,TRUE,FALSE)</f>
        <v>1</v>
      </c>
      <c r="Y131" t="b">
        <f t="shared" ref="Y131:Y194" si="12">IF(P131&gt;=$AD$5,TRUE,FALSE)</f>
        <v>1</v>
      </c>
      <c r="Z131" t="b">
        <f t="shared" ref="Z131:Z194" si="13">IF(T131&gt;=$AD$6,TRUE,FALSE)</f>
        <v>1</v>
      </c>
      <c r="AA131" t="b">
        <f t="shared" ref="AA131:AA194" si="14">IF(V131&gt;=$AD$7,TRUE,FALSE)</f>
        <v>1</v>
      </c>
    </row>
    <row r="132" spans="1:27" ht="15" thickBot="1">
      <c r="A132" s="13" t="s">
        <v>1557</v>
      </c>
      <c r="B132" s="13" t="s">
        <v>1166</v>
      </c>
      <c r="C132" s="13" t="s">
        <v>1165</v>
      </c>
      <c r="D132" s="13">
        <v>1</v>
      </c>
      <c r="E132" s="30" t="s">
        <v>1166</v>
      </c>
      <c r="F132" s="13">
        <v>2</v>
      </c>
      <c r="G132" s="13" t="s">
        <v>1558</v>
      </c>
      <c r="H132" s="13" t="s">
        <v>1183</v>
      </c>
      <c r="I132" s="13">
        <v>1</v>
      </c>
      <c r="J132" s="13" t="s">
        <v>1559</v>
      </c>
      <c r="K132" s="30">
        <v>3948</v>
      </c>
      <c r="L132" s="30">
        <v>221000</v>
      </c>
      <c r="M132" s="13">
        <v>1</v>
      </c>
      <c r="N132" s="13" t="s">
        <v>1559</v>
      </c>
      <c r="O132" s="30">
        <v>231000</v>
      </c>
      <c r="P132" s="30">
        <v>230000</v>
      </c>
      <c r="Q132" s="13">
        <v>1</v>
      </c>
      <c r="R132" s="13" t="s">
        <v>1560</v>
      </c>
      <c r="S132" s="30">
        <v>1393</v>
      </c>
      <c r="T132" s="30">
        <v>189000</v>
      </c>
      <c r="U132" s="30">
        <v>129000</v>
      </c>
      <c r="V132" s="30">
        <v>39000000</v>
      </c>
      <c r="W132">
        <f t="shared" si="10"/>
        <v>1</v>
      </c>
      <c r="X132" t="b">
        <f t="shared" si="11"/>
        <v>1</v>
      </c>
      <c r="Y132" t="b">
        <f t="shared" si="12"/>
        <v>0</v>
      </c>
      <c r="Z132" t="b">
        <f t="shared" si="13"/>
        <v>0</v>
      </c>
      <c r="AA132" t="b">
        <f t="shared" si="14"/>
        <v>0</v>
      </c>
    </row>
    <row r="133" spans="1:27" ht="15" thickBot="1">
      <c r="A133" s="13" t="s">
        <v>1561</v>
      </c>
      <c r="B133" s="13" t="s">
        <v>1166</v>
      </c>
      <c r="C133" s="13" t="s">
        <v>1165</v>
      </c>
      <c r="D133" s="13">
        <v>1</v>
      </c>
      <c r="E133" s="30" t="s">
        <v>1166</v>
      </c>
      <c r="F133" s="13" t="s">
        <v>1166</v>
      </c>
      <c r="G133" s="15"/>
      <c r="H133" s="15"/>
      <c r="I133" s="13">
        <v>1</v>
      </c>
      <c r="J133" s="13" t="s">
        <v>1562</v>
      </c>
      <c r="K133" s="30">
        <v>687</v>
      </c>
      <c r="L133" s="30">
        <v>1071</v>
      </c>
      <c r="M133" s="13">
        <v>1</v>
      </c>
      <c r="N133" s="13" t="s">
        <v>1563</v>
      </c>
      <c r="O133" s="30">
        <v>5600</v>
      </c>
      <c r="P133" s="30">
        <v>5600</v>
      </c>
      <c r="Q133" s="13">
        <v>1</v>
      </c>
      <c r="R133" s="13" t="s">
        <v>1562</v>
      </c>
      <c r="S133" s="30">
        <v>70</v>
      </c>
      <c r="T133" s="30">
        <v>5700</v>
      </c>
      <c r="U133" s="30">
        <v>1100</v>
      </c>
      <c r="V133" s="30">
        <v>206000</v>
      </c>
      <c r="W133">
        <f t="shared" si="10"/>
        <v>1</v>
      </c>
      <c r="X133" t="b">
        <f t="shared" si="11"/>
        <v>0</v>
      </c>
      <c r="Y133" t="b">
        <f t="shared" si="12"/>
        <v>0</v>
      </c>
      <c r="Z133" t="b">
        <f t="shared" si="13"/>
        <v>0</v>
      </c>
      <c r="AA133" t="b">
        <f t="shared" si="14"/>
        <v>0</v>
      </c>
    </row>
    <row r="134" spans="1:27" ht="27.6" thickBot="1">
      <c r="A134" s="13" t="s">
        <v>1564</v>
      </c>
      <c r="B134" s="13">
        <v>26</v>
      </c>
      <c r="C134" s="13" t="s">
        <v>1165</v>
      </c>
      <c r="D134" s="13">
        <v>1</v>
      </c>
      <c r="E134" s="30" t="s">
        <v>1166</v>
      </c>
      <c r="F134" s="13">
        <v>2</v>
      </c>
      <c r="G134" s="13" t="s">
        <v>707</v>
      </c>
      <c r="H134" s="13" t="s">
        <v>1439</v>
      </c>
      <c r="I134" s="13">
        <v>1</v>
      </c>
      <c r="J134" s="13" t="s">
        <v>1565</v>
      </c>
      <c r="K134" s="30">
        <v>3579</v>
      </c>
      <c r="L134" s="30">
        <v>28400000</v>
      </c>
      <c r="M134" s="13">
        <v>1</v>
      </c>
      <c r="N134" s="13" t="s">
        <v>1566</v>
      </c>
      <c r="O134" s="30">
        <v>19700000</v>
      </c>
      <c r="P134" s="30">
        <v>19000000</v>
      </c>
      <c r="Q134" s="13">
        <v>1</v>
      </c>
      <c r="R134" s="13" t="s">
        <v>1566</v>
      </c>
      <c r="S134" s="30">
        <v>126</v>
      </c>
      <c r="T134" s="30">
        <v>30800000</v>
      </c>
      <c r="U134" s="33">
        <v>0</v>
      </c>
      <c r="V134" s="30">
        <v>2700000000</v>
      </c>
      <c r="W134">
        <f t="shared" si="10"/>
        <v>1</v>
      </c>
      <c r="X134" t="b">
        <f t="shared" si="11"/>
        <v>1</v>
      </c>
      <c r="Y134" t="b">
        <f t="shared" si="12"/>
        <v>1</v>
      </c>
      <c r="Z134" t="b">
        <f t="shared" si="13"/>
        <v>1</v>
      </c>
      <c r="AA134" t="b">
        <f t="shared" si="14"/>
        <v>1</v>
      </c>
    </row>
    <row r="135" spans="1:27" ht="27.6" thickBot="1">
      <c r="A135" s="15" t="s">
        <v>1567</v>
      </c>
      <c r="B135" s="13" t="s">
        <v>1166</v>
      </c>
      <c r="C135" s="13" t="s">
        <v>1165</v>
      </c>
      <c r="D135" s="13">
        <v>1</v>
      </c>
      <c r="E135" s="30" t="s">
        <v>1166</v>
      </c>
      <c r="F135" s="13">
        <v>0</v>
      </c>
      <c r="G135" s="13" t="s">
        <v>1183</v>
      </c>
      <c r="H135" s="13" t="s">
        <v>690</v>
      </c>
      <c r="I135" s="13">
        <v>1</v>
      </c>
      <c r="J135" s="13" t="s">
        <v>1568</v>
      </c>
      <c r="K135" s="30">
        <v>397</v>
      </c>
      <c r="L135" s="30">
        <v>23900</v>
      </c>
      <c r="M135" s="13">
        <v>1</v>
      </c>
      <c r="N135" s="13" t="s">
        <v>1569</v>
      </c>
      <c r="O135" s="30">
        <v>14000</v>
      </c>
      <c r="P135" s="30">
        <v>14000</v>
      </c>
      <c r="Q135" s="13">
        <v>1</v>
      </c>
      <c r="R135" s="13" t="s">
        <v>1568</v>
      </c>
      <c r="S135" s="30">
        <v>215</v>
      </c>
      <c r="T135" s="30">
        <v>78000</v>
      </c>
      <c r="U135" s="30">
        <v>228000</v>
      </c>
      <c r="V135" s="30">
        <v>33000000</v>
      </c>
      <c r="W135">
        <f t="shared" si="10"/>
        <v>1</v>
      </c>
      <c r="X135" t="b">
        <f t="shared" si="11"/>
        <v>0</v>
      </c>
      <c r="Y135" t="b">
        <f t="shared" si="12"/>
        <v>0</v>
      </c>
      <c r="Z135" t="b">
        <f t="shared" si="13"/>
        <v>0</v>
      </c>
      <c r="AA135" t="b">
        <f t="shared" si="14"/>
        <v>0</v>
      </c>
    </row>
    <row r="136" spans="1:27" ht="15" thickBot="1">
      <c r="A136" s="13" t="s">
        <v>22</v>
      </c>
      <c r="B136" s="13">
        <v>22</v>
      </c>
      <c r="C136" s="13" t="s">
        <v>224</v>
      </c>
      <c r="D136" s="13">
        <v>0</v>
      </c>
      <c r="E136" s="30" t="s">
        <v>1166</v>
      </c>
      <c r="F136" s="13" t="s">
        <v>1166</v>
      </c>
      <c r="G136" s="15"/>
      <c r="H136" s="15"/>
      <c r="I136" s="13">
        <v>0</v>
      </c>
      <c r="J136" s="15"/>
      <c r="K136" s="33">
        <v>0</v>
      </c>
      <c r="L136" s="33">
        <v>0</v>
      </c>
      <c r="M136" s="13">
        <v>0</v>
      </c>
      <c r="N136" s="15"/>
      <c r="O136" s="33">
        <v>0</v>
      </c>
      <c r="P136" s="33">
        <v>0</v>
      </c>
      <c r="Q136" s="15"/>
      <c r="R136" s="15"/>
      <c r="S136" s="33">
        <v>0</v>
      </c>
      <c r="T136" s="33">
        <v>0</v>
      </c>
      <c r="U136" s="33">
        <v>0</v>
      </c>
      <c r="V136" s="33">
        <v>0</v>
      </c>
      <c r="W136">
        <f t="shared" si="10"/>
        <v>1</v>
      </c>
      <c r="X136" t="b">
        <f t="shared" si="11"/>
        <v>0</v>
      </c>
      <c r="Y136" t="b">
        <f t="shared" si="12"/>
        <v>0</v>
      </c>
      <c r="Z136" t="b">
        <f t="shared" si="13"/>
        <v>0</v>
      </c>
      <c r="AA136" t="b">
        <f t="shared" si="14"/>
        <v>0</v>
      </c>
    </row>
    <row r="137" spans="1:27" ht="27.6" thickBot="1">
      <c r="A137" s="13" t="s">
        <v>23</v>
      </c>
      <c r="B137" s="13">
        <v>31</v>
      </c>
      <c r="C137" s="13" t="s">
        <v>224</v>
      </c>
      <c r="D137" s="13">
        <v>1</v>
      </c>
      <c r="E137" s="30">
        <v>10000000</v>
      </c>
      <c r="F137" s="13">
        <v>5</v>
      </c>
      <c r="G137" s="13" t="s">
        <v>664</v>
      </c>
      <c r="H137" s="13" t="s">
        <v>665</v>
      </c>
      <c r="I137" s="13">
        <v>1</v>
      </c>
      <c r="J137" s="13" t="s">
        <v>666</v>
      </c>
      <c r="K137" s="30">
        <v>4980</v>
      </c>
      <c r="L137" s="30">
        <v>617000</v>
      </c>
      <c r="M137" s="13">
        <v>1</v>
      </c>
      <c r="N137" s="13" t="s">
        <v>685</v>
      </c>
      <c r="O137" s="30">
        <v>490437</v>
      </c>
      <c r="P137" s="30">
        <v>472123</v>
      </c>
      <c r="Q137" s="13">
        <v>1</v>
      </c>
      <c r="R137" s="13" t="s">
        <v>666</v>
      </c>
      <c r="S137" s="30">
        <v>161</v>
      </c>
      <c r="T137" s="30">
        <v>376000</v>
      </c>
      <c r="U137" s="30">
        <v>85272</v>
      </c>
      <c r="V137" s="30">
        <v>41201872</v>
      </c>
      <c r="W137">
        <f t="shared" si="10"/>
        <v>1</v>
      </c>
      <c r="X137" t="b">
        <f t="shared" si="11"/>
        <v>1</v>
      </c>
      <c r="Y137" t="b">
        <f t="shared" si="12"/>
        <v>0</v>
      </c>
      <c r="Z137" t="b">
        <f t="shared" si="13"/>
        <v>0</v>
      </c>
      <c r="AA137" t="b">
        <f t="shared" si="14"/>
        <v>0</v>
      </c>
    </row>
    <row r="138" spans="1:27" ht="15" thickBot="1">
      <c r="A138" s="13" t="s">
        <v>24</v>
      </c>
      <c r="B138" s="13" t="s">
        <v>1166</v>
      </c>
      <c r="C138" s="13" t="s">
        <v>224</v>
      </c>
      <c r="D138" s="13">
        <v>1</v>
      </c>
      <c r="E138" s="30">
        <v>200000000</v>
      </c>
      <c r="F138" s="13">
        <v>17</v>
      </c>
      <c r="G138" s="13" t="s">
        <v>688</v>
      </c>
      <c r="H138" s="15"/>
      <c r="I138" s="13">
        <v>1</v>
      </c>
      <c r="J138" s="13" t="s">
        <v>667</v>
      </c>
      <c r="K138" s="30">
        <v>672</v>
      </c>
      <c r="L138" s="30">
        <v>318000</v>
      </c>
      <c r="M138" s="13">
        <v>1</v>
      </c>
      <c r="N138" s="13" t="s">
        <v>667</v>
      </c>
      <c r="O138" s="30">
        <v>29266821</v>
      </c>
      <c r="P138" s="30">
        <v>27242736</v>
      </c>
      <c r="Q138" s="13">
        <v>1</v>
      </c>
      <c r="R138" s="13" t="s">
        <v>667</v>
      </c>
      <c r="S138" s="30">
        <v>498</v>
      </c>
      <c r="T138" s="30">
        <v>2100000</v>
      </c>
      <c r="U138" s="30">
        <v>4971771</v>
      </c>
      <c r="V138" s="30">
        <v>3478049299</v>
      </c>
      <c r="W138">
        <f t="shared" si="10"/>
        <v>1</v>
      </c>
      <c r="X138" t="b">
        <f t="shared" si="11"/>
        <v>1</v>
      </c>
      <c r="Y138" t="b">
        <f t="shared" si="12"/>
        <v>1</v>
      </c>
      <c r="Z138" t="b">
        <f t="shared" si="13"/>
        <v>1</v>
      </c>
      <c r="AA138" t="b">
        <f t="shared" si="14"/>
        <v>1</v>
      </c>
    </row>
    <row r="139" spans="1:27" ht="27.6" thickBot="1">
      <c r="A139" s="13" t="s">
        <v>25</v>
      </c>
      <c r="B139" s="13">
        <v>64</v>
      </c>
      <c r="C139" s="13" t="s">
        <v>224</v>
      </c>
      <c r="D139" s="13">
        <v>1</v>
      </c>
      <c r="E139" s="30" t="s">
        <v>1166</v>
      </c>
      <c r="F139" s="13">
        <v>9</v>
      </c>
      <c r="G139" s="13" t="s">
        <v>689</v>
      </c>
      <c r="H139" s="13" t="s">
        <v>690</v>
      </c>
      <c r="I139" s="13">
        <v>1</v>
      </c>
      <c r="J139" s="13" t="s">
        <v>691</v>
      </c>
      <c r="K139" s="30">
        <v>835</v>
      </c>
      <c r="L139" s="30">
        <v>63200</v>
      </c>
      <c r="M139" s="13">
        <v>1</v>
      </c>
      <c r="N139" s="13" t="s">
        <v>692</v>
      </c>
      <c r="O139" s="30">
        <v>179022</v>
      </c>
      <c r="P139" s="30">
        <v>168795</v>
      </c>
      <c r="Q139" s="13">
        <v>1</v>
      </c>
      <c r="R139" s="13" t="s">
        <v>693</v>
      </c>
      <c r="S139" s="30">
        <v>413</v>
      </c>
      <c r="T139" s="30">
        <v>12800</v>
      </c>
      <c r="U139" s="30">
        <v>28000</v>
      </c>
      <c r="V139" s="30">
        <v>25312602</v>
      </c>
      <c r="W139">
        <f t="shared" si="10"/>
        <v>1</v>
      </c>
      <c r="X139" t="b">
        <f t="shared" si="11"/>
        <v>0</v>
      </c>
      <c r="Y139" t="b">
        <f t="shared" si="12"/>
        <v>0</v>
      </c>
      <c r="Z139" t="b">
        <f t="shared" si="13"/>
        <v>0</v>
      </c>
      <c r="AA139" t="b">
        <f t="shared" si="14"/>
        <v>0</v>
      </c>
    </row>
    <row r="140" spans="1:27" ht="15" thickBot="1">
      <c r="A140" s="13" t="s">
        <v>26</v>
      </c>
      <c r="B140" s="13">
        <v>37</v>
      </c>
      <c r="C140" s="13" t="s">
        <v>224</v>
      </c>
      <c r="D140" s="13">
        <v>1</v>
      </c>
      <c r="E140" s="30">
        <v>3000000</v>
      </c>
      <c r="F140" s="13">
        <v>3</v>
      </c>
      <c r="G140" s="13" t="s">
        <v>664</v>
      </c>
      <c r="H140" s="13" t="s">
        <v>694</v>
      </c>
      <c r="I140" s="13">
        <v>1</v>
      </c>
      <c r="J140" s="13" t="s">
        <v>668</v>
      </c>
      <c r="K140" s="30">
        <v>8496</v>
      </c>
      <c r="L140" s="30">
        <v>2480000</v>
      </c>
      <c r="M140" s="13">
        <v>1</v>
      </c>
      <c r="N140" s="13" t="s">
        <v>696</v>
      </c>
      <c r="O140" s="30">
        <v>4698787</v>
      </c>
      <c r="P140" s="30">
        <v>4431318</v>
      </c>
      <c r="Q140" s="13">
        <v>1</v>
      </c>
      <c r="R140" s="13" t="s">
        <v>668</v>
      </c>
      <c r="S140" s="30">
        <v>2307</v>
      </c>
      <c r="T140" s="30">
        <v>1300000</v>
      </c>
      <c r="U140" s="30">
        <v>1246121</v>
      </c>
      <c r="V140" s="30">
        <v>473848422</v>
      </c>
      <c r="W140">
        <f t="shared" si="10"/>
        <v>1</v>
      </c>
      <c r="X140" t="b">
        <f t="shared" si="11"/>
        <v>1</v>
      </c>
      <c r="Y140" t="b">
        <f t="shared" si="12"/>
        <v>1</v>
      </c>
      <c r="Z140" t="b">
        <f t="shared" si="13"/>
        <v>1</v>
      </c>
      <c r="AA140" t="b">
        <f t="shared" si="14"/>
        <v>1</v>
      </c>
    </row>
    <row r="141" spans="1:27" ht="15" thickBot="1">
      <c r="A141" s="13" t="s">
        <v>27</v>
      </c>
      <c r="B141" s="13">
        <v>31</v>
      </c>
      <c r="C141" s="13" t="s">
        <v>224</v>
      </c>
      <c r="D141" s="13">
        <v>1</v>
      </c>
      <c r="E141" s="30">
        <v>100000000</v>
      </c>
      <c r="F141" s="13">
        <v>3</v>
      </c>
      <c r="G141" s="13" t="s">
        <v>664</v>
      </c>
      <c r="H141" s="13" t="s">
        <v>697</v>
      </c>
      <c r="I141" s="13">
        <v>1</v>
      </c>
      <c r="J141" s="13" t="s">
        <v>669</v>
      </c>
      <c r="K141" s="30">
        <v>309</v>
      </c>
      <c r="L141" s="30">
        <v>27700000</v>
      </c>
      <c r="M141" s="13">
        <v>1</v>
      </c>
      <c r="N141" s="13" t="s">
        <v>669</v>
      </c>
      <c r="O141" s="30">
        <v>63177167</v>
      </c>
      <c r="P141" s="30">
        <v>59067735</v>
      </c>
      <c r="Q141" s="13">
        <v>1</v>
      </c>
      <c r="R141" s="13" t="s">
        <v>669</v>
      </c>
      <c r="S141" s="30">
        <v>355</v>
      </c>
      <c r="T141" s="30">
        <v>31800000</v>
      </c>
      <c r="U141" s="30">
        <v>19771482</v>
      </c>
      <c r="V141" s="30">
        <v>8531000971</v>
      </c>
      <c r="W141">
        <f t="shared" si="10"/>
        <v>1</v>
      </c>
      <c r="X141" t="b">
        <f t="shared" si="11"/>
        <v>1</v>
      </c>
      <c r="Y141" t="b">
        <f t="shared" si="12"/>
        <v>1</v>
      </c>
      <c r="Z141" t="b">
        <f t="shared" si="13"/>
        <v>1</v>
      </c>
      <c r="AA141" t="b">
        <f t="shared" si="14"/>
        <v>1</v>
      </c>
    </row>
    <row r="142" spans="1:27" ht="15" thickBot="1">
      <c r="A142" s="13" t="s">
        <v>28</v>
      </c>
      <c r="B142" s="13" t="s">
        <v>1166</v>
      </c>
      <c r="C142" s="13" t="s">
        <v>224</v>
      </c>
      <c r="D142" s="13">
        <v>1</v>
      </c>
      <c r="E142" s="30" t="s">
        <v>1166</v>
      </c>
      <c r="F142" s="13">
        <v>6</v>
      </c>
      <c r="G142" s="13" t="s">
        <v>698</v>
      </c>
      <c r="H142" s="13" t="s">
        <v>688</v>
      </c>
      <c r="I142" s="13">
        <v>0</v>
      </c>
      <c r="J142" s="15"/>
      <c r="K142" s="33">
        <v>0</v>
      </c>
      <c r="L142" s="33">
        <v>0</v>
      </c>
      <c r="M142" s="13">
        <v>1</v>
      </c>
      <c r="N142" s="13" t="s">
        <v>699</v>
      </c>
      <c r="O142" s="30">
        <v>31693</v>
      </c>
      <c r="P142" s="30">
        <v>30787</v>
      </c>
      <c r="Q142" s="13">
        <v>0</v>
      </c>
      <c r="R142" s="15"/>
      <c r="S142" s="33">
        <v>0</v>
      </c>
      <c r="T142" s="33">
        <v>0</v>
      </c>
      <c r="U142" s="30">
        <v>2076</v>
      </c>
      <c r="V142" s="30">
        <v>760640</v>
      </c>
      <c r="W142">
        <f t="shared" si="10"/>
        <v>1</v>
      </c>
      <c r="X142" t="b">
        <f t="shared" si="11"/>
        <v>0</v>
      </c>
      <c r="Y142" t="b">
        <f t="shared" si="12"/>
        <v>0</v>
      </c>
      <c r="Z142" t="b">
        <f t="shared" si="13"/>
        <v>0</v>
      </c>
      <c r="AA142" t="b">
        <f t="shared" si="14"/>
        <v>0</v>
      </c>
    </row>
    <row r="143" spans="1:27" ht="15" thickBot="1">
      <c r="A143" s="13" t="s">
        <v>29</v>
      </c>
      <c r="B143" s="13" t="s">
        <v>1166</v>
      </c>
      <c r="C143" s="13" t="s">
        <v>224</v>
      </c>
      <c r="D143" s="13">
        <v>1</v>
      </c>
      <c r="E143" s="30">
        <v>150000000</v>
      </c>
      <c r="F143" s="13">
        <v>15</v>
      </c>
      <c r="G143" s="13" t="s">
        <v>688</v>
      </c>
      <c r="H143" s="13" t="s">
        <v>701</v>
      </c>
      <c r="I143" s="13">
        <v>1</v>
      </c>
      <c r="J143" s="13" t="s">
        <v>670</v>
      </c>
      <c r="K143" s="30">
        <v>5424</v>
      </c>
      <c r="L143" s="30">
        <v>2070000</v>
      </c>
      <c r="M143" s="13">
        <v>1</v>
      </c>
      <c r="N143" s="13" t="s">
        <v>670</v>
      </c>
      <c r="O143" s="35">
        <v>16046342</v>
      </c>
      <c r="P143" s="35">
        <v>14315092</v>
      </c>
      <c r="Q143" s="13">
        <v>1</v>
      </c>
      <c r="R143" s="13" t="s">
        <v>670</v>
      </c>
      <c r="S143" s="30">
        <v>1496</v>
      </c>
      <c r="T143" s="30">
        <v>2000000</v>
      </c>
      <c r="U143" s="30">
        <v>2099073</v>
      </c>
      <c r="V143" s="30">
        <v>1752148928</v>
      </c>
      <c r="W143">
        <f t="shared" si="10"/>
        <v>1</v>
      </c>
      <c r="X143" t="b">
        <f t="shared" si="11"/>
        <v>1</v>
      </c>
      <c r="Y143" t="b">
        <f t="shared" si="12"/>
        <v>1</v>
      </c>
      <c r="Z143" t="b">
        <f t="shared" si="13"/>
        <v>1</v>
      </c>
      <c r="AA143" t="b">
        <f t="shared" si="14"/>
        <v>1</v>
      </c>
    </row>
    <row r="144" spans="1:27" ht="27.6" thickBot="1">
      <c r="A144" s="13" t="s">
        <v>30</v>
      </c>
      <c r="B144" s="13">
        <v>60</v>
      </c>
      <c r="C144" s="13" t="s">
        <v>224</v>
      </c>
      <c r="D144" s="13">
        <v>1</v>
      </c>
      <c r="E144" s="30">
        <v>80000000</v>
      </c>
      <c r="F144" s="13">
        <v>20</v>
      </c>
      <c r="G144" s="13" t="s">
        <v>702</v>
      </c>
      <c r="H144" s="13" t="s">
        <v>703</v>
      </c>
      <c r="I144" s="13">
        <v>1</v>
      </c>
      <c r="J144" s="13" t="s">
        <v>704</v>
      </c>
      <c r="K144" s="30">
        <v>1791</v>
      </c>
      <c r="L144" s="30">
        <v>581000</v>
      </c>
      <c r="M144" s="13">
        <v>1</v>
      </c>
      <c r="N144" s="13" t="s">
        <v>705</v>
      </c>
      <c r="O144" s="35">
        <v>4843628</v>
      </c>
      <c r="P144" s="35">
        <v>4356673</v>
      </c>
      <c r="Q144" s="13">
        <v>1</v>
      </c>
      <c r="R144" s="13" t="s">
        <v>705</v>
      </c>
      <c r="S144" s="30">
        <v>427</v>
      </c>
      <c r="T144" s="30">
        <v>366000</v>
      </c>
      <c r="U144" s="30">
        <v>1147638</v>
      </c>
      <c r="V144" s="30">
        <v>860487289</v>
      </c>
      <c r="W144">
        <f t="shared" si="10"/>
        <v>1</v>
      </c>
      <c r="X144" t="b">
        <f t="shared" si="11"/>
        <v>1</v>
      </c>
      <c r="Y144" t="b">
        <f t="shared" si="12"/>
        <v>1</v>
      </c>
      <c r="Z144" t="b">
        <f t="shared" si="13"/>
        <v>0</v>
      </c>
      <c r="AA144" t="b">
        <f t="shared" si="14"/>
        <v>1</v>
      </c>
    </row>
    <row r="145" spans="1:27" ht="15" thickBot="1">
      <c r="A145" s="13" t="s">
        <v>31</v>
      </c>
      <c r="B145" s="13">
        <v>71</v>
      </c>
      <c r="C145" s="13" t="s">
        <v>224</v>
      </c>
      <c r="D145" s="13">
        <v>1</v>
      </c>
      <c r="E145" s="30">
        <v>50000000</v>
      </c>
      <c r="F145" s="13">
        <v>27</v>
      </c>
      <c r="G145" s="13" t="s">
        <v>688</v>
      </c>
      <c r="H145" s="13" t="s">
        <v>706</v>
      </c>
      <c r="I145" s="13">
        <v>1</v>
      </c>
      <c r="J145" s="13" t="s">
        <v>671</v>
      </c>
      <c r="K145" s="30">
        <v>2216</v>
      </c>
      <c r="L145" s="30">
        <v>801000</v>
      </c>
      <c r="M145" s="13">
        <v>1</v>
      </c>
      <c r="N145" s="13" t="s">
        <v>671</v>
      </c>
      <c r="O145" s="30">
        <v>4365926</v>
      </c>
      <c r="P145" s="30">
        <v>3907148</v>
      </c>
      <c r="Q145" s="13">
        <v>1</v>
      </c>
      <c r="R145" s="13" t="s">
        <v>671</v>
      </c>
      <c r="S145" s="30">
        <v>1224</v>
      </c>
      <c r="T145" s="30">
        <v>980000</v>
      </c>
      <c r="U145" s="30">
        <v>298190</v>
      </c>
      <c r="V145" s="30">
        <v>255426038</v>
      </c>
      <c r="W145">
        <f t="shared" si="10"/>
        <v>1</v>
      </c>
      <c r="X145" t="b">
        <f t="shared" si="11"/>
        <v>1</v>
      </c>
      <c r="Y145" t="b">
        <f t="shared" si="12"/>
        <v>1</v>
      </c>
      <c r="Z145" t="b">
        <f t="shared" si="13"/>
        <v>1</v>
      </c>
      <c r="AA145" t="b">
        <f t="shared" si="14"/>
        <v>1</v>
      </c>
    </row>
    <row r="146" spans="1:27" ht="15" thickBot="1">
      <c r="A146" s="13" t="s">
        <v>32</v>
      </c>
      <c r="B146" s="13">
        <v>38</v>
      </c>
      <c r="C146" s="13" t="s">
        <v>224</v>
      </c>
      <c r="D146" s="13">
        <v>1</v>
      </c>
      <c r="E146" s="30">
        <v>65000000</v>
      </c>
      <c r="F146" s="13">
        <v>6</v>
      </c>
      <c r="G146" s="13" t="s">
        <v>707</v>
      </c>
      <c r="H146" s="13" t="s">
        <v>665</v>
      </c>
      <c r="I146" s="13">
        <v>1</v>
      </c>
      <c r="J146" s="13" t="s">
        <v>672</v>
      </c>
      <c r="K146" s="30">
        <v>8069</v>
      </c>
      <c r="L146" s="30">
        <v>30000000</v>
      </c>
      <c r="M146" s="13">
        <v>1</v>
      </c>
      <c r="N146" s="13" t="s">
        <v>672</v>
      </c>
      <c r="O146" s="35">
        <v>33074459</v>
      </c>
      <c r="P146" s="35">
        <v>31023526</v>
      </c>
      <c r="Q146" s="13">
        <v>1</v>
      </c>
      <c r="R146" s="13" t="s">
        <v>672</v>
      </c>
      <c r="S146" s="30">
        <v>2295</v>
      </c>
      <c r="T146" s="30">
        <v>15900000</v>
      </c>
      <c r="U146" s="30">
        <v>3418305</v>
      </c>
      <c r="V146" s="30">
        <v>1941081782</v>
      </c>
      <c r="W146">
        <f t="shared" si="10"/>
        <v>1</v>
      </c>
      <c r="X146" t="b">
        <f t="shared" si="11"/>
        <v>1</v>
      </c>
      <c r="Y146" t="b">
        <f t="shared" si="12"/>
        <v>1</v>
      </c>
      <c r="Z146" t="b">
        <f t="shared" si="13"/>
        <v>1</v>
      </c>
      <c r="AA146" t="b">
        <f t="shared" si="14"/>
        <v>1</v>
      </c>
    </row>
    <row r="147" spans="1:27" ht="15" thickBot="1">
      <c r="A147" s="13" t="s">
        <v>33</v>
      </c>
      <c r="B147" s="13">
        <v>42</v>
      </c>
      <c r="C147" s="13" t="s">
        <v>224</v>
      </c>
      <c r="D147" s="13">
        <v>1</v>
      </c>
      <c r="E147" s="30" t="s">
        <v>1166</v>
      </c>
      <c r="F147" s="13">
        <v>4</v>
      </c>
      <c r="G147" s="13" t="s">
        <v>708</v>
      </c>
      <c r="H147" s="13" t="s">
        <v>709</v>
      </c>
      <c r="I147" s="13">
        <v>0</v>
      </c>
      <c r="J147" s="15"/>
      <c r="K147" s="33">
        <v>0</v>
      </c>
      <c r="L147" s="33">
        <v>0</v>
      </c>
      <c r="M147" s="13">
        <v>0</v>
      </c>
      <c r="N147" s="15"/>
      <c r="O147" s="33">
        <v>0</v>
      </c>
      <c r="P147" s="33">
        <v>0</v>
      </c>
      <c r="Q147" s="13">
        <v>0</v>
      </c>
      <c r="R147" s="15"/>
      <c r="S147" s="33">
        <v>0</v>
      </c>
      <c r="T147" s="33">
        <v>0</v>
      </c>
      <c r="U147" s="30">
        <v>54</v>
      </c>
      <c r="V147" s="30">
        <v>1605</v>
      </c>
      <c r="W147">
        <f t="shared" si="10"/>
        <v>1</v>
      </c>
      <c r="X147" t="b">
        <f t="shared" si="11"/>
        <v>0</v>
      </c>
      <c r="Y147" t="b">
        <f t="shared" si="12"/>
        <v>0</v>
      </c>
      <c r="Z147" t="b">
        <f t="shared" si="13"/>
        <v>0</v>
      </c>
      <c r="AA147" t="b">
        <f t="shared" si="14"/>
        <v>0</v>
      </c>
    </row>
    <row r="148" spans="1:27" ht="15" thickBot="1">
      <c r="A148" s="13" t="s">
        <v>34</v>
      </c>
      <c r="B148" s="13">
        <v>34</v>
      </c>
      <c r="C148" s="13" t="s">
        <v>224</v>
      </c>
      <c r="D148" s="13">
        <v>1</v>
      </c>
      <c r="E148" s="30">
        <v>40000000</v>
      </c>
      <c r="F148" s="13">
        <v>6</v>
      </c>
      <c r="G148" s="13" t="s">
        <v>710</v>
      </c>
      <c r="H148" s="13" t="s">
        <v>711</v>
      </c>
      <c r="I148" s="13">
        <v>1</v>
      </c>
      <c r="J148" s="13" t="s">
        <v>673</v>
      </c>
      <c r="K148" s="30">
        <v>4000</v>
      </c>
      <c r="L148" s="30">
        <v>21700000</v>
      </c>
      <c r="M148" s="13">
        <v>1</v>
      </c>
      <c r="N148" s="13" t="s">
        <v>673</v>
      </c>
      <c r="O148" s="35">
        <v>49254112</v>
      </c>
      <c r="P148" s="35">
        <v>46912771</v>
      </c>
      <c r="Q148" s="13">
        <v>1</v>
      </c>
      <c r="R148" s="13" t="s">
        <v>673</v>
      </c>
      <c r="S148" s="30">
        <v>246</v>
      </c>
      <c r="T148" s="30">
        <v>6900000</v>
      </c>
      <c r="U148" s="30">
        <v>9172486</v>
      </c>
      <c r="V148" s="30">
        <v>3966502213</v>
      </c>
      <c r="W148">
        <f t="shared" si="10"/>
        <v>1</v>
      </c>
      <c r="X148" t="b">
        <f t="shared" si="11"/>
        <v>1</v>
      </c>
      <c r="Y148" t="b">
        <f t="shared" si="12"/>
        <v>1</v>
      </c>
      <c r="Z148" t="b">
        <f t="shared" si="13"/>
        <v>1</v>
      </c>
      <c r="AA148" t="b">
        <f t="shared" si="14"/>
        <v>1</v>
      </c>
    </row>
    <row r="149" spans="1:27" ht="15" thickBot="1">
      <c r="A149" s="13" t="s">
        <v>35</v>
      </c>
      <c r="B149" s="13" t="s">
        <v>1166</v>
      </c>
      <c r="C149" s="13" t="s">
        <v>224</v>
      </c>
      <c r="D149" s="13">
        <v>0</v>
      </c>
      <c r="E149" s="30" t="s">
        <v>1166</v>
      </c>
      <c r="F149" s="13" t="s">
        <v>1166</v>
      </c>
      <c r="G149" s="15"/>
      <c r="H149" s="15"/>
      <c r="I149" s="13">
        <v>0</v>
      </c>
      <c r="J149" s="15"/>
      <c r="K149" s="33">
        <v>0</v>
      </c>
      <c r="L149" s="33">
        <v>0</v>
      </c>
      <c r="M149" s="13">
        <v>0</v>
      </c>
      <c r="N149" s="15"/>
      <c r="O149" s="33">
        <v>0</v>
      </c>
      <c r="P149" s="33">
        <v>0</v>
      </c>
      <c r="Q149" s="15"/>
      <c r="R149" s="15"/>
      <c r="S149" s="33">
        <v>0</v>
      </c>
      <c r="T149" s="33">
        <v>0</v>
      </c>
      <c r="U149" s="33">
        <v>0</v>
      </c>
      <c r="V149" s="33">
        <v>0</v>
      </c>
      <c r="W149">
        <f t="shared" si="10"/>
        <v>1</v>
      </c>
      <c r="X149" t="b">
        <f t="shared" si="11"/>
        <v>0</v>
      </c>
      <c r="Y149" t="b">
        <f t="shared" si="12"/>
        <v>0</v>
      </c>
      <c r="Z149" t="b">
        <f t="shared" si="13"/>
        <v>0</v>
      </c>
      <c r="AA149" t="b">
        <f t="shared" si="14"/>
        <v>0</v>
      </c>
    </row>
    <row r="150" spans="1:27" ht="15" thickBot="1">
      <c r="A150" s="13" t="s">
        <v>36</v>
      </c>
      <c r="B150" s="13" t="s">
        <v>1166</v>
      </c>
      <c r="C150" s="13" t="s">
        <v>224</v>
      </c>
      <c r="D150" s="13">
        <v>0</v>
      </c>
      <c r="E150" s="30" t="s">
        <v>1166</v>
      </c>
      <c r="F150" s="13" t="s">
        <v>1166</v>
      </c>
      <c r="G150" s="15"/>
      <c r="H150" s="15"/>
      <c r="I150" s="13">
        <v>0</v>
      </c>
      <c r="J150" s="15"/>
      <c r="K150" s="33">
        <v>0</v>
      </c>
      <c r="L150" s="33">
        <v>0</v>
      </c>
      <c r="M150" s="13">
        <v>0</v>
      </c>
      <c r="N150" s="15"/>
      <c r="O150" s="33">
        <v>0</v>
      </c>
      <c r="P150" s="33">
        <v>0</v>
      </c>
      <c r="Q150" s="15"/>
      <c r="R150" s="15"/>
      <c r="S150" s="33">
        <v>0</v>
      </c>
      <c r="T150" s="33">
        <v>0</v>
      </c>
      <c r="U150" s="33">
        <v>0</v>
      </c>
      <c r="V150" s="33">
        <v>0</v>
      </c>
      <c r="W150">
        <f t="shared" si="10"/>
        <v>1</v>
      </c>
      <c r="X150" t="b">
        <f t="shared" si="11"/>
        <v>0</v>
      </c>
      <c r="Y150" t="b">
        <f t="shared" si="12"/>
        <v>0</v>
      </c>
      <c r="Z150" t="b">
        <f t="shared" si="13"/>
        <v>0</v>
      </c>
      <c r="AA150" t="b">
        <f t="shared" si="14"/>
        <v>0</v>
      </c>
    </row>
    <row r="151" spans="1:27" ht="15" thickBot="1">
      <c r="A151" s="13" t="s">
        <v>37</v>
      </c>
      <c r="B151" s="13" t="s">
        <v>1166</v>
      </c>
      <c r="C151" s="13" t="s">
        <v>224</v>
      </c>
      <c r="D151" s="13">
        <v>1</v>
      </c>
      <c r="E151" s="30" t="s">
        <v>1166</v>
      </c>
      <c r="F151" s="13">
        <v>2</v>
      </c>
      <c r="G151" s="13" t="s">
        <v>713</v>
      </c>
      <c r="H151" s="15"/>
      <c r="I151" s="13">
        <v>0</v>
      </c>
      <c r="J151" s="15"/>
      <c r="K151" s="33">
        <v>0</v>
      </c>
      <c r="L151" s="33">
        <v>0</v>
      </c>
      <c r="M151" s="13">
        <v>1</v>
      </c>
      <c r="N151" s="13" t="s">
        <v>714</v>
      </c>
      <c r="O151" s="35">
        <v>49955</v>
      </c>
      <c r="P151" s="35">
        <v>54134</v>
      </c>
      <c r="Q151" s="13">
        <v>0</v>
      </c>
      <c r="R151" s="15"/>
      <c r="S151" s="33">
        <v>0</v>
      </c>
      <c r="T151" s="33">
        <v>0</v>
      </c>
      <c r="U151" s="30">
        <v>21672</v>
      </c>
      <c r="V151" s="33">
        <v>0</v>
      </c>
      <c r="W151">
        <f t="shared" si="10"/>
        <v>1</v>
      </c>
      <c r="X151" t="b">
        <f t="shared" si="11"/>
        <v>0</v>
      </c>
      <c r="Y151" t="b">
        <f t="shared" si="12"/>
        <v>0</v>
      </c>
      <c r="Z151" t="b">
        <f t="shared" si="13"/>
        <v>0</v>
      </c>
      <c r="AA151" t="b">
        <f t="shared" si="14"/>
        <v>0</v>
      </c>
    </row>
    <row r="152" spans="1:27" ht="27.6" thickBot="1">
      <c r="A152" s="13" t="s">
        <v>38</v>
      </c>
      <c r="B152" s="13">
        <v>60</v>
      </c>
      <c r="C152" s="13" t="s">
        <v>224</v>
      </c>
      <c r="D152" s="13">
        <v>1</v>
      </c>
      <c r="E152" s="30" t="s">
        <v>1166</v>
      </c>
      <c r="F152" s="13">
        <v>8</v>
      </c>
      <c r="G152" s="13" t="s">
        <v>707</v>
      </c>
      <c r="H152" s="15"/>
      <c r="I152" s="13">
        <v>1</v>
      </c>
      <c r="J152" s="13" t="s">
        <v>717</v>
      </c>
      <c r="K152" s="30">
        <v>811</v>
      </c>
      <c r="L152" s="30">
        <v>91600</v>
      </c>
      <c r="M152" s="13">
        <v>1</v>
      </c>
      <c r="N152" s="13" t="s">
        <v>674</v>
      </c>
      <c r="O152" s="35">
        <v>1548498</v>
      </c>
      <c r="P152" s="35">
        <v>1473686</v>
      </c>
      <c r="Q152" s="13">
        <v>1</v>
      </c>
      <c r="R152" s="13" t="s">
        <v>674</v>
      </c>
      <c r="S152" s="30">
        <v>196</v>
      </c>
      <c r="T152" s="30">
        <v>315000</v>
      </c>
      <c r="U152" s="30">
        <v>15593</v>
      </c>
      <c r="V152" s="30">
        <v>6579944</v>
      </c>
      <c r="W152">
        <f t="shared" si="10"/>
        <v>1</v>
      </c>
      <c r="X152" t="b">
        <f t="shared" si="11"/>
        <v>0</v>
      </c>
      <c r="Y152" t="b">
        <f t="shared" si="12"/>
        <v>1</v>
      </c>
      <c r="Z152" t="b">
        <f t="shared" si="13"/>
        <v>0</v>
      </c>
      <c r="AA152" t="b">
        <f t="shared" si="14"/>
        <v>0</v>
      </c>
    </row>
    <row r="153" spans="1:27" ht="27.6" thickBot="1">
      <c r="A153" s="13" t="s">
        <v>39</v>
      </c>
      <c r="B153" s="13" t="s">
        <v>1166</v>
      </c>
      <c r="C153" s="13" t="s">
        <v>224</v>
      </c>
      <c r="D153" s="13">
        <v>1</v>
      </c>
      <c r="E153" s="30">
        <v>100000000</v>
      </c>
      <c r="F153" s="13">
        <v>9</v>
      </c>
      <c r="G153" s="13" t="s">
        <v>664</v>
      </c>
      <c r="H153" s="13" t="s">
        <v>719</v>
      </c>
      <c r="I153" s="13">
        <v>1</v>
      </c>
      <c r="J153" s="13" t="s">
        <v>675</v>
      </c>
      <c r="K153" s="30">
        <v>18600</v>
      </c>
      <c r="L153" s="30">
        <v>998000</v>
      </c>
      <c r="M153" s="13">
        <v>1</v>
      </c>
      <c r="N153" s="13" t="s">
        <v>675</v>
      </c>
      <c r="O153" s="35">
        <v>11165902</v>
      </c>
      <c r="P153" s="35">
        <v>10604331</v>
      </c>
      <c r="Q153" s="13">
        <v>1</v>
      </c>
      <c r="R153" s="13" t="s">
        <v>675</v>
      </c>
      <c r="S153" s="30">
        <v>2036</v>
      </c>
      <c r="T153" s="30">
        <v>2000000</v>
      </c>
      <c r="U153" s="30">
        <v>3528795</v>
      </c>
      <c r="V153" s="30">
        <v>2254979672</v>
      </c>
      <c r="W153">
        <f t="shared" si="10"/>
        <v>1</v>
      </c>
      <c r="X153" t="b">
        <f t="shared" si="11"/>
        <v>1</v>
      </c>
      <c r="Y153" t="b">
        <f t="shared" si="12"/>
        <v>1</v>
      </c>
      <c r="Z153" t="b">
        <f t="shared" si="13"/>
        <v>1</v>
      </c>
      <c r="AA153" t="b">
        <f t="shared" si="14"/>
        <v>1</v>
      </c>
    </row>
    <row r="154" spans="1:27" ht="27.6" thickBot="1">
      <c r="A154" s="13" t="s">
        <v>40</v>
      </c>
      <c r="B154" s="13">
        <v>77</v>
      </c>
      <c r="C154" s="13" t="s">
        <v>224</v>
      </c>
      <c r="D154" s="13">
        <v>1</v>
      </c>
      <c r="E154" s="30">
        <v>150000000</v>
      </c>
      <c r="F154" s="13">
        <v>36</v>
      </c>
      <c r="G154" s="13" t="s">
        <v>720</v>
      </c>
      <c r="H154" s="13" t="s">
        <v>721</v>
      </c>
      <c r="I154" s="13">
        <v>1</v>
      </c>
      <c r="J154" s="13" t="s">
        <v>676</v>
      </c>
      <c r="K154" s="30">
        <v>2667</v>
      </c>
      <c r="L154" s="30">
        <v>593000</v>
      </c>
      <c r="M154" s="13">
        <v>1</v>
      </c>
      <c r="N154" s="13" t="s">
        <v>676</v>
      </c>
      <c r="O154" s="35">
        <v>2705715</v>
      </c>
      <c r="P154" s="35">
        <v>2368838</v>
      </c>
      <c r="Q154" s="13">
        <v>1</v>
      </c>
      <c r="R154" s="13" t="s">
        <v>676</v>
      </c>
      <c r="S154" s="30">
        <v>691</v>
      </c>
      <c r="T154" s="30">
        <v>950000</v>
      </c>
      <c r="U154" s="30">
        <v>142688</v>
      </c>
      <c r="V154" s="30">
        <v>63225646</v>
      </c>
      <c r="W154">
        <f t="shared" si="10"/>
        <v>1</v>
      </c>
      <c r="X154" t="b">
        <f t="shared" si="11"/>
        <v>1</v>
      </c>
      <c r="Y154" t="b">
        <f t="shared" si="12"/>
        <v>1</v>
      </c>
      <c r="Z154" t="b">
        <f t="shared" si="13"/>
        <v>1</v>
      </c>
      <c r="AA154" t="b">
        <f t="shared" si="14"/>
        <v>0</v>
      </c>
    </row>
    <row r="155" spans="1:27" ht="15" thickBot="1">
      <c r="A155" s="13" t="s">
        <v>41</v>
      </c>
      <c r="B155" s="13" t="s">
        <v>1166</v>
      </c>
      <c r="C155" s="13" t="s">
        <v>224</v>
      </c>
      <c r="D155" s="13">
        <v>0</v>
      </c>
      <c r="E155" s="30" t="s">
        <v>1166</v>
      </c>
      <c r="F155" s="13" t="s">
        <v>1166</v>
      </c>
      <c r="G155" s="15"/>
      <c r="H155" s="15"/>
      <c r="I155" s="13">
        <v>0</v>
      </c>
      <c r="J155" s="15"/>
      <c r="K155" s="33">
        <v>0</v>
      </c>
      <c r="L155" s="33">
        <v>0</v>
      </c>
      <c r="M155" s="13">
        <v>0</v>
      </c>
      <c r="N155" s="15"/>
      <c r="O155" s="33">
        <v>0</v>
      </c>
      <c r="P155" s="33">
        <v>0</v>
      </c>
      <c r="Q155" s="15"/>
      <c r="R155" s="15"/>
      <c r="S155" s="33">
        <v>0</v>
      </c>
      <c r="T155" s="33">
        <v>0</v>
      </c>
      <c r="U155" s="33">
        <v>0</v>
      </c>
      <c r="V155" s="33">
        <v>0</v>
      </c>
      <c r="W155">
        <f t="shared" si="10"/>
        <v>1</v>
      </c>
      <c r="X155" t="b">
        <f t="shared" si="11"/>
        <v>0</v>
      </c>
      <c r="Y155" t="b">
        <f t="shared" si="12"/>
        <v>0</v>
      </c>
      <c r="Z155" t="b">
        <f t="shared" si="13"/>
        <v>0</v>
      </c>
      <c r="AA155" t="b">
        <f t="shared" si="14"/>
        <v>0</v>
      </c>
    </row>
    <row r="156" spans="1:27" ht="15" thickBot="1">
      <c r="A156" s="13" t="s">
        <v>42</v>
      </c>
      <c r="B156" s="13">
        <v>37</v>
      </c>
      <c r="C156" s="13" t="s">
        <v>224</v>
      </c>
      <c r="D156" s="13">
        <v>1</v>
      </c>
      <c r="E156" s="30">
        <v>100000000</v>
      </c>
      <c r="F156" s="13">
        <v>6</v>
      </c>
      <c r="G156" s="13" t="s">
        <v>707</v>
      </c>
      <c r="H156" s="13" t="s">
        <v>665</v>
      </c>
      <c r="I156" s="13">
        <v>1</v>
      </c>
      <c r="J156" s="13" t="s">
        <v>722</v>
      </c>
      <c r="K156" s="30">
        <v>12</v>
      </c>
      <c r="L156" s="30">
        <v>15000000</v>
      </c>
      <c r="M156" s="13">
        <v>1</v>
      </c>
      <c r="N156" s="13" t="s">
        <v>722</v>
      </c>
      <c r="O156" s="35">
        <v>61897381</v>
      </c>
      <c r="P156" s="35">
        <v>58779838</v>
      </c>
      <c r="Q156" s="13">
        <v>1</v>
      </c>
      <c r="R156" s="13" t="s">
        <v>722</v>
      </c>
      <c r="S156" s="30">
        <v>1781</v>
      </c>
      <c r="T156" s="30">
        <v>128000000</v>
      </c>
      <c r="U156" s="30">
        <v>18575712</v>
      </c>
      <c r="V156" s="30">
        <v>10710445935</v>
      </c>
      <c r="W156">
        <f t="shared" si="10"/>
        <v>1</v>
      </c>
      <c r="X156" t="b">
        <f t="shared" si="11"/>
        <v>1</v>
      </c>
      <c r="Y156" t="b">
        <f t="shared" si="12"/>
        <v>1</v>
      </c>
      <c r="Z156" t="b">
        <f t="shared" si="13"/>
        <v>1</v>
      </c>
      <c r="AA156" t="b">
        <f t="shared" si="14"/>
        <v>1</v>
      </c>
    </row>
    <row r="157" spans="1:27" ht="15" thickBot="1">
      <c r="A157" s="13" t="s">
        <v>43</v>
      </c>
      <c r="B157" s="13" t="s">
        <v>1166</v>
      </c>
      <c r="C157" s="13" t="s">
        <v>224</v>
      </c>
      <c r="D157" s="13">
        <v>0</v>
      </c>
      <c r="E157" s="30" t="s">
        <v>1166</v>
      </c>
      <c r="F157" s="13" t="s">
        <v>1166</v>
      </c>
      <c r="G157" s="15"/>
      <c r="H157" s="15"/>
      <c r="I157" s="13">
        <v>0</v>
      </c>
      <c r="J157" s="15"/>
      <c r="K157" s="33">
        <v>0</v>
      </c>
      <c r="L157" s="33">
        <v>0</v>
      </c>
      <c r="M157" s="13">
        <v>0</v>
      </c>
      <c r="N157" s="15"/>
      <c r="O157" s="33">
        <v>0</v>
      </c>
      <c r="P157" s="33">
        <v>0</v>
      </c>
      <c r="Q157" s="15"/>
      <c r="R157" s="15"/>
      <c r="S157" s="33">
        <v>0</v>
      </c>
      <c r="T157" s="33">
        <v>0</v>
      </c>
      <c r="U157" s="33">
        <v>0</v>
      </c>
      <c r="V157" s="33">
        <v>0</v>
      </c>
      <c r="W157">
        <f t="shared" si="10"/>
        <v>1</v>
      </c>
      <c r="X157" t="b">
        <f t="shared" si="11"/>
        <v>0</v>
      </c>
      <c r="Y157" t="b">
        <f t="shared" si="12"/>
        <v>0</v>
      </c>
      <c r="Z157" t="b">
        <f t="shared" si="13"/>
        <v>0</v>
      </c>
      <c r="AA157" t="b">
        <f t="shared" si="14"/>
        <v>0</v>
      </c>
    </row>
    <row r="158" spans="1:27" ht="15" thickBot="1">
      <c r="A158" s="13" t="s">
        <v>44</v>
      </c>
      <c r="B158" s="13">
        <v>70</v>
      </c>
      <c r="C158" s="13" t="s">
        <v>224</v>
      </c>
      <c r="D158" s="13">
        <v>1</v>
      </c>
      <c r="E158" s="30">
        <v>150000000</v>
      </c>
      <c r="F158" s="13">
        <v>13</v>
      </c>
      <c r="G158" s="13" t="s">
        <v>709</v>
      </c>
      <c r="H158" s="13" t="s">
        <v>723</v>
      </c>
      <c r="I158" s="13">
        <v>1</v>
      </c>
      <c r="J158" s="13" t="s">
        <v>677</v>
      </c>
      <c r="K158" s="30">
        <v>1217</v>
      </c>
      <c r="L158" s="30">
        <v>265000</v>
      </c>
      <c r="M158" s="13">
        <v>1</v>
      </c>
      <c r="N158" s="13" t="s">
        <v>677</v>
      </c>
      <c r="O158" s="35">
        <v>3467816</v>
      </c>
      <c r="P158" s="35">
        <v>2934629</v>
      </c>
      <c r="Q158" s="13">
        <v>1</v>
      </c>
      <c r="R158" s="13" t="s">
        <v>677</v>
      </c>
      <c r="S158" s="30">
        <v>287</v>
      </c>
      <c r="T158" s="30">
        <v>207000</v>
      </c>
      <c r="U158" s="30">
        <v>722147</v>
      </c>
      <c r="V158" s="30">
        <v>723855739</v>
      </c>
      <c r="W158">
        <f t="shared" si="10"/>
        <v>1</v>
      </c>
      <c r="X158" t="b">
        <f t="shared" si="11"/>
        <v>1</v>
      </c>
      <c r="Y158" t="b">
        <f t="shared" si="12"/>
        <v>1</v>
      </c>
      <c r="Z158" t="b">
        <f t="shared" si="13"/>
        <v>0</v>
      </c>
      <c r="AA158" t="b">
        <f t="shared" si="14"/>
        <v>1</v>
      </c>
    </row>
    <row r="159" spans="1:27" ht="15" thickBot="1">
      <c r="A159" s="13" t="s">
        <v>45</v>
      </c>
      <c r="B159" s="13" t="s">
        <v>1166</v>
      </c>
      <c r="C159" s="13" t="s">
        <v>224</v>
      </c>
      <c r="D159" s="13">
        <v>0</v>
      </c>
      <c r="E159" s="30" t="s">
        <v>1166</v>
      </c>
      <c r="F159" s="13" t="s">
        <v>1166</v>
      </c>
      <c r="G159" s="15"/>
      <c r="H159" s="15"/>
      <c r="I159" s="13">
        <v>0</v>
      </c>
      <c r="J159" s="15"/>
      <c r="K159" s="33">
        <v>0</v>
      </c>
      <c r="L159" s="33">
        <v>0</v>
      </c>
      <c r="M159" s="13">
        <v>0</v>
      </c>
      <c r="N159" s="15"/>
      <c r="O159" s="33">
        <v>0</v>
      </c>
      <c r="P159" s="33">
        <v>0</v>
      </c>
      <c r="Q159" s="15"/>
      <c r="R159" s="15"/>
      <c r="S159" s="33">
        <v>0</v>
      </c>
      <c r="T159" s="33">
        <v>0</v>
      </c>
      <c r="U159" s="33">
        <v>0</v>
      </c>
      <c r="V159" s="33">
        <v>0</v>
      </c>
      <c r="W159">
        <f t="shared" si="10"/>
        <v>1</v>
      </c>
      <c r="X159" t="b">
        <f t="shared" si="11"/>
        <v>0</v>
      </c>
      <c r="Y159" t="b">
        <f t="shared" si="12"/>
        <v>0</v>
      </c>
      <c r="Z159" t="b">
        <f t="shared" si="13"/>
        <v>0</v>
      </c>
      <c r="AA159" t="b">
        <f t="shared" si="14"/>
        <v>0</v>
      </c>
    </row>
    <row r="160" spans="1:27" ht="27.6" thickBot="1">
      <c r="A160" s="13" t="s">
        <v>46</v>
      </c>
      <c r="B160" s="13" t="s">
        <v>1166</v>
      </c>
      <c r="C160" s="13" t="s">
        <v>224</v>
      </c>
      <c r="D160" s="13">
        <v>1</v>
      </c>
      <c r="E160" s="30">
        <v>24000000</v>
      </c>
      <c r="F160" s="13">
        <v>13</v>
      </c>
      <c r="G160" s="13" t="s">
        <v>688</v>
      </c>
      <c r="H160" s="13" t="s">
        <v>706</v>
      </c>
      <c r="I160" s="13">
        <v>0</v>
      </c>
      <c r="J160" s="15"/>
      <c r="K160" s="33">
        <v>0</v>
      </c>
      <c r="L160" s="33">
        <v>0</v>
      </c>
      <c r="M160" s="13">
        <v>1</v>
      </c>
      <c r="N160" s="13" t="s">
        <v>724</v>
      </c>
      <c r="O160" s="35">
        <v>738603</v>
      </c>
      <c r="P160" s="35">
        <v>661841</v>
      </c>
      <c r="Q160" s="13">
        <v>0</v>
      </c>
      <c r="R160" s="15"/>
      <c r="S160" s="33">
        <v>0</v>
      </c>
      <c r="T160" s="33">
        <v>0</v>
      </c>
      <c r="U160" s="30">
        <v>9949</v>
      </c>
      <c r="V160" s="30">
        <v>7202110</v>
      </c>
      <c r="W160">
        <f t="shared" si="10"/>
        <v>1</v>
      </c>
      <c r="X160" t="b">
        <f t="shared" si="11"/>
        <v>0</v>
      </c>
      <c r="Y160" t="b">
        <f t="shared" si="12"/>
        <v>0</v>
      </c>
      <c r="Z160" t="b">
        <f t="shared" si="13"/>
        <v>0</v>
      </c>
      <c r="AA160" t="b">
        <f t="shared" si="14"/>
        <v>0</v>
      </c>
    </row>
    <row r="161" spans="1:27" ht="15" thickBot="1">
      <c r="A161" s="13" t="s">
        <v>47</v>
      </c>
      <c r="B161" s="13">
        <v>78</v>
      </c>
      <c r="C161" s="13" t="s">
        <v>224</v>
      </c>
      <c r="D161" s="13">
        <v>1</v>
      </c>
      <c r="E161" s="30">
        <v>100000000</v>
      </c>
      <c r="F161" s="13">
        <v>38</v>
      </c>
      <c r="G161" s="13" t="s">
        <v>725</v>
      </c>
      <c r="H161" s="13" t="s">
        <v>701</v>
      </c>
      <c r="I161" s="13">
        <v>1</v>
      </c>
      <c r="J161" s="13" t="s">
        <v>678</v>
      </c>
      <c r="K161" s="30">
        <v>628</v>
      </c>
      <c r="L161" s="30">
        <v>339000</v>
      </c>
      <c r="M161" s="13">
        <v>1</v>
      </c>
      <c r="N161" s="13" t="s">
        <v>678</v>
      </c>
      <c r="O161" s="35">
        <v>6593335</v>
      </c>
      <c r="P161" s="35">
        <v>6057849</v>
      </c>
      <c r="Q161" s="13">
        <v>1</v>
      </c>
      <c r="R161" s="13" t="s">
        <v>678</v>
      </c>
      <c r="S161" s="30">
        <v>106</v>
      </c>
      <c r="T161" s="30">
        <v>167000</v>
      </c>
      <c r="U161" s="30">
        <v>428790</v>
      </c>
      <c r="V161" s="30">
        <v>287365113</v>
      </c>
      <c r="W161">
        <f t="shared" si="10"/>
        <v>1</v>
      </c>
      <c r="X161" t="b">
        <f t="shared" si="11"/>
        <v>1</v>
      </c>
      <c r="Y161" t="b">
        <f t="shared" si="12"/>
        <v>1</v>
      </c>
      <c r="Z161" t="b">
        <f t="shared" si="13"/>
        <v>0</v>
      </c>
      <c r="AA161" t="b">
        <f t="shared" si="14"/>
        <v>1</v>
      </c>
    </row>
    <row r="162" spans="1:27" ht="15" thickBot="1">
      <c r="A162" s="13" t="s">
        <v>48</v>
      </c>
      <c r="B162" s="13" t="s">
        <v>1166</v>
      </c>
      <c r="C162" s="13" t="s">
        <v>224</v>
      </c>
      <c r="D162" s="13">
        <v>0</v>
      </c>
      <c r="E162" s="30" t="s">
        <v>1166</v>
      </c>
      <c r="F162" s="13" t="s">
        <v>1166</v>
      </c>
      <c r="G162" s="15"/>
      <c r="H162" s="15"/>
      <c r="I162" s="13">
        <v>0</v>
      </c>
      <c r="J162" s="15"/>
      <c r="K162" s="33">
        <v>0</v>
      </c>
      <c r="L162" s="33">
        <v>0</v>
      </c>
      <c r="M162" s="13">
        <v>0</v>
      </c>
      <c r="N162" s="15"/>
      <c r="O162" s="33">
        <v>0</v>
      </c>
      <c r="P162" s="33">
        <v>0</v>
      </c>
      <c r="Q162" s="15"/>
      <c r="R162" s="15"/>
      <c r="S162" s="33">
        <v>0</v>
      </c>
      <c r="T162" s="33">
        <v>0</v>
      </c>
      <c r="U162" s="33">
        <v>0</v>
      </c>
      <c r="V162" s="33">
        <v>0</v>
      </c>
      <c r="W162">
        <f t="shared" si="10"/>
        <v>1</v>
      </c>
      <c r="X162" t="b">
        <f t="shared" si="11"/>
        <v>0</v>
      </c>
      <c r="Y162" t="b">
        <f t="shared" si="12"/>
        <v>0</v>
      </c>
      <c r="Z162" t="b">
        <f t="shared" si="13"/>
        <v>0</v>
      </c>
      <c r="AA162" t="b">
        <f t="shared" si="14"/>
        <v>0</v>
      </c>
    </row>
    <row r="163" spans="1:27" ht="27.6" thickBot="1">
      <c r="A163" s="13" t="s">
        <v>49</v>
      </c>
      <c r="B163" s="13" t="s">
        <v>1166</v>
      </c>
      <c r="C163" s="13" t="s">
        <v>224</v>
      </c>
      <c r="D163" s="13">
        <v>0</v>
      </c>
      <c r="E163" s="30" t="s">
        <v>1166</v>
      </c>
      <c r="F163" s="13" t="s">
        <v>1166</v>
      </c>
      <c r="G163" s="15"/>
      <c r="H163" s="15"/>
      <c r="I163" s="13">
        <v>0</v>
      </c>
      <c r="J163" s="15"/>
      <c r="K163" s="33">
        <v>0</v>
      </c>
      <c r="L163" s="33">
        <v>0</v>
      </c>
      <c r="M163" s="13">
        <v>0</v>
      </c>
      <c r="N163" s="15"/>
      <c r="O163" s="33">
        <v>0</v>
      </c>
      <c r="P163" s="33">
        <v>0</v>
      </c>
      <c r="Q163" s="15"/>
      <c r="R163" s="15"/>
      <c r="S163" s="33">
        <v>0</v>
      </c>
      <c r="T163" s="33">
        <v>0</v>
      </c>
      <c r="U163" s="33">
        <v>0</v>
      </c>
      <c r="V163" s="33">
        <v>0</v>
      </c>
      <c r="W163">
        <f t="shared" si="10"/>
        <v>1</v>
      </c>
      <c r="X163" t="b">
        <f t="shared" si="11"/>
        <v>0</v>
      </c>
      <c r="Y163" t="b">
        <f t="shared" si="12"/>
        <v>0</v>
      </c>
      <c r="Z163" t="b">
        <f t="shared" si="13"/>
        <v>0</v>
      </c>
      <c r="AA163" t="b">
        <f t="shared" si="14"/>
        <v>0</v>
      </c>
    </row>
    <row r="164" spans="1:27" ht="27.6" thickBot="1">
      <c r="A164" s="13" t="s">
        <v>50</v>
      </c>
      <c r="B164" s="13">
        <v>68</v>
      </c>
      <c r="C164" s="13" t="s">
        <v>224</v>
      </c>
      <c r="D164" s="13">
        <v>1</v>
      </c>
      <c r="E164" s="30" t="s">
        <v>1166</v>
      </c>
      <c r="F164" s="13">
        <v>15</v>
      </c>
      <c r="G164" s="13" t="s">
        <v>709</v>
      </c>
      <c r="H164" s="13" t="s">
        <v>702</v>
      </c>
      <c r="I164" s="13">
        <v>1</v>
      </c>
      <c r="J164" s="13" t="s">
        <v>726</v>
      </c>
      <c r="K164" s="30">
        <v>227</v>
      </c>
      <c r="L164" s="30">
        <v>15400</v>
      </c>
      <c r="M164" s="13">
        <v>1</v>
      </c>
      <c r="N164" s="13" t="s">
        <v>727</v>
      </c>
      <c r="O164" s="35">
        <v>795680</v>
      </c>
      <c r="P164" s="35">
        <v>730562</v>
      </c>
      <c r="Q164" s="13">
        <v>0</v>
      </c>
      <c r="R164" s="15"/>
      <c r="S164" s="33">
        <v>0</v>
      </c>
      <c r="T164" s="33">
        <v>0</v>
      </c>
      <c r="U164" s="30">
        <v>880333</v>
      </c>
      <c r="V164" s="30">
        <v>716467569</v>
      </c>
      <c r="W164">
        <f t="shared" si="10"/>
        <v>1</v>
      </c>
      <c r="X164" t="b">
        <f t="shared" si="11"/>
        <v>0</v>
      </c>
      <c r="Y164" t="b">
        <f t="shared" si="12"/>
        <v>0</v>
      </c>
      <c r="Z164" t="b">
        <f t="shared" si="13"/>
        <v>0</v>
      </c>
      <c r="AA164" t="b">
        <f t="shared" si="14"/>
        <v>1</v>
      </c>
    </row>
    <row r="165" spans="1:27" ht="15" thickBot="1">
      <c r="A165" s="13" t="s">
        <v>51</v>
      </c>
      <c r="B165" s="13">
        <v>37</v>
      </c>
      <c r="C165" s="13" t="s">
        <v>224</v>
      </c>
      <c r="D165" s="13">
        <v>1</v>
      </c>
      <c r="E165" s="30">
        <v>150000000</v>
      </c>
      <c r="F165" s="13">
        <v>9</v>
      </c>
      <c r="G165" s="13" t="s">
        <v>664</v>
      </c>
      <c r="H165" s="13" t="s">
        <v>719</v>
      </c>
      <c r="I165" s="13">
        <v>1</v>
      </c>
      <c r="J165" s="13" t="s">
        <v>679</v>
      </c>
      <c r="K165" s="30">
        <v>5634</v>
      </c>
      <c r="L165" s="30">
        <v>56400000</v>
      </c>
      <c r="M165" s="13">
        <v>1</v>
      </c>
      <c r="N165" s="13" t="s">
        <v>679</v>
      </c>
      <c r="O165" s="35">
        <v>37838167</v>
      </c>
      <c r="P165" s="35">
        <v>35282439</v>
      </c>
      <c r="Q165" s="13">
        <v>1</v>
      </c>
      <c r="R165" s="13" t="s">
        <v>679</v>
      </c>
      <c r="S165" s="30">
        <v>2175</v>
      </c>
      <c r="T165" s="30">
        <v>21900000</v>
      </c>
      <c r="U165" s="30">
        <v>6662135</v>
      </c>
      <c r="V165" s="30">
        <v>4959452633</v>
      </c>
      <c r="W165">
        <f t="shared" si="10"/>
        <v>1</v>
      </c>
      <c r="X165" t="b">
        <f t="shared" si="11"/>
        <v>1</v>
      </c>
      <c r="Y165" t="b">
        <f t="shared" si="12"/>
        <v>1</v>
      </c>
      <c r="Z165" t="b">
        <f t="shared" si="13"/>
        <v>1</v>
      </c>
      <c r="AA165" t="b">
        <f t="shared" si="14"/>
        <v>1</v>
      </c>
    </row>
    <row r="166" spans="1:27" ht="27.6" thickBot="1">
      <c r="A166" s="13" t="s">
        <v>52</v>
      </c>
      <c r="B166" s="13">
        <v>69</v>
      </c>
      <c r="C166" s="13" t="s">
        <v>224</v>
      </c>
      <c r="D166" s="13">
        <v>1</v>
      </c>
      <c r="E166" s="30">
        <v>135000000</v>
      </c>
      <c r="F166" s="13">
        <v>19</v>
      </c>
      <c r="G166" s="13" t="s">
        <v>709</v>
      </c>
      <c r="H166" s="13" t="s">
        <v>725</v>
      </c>
      <c r="I166" s="13">
        <v>1</v>
      </c>
      <c r="J166" s="13" t="s">
        <v>729</v>
      </c>
      <c r="K166" s="30">
        <v>3885</v>
      </c>
      <c r="L166" s="30">
        <v>1180000</v>
      </c>
      <c r="M166" s="13">
        <v>1</v>
      </c>
      <c r="N166" s="13" t="s">
        <v>680</v>
      </c>
      <c r="O166" s="35">
        <v>5395274</v>
      </c>
      <c r="P166" s="35">
        <v>4704731</v>
      </c>
      <c r="Q166" s="13">
        <v>1</v>
      </c>
      <c r="R166" s="13" t="s">
        <v>729</v>
      </c>
      <c r="S166" s="30">
        <v>459</v>
      </c>
      <c r="T166" s="30">
        <v>858000</v>
      </c>
      <c r="U166" s="30">
        <v>761755</v>
      </c>
      <c r="V166" s="30">
        <v>747700754</v>
      </c>
      <c r="W166">
        <f t="shared" si="10"/>
        <v>1</v>
      </c>
      <c r="X166" t="b">
        <f t="shared" si="11"/>
        <v>1</v>
      </c>
      <c r="Y166" t="b">
        <f t="shared" si="12"/>
        <v>1</v>
      </c>
      <c r="Z166" t="b">
        <f t="shared" si="13"/>
        <v>1</v>
      </c>
      <c r="AA166" t="b">
        <f t="shared" si="14"/>
        <v>1</v>
      </c>
    </row>
    <row r="167" spans="1:27" ht="15" thickBot="1">
      <c r="A167" s="13" t="s">
        <v>53</v>
      </c>
      <c r="B167" s="13">
        <v>35</v>
      </c>
      <c r="C167" s="13" t="s">
        <v>224</v>
      </c>
      <c r="D167" s="13">
        <v>1</v>
      </c>
      <c r="E167" s="30" t="s">
        <v>1166</v>
      </c>
      <c r="F167" s="13">
        <v>5</v>
      </c>
      <c r="G167" s="13" t="s">
        <v>731</v>
      </c>
      <c r="H167" s="13" t="s">
        <v>732</v>
      </c>
      <c r="I167" s="13">
        <v>1</v>
      </c>
      <c r="J167" s="13" t="s">
        <v>681</v>
      </c>
      <c r="K167" s="30">
        <v>1215</v>
      </c>
      <c r="L167" s="30">
        <v>12800000</v>
      </c>
      <c r="M167" s="13">
        <v>1</v>
      </c>
      <c r="N167" s="13" t="s">
        <v>681</v>
      </c>
      <c r="O167" s="35">
        <v>13757885</v>
      </c>
      <c r="P167" s="35">
        <v>13146427</v>
      </c>
      <c r="Q167" s="13">
        <v>1</v>
      </c>
      <c r="R167" s="13" t="s">
        <v>681</v>
      </c>
      <c r="S167" s="30">
        <v>1893</v>
      </c>
      <c r="T167" s="30">
        <v>10200000</v>
      </c>
      <c r="U167" s="30">
        <v>16543648</v>
      </c>
      <c r="V167" s="30">
        <v>11094187151</v>
      </c>
      <c r="W167">
        <f t="shared" si="10"/>
        <v>1</v>
      </c>
      <c r="X167" t="b">
        <f t="shared" si="11"/>
        <v>1</v>
      </c>
      <c r="Y167" t="b">
        <f t="shared" si="12"/>
        <v>1</v>
      </c>
      <c r="Z167" t="b">
        <f t="shared" si="13"/>
        <v>1</v>
      </c>
      <c r="AA167" t="b">
        <f t="shared" si="14"/>
        <v>1</v>
      </c>
    </row>
    <row r="168" spans="1:27" ht="27.6" thickBot="1">
      <c r="A168" s="13" t="s">
        <v>54</v>
      </c>
      <c r="B168" s="13">
        <v>73</v>
      </c>
      <c r="C168" s="13" t="s">
        <v>224</v>
      </c>
      <c r="D168" s="13">
        <v>1</v>
      </c>
      <c r="E168" s="30" t="s">
        <v>1166</v>
      </c>
      <c r="F168" s="13">
        <v>22</v>
      </c>
      <c r="G168" s="13" t="s">
        <v>737</v>
      </c>
      <c r="H168" s="13" t="s">
        <v>723</v>
      </c>
      <c r="I168" s="13">
        <v>1</v>
      </c>
      <c r="J168" s="13" t="s">
        <v>738</v>
      </c>
      <c r="K168" s="30">
        <v>1347</v>
      </c>
      <c r="L168" s="30">
        <v>34400</v>
      </c>
      <c r="M168" s="13">
        <v>1</v>
      </c>
      <c r="N168" s="13" t="s">
        <v>739</v>
      </c>
      <c r="O168" s="35">
        <v>923686</v>
      </c>
      <c r="P168" s="35">
        <v>774060</v>
      </c>
      <c r="Q168" s="13">
        <v>1</v>
      </c>
      <c r="R168" s="13" t="s">
        <v>740</v>
      </c>
      <c r="S168" s="30">
        <v>526</v>
      </c>
      <c r="T168" s="30">
        <v>43100</v>
      </c>
      <c r="U168" s="30">
        <v>125385</v>
      </c>
      <c r="V168" s="30">
        <v>116376265</v>
      </c>
      <c r="W168">
        <f t="shared" si="10"/>
        <v>1</v>
      </c>
      <c r="X168" t="b">
        <f t="shared" si="11"/>
        <v>0</v>
      </c>
      <c r="Y168" t="b">
        <f t="shared" si="12"/>
        <v>0</v>
      </c>
      <c r="Z168" t="b">
        <f t="shared" si="13"/>
        <v>0</v>
      </c>
      <c r="AA168" t="b">
        <f t="shared" si="14"/>
        <v>0</v>
      </c>
    </row>
    <row r="169" spans="1:27" ht="27.6" thickBot="1">
      <c r="A169" s="13" t="s">
        <v>55</v>
      </c>
      <c r="B169" s="13">
        <v>70</v>
      </c>
      <c r="C169" s="13" t="s">
        <v>224</v>
      </c>
      <c r="D169" s="13">
        <v>1</v>
      </c>
      <c r="E169" s="30" t="s">
        <v>1166</v>
      </c>
      <c r="F169" s="13">
        <v>15</v>
      </c>
      <c r="G169" s="13" t="s">
        <v>725</v>
      </c>
      <c r="H169" s="13" t="s">
        <v>694</v>
      </c>
      <c r="I169" s="13">
        <v>1</v>
      </c>
      <c r="J169" s="13" t="s">
        <v>741</v>
      </c>
      <c r="K169" s="30">
        <v>1967</v>
      </c>
      <c r="L169" s="30">
        <v>72400</v>
      </c>
      <c r="M169" s="13">
        <v>1</v>
      </c>
      <c r="N169" s="13" t="s">
        <v>741</v>
      </c>
      <c r="O169" s="35">
        <v>1398153</v>
      </c>
      <c r="P169" s="35">
        <v>1233096</v>
      </c>
      <c r="Q169" s="13">
        <v>1</v>
      </c>
      <c r="R169" s="13" t="s">
        <v>742</v>
      </c>
      <c r="S169" s="30">
        <v>655</v>
      </c>
      <c r="T169" s="30">
        <v>79000</v>
      </c>
      <c r="U169" s="30">
        <v>43644</v>
      </c>
      <c r="V169" s="30">
        <v>8397685</v>
      </c>
      <c r="W169">
        <f t="shared" si="10"/>
        <v>1</v>
      </c>
      <c r="X169" t="b">
        <f t="shared" si="11"/>
        <v>0</v>
      </c>
      <c r="Y169" t="b">
        <f t="shared" si="12"/>
        <v>1</v>
      </c>
      <c r="Z169" t="b">
        <f t="shared" si="13"/>
        <v>0</v>
      </c>
      <c r="AA169" t="b">
        <f t="shared" si="14"/>
        <v>0</v>
      </c>
    </row>
    <row r="170" spans="1:27" ht="15" thickBot="1">
      <c r="A170" s="13" t="s">
        <v>56</v>
      </c>
      <c r="B170" s="13">
        <v>51</v>
      </c>
      <c r="C170" s="13" t="s">
        <v>224</v>
      </c>
      <c r="D170" s="13">
        <v>1</v>
      </c>
      <c r="E170" s="30">
        <v>200000000</v>
      </c>
      <c r="F170" s="13">
        <v>25</v>
      </c>
      <c r="G170" s="13" t="s">
        <v>664</v>
      </c>
      <c r="H170" s="13" t="s">
        <v>707</v>
      </c>
      <c r="I170" s="13">
        <v>1</v>
      </c>
      <c r="J170" s="13" t="s">
        <v>682</v>
      </c>
      <c r="K170" s="30">
        <v>1931</v>
      </c>
      <c r="L170" s="30">
        <v>862000</v>
      </c>
      <c r="M170" s="13">
        <v>1</v>
      </c>
      <c r="N170" s="13" t="s">
        <v>682</v>
      </c>
      <c r="O170" s="35">
        <v>23091052</v>
      </c>
      <c r="P170" s="35">
        <v>21241026</v>
      </c>
      <c r="Q170" s="13">
        <v>1</v>
      </c>
      <c r="R170" s="13" t="s">
        <v>682</v>
      </c>
      <c r="S170" s="30">
        <v>368</v>
      </c>
      <c r="T170" s="30">
        <v>3300000</v>
      </c>
      <c r="U170" s="30">
        <v>3091337</v>
      </c>
      <c r="V170" s="30">
        <v>1914795207</v>
      </c>
      <c r="W170">
        <f t="shared" si="10"/>
        <v>1</v>
      </c>
      <c r="X170" t="b">
        <f t="shared" si="11"/>
        <v>1</v>
      </c>
      <c r="Y170" t="b">
        <f t="shared" si="12"/>
        <v>1</v>
      </c>
      <c r="Z170" t="b">
        <f t="shared" si="13"/>
        <v>1</v>
      </c>
      <c r="AA170" t="b">
        <f t="shared" si="14"/>
        <v>1</v>
      </c>
    </row>
    <row r="171" spans="1:27" ht="27.6" thickBot="1">
      <c r="A171" s="13" t="s">
        <v>57</v>
      </c>
      <c r="B171" s="13" t="s">
        <v>1166</v>
      </c>
      <c r="C171" s="13" t="s">
        <v>224</v>
      </c>
      <c r="D171" s="13">
        <v>0</v>
      </c>
      <c r="E171" s="30" t="s">
        <v>1166</v>
      </c>
      <c r="F171" s="13" t="s">
        <v>1166</v>
      </c>
      <c r="G171" s="15"/>
      <c r="H171" s="15"/>
      <c r="I171" s="13">
        <v>0</v>
      </c>
      <c r="J171" s="15"/>
      <c r="K171" s="33">
        <v>0</v>
      </c>
      <c r="L171" s="33">
        <v>0</v>
      </c>
      <c r="M171" s="13">
        <v>0</v>
      </c>
      <c r="N171" s="15"/>
      <c r="O171" s="33">
        <v>0</v>
      </c>
      <c r="P171" s="33">
        <v>0</v>
      </c>
      <c r="Q171" s="15"/>
      <c r="R171" s="15"/>
      <c r="S171" s="33">
        <v>0</v>
      </c>
      <c r="T171" s="33">
        <v>0</v>
      </c>
      <c r="U171" s="33">
        <v>0</v>
      </c>
      <c r="V171" s="33">
        <v>0</v>
      </c>
      <c r="W171">
        <f t="shared" si="10"/>
        <v>1</v>
      </c>
      <c r="X171" t="b">
        <f t="shared" si="11"/>
        <v>0</v>
      </c>
      <c r="Y171" t="b">
        <f t="shared" si="12"/>
        <v>0</v>
      </c>
      <c r="Z171" t="b">
        <f t="shared" si="13"/>
        <v>0</v>
      </c>
      <c r="AA171" t="b">
        <f t="shared" si="14"/>
        <v>0</v>
      </c>
    </row>
    <row r="172" spans="1:27" ht="27.6" thickBot="1">
      <c r="A172" s="13" t="s">
        <v>58</v>
      </c>
      <c r="B172" s="13">
        <v>82</v>
      </c>
      <c r="C172" s="13" t="s">
        <v>224</v>
      </c>
      <c r="D172" s="13">
        <v>1</v>
      </c>
      <c r="E172" s="30" t="s">
        <v>1166</v>
      </c>
      <c r="F172" s="13">
        <v>32</v>
      </c>
      <c r="G172" s="13" t="s">
        <v>702</v>
      </c>
      <c r="H172" s="13" t="s">
        <v>703</v>
      </c>
      <c r="I172" s="13">
        <v>1</v>
      </c>
      <c r="J172" s="13" t="s">
        <v>683</v>
      </c>
      <c r="K172" s="30">
        <v>67300</v>
      </c>
      <c r="L172" s="30">
        <v>947000</v>
      </c>
      <c r="M172" s="13">
        <v>1</v>
      </c>
      <c r="N172" s="13" t="s">
        <v>743</v>
      </c>
      <c r="O172" s="35">
        <v>1956894</v>
      </c>
      <c r="P172" s="35">
        <v>1724679</v>
      </c>
      <c r="Q172" s="13">
        <v>1</v>
      </c>
      <c r="R172" s="13" t="s">
        <v>744</v>
      </c>
      <c r="S172" s="30">
        <v>667</v>
      </c>
      <c r="T172" s="30">
        <v>68300</v>
      </c>
      <c r="U172" s="30">
        <v>9741</v>
      </c>
      <c r="V172" s="30">
        <v>11907086</v>
      </c>
      <c r="W172">
        <f t="shared" si="10"/>
        <v>1</v>
      </c>
      <c r="X172" t="b">
        <f t="shared" si="11"/>
        <v>1</v>
      </c>
      <c r="Y172" t="b">
        <f t="shared" si="12"/>
        <v>1</v>
      </c>
      <c r="Z172" t="b">
        <f t="shared" si="13"/>
        <v>0</v>
      </c>
      <c r="AA172" t="b">
        <f t="shared" si="14"/>
        <v>0</v>
      </c>
    </row>
    <row r="173" spans="1:27" ht="15" thickBot="1">
      <c r="A173" s="13" t="s">
        <v>59</v>
      </c>
      <c r="B173" s="13" t="s">
        <v>1166</v>
      </c>
      <c r="C173" s="13" t="s">
        <v>224</v>
      </c>
      <c r="D173" s="13">
        <v>1</v>
      </c>
      <c r="E173" s="30">
        <v>20000000</v>
      </c>
      <c r="F173" s="13">
        <v>20</v>
      </c>
      <c r="G173" s="13" t="s">
        <v>709</v>
      </c>
      <c r="H173" s="13" t="s">
        <v>688</v>
      </c>
      <c r="I173" s="13">
        <v>1</v>
      </c>
      <c r="J173" s="13" t="s">
        <v>684</v>
      </c>
      <c r="K173" s="30">
        <v>1260</v>
      </c>
      <c r="L173" s="30">
        <v>94900</v>
      </c>
      <c r="M173" s="13">
        <v>1</v>
      </c>
      <c r="N173" s="13" t="s">
        <v>684</v>
      </c>
      <c r="O173" s="35">
        <v>973516</v>
      </c>
      <c r="P173" s="35">
        <v>846275</v>
      </c>
      <c r="Q173" s="13">
        <v>0</v>
      </c>
      <c r="R173" s="15"/>
      <c r="S173" s="33">
        <v>0</v>
      </c>
      <c r="T173" s="33">
        <v>0</v>
      </c>
      <c r="U173" s="30">
        <v>101308</v>
      </c>
      <c r="V173" s="30">
        <v>86703975</v>
      </c>
      <c r="W173">
        <f t="shared" si="10"/>
        <v>1</v>
      </c>
      <c r="X173" t="b">
        <f t="shared" si="11"/>
        <v>0</v>
      </c>
      <c r="Y173" t="b">
        <f t="shared" si="12"/>
        <v>0</v>
      </c>
      <c r="Z173" t="b">
        <f t="shared" si="13"/>
        <v>0</v>
      </c>
      <c r="AA173" t="b">
        <f t="shared" si="14"/>
        <v>0</v>
      </c>
    </row>
    <row r="174" spans="1:27" ht="15" thickBot="1">
      <c r="A174" s="13" t="s">
        <v>60</v>
      </c>
      <c r="B174" s="13">
        <v>77</v>
      </c>
      <c r="C174" s="13" t="s">
        <v>224</v>
      </c>
      <c r="D174" s="13">
        <v>0</v>
      </c>
      <c r="E174" s="30" t="s">
        <v>1166</v>
      </c>
      <c r="F174" s="13" t="s">
        <v>1166</v>
      </c>
      <c r="G174" s="15"/>
      <c r="H174" s="15"/>
      <c r="I174" s="13">
        <v>0</v>
      </c>
      <c r="J174" s="15"/>
      <c r="K174" s="33">
        <v>0</v>
      </c>
      <c r="L174" s="33">
        <v>0</v>
      </c>
      <c r="M174" s="13">
        <v>0</v>
      </c>
      <c r="N174" s="15"/>
      <c r="O174" s="33">
        <v>0</v>
      </c>
      <c r="P174" s="33">
        <v>0</v>
      </c>
      <c r="Q174" s="15"/>
      <c r="R174" s="15"/>
      <c r="S174" s="33">
        <v>0</v>
      </c>
      <c r="T174" s="33">
        <v>0</v>
      </c>
      <c r="U174" s="33">
        <v>0</v>
      </c>
      <c r="V174" s="33">
        <v>0</v>
      </c>
      <c r="W174">
        <f t="shared" si="10"/>
        <v>1</v>
      </c>
      <c r="X174" t="b">
        <f t="shared" si="11"/>
        <v>0</v>
      </c>
      <c r="Y174" t="b">
        <f t="shared" si="12"/>
        <v>0</v>
      </c>
      <c r="Z174" t="b">
        <f t="shared" si="13"/>
        <v>0</v>
      </c>
      <c r="AA174" t="b">
        <f t="shared" si="14"/>
        <v>0</v>
      </c>
    </row>
    <row r="175" spans="1:27" ht="27.6" thickBot="1">
      <c r="A175" s="13" t="s">
        <v>61</v>
      </c>
      <c r="B175" s="13">
        <v>30</v>
      </c>
      <c r="C175" s="13" t="s">
        <v>224</v>
      </c>
      <c r="D175" s="13">
        <v>1</v>
      </c>
      <c r="E175" s="30">
        <v>100000000</v>
      </c>
      <c r="F175" s="13">
        <v>9</v>
      </c>
      <c r="G175" s="13" t="s">
        <v>707</v>
      </c>
      <c r="H175" s="13" t="s">
        <v>665</v>
      </c>
      <c r="I175" s="13">
        <v>1</v>
      </c>
      <c r="J175" s="13" t="s">
        <v>695</v>
      </c>
      <c r="K175" s="30">
        <v>4412</v>
      </c>
      <c r="L175" s="30">
        <v>30300000</v>
      </c>
      <c r="M175" s="13">
        <v>1</v>
      </c>
      <c r="N175" s="13" t="s">
        <v>695</v>
      </c>
      <c r="O175" s="35">
        <v>41891657</v>
      </c>
      <c r="P175" s="35">
        <v>40421829</v>
      </c>
      <c r="Q175" s="13">
        <v>1</v>
      </c>
      <c r="R175" s="13" t="s">
        <v>748</v>
      </c>
      <c r="S175" s="30">
        <v>6383</v>
      </c>
      <c r="T175" s="30">
        <v>54100000</v>
      </c>
      <c r="U175" s="30">
        <v>16435249</v>
      </c>
      <c r="V175" s="30">
        <v>8251457611</v>
      </c>
      <c r="W175">
        <f t="shared" si="10"/>
        <v>1</v>
      </c>
      <c r="X175" t="b">
        <f t="shared" si="11"/>
        <v>1</v>
      </c>
      <c r="Y175" t="b">
        <f t="shared" si="12"/>
        <v>1</v>
      </c>
      <c r="Z175" t="b">
        <f t="shared" si="13"/>
        <v>1</v>
      </c>
      <c r="AA175" t="b">
        <f t="shared" si="14"/>
        <v>1</v>
      </c>
    </row>
    <row r="176" spans="1:27" ht="27.6" thickBot="1">
      <c r="A176" s="13" t="s">
        <v>62</v>
      </c>
      <c r="B176" s="13">
        <v>38</v>
      </c>
      <c r="C176" s="13" t="s">
        <v>224</v>
      </c>
      <c r="D176" s="13">
        <v>1</v>
      </c>
      <c r="E176" s="30">
        <v>75000000</v>
      </c>
      <c r="F176" s="13">
        <v>8</v>
      </c>
      <c r="G176" s="13" t="s">
        <v>707</v>
      </c>
      <c r="H176" s="13" t="s">
        <v>664</v>
      </c>
      <c r="I176" s="13">
        <v>1</v>
      </c>
      <c r="J176" s="13" t="s">
        <v>749</v>
      </c>
      <c r="K176" s="30">
        <v>1519</v>
      </c>
      <c r="L176" s="30">
        <v>17000000</v>
      </c>
      <c r="M176" s="13">
        <v>1</v>
      </c>
      <c r="N176" s="13" t="s">
        <v>733</v>
      </c>
      <c r="O176" s="35">
        <v>23907188</v>
      </c>
      <c r="P176" s="35">
        <v>21973938</v>
      </c>
      <c r="Q176" s="13">
        <v>1</v>
      </c>
      <c r="R176" s="13" t="s">
        <v>749</v>
      </c>
      <c r="S176" s="30">
        <v>289</v>
      </c>
      <c r="T176" s="30">
        <v>6000000</v>
      </c>
      <c r="U176" s="30">
        <v>3737048</v>
      </c>
      <c r="V176" s="30">
        <v>2469450968</v>
      </c>
      <c r="W176">
        <f t="shared" si="10"/>
        <v>1</v>
      </c>
      <c r="X176" t="b">
        <f t="shared" si="11"/>
        <v>1</v>
      </c>
      <c r="Y176" t="b">
        <f t="shared" si="12"/>
        <v>1</v>
      </c>
      <c r="Z176" t="b">
        <f t="shared" si="13"/>
        <v>1</v>
      </c>
      <c r="AA176" t="b">
        <f t="shared" si="14"/>
        <v>1</v>
      </c>
    </row>
    <row r="177" spans="1:27" ht="15" thickBot="1">
      <c r="A177" s="13" t="s">
        <v>63</v>
      </c>
      <c r="B177" s="13">
        <v>33</v>
      </c>
      <c r="C177" s="13" t="s">
        <v>224</v>
      </c>
      <c r="D177" s="13">
        <v>1</v>
      </c>
      <c r="E177" s="30">
        <v>23000000</v>
      </c>
      <c r="F177" s="13">
        <v>7</v>
      </c>
      <c r="G177" s="13" t="s">
        <v>707</v>
      </c>
      <c r="H177" s="13" t="s">
        <v>664</v>
      </c>
      <c r="I177" s="13">
        <v>1</v>
      </c>
      <c r="J177" s="13" t="s">
        <v>700</v>
      </c>
      <c r="K177" s="30">
        <v>11000</v>
      </c>
      <c r="L177" s="30">
        <v>11000000</v>
      </c>
      <c r="M177" s="13">
        <v>1</v>
      </c>
      <c r="N177" s="13" t="s">
        <v>750</v>
      </c>
      <c r="O177" s="35">
        <v>13354672</v>
      </c>
      <c r="P177" s="35">
        <v>12867275</v>
      </c>
      <c r="Q177" s="13">
        <v>0</v>
      </c>
      <c r="R177" s="15"/>
      <c r="S177" s="33">
        <v>0</v>
      </c>
      <c r="T177" s="33">
        <v>0</v>
      </c>
      <c r="U177" s="30">
        <v>4004542</v>
      </c>
      <c r="V177" s="30">
        <v>2101637461</v>
      </c>
      <c r="W177">
        <f t="shared" si="10"/>
        <v>1</v>
      </c>
      <c r="X177" t="b">
        <f t="shared" si="11"/>
        <v>1</v>
      </c>
      <c r="Y177" t="b">
        <f t="shared" si="12"/>
        <v>1</v>
      </c>
      <c r="Z177" t="b">
        <f t="shared" si="13"/>
        <v>0</v>
      </c>
      <c r="AA177" t="b">
        <f t="shared" si="14"/>
        <v>1</v>
      </c>
    </row>
    <row r="178" spans="1:27" ht="15" thickBot="1">
      <c r="A178" s="13" t="s">
        <v>64</v>
      </c>
      <c r="B178" s="13" t="s">
        <v>1166</v>
      </c>
      <c r="C178" s="13" t="s">
        <v>224</v>
      </c>
      <c r="D178" s="13">
        <v>1</v>
      </c>
      <c r="E178" s="30">
        <v>90000000</v>
      </c>
      <c r="F178" s="13">
        <v>16</v>
      </c>
      <c r="G178" s="13" t="s">
        <v>751</v>
      </c>
      <c r="H178" s="13" t="s">
        <v>725</v>
      </c>
      <c r="I178" s="13">
        <v>0</v>
      </c>
      <c r="J178" s="15"/>
      <c r="K178" s="33">
        <v>0</v>
      </c>
      <c r="L178" s="33">
        <v>0</v>
      </c>
      <c r="M178" s="13">
        <v>1</v>
      </c>
      <c r="N178" s="13" t="s">
        <v>752</v>
      </c>
      <c r="O178" s="35">
        <v>73749</v>
      </c>
      <c r="P178" s="35">
        <v>71785</v>
      </c>
      <c r="Q178" s="13">
        <v>0</v>
      </c>
      <c r="R178" s="15"/>
      <c r="S178" s="33">
        <v>0</v>
      </c>
      <c r="T178" s="33">
        <v>0</v>
      </c>
      <c r="U178" s="33">
        <v>0</v>
      </c>
      <c r="V178" s="33">
        <v>0</v>
      </c>
      <c r="W178">
        <f t="shared" si="10"/>
        <v>1</v>
      </c>
      <c r="X178" t="b">
        <f t="shared" si="11"/>
        <v>0</v>
      </c>
      <c r="Y178" t="b">
        <f t="shared" si="12"/>
        <v>0</v>
      </c>
      <c r="Z178" t="b">
        <f t="shared" si="13"/>
        <v>0</v>
      </c>
      <c r="AA178" t="b">
        <f t="shared" si="14"/>
        <v>0</v>
      </c>
    </row>
    <row r="179" spans="1:27" ht="15" thickBot="1">
      <c r="A179" s="13" t="s">
        <v>65</v>
      </c>
      <c r="B179" s="13">
        <v>80</v>
      </c>
      <c r="C179" s="13" t="s">
        <v>224</v>
      </c>
      <c r="D179" s="13">
        <v>0</v>
      </c>
      <c r="E179" s="30" t="s">
        <v>1166</v>
      </c>
      <c r="F179" s="13" t="s">
        <v>1166</v>
      </c>
      <c r="G179" s="15"/>
      <c r="H179" s="15"/>
      <c r="I179" s="13">
        <v>0</v>
      </c>
      <c r="J179" s="15"/>
      <c r="K179" s="33">
        <v>0</v>
      </c>
      <c r="L179" s="33">
        <v>0</v>
      </c>
      <c r="M179" s="13">
        <v>0</v>
      </c>
      <c r="N179" s="15"/>
      <c r="O179" s="33">
        <v>0</v>
      </c>
      <c r="P179" s="33">
        <v>0</v>
      </c>
      <c r="Q179" s="15"/>
      <c r="R179" s="15"/>
      <c r="S179" s="33">
        <v>0</v>
      </c>
      <c r="T179" s="33">
        <v>0</v>
      </c>
      <c r="U179" s="33">
        <v>0</v>
      </c>
      <c r="V179" s="33">
        <v>0</v>
      </c>
      <c r="W179">
        <f t="shared" si="10"/>
        <v>1</v>
      </c>
      <c r="X179" t="b">
        <f t="shared" si="11"/>
        <v>0</v>
      </c>
      <c r="Y179" t="b">
        <f t="shared" si="12"/>
        <v>0</v>
      </c>
      <c r="Z179" t="b">
        <f t="shared" si="13"/>
        <v>0</v>
      </c>
      <c r="AA179" t="b">
        <f t="shared" si="14"/>
        <v>0</v>
      </c>
    </row>
    <row r="180" spans="1:27" ht="27.6" thickBot="1">
      <c r="A180" s="13" t="s">
        <v>66</v>
      </c>
      <c r="B180" s="13">
        <v>65</v>
      </c>
      <c r="C180" s="13" t="s">
        <v>224</v>
      </c>
      <c r="D180" s="13">
        <v>1</v>
      </c>
      <c r="E180" s="30">
        <v>50000000</v>
      </c>
      <c r="F180" s="13">
        <v>11</v>
      </c>
      <c r="G180" s="13" t="s">
        <v>689</v>
      </c>
      <c r="H180" s="13" t="s">
        <v>664</v>
      </c>
      <c r="I180" s="13">
        <v>1</v>
      </c>
      <c r="J180" s="13" t="s">
        <v>734</v>
      </c>
      <c r="K180" s="30">
        <v>4648</v>
      </c>
      <c r="L180" s="30">
        <v>370000</v>
      </c>
      <c r="M180" s="13">
        <v>1</v>
      </c>
      <c r="N180" s="13" t="s">
        <v>761</v>
      </c>
      <c r="O180" s="35">
        <v>3158978</v>
      </c>
      <c r="P180" s="35">
        <v>2764603</v>
      </c>
      <c r="Q180" s="13">
        <v>1</v>
      </c>
      <c r="R180" s="13" t="s">
        <v>734</v>
      </c>
      <c r="S180" s="30">
        <v>1499</v>
      </c>
      <c r="T180" s="30">
        <v>730000</v>
      </c>
      <c r="U180" s="30">
        <v>1441068</v>
      </c>
      <c r="V180" s="30">
        <v>1323513012</v>
      </c>
      <c r="W180">
        <f t="shared" si="10"/>
        <v>1</v>
      </c>
      <c r="X180" t="b">
        <f t="shared" si="11"/>
        <v>1</v>
      </c>
      <c r="Y180" t="b">
        <f t="shared" si="12"/>
        <v>1</v>
      </c>
      <c r="Z180" t="b">
        <f t="shared" si="13"/>
        <v>1</v>
      </c>
      <c r="AA180" t="b">
        <f t="shared" si="14"/>
        <v>1</v>
      </c>
    </row>
    <row r="181" spans="1:27" ht="15" thickBot="1">
      <c r="A181" s="13" t="s">
        <v>67</v>
      </c>
      <c r="B181" s="13" t="s">
        <v>1166</v>
      </c>
      <c r="C181" s="13" t="s">
        <v>224</v>
      </c>
      <c r="D181" s="13">
        <v>1</v>
      </c>
      <c r="E181" s="30">
        <v>12000000</v>
      </c>
      <c r="F181" s="13">
        <v>4</v>
      </c>
      <c r="G181" s="13" t="s">
        <v>762</v>
      </c>
      <c r="H181" s="13" t="s">
        <v>732</v>
      </c>
      <c r="I181" s="13">
        <v>1</v>
      </c>
      <c r="J181" s="13" t="s">
        <v>763</v>
      </c>
      <c r="K181" s="30">
        <v>2602</v>
      </c>
      <c r="L181" s="30">
        <v>38500</v>
      </c>
      <c r="M181" s="13">
        <v>1</v>
      </c>
      <c r="N181" s="13" t="s">
        <v>735</v>
      </c>
      <c r="O181" s="35">
        <v>12938273</v>
      </c>
      <c r="P181" s="35">
        <v>12022205</v>
      </c>
      <c r="Q181" s="13">
        <v>1</v>
      </c>
      <c r="R181" s="13" t="s">
        <v>735</v>
      </c>
      <c r="S181" s="30">
        <v>48</v>
      </c>
      <c r="T181" s="30">
        <v>395000</v>
      </c>
      <c r="U181" s="30">
        <v>3246944</v>
      </c>
      <c r="V181" s="30">
        <v>1157627184</v>
      </c>
      <c r="W181">
        <f t="shared" si="10"/>
        <v>1</v>
      </c>
      <c r="X181" t="b">
        <f t="shared" si="11"/>
        <v>0</v>
      </c>
      <c r="Y181" t="b">
        <f t="shared" si="12"/>
        <v>1</v>
      </c>
      <c r="Z181" t="b">
        <f t="shared" si="13"/>
        <v>0</v>
      </c>
      <c r="AA181" t="b">
        <f t="shared" si="14"/>
        <v>1</v>
      </c>
    </row>
    <row r="182" spans="1:27" ht="15" thickBot="1">
      <c r="A182" s="13" t="s">
        <v>68</v>
      </c>
      <c r="B182" s="13" t="s">
        <v>1166</v>
      </c>
      <c r="C182" s="13" t="s">
        <v>224</v>
      </c>
      <c r="D182" s="13">
        <v>0</v>
      </c>
      <c r="E182" s="30" t="s">
        <v>1166</v>
      </c>
      <c r="F182" s="13" t="s">
        <v>1166</v>
      </c>
      <c r="G182" s="15"/>
      <c r="H182" s="15"/>
      <c r="I182" s="13">
        <v>0</v>
      </c>
      <c r="J182" s="15"/>
      <c r="K182" s="33">
        <v>0</v>
      </c>
      <c r="L182" s="33">
        <v>0</v>
      </c>
      <c r="M182" s="13">
        <v>0</v>
      </c>
      <c r="N182" s="15"/>
      <c r="O182" s="33">
        <v>0</v>
      </c>
      <c r="P182" s="33">
        <v>0</v>
      </c>
      <c r="Q182" s="15"/>
      <c r="R182" s="15"/>
      <c r="S182" s="33">
        <v>0</v>
      </c>
      <c r="T182" s="33">
        <v>0</v>
      </c>
      <c r="U182" s="33">
        <v>0</v>
      </c>
      <c r="V182" s="33">
        <v>0</v>
      </c>
      <c r="W182">
        <f t="shared" si="10"/>
        <v>1</v>
      </c>
      <c r="X182" t="b">
        <f t="shared" si="11"/>
        <v>0</v>
      </c>
      <c r="Y182" t="b">
        <f t="shared" si="12"/>
        <v>0</v>
      </c>
      <c r="Z182" t="b">
        <f t="shared" si="13"/>
        <v>0</v>
      </c>
      <c r="AA182" t="b">
        <f t="shared" si="14"/>
        <v>0</v>
      </c>
    </row>
    <row r="183" spans="1:27" ht="15" thickBot="1">
      <c r="A183" s="13" t="s">
        <v>69</v>
      </c>
      <c r="B183" s="13" t="s">
        <v>1166</v>
      </c>
      <c r="C183" s="13" t="s">
        <v>224</v>
      </c>
      <c r="D183" s="13">
        <v>0</v>
      </c>
      <c r="E183" s="30" t="s">
        <v>1166</v>
      </c>
      <c r="F183" s="13" t="s">
        <v>1166</v>
      </c>
      <c r="G183" s="15"/>
      <c r="H183" s="15"/>
      <c r="I183" s="13">
        <v>0</v>
      </c>
      <c r="J183" s="15"/>
      <c r="K183" s="33">
        <v>0</v>
      </c>
      <c r="L183" s="33">
        <v>0</v>
      </c>
      <c r="M183" s="13">
        <v>0</v>
      </c>
      <c r="N183" s="15"/>
      <c r="O183" s="33">
        <v>0</v>
      </c>
      <c r="P183" s="33">
        <v>0</v>
      </c>
      <c r="Q183" s="15"/>
      <c r="R183" s="15"/>
      <c r="S183" s="33">
        <v>0</v>
      </c>
      <c r="T183" s="33">
        <v>0</v>
      </c>
      <c r="U183" s="33">
        <v>0</v>
      </c>
      <c r="V183" s="33">
        <v>0</v>
      </c>
      <c r="W183">
        <f t="shared" si="10"/>
        <v>1</v>
      </c>
      <c r="X183" t="b">
        <f t="shared" si="11"/>
        <v>0</v>
      </c>
      <c r="Y183" t="b">
        <f t="shared" si="12"/>
        <v>0</v>
      </c>
      <c r="Z183" t="b">
        <f t="shared" si="13"/>
        <v>0</v>
      </c>
      <c r="AA183" t="b">
        <f t="shared" si="14"/>
        <v>0</v>
      </c>
    </row>
    <row r="184" spans="1:27" ht="15" thickBot="1">
      <c r="A184" s="13" t="s">
        <v>70</v>
      </c>
      <c r="B184" s="13">
        <v>43</v>
      </c>
      <c r="C184" s="13" t="s">
        <v>224</v>
      </c>
      <c r="D184" s="13">
        <v>0</v>
      </c>
      <c r="E184" s="30" t="s">
        <v>1166</v>
      </c>
      <c r="F184" s="13" t="s">
        <v>1166</v>
      </c>
      <c r="G184" s="15"/>
      <c r="H184" s="15"/>
      <c r="I184" s="13">
        <v>0</v>
      </c>
      <c r="J184" s="15"/>
      <c r="K184" s="33">
        <v>0</v>
      </c>
      <c r="L184" s="33">
        <v>0</v>
      </c>
      <c r="M184" s="13">
        <v>0</v>
      </c>
      <c r="N184" s="15"/>
      <c r="O184" s="33">
        <v>0</v>
      </c>
      <c r="P184" s="33">
        <v>0</v>
      </c>
      <c r="Q184" s="15"/>
      <c r="R184" s="15"/>
      <c r="S184" s="33">
        <v>0</v>
      </c>
      <c r="T184" s="33">
        <v>0</v>
      </c>
      <c r="U184" s="33">
        <v>0</v>
      </c>
      <c r="V184" s="33">
        <v>0</v>
      </c>
      <c r="W184">
        <f t="shared" si="10"/>
        <v>1</v>
      </c>
      <c r="X184" t="b">
        <f t="shared" si="11"/>
        <v>0</v>
      </c>
      <c r="Y184" t="b">
        <f t="shared" si="12"/>
        <v>0</v>
      </c>
      <c r="Z184" t="b">
        <f t="shared" si="13"/>
        <v>0</v>
      </c>
      <c r="AA184" t="b">
        <f t="shared" si="14"/>
        <v>0</v>
      </c>
    </row>
    <row r="185" spans="1:27" ht="15" thickBot="1">
      <c r="A185" s="13" t="s">
        <v>71</v>
      </c>
      <c r="B185" s="13" t="s">
        <v>1166</v>
      </c>
      <c r="C185" s="13" t="s">
        <v>224</v>
      </c>
      <c r="D185" s="13">
        <v>0</v>
      </c>
      <c r="E185" s="30" t="s">
        <v>1166</v>
      </c>
      <c r="F185" s="13" t="s">
        <v>1166</v>
      </c>
      <c r="G185" s="15"/>
      <c r="H185" s="15"/>
      <c r="I185" s="13">
        <v>0</v>
      </c>
      <c r="J185" s="15"/>
      <c r="K185" s="33">
        <v>0</v>
      </c>
      <c r="L185" s="33">
        <v>0</v>
      </c>
      <c r="M185" s="13">
        <v>0</v>
      </c>
      <c r="N185" s="15"/>
      <c r="O185" s="33">
        <v>0</v>
      </c>
      <c r="P185" s="33">
        <v>0</v>
      </c>
      <c r="Q185" s="15"/>
      <c r="R185" s="15"/>
      <c r="S185" s="33">
        <v>0</v>
      </c>
      <c r="T185" s="33">
        <v>0</v>
      </c>
      <c r="U185" s="33">
        <v>0</v>
      </c>
      <c r="V185" s="33">
        <v>0</v>
      </c>
      <c r="W185">
        <f t="shared" si="10"/>
        <v>1</v>
      </c>
      <c r="X185" t="b">
        <f t="shared" si="11"/>
        <v>0</v>
      </c>
      <c r="Y185" t="b">
        <f t="shared" si="12"/>
        <v>0</v>
      </c>
      <c r="Z185" t="b">
        <f t="shared" si="13"/>
        <v>0</v>
      </c>
      <c r="AA185" t="b">
        <f t="shared" si="14"/>
        <v>0</v>
      </c>
    </row>
    <row r="186" spans="1:27" ht="15" thickBot="1">
      <c r="A186" s="13" t="s">
        <v>72</v>
      </c>
      <c r="B186" s="13" t="s">
        <v>1166</v>
      </c>
      <c r="C186" s="13" t="s">
        <v>224</v>
      </c>
      <c r="D186" s="13">
        <v>0</v>
      </c>
      <c r="E186" s="30" t="s">
        <v>1166</v>
      </c>
      <c r="F186" s="13" t="s">
        <v>1166</v>
      </c>
      <c r="G186" s="15"/>
      <c r="H186" s="15"/>
      <c r="I186" s="13">
        <v>0</v>
      </c>
      <c r="J186" s="15"/>
      <c r="K186" s="33">
        <v>0</v>
      </c>
      <c r="L186" s="33">
        <v>0</v>
      </c>
      <c r="M186" s="13">
        <v>0</v>
      </c>
      <c r="N186" s="15"/>
      <c r="O186" s="33">
        <v>0</v>
      </c>
      <c r="P186" s="33">
        <v>0</v>
      </c>
      <c r="Q186" s="15"/>
      <c r="R186" s="15"/>
      <c r="S186" s="33">
        <v>0</v>
      </c>
      <c r="T186" s="33">
        <v>0</v>
      </c>
      <c r="U186" s="33">
        <v>0</v>
      </c>
      <c r="V186" s="33">
        <v>0</v>
      </c>
      <c r="W186">
        <f t="shared" si="10"/>
        <v>1</v>
      </c>
      <c r="X186" t="b">
        <f t="shared" si="11"/>
        <v>0</v>
      </c>
      <c r="Y186" t="b">
        <f t="shared" si="12"/>
        <v>0</v>
      </c>
      <c r="Z186" t="b">
        <f t="shared" si="13"/>
        <v>0</v>
      </c>
      <c r="AA186" t="b">
        <f t="shared" si="14"/>
        <v>0</v>
      </c>
    </row>
    <row r="187" spans="1:27" ht="15" thickBot="1">
      <c r="A187" s="13" t="s">
        <v>73</v>
      </c>
      <c r="B187" s="13" t="s">
        <v>1166</v>
      </c>
      <c r="C187" s="13" t="s">
        <v>224</v>
      </c>
      <c r="D187" s="13">
        <v>0</v>
      </c>
      <c r="E187" s="30" t="s">
        <v>1166</v>
      </c>
      <c r="F187" s="13" t="s">
        <v>1166</v>
      </c>
      <c r="G187" s="15"/>
      <c r="H187" s="15"/>
      <c r="I187" s="13">
        <v>0</v>
      </c>
      <c r="J187" s="15"/>
      <c r="K187" s="33">
        <v>0</v>
      </c>
      <c r="L187" s="33">
        <v>0</v>
      </c>
      <c r="M187" s="13">
        <v>0</v>
      </c>
      <c r="N187" s="15"/>
      <c r="O187" s="33">
        <v>0</v>
      </c>
      <c r="P187" s="33">
        <v>0</v>
      </c>
      <c r="Q187" s="15"/>
      <c r="R187" s="15"/>
      <c r="S187" s="33">
        <v>0</v>
      </c>
      <c r="T187" s="33">
        <v>0</v>
      </c>
      <c r="U187" s="33">
        <v>0</v>
      </c>
      <c r="V187" s="33">
        <v>0</v>
      </c>
      <c r="W187">
        <f t="shared" si="10"/>
        <v>1</v>
      </c>
      <c r="X187" t="b">
        <f t="shared" si="11"/>
        <v>0</v>
      </c>
      <c r="Y187" t="b">
        <f t="shared" si="12"/>
        <v>0</v>
      </c>
      <c r="Z187" t="b">
        <f t="shared" si="13"/>
        <v>0</v>
      </c>
      <c r="AA187" t="b">
        <f t="shared" si="14"/>
        <v>0</v>
      </c>
    </row>
    <row r="188" spans="1:27" ht="27.6" thickBot="1">
      <c r="A188" s="13" t="s">
        <v>74</v>
      </c>
      <c r="B188" s="13">
        <v>73</v>
      </c>
      <c r="C188" s="13" t="s">
        <v>224</v>
      </c>
      <c r="D188" s="13">
        <v>1</v>
      </c>
      <c r="E188" s="30">
        <v>250000000</v>
      </c>
      <c r="F188" s="13">
        <v>4</v>
      </c>
      <c r="G188" s="13" t="s">
        <v>764</v>
      </c>
      <c r="H188" s="13" t="s">
        <v>765</v>
      </c>
      <c r="I188" s="13">
        <v>1</v>
      </c>
      <c r="J188" s="13" t="s">
        <v>767</v>
      </c>
      <c r="K188" s="30">
        <v>527</v>
      </c>
      <c r="L188" s="30">
        <v>138000</v>
      </c>
      <c r="M188" s="13">
        <v>1</v>
      </c>
      <c r="N188" s="13" t="s">
        <v>745</v>
      </c>
      <c r="O188" s="35">
        <v>2472681</v>
      </c>
      <c r="P188" s="35">
        <v>2404876</v>
      </c>
      <c r="Q188" s="13">
        <v>1</v>
      </c>
      <c r="R188" s="13" t="s">
        <v>745</v>
      </c>
      <c r="S188" s="30">
        <v>163</v>
      </c>
      <c r="T188" s="30">
        <v>513000</v>
      </c>
      <c r="U188" s="30">
        <v>334015</v>
      </c>
      <c r="V188" s="30">
        <v>51647460</v>
      </c>
      <c r="W188">
        <f t="shared" si="10"/>
        <v>1</v>
      </c>
      <c r="X188" t="b">
        <f t="shared" si="11"/>
        <v>0</v>
      </c>
      <c r="Y188" t="b">
        <f t="shared" si="12"/>
        <v>1</v>
      </c>
      <c r="Z188" t="b">
        <f t="shared" si="13"/>
        <v>1</v>
      </c>
      <c r="AA188" t="b">
        <f t="shared" si="14"/>
        <v>0</v>
      </c>
    </row>
    <row r="189" spans="1:27" ht="15" thickBot="1">
      <c r="A189" s="13" t="s">
        <v>75</v>
      </c>
      <c r="B189" s="13">
        <v>44</v>
      </c>
      <c r="C189" s="13" t="s">
        <v>224</v>
      </c>
      <c r="D189" s="13">
        <v>1</v>
      </c>
      <c r="E189" s="30" t="s">
        <v>1166</v>
      </c>
      <c r="F189" s="13">
        <v>5</v>
      </c>
      <c r="G189" s="13" t="s">
        <v>707</v>
      </c>
      <c r="H189" s="13" t="s">
        <v>766</v>
      </c>
      <c r="I189" s="13">
        <v>1</v>
      </c>
      <c r="J189" s="13" t="s">
        <v>768</v>
      </c>
      <c r="K189" s="30">
        <v>32200</v>
      </c>
      <c r="L189" s="30">
        <v>241000</v>
      </c>
      <c r="M189" s="13">
        <v>1</v>
      </c>
      <c r="N189" s="13" t="s">
        <v>769</v>
      </c>
      <c r="O189" s="35">
        <v>527490</v>
      </c>
      <c r="P189" s="35">
        <v>513387</v>
      </c>
      <c r="Q189" s="13">
        <v>1</v>
      </c>
      <c r="R189" s="13" t="s">
        <v>746</v>
      </c>
      <c r="S189" s="30">
        <v>2629</v>
      </c>
      <c r="T189" s="30">
        <v>239000</v>
      </c>
      <c r="U189" s="30">
        <v>155633</v>
      </c>
      <c r="V189" s="30">
        <v>100303718</v>
      </c>
      <c r="W189">
        <f t="shared" si="10"/>
        <v>1</v>
      </c>
      <c r="X189" t="b">
        <f t="shared" si="11"/>
        <v>1</v>
      </c>
      <c r="Y189" t="b">
        <f t="shared" si="12"/>
        <v>0</v>
      </c>
      <c r="Z189" t="b">
        <f t="shared" si="13"/>
        <v>0</v>
      </c>
      <c r="AA189" t="b">
        <f t="shared" si="14"/>
        <v>0</v>
      </c>
    </row>
    <row r="190" spans="1:27" ht="27.6" thickBot="1">
      <c r="A190" s="13" t="s">
        <v>76</v>
      </c>
      <c r="B190" s="13">
        <v>34</v>
      </c>
      <c r="C190" s="13" t="s">
        <v>224</v>
      </c>
      <c r="D190" s="13">
        <v>0</v>
      </c>
      <c r="E190" s="30">
        <v>8000000</v>
      </c>
      <c r="F190" s="13">
        <v>5</v>
      </c>
      <c r="G190" s="13" t="s">
        <v>664</v>
      </c>
      <c r="H190" s="13" t="s">
        <v>694</v>
      </c>
      <c r="I190" s="13">
        <v>1</v>
      </c>
      <c r="J190" s="13" t="s">
        <v>747</v>
      </c>
      <c r="K190" s="30">
        <v>11400</v>
      </c>
      <c r="L190" s="30">
        <v>503000</v>
      </c>
      <c r="M190" s="13">
        <v>1</v>
      </c>
      <c r="N190" s="13" t="s">
        <v>770</v>
      </c>
      <c r="O190" s="35">
        <v>432192</v>
      </c>
      <c r="P190" s="35">
        <v>418211</v>
      </c>
      <c r="Q190" s="13">
        <v>1</v>
      </c>
      <c r="R190" s="13" t="s">
        <v>747</v>
      </c>
      <c r="S190" s="30">
        <v>1820</v>
      </c>
      <c r="T190" s="30">
        <v>465000</v>
      </c>
      <c r="U190" s="30">
        <v>122558</v>
      </c>
      <c r="V190" s="30">
        <v>44271346</v>
      </c>
      <c r="W190">
        <f t="shared" si="10"/>
        <v>1</v>
      </c>
      <c r="X190" t="b">
        <f t="shared" si="11"/>
        <v>1</v>
      </c>
      <c r="Y190" t="b">
        <f t="shared" si="12"/>
        <v>0</v>
      </c>
      <c r="Z190" t="b">
        <f t="shared" si="13"/>
        <v>1</v>
      </c>
      <c r="AA190" t="b">
        <f t="shared" si="14"/>
        <v>0</v>
      </c>
    </row>
    <row r="191" spans="1:27" ht="15" thickBot="1">
      <c r="A191" s="13" t="s">
        <v>77</v>
      </c>
      <c r="B191" s="13" t="s">
        <v>1166</v>
      </c>
      <c r="C191" s="13" t="s">
        <v>224</v>
      </c>
      <c r="D191" s="13">
        <v>1</v>
      </c>
      <c r="E191" s="30">
        <v>100000000</v>
      </c>
      <c r="F191" s="13">
        <v>14</v>
      </c>
      <c r="G191" s="13" t="s">
        <v>689</v>
      </c>
      <c r="H191" s="13" t="s">
        <v>771</v>
      </c>
      <c r="I191" s="13">
        <v>1</v>
      </c>
      <c r="J191" s="13" t="s">
        <v>753</v>
      </c>
      <c r="K191" s="30">
        <v>1234</v>
      </c>
      <c r="L191" s="30">
        <v>2270000</v>
      </c>
      <c r="M191" s="13">
        <v>1</v>
      </c>
      <c r="N191" s="13" t="s">
        <v>753</v>
      </c>
      <c r="O191" s="35">
        <v>7151524</v>
      </c>
      <c r="P191" s="35">
        <v>6486135</v>
      </c>
      <c r="Q191" s="13">
        <v>1</v>
      </c>
      <c r="R191" s="13" t="s">
        <v>753</v>
      </c>
      <c r="S191" s="30">
        <v>595</v>
      </c>
      <c r="T191" s="30">
        <v>730000</v>
      </c>
      <c r="U191" s="30">
        <v>871994</v>
      </c>
      <c r="V191" s="30">
        <v>943105786</v>
      </c>
      <c r="W191">
        <f t="shared" si="10"/>
        <v>1</v>
      </c>
      <c r="X191" t="b">
        <f t="shared" si="11"/>
        <v>1</v>
      </c>
      <c r="Y191" t="b">
        <f t="shared" si="12"/>
        <v>1</v>
      </c>
      <c r="Z191" t="b">
        <f t="shared" si="13"/>
        <v>1</v>
      </c>
      <c r="AA191" t="b">
        <f t="shared" si="14"/>
        <v>1</v>
      </c>
    </row>
    <row r="192" spans="1:27" ht="15" thickBot="1">
      <c r="A192" s="13" t="s">
        <v>78</v>
      </c>
      <c r="B192" s="13" t="s">
        <v>1166</v>
      </c>
      <c r="C192" s="13" t="s">
        <v>224</v>
      </c>
      <c r="D192" s="13">
        <v>0</v>
      </c>
      <c r="E192" s="30" t="s">
        <v>1166</v>
      </c>
      <c r="F192" s="13" t="s">
        <v>1166</v>
      </c>
      <c r="G192" s="15"/>
      <c r="H192" s="15"/>
      <c r="I192" s="13">
        <v>0</v>
      </c>
      <c r="J192" s="15"/>
      <c r="K192" s="33">
        <v>0</v>
      </c>
      <c r="L192" s="33">
        <v>0</v>
      </c>
      <c r="M192" s="13">
        <v>0</v>
      </c>
      <c r="N192" s="15"/>
      <c r="O192" s="33">
        <v>0</v>
      </c>
      <c r="P192" s="33">
        <v>0</v>
      </c>
      <c r="Q192" s="15"/>
      <c r="R192" s="15"/>
      <c r="S192" s="33">
        <v>0</v>
      </c>
      <c r="T192" s="33">
        <v>0</v>
      </c>
      <c r="U192" s="33">
        <v>0</v>
      </c>
      <c r="V192" s="33">
        <v>0</v>
      </c>
      <c r="W192">
        <f t="shared" si="10"/>
        <v>1</v>
      </c>
      <c r="X192" t="b">
        <f t="shared" si="11"/>
        <v>0</v>
      </c>
      <c r="Y192" t="b">
        <f t="shared" si="12"/>
        <v>0</v>
      </c>
      <c r="Z192" t="b">
        <f t="shared" si="13"/>
        <v>0</v>
      </c>
      <c r="AA192" t="b">
        <f t="shared" si="14"/>
        <v>0</v>
      </c>
    </row>
    <row r="193" spans="1:27" ht="15" thickBot="1">
      <c r="A193" s="13" t="s">
        <v>79</v>
      </c>
      <c r="B193" s="13">
        <v>75</v>
      </c>
      <c r="C193" s="13" t="s">
        <v>224</v>
      </c>
      <c r="D193" s="13">
        <v>1</v>
      </c>
      <c r="E193" s="30" t="s">
        <v>1166</v>
      </c>
      <c r="F193" s="13">
        <v>20</v>
      </c>
      <c r="G193" s="13" t="s">
        <v>707</v>
      </c>
      <c r="H193" s="13" t="s">
        <v>697</v>
      </c>
      <c r="I193" s="13">
        <v>1</v>
      </c>
      <c r="J193" s="13" t="s">
        <v>773</v>
      </c>
      <c r="K193" s="30">
        <v>411</v>
      </c>
      <c r="L193" s="30">
        <v>986000</v>
      </c>
      <c r="M193" s="13">
        <v>1</v>
      </c>
      <c r="N193" s="13" t="s">
        <v>773</v>
      </c>
      <c r="O193" s="35">
        <v>1971389</v>
      </c>
      <c r="P193" s="35">
        <v>1773507</v>
      </c>
      <c r="Q193" s="13">
        <v>1</v>
      </c>
      <c r="R193" s="13" t="s">
        <v>754</v>
      </c>
      <c r="S193" s="30">
        <v>116</v>
      </c>
      <c r="T193" s="30">
        <v>403000</v>
      </c>
      <c r="U193" s="30">
        <v>9082</v>
      </c>
      <c r="V193" s="30">
        <v>2238704</v>
      </c>
      <c r="W193">
        <f t="shared" si="10"/>
        <v>1</v>
      </c>
      <c r="X193" t="b">
        <f t="shared" si="11"/>
        <v>1</v>
      </c>
      <c r="Y193" t="b">
        <f t="shared" si="12"/>
        <v>1</v>
      </c>
      <c r="Z193" t="b">
        <f t="shared" si="13"/>
        <v>0</v>
      </c>
      <c r="AA193" t="b">
        <f t="shared" si="14"/>
        <v>0</v>
      </c>
    </row>
    <row r="194" spans="1:27" ht="27.6" thickBot="1">
      <c r="A194" s="13" t="s">
        <v>80</v>
      </c>
      <c r="B194" s="13">
        <v>78</v>
      </c>
      <c r="C194" s="13" t="s">
        <v>224</v>
      </c>
      <c r="D194" s="13">
        <v>1</v>
      </c>
      <c r="E194" s="30">
        <v>35000000</v>
      </c>
      <c r="F194" s="13">
        <v>25</v>
      </c>
      <c r="G194" s="13" t="s">
        <v>707</v>
      </c>
      <c r="H194" s="13" t="s">
        <v>697</v>
      </c>
      <c r="I194" s="13">
        <v>1</v>
      </c>
      <c r="J194" s="13" t="s">
        <v>775</v>
      </c>
      <c r="K194" s="30">
        <v>2119</v>
      </c>
      <c r="L194" s="30">
        <v>23700</v>
      </c>
      <c r="M194" s="13">
        <v>1</v>
      </c>
      <c r="N194" s="13" t="s">
        <v>776</v>
      </c>
      <c r="O194" s="35">
        <v>96180</v>
      </c>
      <c r="P194" s="35">
        <v>93373</v>
      </c>
      <c r="Q194" s="13">
        <v>1</v>
      </c>
      <c r="R194" s="13" t="s">
        <v>777</v>
      </c>
      <c r="S194" s="30">
        <v>60</v>
      </c>
      <c r="T194" s="30">
        <v>6461</v>
      </c>
      <c r="U194" s="30">
        <v>6960</v>
      </c>
      <c r="V194" s="30">
        <v>2106350</v>
      </c>
      <c r="W194">
        <f t="shared" si="10"/>
        <v>1</v>
      </c>
      <c r="X194" t="b">
        <f t="shared" si="11"/>
        <v>0</v>
      </c>
      <c r="Y194" t="b">
        <f t="shared" si="12"/>
        <v>0</v>
      </c>
      <c r="Z194" t="b">
        <f t="shared" si="13"/>
        <v>0</v>
      </c>
      <c r="AA194" t="b">
        <f t="shared" si="14"/>
        <v>0</v>
      </c>
    </row>
    <row r="195" spans="1:27" ht="27.6" thickBot="1">
      <c r="A195" s="13" t="s">
        <v>81</v>
      </c>
      <c r="B195" s="13">
        <v>73</v>
      </c>
      <c r="C195" s="13" t="s">
        <v>224</v>
      </c>
      <c r="D195" s="13">
        <v>1</v>
      </c>
      <c r="E195" s="30">
        <v>100000000</v>
      </c>
      <c r="F195" s="13">
        <v>58</v>
      </c>
      <c r="G195" s="13" t="s">
        <v>702</v>
      </c>
      <c r="H195" s="13" t="s">
        <v>703</v>
      </c>
      <c r="I195" s="13">
        <v>1</v>
      </c>
      <c r="J195" s="13" t="s">
        <v>755</v>
      </c>
      <c r="K195" s="30">
        <v>1978</v>
      </c>
      <c r="L195" s="30">
        <v>4800000</v>
      </c>
      <c r="M195" s="13">
        <v>1</v>
      </c>
      <c r="N195" s="13" t="s">
        <v>778</v>
      </c>
      <c r="O195" s="35">
        <v>96970</v>
      </c>
      <c r="P195" s="35">
        <v>93643</v>
      </c>
      <c r="Q195" s="13">
        <v>1</v>
      </c>
      <c r="R195" s="13" t="s">
        <v>755</v>
      </c>
      <c r="S195" s="30">
        <v>415</v>
      </c>
      <c r="T195" s="30">
        <v>1800000</v>
      </c>
      <c r="U195" s="30">
        <v>230496</v>
      </c>
      <c r="V195" s="30">
        <v>102162165</v>
      </c>
      <c r="W195">
        <f t="shared" ref="W195:W258" si="15">IF(U195&lt;&gt;"",1,0)</f>
        <v>1</v>
      </c>
      <c r="X195" t="b">
        <f t="shared" ref="X195:X258" si="16">IF(L195&gt;=$AD$4,TRUE,FALSE)</f>
        <v>1</v>
      </c>
      <c r="Y195" t="b">
        <f t="shared" ref="Y195:Y258" si="17">IF(P195&gt;=$AD$5,TRUE,FALSE)</f>
        <v>0</v>
      </c>
      <c r="Z195" t="b">
        <f t="shared" ref="Z195:Z258" si="18">IF(T195&gt;=$AD$6,TRUE,FALSE)</f>
        <v>1</v>
      </c>
      <c r="AA195" t="b">
        <f t="shared" ref="AA195:AA258" si="19">IF(V195&gt;=$AD$7,TRUE,FALSE)</f>
        <v>0</v>
      </c>
    </row>
    <row r="196" spans="1:27" ht="27.6" thickBot="1">
      <c r="A196" s="13" t="s">
        <v>82</v>
      </c>
      <c r="B196" s="13" t="s">
        <v>1166</v>
      </c>
      <c r="C196" s="13" t="s">
        <v>224</v>
      </c>
      <c r="D196" s="13">
        <v>0</v>
      </c>
      <c r="E196" s="30" t="s">
        <v>1166</v>
      </c>
      <c r="F196" s="13" t="s">
        <v>1166</v>
      </c>
      <c r="G196" s="15"/>
      <c r="H196" s="15"/>
      <c r="I196" s="13">
        <v>0</v>
      </c>
      <c r="J196" s="15"/>
      <c r="K196" s="33">
        <v>0</v>
      </c>
      <c r="L196" s="33">
        <v>0</v>
      </c>
      <c r="M196" s="13">
        <v>0</v>
      </c>
      <c r="N196" s="15"/>
      <c r="O196" s="33">
        <v>0</v>
      </c>
      <c r="P196" s="33">
        <v>0</v>
      </c>
      <c r="Q196" s="15"/>
      <c r="R196" s="15"/>
      <c r="S196" s="33">
        <v>0</v>
      </c>
      <c r="T196" s="33">
        <v>0</v>
      </c>
      <c r="U196" s="33">
        <v>0</v>
      </c>
      <c r="V196" s="33">
        <v>0</v>
      </c>
      <c r="W196">
        <f t="shared" si="15"/>
        <v>1</v>
      </c>
      <c r="X196" t="b">
        <f t="shared" si="16"/>
        <v>0</v>
      </c>
      <c r="Y196" t="b">
        <f t="shared" si="17"/>
        <v>0</v>
      </c>
      <c r="Z196" t="b">
        <f t="shared" si="18"/>
        <v>0</v>
      </c>
      <c r="AA196" t="b">
        <f t="shared" si="19"/>
        <v>0</v>
      </c>
    </row>
    <row r="197" spans="1:27" ht="27.6" thickBot="1">
      <c r="A197" s="13" t="s">
        <v>83</v>
      </c>
      <c r="B197" s="13">
        <v>73</v>
      </c>
      <c r="C197" s="13" t="s">
        <v>224</v>
      </c>
      <c r="D197" s="13">
        <v>1</v>
      </c>
      <c r="E197" s="30" t="s">
        <v>1166</v>
      </c>
      <c r="F197" s="13">
        <v>26</v>
      </c>
      <c r="G197" s="13" t="s">
        <v>725</v>
      </c>
      <c r="H197" s="13" t="s">
        <v>709</v>
      </c>
      <c r="I197" s="13">
        <v>0</v>
      </c>
      <c r="J197" s="15"/>
      <c r="K197" s="33">
        <v>0</v>
      </c>
      <c r="L197" s="33">
        <v>0</v>
      </c>
      <c r="M197" s="13">
        <v>1</v>
      </c>
      <c r="N197" s="13" t="s">
        <v>779</v>
      </c>
      <c r="O197" s="35">
        <v>270927</v>
      </c>
      <c r="P197" s="35">
        <v>237143</v>
      </c>
      <c r="Q197" s="13">
        <v>0</v>
      </c>
      <c r="R197" s="15"/>
      <c r="S197" s="33">
        <v>0</v>
      </c>
      <c r="T197" s="33">
        <v>0</v>
      </c>
      <c r="U197" s="30">
        <v>4379</v>
      </c>
      <c r="V197" s="30">
        <v>2180272</v>
      </c>
      <c r="W197">
        <f t="shared" si="15"/>
        <v>1</v>
      </c>
      <c r="X197" t="b">
        <f t="shared" si="16"/>
        <v>0</v>
      </c>
      <c r="Y197" t="b">
        <f t="shared" si="17"/>
        <v>0</v>
      </c>
      <c r="Z197" t="b">
        <f t="shared" si="18"/>
        <v>0</v>
      </c>
      <c r="AA197" t="b">
        <f t="shared" si="19"/>
        <v>0</v>
      </c>
    </row>
    <row r="198" spans="1:27" ht="15" thickBot="1">
      <c r="A198" s="13" t="s">
        <v>84</v>
      </c>
      <c r="B198" s="13" t="s">
        <v>1166</v>
      </c>
      <c r="C198" s="13" t="s">
        <v>224</v>
      </c>
      <c r="D198" s="13">
        <v>0</v>
      </c>
      <c r="E198" s="30" t="s">
        <v>1166</v>
      </c>
      <c r="F198" s="13" t="s">
        <v>1166</v>
      </c>
      <c r="G198" s="15"/>
      <c r="H198" s="15"/>
      <c r="I198" s="13">
        <v>0</v>
      </c>
      <c r="J198" s="15"/>
      <c r="K198" s="33">
        <v>0</v>
      </c>
      <c r="L198" s="33">
        <v>0</v>
      </c>
      <c r="M198" s="13">
        <v>0</v>
      </c>
      <c r="N198" s="15"/>
      <c r="O198" s="33">
        <v>0</v>
      </c>
      <c r="P198" s="33">
        <v>0</v>
      </c>
      <c r="Q198" s="15"/>
      <c r="R198" s="15"/>
      <c r="S198" s="33">
        <v>0</v>
      </c>
      <c r="T198" s="33">
        <v>0</v>
      </c>
      <c r="U198" s="33">
        <v>0</v>
      </c>
      <c r="V198" s="33">
        <v>0</v>
      </c>
      <c r="W198">
        <f t="shared" si="15"/>
        <v>1</v>
      </c>
      <c r="X198" t="b">
        <f t="shared" si="16"/>
        <v>0</v>
      </c>
      <c r="Y198" t="b">
        <f t="shared" si="17"/>
        <v>0</v>
      </c>
      <c r="Z198" t="b">
        <f t="shared" si="18"/>
        <v>0</v>
      </c>
      <c r="AA198" t="b">
        <f t="shared" si="19"/>
        <v>0</v>
      </c>
    </row>
    <row r="199" spans="1:27" ht="15" thickBot="1">
      <c r="A199" s="13" t="s">
        <v>85</v>
      </c>
      <c r="B199" s="13" t="s">
        <v>1166</v>
      </c>
      <c r="C199" s="13" t="s">
        <v>224</v>
      </c>
      <c r="D199" s="13">
        <v>1</v>
      </c>
      <c r="E199" s="30">
        <v>100000000</v>
      </c>
      <c r="F199" s="13">
        <v>14</v>
      </c>
      <c r="G199" s="13" t="s">
        <v>689</v>
      </c>
      <c r="H199" s="13" t="s">
        <v>771</v>
      </c>
      <c r="I199" s="13">
        <v>1</v>
      </c>
      <c r="J199" s="13" t="s">
        <v>756</v>
      </c>
      <c r="K199" s="30">
        <v>26500</v>
      </c>
      <c r="L199" s="30">
        <v>220000</v>
      </c>
      <c r="M199" s="13">
        <v>1</v>
      </c>
      <c r="N199" s="13" t="s">
        <v>756</v>
      </c>
      <c r="O199" s="35">
        <v>2590217</v>
      </c>
      <c r="P199" s="35">
        <v>2110065</v>
      </c>
      <c r="Q199" s="13">
        <v>1</v>
      </c>
      <c r="R199" s="13" t="s">
        <v>756</v>
      </c>
      <c r="S199" s="30">
        <v>2734</v>
      </c>
      <c r="T199" s="30">
        <v>325000</v>
      </c>
      <c r="U199" s="30">
        <v>242258</v>
      </c>
      <c r="V199" s="30">
        <v>187795204</v>
      </c>
      <c r="W199">
        <f t="shared" si="15"/>
        <v>1</v>
      </c>
      <c r="X199" t="b">
        <f t="shared" si="16"/>
        <v>1</v>
      </c>
      <c r="Y199" t="b">
        <f t="shared" si="17"/>
        <v>1</v>
      </c>
      <c r="Z199" t="b">
        <f t="shared" si="18"/>
        <v>0</v>
      </c>
      <c r="AA199" t="b">
        <f t="shared" si="19"/>
        <v>1</v>
      </c>
    </row>
    <row r="200" spans="1:27" ht="27.6" thickBot="1">
      <c r="A200" s="13" t="s">
        <v>86</v>
      </c>
      <c r="B200" s="13" t="s">
        <v>1166</v>
      </c>
      <c r="C200" s="13" t="s">
        <v>224</v>
      </c>
      <c r="D200" s="13">
        <v>1</v>
      </c>
      <c r="E200" s="30">
        <v>90000000</v>
      </c>
      <c r="F200" s="13">
        <v>22</v>
      </c>
      <c r="G200" s="13" t="s">
        <v>707</v>
      </c>
      <c r="H200" s="13" t="s">
        <v>697</v>
      </c>
      <c r="I200" s="13">
        <v>1</v>
      </c>
      <c r="J200" s="13" t="s">
        <v>785</v>
      </c>
      <c r="K200" s="30">
        <v>5991</v>
      </c>
      <c r="L200" s="30">
        <v>86500</v>
      </c>
      <c r="M200" s="13">
        <v>1</v>
      </c>
      <c r="N200" s="13" t="s">
        <v>786</v>
      </c>
      <c r="O200" s="35">
        <v>2278959</v>
      </c>
      <c r="P200" s="35">
        <v>2019290</v>
      </c>
      <c r="Q200" s="13">
        <v>1</v>
      </c>
      <c r="R200" s="13" t="s">
        <v>786</v>
      </c>
      <c r="S200" s="30">
        <v>609</v>
      </c>
      <c r="T200" s="30">
        <v>133000</v>
      </c>
      <c r="U200" s="30">
        <v>796674</v>
      </c>
      <c r="V200" s="30">
        <v>824071619</v>
      </c>
      <c r="W200">
        <f t="shared" si="15"/>
        <v>1</v>
      </c>
      <c r="X200" t="b">
        <f t="shared" si="16"/>
        <v>0</v>
      </c>
      <c r="Y200" t="b">
        <f t="shared" si="17"/>
        <v>1</v>
      </c>
      <c r="Z200" t="b">
        <f t="shared" si="18"/>
        <v>0</v>
      </c>
      <c r="AA200" t="b">
        <f t="shared" si="19"/>
        <v>1</v>
      </c>
    </row>
    <row r="201" spans="1:27" ht="15" thickBot="1">
      <c r="A201" s="13" t="s">
        <v>87</v>
      </c>
      <c r="B201" s="13">
        <v>70</v>
      </c>
      <c r="C201" s="13" t="s">
        <v>224</v>
      </c>
      <c r="D201" s="13">
        <v>1</v>
      </c>
      <c r="E201" s="30" t="s">
        <v>1166</v>
      </c>
      <c r="F201" s="13">
        <v>12</v>
      </c>
      <c r="G201" s="13" t="s">
        <v>709</v>
      </c>
      <c r="H201" s="13" t="s">
        <v>694</v>
      </c>
      <c r="I201" s="13">
        <v>1</v>
      </c>
      <c r="J201" s="13" t="s">
        <v>787</v>
      </c>
      <c r="K201" s="30">
        <v>971</v>
      </c>
      <c r="L201" s="30">
        <v>29800</v>
      </c>
      <c r="M201" s="13">
        <v>1</v>
      </c>
      <c r="N201" s="13" t="s">
        <v>757</v>
      </c>
      <c r="O201" s="35">
        <v>362622</v>
      </c>
      <c r="P201" s="35">
        <v>316710</v>
      </c>
      <c r="Q201" s="13">
        <v>1</v>
      </c>
      <c r="R201" s="13" t="s">
        <v>788</v>
      </c>
      <c r="S201" s="30">
        <v>479</v>
      </c>
      <c r="T201" s="30">
        <v>12100</v>
      </c>
      <c r="U201" s="30">
        <v>3665</v>
      </c>
      <c r="V201" s="30">
        <v>3275240</v>
      </c>
      <c r="W201">
        <f t="shared" si="15"/>
        <v>1</v>
      </c>
      <c r="X201" t="b">
        <f t="shared" si="16"/>
        <v>0</v>
      </c>
      <c r="Y201" t="b">
        <f t="shared" si="17"/>
        <v>0</v>
      </c>
      <c r="Z201" t="b">
        <f t="shared" si="18"/>
        <v>0</v>
      </c>
      <c r="AA201" t="b">
        <f t="shared" si="19"/>
        <v>0</v>
      </c>
    </row>
    <row r="202" spans="1:27" ht="27.6" thickBot="1">
      <c r="A202" s="13" t="s">
        <v>88</v>
      </c>
      <c r="B202" s="13" t="s">
        <v>1166</v>
      </c>
      <c r="C202" s="13" t="s">
        <v>224</v>
      </c>
      <c r="D202" s="13">
        <v>1</v>
      </c>
      <c r="E202" s="30">
        <v>50000000</v>
      </c>
      <c r="F202" s="13">
        <v>13</v>
      </c>
      <c r="G202" s="13" t="s">
        <v>789</v>
      </c>
      <c r="H202" s="13" t="s">
        <v>694</v>
      </c>
      <c r="I202" s="13">
        <v>0</v>
      </c>
      <c r="J202" s="15"/>
      <c r="K202" s="33">
        <v>0</v>
      </c>
      <c r="L202" s="33">
        <v>0</v>
      </c>
      <c r="M202" s="13">
        <v>1</v>
      </c>
      <c r="N202" s="13" t="s">
        <v>758</v>
      </c>
      <c r="O202" s="35">
        <v>1565128</v>
      </c>
      <c r="P202" s="35">
        <v>1361396</v>
      </c>
      <c r="Q202" s="13">
        <v>0</v>
      </c>
      <c r="R202" s="15"/>
      <c r="S202" s="33">
        <v>0</v>
      </c>
      <c r="T202" s="33">
        <v>0</v>
      </c>
      <c r="U202" s="30">
        <v>231204</v>
      </c>
      <c r="V202" s="30">
        <v>206039276</v>
      </c>
      <c r="W202">
        <f t="shared" si="15"/>
        <v>1</v>
      </c>
      <c r="X202" t="b">
        <f t="shared" si="16"/>
        <v>0</v>
      </c>
      <c r="Y202" t="b">
        <f t="shared" si="17"/>
        <v>1</v>
      </c>
      <c r="Z202" t="b">
        <f t="shared" si="18"/>
        <v>0</v>
      </c>
      <c r="AA202" t="b">
        <f t="shared" si="19"/>
        <v>1</v>
      </c>
    </row>
    <row r="203" spans="1:27" ht="15" thickBot="1">
      <c r="A203" s="13" t="s">
        <v>89</v>
      </c>
      <c r="B203" s="13" t="s">
        <v>1166</v>
      </c>
      <c r="C203" s="13" t="s">
        <v>224</v>
      </c>
      <c r="D203" s="13">
        <v>0</v>
      </c>
      <c r="E203" s="30" t="s">
        <v>1166</v>
      </c>
      <c r="F203" s="13" t="s">
        <v>1166</v>
      </c>
      <c r="G203" s="15"/>
      <c r="H203" s="15"/>
      <c r="I203" s="13">
        <v>0</v>
      </c>
      <c r="J203" s="15"/>
      <c r="K203" s="33">
        <v>0</v>
      </c>
      <c r="L203" s="33">
        <v>0</v>
      </c>
      <c r="M203" s="13">
        <v>0</v>
      </c>
      <c r="N203" s="15"/>
      <c r="O203" s="33">
        <v>0</v>
      </c>
      <c r="P203" s="33">
        <v>0</v>
      </c>
      <c r="Q203" s="15"/>
      <c r="R203" s="15"/>
      <c r="S203" s="33">
        <v>0</v>
      </c>
      <c r="T203" s="33">
        <v>0</v>
      </c>
      <c r="U203" s="33">
        <v>0</v>
      </c>
      <c r="V203" s="33">
        <v>0</v>
      </c>
      <c r="W203">
        <f t="shared" si="15"/>
        <v>1</v>
      </c>
      <c r="X203" t="b">
        <f t="shared" si="16"/>
        <v>0</v>
      </c>
      <c r="Y203" t="b">
        <f t="shared" si="17"/>
        <v>0</v>
      </c>
      <c r="Z203" t="b">
        <f t="shared" si="18"/>
        <v>0</v>
      </c>
      <c r="AA203" t="b">
        <f t="shared" si="19"/>
        <v>0</v>
      </c>
    </row>
    <row r="204" spans="1:27" ht="15" thickBot="1">
      <c r="A204" s="13" t="s">
        <v>90</v>
      </c>
      <c r="B204" s="13" t="s">
        <v>1166</v>
      </c>
      <c r="C204" s="13" t="s">
        <v>224</v>
      </c>
      <c r="D204" s="13">
        <v>0</v>
      </c>
      <c r="E204" s="30" t="s">
        <v>1166</v>
      </c>
      <c r="F204" s="13" t="s">
        <v>1166</v>
      </c>
      <c r="G204" s="15"/>
      <c r="H204" s="15"/>
      <c r="I204" s="13">
        <v>0</v>
      </c>
      <c r="J204" s="15"/>
      <c r="K204" s="33">
        <v>0</v>
      </c>
      <c r="L204" s="33">
        <v>0</v>
      </c>
      <c r="M204" s="13">
        <v>0</v>
      </c>
      <c r="N204" s="15"/>
      <c r="O204" s="33">
        <v>0</v>
      </c>
      <c r="P204" s="33">
        <v>0</v>
      </c>
      <c r="Q204" s="15"/>
      <c r="R204" s="15"/>
      <c r="S204" s="33">
        <v>0</v>
      </c>
      <c r="T204" s="33">
        <v>0</v>
      </c>
      <c r="U204" s="33">
        <v>0</v>
      </c>
      <c r="V204" s="33">
        <v>0</v>
      </c>
      <c r="W204">
        <f t="shared" si="15"/>
        <v>1</v>
      </c>
      <c r="X204" t="b">
        <f t="shared" si="16"/>
        <v>0</v>
      </c>
      <c r="Y204" t="b">
        <f t="shared" si="17"/>
        <v>0</v>
      </c>
      <c r="Z204" t="b">
        <f t="shared" si="18"/>
        <v>0</v>
      </c>
      <c r="AA204" t="b">
        <f t="shared" si="19"/>
        <v>0</v>
      </c>
    </row>
    <row r="205" spans="1:27" ht="15" thickBot="1">
      <c r="A205" s="13" t="s">
        <v>91</v>
      </c>
      <c r="B205" s="13" t="s">
        <v>1166</v>
      </c>
      <c r="C205" s="13" t="s">
        <v>224</v>
      </c>
      <c r="D205" s="13">
        <v>0</v>
      </c>
      <c r="E205" s="30" t="s">
        <v>1166</v>
      </c>
      <c r="F205" s="13" t="s">
        <v>1166</v>
      </c>
      <c r="G205" s="15"/>
      <c r="H205" s="15"/>
      <c r="I205" s="13">
        <v>0</v>
      </c>
      <c r="J205" s="15"/>
      <c r="K205" s="33">
        <v>0</v>
      </c>
      <c r="L205" s="33">
        <v>0</v>
      </c>
      <c r="M205" s="13">
        <v>0</v>
      </c>
      <c r="N205" s="15"/>
      <c r="O205" s="33">
        <v>0</v>
      </c>
      <c r="P205" s="33">
        <v>0</v>
      </c>
      <c r="Q205" s="15"/>
      <c r="R205" s="15"/>
      <c r="S205" s="33">
        <v>0</v>
      </c>
      <c r="T205" s="33">
        <v>0</v>
      </c>
      <c r="U205" s="33">
        <v>0</v>
      </c>
      <c r="V205" s="33">
        <v>0</v>
      </c>
      <c r="W205">
        <f t="shared" si="15"/>
        <v>1</v>
      </c>
      <c r="X205" t="b">
        <f t="shared" si="16"/>
        <v>0</v>
      </c>
      <c r="Y205" t="b">
        <f t="shared" si="17"/>
        <v>0</v>
      </c>
      <c r="Z205" t="b">
        <f t="shared" si="18"/>
        <v>0</v>
      </c>
      <c r="AA205" t="b">
        <f t="shared" si="19"/>
        <v>0</v>
      </c>
    </row>
    <row r="206" spans="1:27" ht="15" thickBot="1">
      <c r="A206" s="13" t="s">
        <v>92</v>
      </c>
      <c r="B206" s="13" t="s">
        <v>1166</v>
      </c>
      <c r="C206" s="13" t="s">
        <v>224</v>
      </c>
      <c r="D206" s="13">
        <v>1</v>
      </c>
      <c r="E206" s="30" t="s">
        <v>1166</v>
      </c>
      <c r="F206" s="13">
        <v>3</v>
      </c>
      <c r="G206" s="13" t="s">
        <v>791</v>
      </c>
      <c r="H206" s="13" t="s">
        <v>737</v>
      </c>
      <c r="I206" s="13">
        <v>1</v>
      </c>
      <c r="J206" s="13" t="s">
        <v>790</v>
      </c>
      <c r="K206" s="30">
        <v>2872</v>
      </c>
      <c r="L206" s="30">
        <v>5706</v>
      </c>
      <c r="M206" s="13">
        <v>1</v>
      </c>
      <c r="N206" s="13" t="s">
        <v>792</v>
      </c>
      <c r="O206" s="35">
        <v>85980</v>
      </c>
      <c r="P206" s="35">
        <v>82309</v>
      </c>
      <c r="Q206" s="13">
        <v>0</v>
      </c>
      <c r="R206" s="15"/>
      <c r="S206" s="33">
        <v>0</v>
      </c>
      <c r="T206" s="33">
        <v>0</v>
      </c>
      <c r="U206" s="30">
        <v>42097</v>
      </c>
      <c r="V206" s="30">
        <v>31723095</v>
      </c>
      <c r="W206">
        <f t="shared" si="15"/>
        <v>1</v>
      </c>
      <c r="X206" t="b">
        <f t="shared" si="16"/>
        <v>0</v>
      </c>
      <c r="Y206" t="b">
        <f t="shared" si="17"/>
        <v>0</v>
      </c>
      <c r="Z206" t="b">
        <f t="shared" si="18"/>
        <v>0</v>
      </c>
      <c r="AA206" t="b">
        <f t="shared" si="19"/>
        <v>0</v>
      </c>
    </row>
    <row r="207" spans="1:27" ht="15" thickBot="1">
      <c r="A207" s="13" t="s">
        <v>93</v>
      </c>
      <c r="B207" s="13">
        <v>45</v>
      </c>
      <c r="C207" s="13" t="s">
        <v>224</v>
      </c>
      <c r="D207" s="13">
        <v>1</v>
      </c>
      <c r="E207" s="30" t="s">
        <v>1166</v>
      </c>
      <c r="F207" s="13">
        <v>8</v>
      </c>
      <c r="G207" s="13" t="s">
        <v>791</v>
      </c>
      <c r="H207" s="13" t="s">
        <v>793</v>
      </c>
      <c r="I207" s="13">
        <v>0</v>
      </c>
      <c r="J207" s="15"/>
      <c r="K207" s="33">
        <v>0</v>
      </c>
      <c r="L207" s="33">
        <v>0</v>
      </c>
      <c r="M207" s="13">
        <v>1</v>
      </c>
      <c r="N207" s="13" t="s">
        <v>794</v>
      </c>
      <c r="O207" s="35">
        <v>527085</v>
      </c>
      <c r="P207" s="35">
        <v>519203</v>
      </c>
      <c r="Q207" s="13">
        <v>0</v>
      </c>
      <c r="R207" s="15"/>
      <c r="S207" s="33">
        <v>0</v>
      </c>
      <c r="T207" s="33">
        <v>0</v>
      </c>
      <c r="U207" s="30">
        <v>184763</v>
      </c>
      <c r="V207" s="30">
        <v>171702210</v>
      </c>
      <c r="W207">
        <f t="shared" si="15"/>
        <v>1</v>
      </c>
      <c r="X207" t="b">
        <f t="shared" si="16"/>
        <v>0</v>
      </c>
      <c r="Y207" t="b">
        <f t="shared" si="17"/>
        <v>0</v>
      </c>
      <c r="Z207" t="b">
        <f t="shared" si="18"/>
        <v>0</v>
      </c>
      <c r="AA207" t="b">
        <f t="shared" si="19"/>
        <v>1</v>
      </c>
    </row>
    <row r="208" spans="1:27" ht="15" thickBot="1">
      <c r="A208" s="13" t="s">
        <v>94</v>
      </c>
      <c r="B208" s="13" t="s">
        <v>1166</v>
      </c>
      <c r="C208" s="13" t="s">
        <v>224</v>
      </c>
      <c r="D208" s="13">
        <v>0</v>
      </c>
      <c r="E208" s="30" t="s">
        <v>1166</v>
      </c>
      <c r="F208" s="13" t="s">
        <v>1166</v>
      </c>
      <c r="G208" s="15"/>
      <c r="H208" s="15"/>
      <c r="I208" s="13">
        <v>0</v>
      </c>
      <c r="J208" s="15"/>
      <c r="K208" s="33">
        <v>0</v>
      </c>
      <c r="L208" s="33">
        <v>0</v>
      </c>
      <c r="M208" s="13">
        <v>0</v>
      </c>
      <c r="N208" s="15"/>
      <c r="O208" s="33">
        <v>0</v>
      </c>
      <c r="P208" s="33">
        <v>0</v>
      </c>
      <c r="Q208" s="15"/>
      <c r="R208" s="15"/>
      <c r="S208" s="33">
        <v>0</v>
      </c>
      <c r="T208" s="33">
        <v>0</v>
      </c>
      <c r="U208" s="33">
        <v>0</v>
      </c>
      <c r="V208" s="33">
        <v>0</v>
      </c>
      <c r="W208">
        <f t="shared" si="15"/>
        <v>1</v>
      </c>
      <c r="X208" t="b">
        <f t="shared" si="16"/>
        <v>0</v>
      </c>
      <c r="Y208" t="b">
        <f t="shared" si="17"/>
        <v>0</v>
      </c>
      <c r="Z208" t="b">
        <f t="shared" si="18"/>
        <v>0</v>
      </c>
      <c r="AA208" t="b">
        <f t="shared" si="19"/>
        <v>0</v>
      </c>
    </row>
    <row r="209" spans="1:27" ht="15" thickBot="1">
      <c r="A209" s="13" t="s">
        <v>95</v>
      </c>
      <c r="B209" s="13" t="s">
        <v>1166</v>
      </c>
      <c r="C209" s="13" t="s">
        <v>224</v>
      </c>
      <c r="D209" s="13">
        <v>1</v>
      </c>
      <c r="E209" s="30" t="s">
        <v>1166</v>
      </c>
      <c r="F209" s="13">
        <v>7</v>
      </c>
      <c r="G209" s="13" t="s">
        <v>690</v>
      </c>
      <c r="H209" s="13" t="s">
        <v>795</v>
      </c>
      <c r="I209" s="13">
        <v>0</v>
      </c>
      <c r="J209" s="15"/>
      <c r="K209" s="33">
        <v>0</v>
      </c>
      <c r="L209" s="33">
        <v>0</v>
      </c>
      <c r="M209" s="13">
        <v>1</v>
      </c>
      <c r="N209" s="13" t="s">
        <v>796</v>
      </c>
      <c r="O209" s="35">
        <v>120067</v>
      </c>
      <c r="P209" s="35">
        <v>115340</v>
      </c>
      <c r="Q209" s="13">
        <v>0</v>
      </c>
      <c r="R209" s="15"/>
      <c r="S209" s="33">
        <v>0</v>
      </c>
      <c r="T209" s="33">
        <v>0</v>
      </c>
      <c r="U209" s="30">
        <v>9643</v>
      </c>
      <c r="V209" s="30">
        <v>9255477</v>
      </c>
      <c r="W209">
        <f t="shared" si="15"/>
        <v>1</v>
      </c>
      <c r="X209" t="b">
        <f t="shared" si="16"/>
        <v>0</v>
      </c>
      <c r="Y209" t="b">
        <f t="shared" si="17"/>
        <v>0</v>
      </c>
      <c r="Z209" t="b">
        <f t="shared" si="18"/>
        <v>0</v>
      </c>
      <c r="AA209" t="b">
        <f t="shared" si="19"/>
        <v>0</v>
      </c>
    </row>
    <row r="210" spans="1:27" ht="15" thickBot="1">
      <c r="A210" s="13" t="s">
        <v>96</v>
      </c>
      <c r="B210" s="13" t="s">
        <v>1166</v>
      </c>
      <c r="C210" s="13" t="s">
        <v>224</v>
      </c>
      <c r="D210" s="13">
        <v>1</v>
      </c>
      <c r="E210" s="30">
        <v>12000000</v>
      </c>
      <c r="F210" s="13">
        <v>9</v>
      </c>
      <c r="G210" s="13" t="s">
        <v>690</v>
      </c>
      <c r="H210" s="13" t="s">
        <v>797</v>
      </c>
      <c r="I210" s="13">
        <v>1</v>
      </c>
      <c r="J210" s="13" t="s">
        <v>759</v>
      </c>
      <c r="K210" s="30">
        <v>3416</v>
      </c>
      <c r="L210" s="30">
        <v>3060000</v>
      </c>
      <c r="M210" s="13">
        <v>1</v>
      </c>
      <c r="N210" s="13" t="s">
        <v>759</v>
      </c>
      <c r="O210" s="35">
        <v>11750962</v>
      </c>
      <c r="P210" s="35">
        <v>10986151</v>
      </c>
      <c r="Q210" s="13">
        <v>1</v>
      </c>
      <c r="R210" s="13" t="s">
        <v>759</v>
      </c>
      <c r="S210" s="30">
        <v>674</v>
      </c>
      <c r="T210" s="30">
        <v>3400000</v>
      </c>
      <c r="U210" s="30">
        <v>2333553</v>
      </c>
      <c r="V210" s="30">
        <v>1636095822</v>
      </c>
      <c r="W210">
        <f t="shared" si="15"/>
        <v>1</v>
      </c>
      <c r="X210" t="b">
        <f t="shared" si="16"/>
        <v>1</v>
      </c>
      <c r="Y210" t="b">
        <f t="shared" si="17"/>
        <v>1</v>
      </c>
      <c r="Z210" t="b">
        <f t="shared" si="18"/>
        <v>1</v>
      </c>
      <c r="AA210" t="b">
        <f t="shared" si="19"/>
        <v>1</v>
      </c>
    </row>
    <row r="211" spans="1:27" ht="15" thickBot="1">
      <c r="A211" s="13" t="s">
        <v>97</v>
      </c>
      <c r="B211" s="13" t="s">
        <v>1166</v>
      </c>
      <c r="C211" s="13" t="s">
        <v>224</v>
      </c>
      <c r="D211" s="13">
        <v>0</v>
      </c>
      <c r="E211" s="30" t="s">
        <v>1166</v>
      </c>
      <c r="F211" s="13" t="s">
        <v>1166</v>
      </c>
      <c r="G211" s="15"/>
      <c r="H211" s="15"/>
      <c r="I211" s="13">
        <v>0</v>
      </c>
      <c r="J211" s="15"/>
      <c r="K211" s="33">
        <v>0</v>
      </c>
      <c r="L211" s="33">
        <v>0</v>
      </c>
      <c r="M211" s="13">
        <v>0</v>
      </c>
      <c r="N211" s="15"/>
      <c r="O211" s="33">
        <v>0</v>
      </c>
      <c r="P211" s="33">
        <v>0</v>
      </c>
      <c r="Q211" s="15"/>
      <c r="R211" s="15"/>
      <c r="S211" s="33">
        <v>0</v>
      </c>
      <c r="T211" s="33">
        <v>0</v>
      </c>
      <c r="U211" s="33">
        <v>0</v>
      </c>
      <c r="V211" s="33">
        <v>0</v>
      </c>
      <c r="W211">
        <f t="shared" si="15"/>
        <v>1</v>
      </c>
      <c r="X211" t="b">
        <f t="shared" si="16"/>
        <v>0</v>
      </c>
      <c r="Y211" t="b">
        <f t="shared" si="17"/>
        <v>0</v>
      </c>
      <c r="Z211" t="b">
        <f t="shared" si="18"/>
        <v>0</v>
      </c>
      <c r="AA211" t="b">
        <f t="shared" si="19"/>
        <v>0</v>
      </c>
    </row>
    <row r="212" spans="1:27" ht="15" thickBot="1">
      <c r="A212" s="13" t="s">
        <v>98</v>
      </c>
      <c r="B212" s="13" t="s">
        <v>1166</v>
      </c>
      <c r="C212" s="13" t="s">
        <v>224</v>
      </c>
      <c r="D212" s="13">
        <v>0</v>
      </c>
      <c r="E212" s="30" t="s">
        <v>1166</v>
      </c>
      <c r="F212" s="13" t="s">
        <v>1166</v>
      </c>
      <c r="G212" s="15"/>
      <c r="H212" s="15"/>
      <c r="I212" s="13">
        <v>0</v>
      </c>
      <c r="J212" s="15"/>
      <c r="K212" s="33">
        <v>0</v>
      </c>
      <c r="L212" s="33">
        <v>0</v>
      </c>
      <c r="M212" s="13">
        <v>0</v>
      </c>
      <c r="N212" s="15"/>
      <c r="O212" s="33">
        <v>0</v>
      </c>
      <c r="P212" s="33">
        <v>0</v>
      </c>
      <c r="Q212" s="15"/>
      <c r="R212" s="15"/>
      <c r="S212" s="33">
        <v>0</v>
      </c>
      <c r="T212" s="33">
        <v>0</v>
      </c>
      <c r="U212" s="33">
        <v>0</v>
      </c>
      <c r="V212" s="33">
        <v>0</v>
      </c>
      <c r="W212">
        <f t="shared" si="15"/>
        <v>1</v>
      </c>
      <c r="X212" t="b">
        <f t="shared" si="16"/>
        <v>0</v>
      </c>
      <c r="Y212" t="b">
        <f t="shared" si="17"/>
        <v>0</v>
      </c>
      <c r="Z212" t="b">
        <f t="shared" si="18"/>
        <v>0</v>
      </c>
      <c r="AA212" t="b">
        <f t="shared" si="19"/>
        <v>0</v>
      </c>
    </row>
    <row r="213" spans="1:27" ht="40.799999999999997" thickBot="1">
      <c r="A213" s="17" t="s">
        <v>99</v>
      </c>
      <c r="B213" s="13" t="s">
        <v>1166</v>
      </c>
      <c r="C213" s="13" t="s">
        <v>224</v>
      </c>
      <c r="D213" s="13">
        <v>0</v>
      </c>
      <c r="E213" s="30" t="s">
        <v>1166</v>
      </c>
      <c r="F213" s="13" t="s">
        <v>1166</v>
      </c>
      <c r="G213" s="15"/>
      <c r="H213" s="15"/>
      <c r="I213" s="13">
        <v>0</v>
      </c>
      <c r="J213" s="15"/>
      <c r="K213" s="33">
        <v>0</v>
      </c>
      <c r="L213" s="33">
        <v>0</v>
      </c>
      <c r="M213" s="13">
        <v>0</v>
      </c>
      <c r="N213" s="15"/>
      <c r="O213" s="33">
        <v>0</v>
      </c>
      <c r="P213" s="33">
        <v>0</v>
      </c>
      <c r="Q213" s="15"/>
      <c r="R213" s="15"/>
      <c r="S213" s="33">
        <v>0</v>
      </c>
      <c r="T213" s="33">
        <v>0</v>
      </c>
      <c r="U213" s="33">
        <v>0</v>
      </c>
      <c r="V213" s="33">
        <v>0</v>
      </c>
      <c r="W213">
        <f t="shared" si="15"/>
        <v>1</v>
      </c>
      <c r="X213" t="b">
        <f t="shared" si="16"/>
        <v>0</v>
      </c>
      <c r="Y213" t="b">
        <f t="shared" si="17"/>
        <v>0</v>
      </c>
      <c r="Z213" t="b">
        <f t="shared" si="18"/>
        <v>0</v>
      </c>
      <c r="AA213" t="b">
        <f t="shared" si="19"/>
        <v>0</v>
      </c>
    </row>
    <row r="214" spans="1:27" ht="27.6" thickBot="1">
      <c r="A214" s="13" t="s">
        <v>100</v>
      </c>
      <c r="B214" s="13" t="s">
        <v>1166</v>
      </c>
      <c r="C214" s="13" t="s">
        <v>224</v>
      </c>
      <c r="D214" s="13">
        <v>0</v>
      </c>
      <c r="E214" s="30" t="s">
        <v>1166</v>
      </c>
      <c r="F214" s="13" t="s">
        <v>1166</v>
      </c>
      <c r="G214" s="15"/>
      <c r="H214" s="15"/>
      <c r="I214" s="13">
        <v>0</v>
      </c>
      <c r="J214" s="15"/>
      <c r="K214" s="33">
        <v>0</v>
      </c>
      <c r="L214" s="33">
        <v>0</v>
      </c>
      <c r="M214" s="13">
        <v>0</v>
      </c>
      <c r="N214" s="15"/>
      <c r="O214" s="33">
        <v>0</v>
      </c>
      <c r="P214" s="33">
        <v>0</v>
      </c>
      <c r="Q214" s="15"/>
      <c r="R214" s="15"/>
      <c r="S214" s="33">
        <v>0</v>
      </c>
      <c r="T214" s="33">
        <v>0</v>
      </c>
      <c r="U214" s="33">
        <v>0</v>
      </c>
      <c r="V214" s="33">
        <v>0</v>
      </c>
      <c r="W214">
        <f t="shared" si="15"/>
        <v>1</v>
      </c>
      <c r="X214" t="b">
        <f t="shared" si="16"/>
        <v>0</v>
      </c>
      <c r="Y214" t="b">
        <f t="shared" si="17"/>
        <v>0</v>
      </c>
      <c r="Z214" t="b">
        <f t="shared" si="18"/>
        <v>0</v>
      </c>
      <c r="AA214" t="b">
        <f t="shared" si="19"/>
        <v>0</v>
      </c>
    </row>
    <row r="215" spans="1:27" ht="27.6" thickBot="1">
      <c r="A215" s="13" t="s">
        <v>101</v>
      </c>
      <c r="B215" s="13" t="s">
        <v>1166</v>
      </c>
      <c r="C215" s="13" t="s">
        <v>224</v>
      </c>
      <c r="D215" s="13">
        <v>0</v>
      </c>
      <c r="E215" s="30" t="s">
        <v>1166</v>
      </c>
      <c r="F215" s="13" t="s">
        <v>1166</v>
      </c>
      <c r="G215" s="15"/>
      <c r="H215" s="15"/>
      <c r="I215" s="13">
        <v>0</v>
      </c>
      <c r="J215" s="15"/>
      <c r="K215" s="33">
        <v>0</v>
      </c>
      <c r="L215" s="33">
        <v>0</v>
      </c>
      <c r="M215" s="13">
        <v>0</v>
      </c>
      <c r="N215" s="15"/>
      <c r="O215" s="33">
        <v>0</v>
      </c>
      <c r="P215" s="33">
        <v>0</v>
      </c>
      <c r="Q215" s="15"/>
      <c r="R215" s="15"/>
      <c r="S215" s="33">
        <v>0</v>
      </c>
      <c r="T215" s="33">
        <v>0</v>
      </c>
      <c r="U215" s="33">
        <v>0</v>
      </c>
      <c r="V215" s="33">
        <v>0</v>
      </c>
      <c r="W215">
        <f t="shared" si="15"/>
        <v>1</v>
      </c>
      <c r="X215" t="b">
        <f t="shared" si="16"/>
        <v>0</v>
      </c>
      <c r="Y215" t="b">
        <f t="shared" si="17"/>
        <v>0</v>
      </c>
      <c r="Z215" t="b">
        <f t="shared" si="18"/>
        <v>0</v>
      </c>
      <c r="AA215" t="b">
        <f t="shared" si="19"/>
        <v>0</v>
      </c>
    </row>
    <row r="216" spans="1:27" ht="15" thickBot="1">
      <c r="A216" s="13" t="s">
        <v>102</v>
      </c>
      <c r="B216" s="13" t="s">
        <v>1166</v>
      </c>
      <c r="C216" s="13" t="s">
        <v>224</v>
      </c>
      <c r="D216" s="13">
        <v>0</v>
      </c>
      <c r="E216" s="30" t="s">
        <v>1166</v>
      </c>
      <c r="F216" s="13" t="s">
        <v>1166</v>
      </c>
      <c r="G216" s="15"/>
      <c r="H216" s="15"/>
      <c r="I216" s="13">
        <v>0</v>
      </c>
      <c r="J216" s="15"/>
      <c r="K216" s="33">
        <v>0</v>
      </c>
      <c r="L216" s="33">
        <v>0</v>
      </c>
      <c r="M216" s="13">
        <v>0</v>
      </c>
      <c r="N216" s="15"/>
      <c r="O216" s="33">
        <v>0</v>
      </c>
      <c r="P216" s="33">
        <v>0</v>
      </c>
      <c r="Q216" s="15"/>
      <c r="R216" s="15"/>
      <c r="S216" s="33">
        <v>0</v>
      </c>
      <c r="T216" s="33">
        <v>0</v>
      </c>
      <c r="U216" s="33">
        <v>0</v>
      </c>
      <c r="V216" s="33">
        <v>0</v>
      </c>
      <c r="W216">
        <f t="shared" si="15"/>
        <v>1</v>
      </c>
      <c r="X216" t="b">
        <f t="shared" si="16"/>
        <v>0</v>
      </c>
      <c r="Y216" t="b">
        <f t="shared" si="17"/>
        <v>0</v>
      </c>
      <c r="Z216" t="b">
        <f t="shared" si="18"/>
        <v>0</v>
      </c>
      <c r="AA216" t="b">
        <f t="shared" si="19"/>
        <v>0</v>
      </c>
    </row>
    <row r="217" spans="1:27" ht="15" thickBot="1">
      <c r="A217" s="13" t="s">
        <v>103</v>
      </c>
      <c r="B217" s="13">
        <v>61</v>
      </c>
      <c r="C217" s="13" t="s">
        <v>224</v>
      </c>
      <c r="D217" s="13">
        <v>1</v>
      </c>
      <c r="E217" s="30">
        <v>115000000</v>
      </c>
      <c r="F217" s="13">
        <v>12</v>
      </c>
      <c r="G217" s="13" t="s">
        <v>791</v>
      </c>
      <c r="H217" s="13" t="s">
        <v>766</v>
      </c>
      <c r="I217" s="13">
        <v>1</v>
      </c>
      <c r="J217" s="13" t="s">
        <v>760</v>
      </c>
      <c r="K217" s="30">
        <v>38200</v>
      </c>
      <c r="L217" s="30">
        <v>546000</v>
      </c>
      <c r="M217" s="13">
        <v>1</v>
      </c>
      <c r="N217" s="13" t="s">
        <v>760</v>
      </c>
      <c r="O217" s="35">
        <v>1160086</v>
      </c>
      <c r="P217" s="35">
        <v>1018286</v>
      </c>
      <c r="Q217" s="13">
        <v>1</v>
      </c>
      <c r="R217" s="13" t="s">
        <v>760</v>
      </c>
      <c r="S217" s="30">
        <v>2103</v>
      </c>
      <c r="T217" s="30">
        <v>508000</v>
      </c>
      <c r="U217" s="30">
        <v>315760</v>
      </c>
      <c r="V217" s="30">
        <v>254535363</v>
      </c>
      <c r="W217">
        <f t="shared" si="15"/>
        <v>1</v>
      </c>
      <c r="X217" t="b">
        <f t="shared" si="16"/>
        <v>1</v>
      </c>
      <c r="Y217" t="b">
        <f t="shared" si="17"/>
        <v>1</v>
      </c>
      <c r="Z217" t="b">
        <f t="shared" si="18"/>
        <v>1</v>
      </c>
      <c r="AA217" t="b">
        <f t="shared" si="19"/>
        <v>1</v>
      </c>
    </row>
    <row r="218" spans="1:27" ht="27.6" thickBot="1">
      <c r="A218" s="13" t="s">
        <v>104</v>
      </c>
      <c r="B218" s="13" t="s">
        <v>1166</v>
      </c>
      <c r="C218" s="13" t="s">
        <v>224</v>
      </c>
      <c r="D218" s="13">
        <v>1</v>
      </c>
      <c r="E218" s="30">
        <v>40000000</v>
      </c>
      <c r="F218" s="13">
        <v>18</v>
      </c>
      <c r="G218" s="13" t="s">
        <v>737</v>
      </c>
      <c r="H218" s="15"/>
      <c r="I218" s="13">
        <v>1</v>
      </c>
      <c r="J218" s="13" t="s">
        <v>807</v>
      </c>
      <c r="K218" s="30">
        <v>4256</v>
      </c>
      <c r="L218" s="30">
        <v>62400</v>
      </c>
      <c r="M218" s="13">
        <v>1</v>
      </c>
      <c r="N218" s="13" t="s">
        <v>808</v>
      </c>
      <c r="O218" s="35">
        <v>1183761</v>
      </c>
      <c r="P218" s="35">
        <v>1013468</v>
      </c>
      <c r="Q218" s="13">
        <v>1</v>
      </c>
      <c r="R218" s="13" t="s">
        <v>809</v>
      </c>
      <c r="S218" s="30">
        <v>535</v>
      </c>
      <c r="T218" s="30">
        <v>62900</v>
      </c>
      <c r="U218" s="30">
        <v>225695</v>
      </c>
      <c r="V218" s="30">
        <v>247876975</v>
      </c>
      <c r="W218">
        <f t="shared" si="15"/>
        <v>1</v>
      </c>
      <c r="X218" t="b">
        <f t="shared" si="16"/>
        <v>0</v>
      </c>
      <c r="Y218" t="b">
        <f t="shared" si="17"/>
        <v>1</v>
      </c>
      <c r="Z218" t="b">
        <f t="shared" si="18"/>
        <v>0</v>
      </c>
      <c r="AA218" t="b">
        <f t="shared" si="19"/>
        <v>1</v>
      </c>
    </row>
    <row r="219" spans="1:27" ht="15" thickBot="1">
      <c r="A219" s="13" t="s">
        <v>105</v>
      </c>
      <c r="B219" s="13" t="s">
        <v>1166</v>
      </c>
      <c r="C219" s="13" t="s">
        <v>224</v>
      </c>
      <c r="D219" s="13">
        <v>0</v>
      </c>
      <c r="E219" s="30" t="s">
        <v>1166</v>
      </c>
      <c r="F219" s="13" t="s">
        <v>1166</v>
      </c>
      <c r="G219" s="15"/>
      <c r="H219" s="15"/>
      <c r="I219" s="13">
        <v>0</v>
      </c>
      <c r="J219" s="15"/>
      <c r="K219" s="33">
        <v>0</v>
      </c>
      <c r="L219" s="33">
        <v>0</v>
      </c>
      <c r="M219" s="13">
        <v>0</v>
      </c>
      <c r="N219" s="15"/>
      <c r="O219" s="33">
        <v>0</v>
      </c>
      <c r="P219" s="33">
        <v>0</v>
      </c>
      <c r="Q219" s="15"/>
      <c r="R219" s="15"/>
      <c r="S219" s="33">
        <v>0</v>
      </c>
      <c r="T219" s="33">
        <v>0</v>
      </c>
      <c r="U219" s="33">
        <v>0</v>
      </c>
      <c r="V219" s="33">
        <v>0</v>
      </c>
      <c r="W219">
        <f t="shared" si="15"/>
        <v>1</v>
      </c>
      <c r="X219" t="b">
        <f t="shared" si="16"/>
        <v>0</v>
      </c>
      <c r="Y219" t="b">
        <f t="shared" si="17"/>
        <v>0</v>
      </c>
      <c r="Z219" t="b">
        <f t="shared" si="18"/>
        <v>0</v>
      </c>
      <c r="AA219" t="b">
        <f t="shared" si="19"/>
        <v>0</v>
      </c>
    </row>
    <row r="220" spans="1:27" ht="15" thickBot="1">
      <c r="A220" s="13" t="s">
        <v>106</v>
      </c>
      <c r="B220" s="13" t="s">
        <v>1166</v>
      </c>
      <c r="C220" s="13" t="s">
        <v>224</v>
      </c>
      <c r="D220" s="13">
        <v>1</v>
      </c>
      <c r="E220" s="30">
        <v>35000000</v>
      </c>
      <c r="F220" s="13">
        <v>15</v>
      </c>
      <c r="G220" s="13" t="s">
        <v>709</v>
      </c>
      <c r="H220" s="13" t="s">
        <v>694</v>
      </c>
      <c r="I220" s="13">
        <v>1</v>
      </c>
      <c r="J220" s="13" t="s">
        <v>810</v>
      </c>
      <c r="K220" s="30">
        <v>5376</v>
      </c>
      <c r="L220" s="30">
        <v>152000</v>
      </c>
      <c r="M220" s="13">
        <v>1</v>
      </c>
      <c r="N220" s="13" t="s">
        <v>780</v>
      </c>
      <c r="O220" s="35">
        <v>2171468</v>
      </c>
      <c r="P220" s="35">
        <v>1831576</v>
      </c>
      <c r="Q220" s="13">
        <v>1</v>
      </c>
      <c r="R220" s="13" t="s">
        <v>811</v>
      </c>
      <c r="S220" s="30">
        <v>923</v>
      </c>
      <c r="T220" s="30">
        <v>38900</v>
      </c>
      <c r="U220" s="30">
        <v>230549</v>
      </c>
      <c r="V220" s="30">
        <v>368716670</v>
      </c>
      <c r="W220">
        <f t="shared" si="15"/>
        <v>1</v>
      </c>
      <c r="X220" t="b">
        <f t="shared" si="16"/>
        <v>0</v>
      </c>
      <c r="Y220" t="b">
        <f t="shared" si="17"/>
        <v>1</v>
      </c>
      <c r="Z220" t="b">
        <f t="shared" si="18"/>
        <v>0</v>
      </c>
      <c r="AA220" t="b">
        <f t="shared" si="19"/>
        <v>1</v>
      </c>
    </row>
    <row r="221" spans="1:27" ht="15" thickBot="1">
      <c r="A221" s="13" t="s">
        <v>107</v>
      </c>
      <c r="B221" s="13">
        <v>72</v>
      </c>
      <c r="C221" s="13" t="s">
        <v>224</v>
      </c>
      <c r="D221" s="13">
        <v>1</v>
      </c>
      <c r="E221" s="30" t="s">
        <v>1166</v>
      </c>
      <c r="F221" s="13">
        <v>23</v>
      </c>
      <c r="G221" s="13" t="s">
        <v>709</v>
      </c>
      <c r="H221" s="13" t="s">
        <v>812</v>
      </c>
      <c r="I221" s="13">
        <v>1</v>
      </c>
      <c r="J221" s="13" t="s">
        <v>781</v>
      </c>
      <c r="K221" s="30">
        <v>1510</v>
      </c>
      <c r="L221" s="30">
        <v>167000</v>
      </c>
      <c r="M221" s="13">
        <v>1</v>
      </c>
      <c r="N221" s="13" t="s">
        <v>781</v>
      </c>
      <c r="O221" s="35">
        <v>1581432</v>
      </c>
      <c r="P221" s="35">
        <v>1493258</v>
      </c>
      <c r="Q221" s="13">
        <v>1</v>
      </c>
      <c r="R221" s="13" t="s">
        <v>813</v>
      </c>
      <c r="S221" s="30">
        <v>508</v>
      </c>
      <c r="T221" s="30">
        <v>333000</v>
      </c>
      <c r="U221" s="30">
        <v>70018</v>
      </c>
      <c r="V221" s="30">
        <v>65183492</v>
      </c>
      <c r="W221">
        <f t="shared" si="15"/>
        <v>1</v>
      </c>
      <c r="X221" t="b">
        <f t="shared" si="16"/>
        <v>0</v>
      </c>
      <c r="Y221" t="b">
        <f t="shared" si="17"/>
        <v>1</v>
      </c>
      <c r="Z221" t="b">
        <f t="shared" si="18"/>
        <v>0</v>
      </c>
      <c r="AA221" t="b">
        <f t="shared" si="19"/>
        <v>0</v>
      </c>
    </row>
    <row r="222" spans="1:27" ht="15" thickBot="1">
      <c r="A222" s="13" t="s">
        <v>108</v>
      </c>
      <c r="B222" s="13" t="s">
        <v>1166</v>
      </c>
      <c r="C222" s="13" t="s">
        <v>224</v>
      </c>
      <c r="D222" s="13">
        <v>1</v>
      </c>
      <c r="E222" s="30">
        <v>100000000</v>
      </c>
      <c r="F222" s="13">
        <v>15</v>
      </c>
      <c r="G222" s="13" t="s">
        <v>706</v>
      </c>
      <c r="H222" s="15"/>
      <c r="I222" s="13">
        <v>1</v>
      </c>
      <c r="J222" s="13" t="s">
        <v>782</v>
      </c>
      <c r="K222" s="30">
        <v>6099</v>
      </c>
      <c r="L222" s="30">
        <v>2220000</v>
      </c>
      <c r="M222" s="13">
        <v>1</v>
      </c>
      <c r="N222" s="13" t="s">
        <v>782</v>
      </c>
      <c r="O222" s="35">
        <v>13420330</v>
      </c>
      <c r="P222" s="35">
        <v>12504448</v>
      </c>
      <c r="Q222" s="13">
        <v>1</v>
      </c>
      <c r="R222" s="13" t="s">
        <v>782</v>
      </c>
      <c r="S222" s="30">
        <v>1671</v>
      </c>
      <c r="T222" s="30">
        <v>2400000</v>
      </c>
      <c r="U222" s="30">
        <v>1059021</v>
      </c>
      <c r="V222" s="30">
        <v>325590721</v>
      </c>
      <c r="W222">
        <f t="shared" si="15"/>
        <v>1</v>
      </c>
      <c r="X222" t="b">
        <f t="shared" si="16"/>
        <v>1</v>
      </c>
      <c r="Y222" t="b">
        <f t="shared" si="17"/>
        <v>1</v>
      </c>
      <c r="Z222" t="b">
        <f t="shared" si="18"/>
        <v>1</v>
      </c>
      <c r="AA222" t="b">
        <f t="shared" si="19"/>
        <v>1</v>
      </c>
    </row>
    <row r="223" spans="1:27" ht="15" thickBot="1">
      <c r="A223" s="13" t="s">
        <v>109</v>
      </c>
      <c r="B223" s="13" t="s">
        <v>1166</v>
      </c>
      <c r="C223" s="13" t="s">
        <v>224</v>
      </c>
      <c r="D223" s="13">
        <v>0</v>
      </c>
      <c r="E223" s="30" t="s">
        <v>1166</v>
      </c>
      <c r="F223" s="13" t="s">
        <v>1166</v>
      </c>
      <c r="G223" s="15"/>
      <c r="H223" s="15"/>
      <c r="I223" s="13">
        <v>0</v>
      </c>
      <c r="J223" s="15"/>
      <c r="K223" s="33">
        <v>0</v>
      </c>
      <c r="L223" s="33">
        <v>0</v>
      </c>
      <c r="M223" s="13">
        <v>0</v>
      </c>
      <c r="N223" s="15"/>
      <c r="O223" s="33">
        <v>0</v>
      </c>
      <c r="P223" s="33">
        <v>0</v>
      </c>
      <c r="Q223" s="15"/>
      <c r="R223" s="15"/>
      <c r="S223" s="33">
        <v>0</v>
      </c>
      <c r="T223" s="33">
        <v>0</v>
      </c>
      <c r="U223" s="33">
        <v>0</v>
      </c>
      <c r="V223" s="33">
        <v>0</v>
      </c>
      <c r="W223">
        <f t="shared" si="15"/>
        <v>1</v>
      </c>
      <c r="X223" t="b">
        <f t="shared" si="16"/>
        <v>0</v>
      </c>
      <c r="Y223" t="b">
        <f t="shared" si="17"/>
        <v>0</v>
      </c>
      <c r="Z223" t="b">
        <f t="shared" si="18"/>
        <v>0</v>
      </c>
      <c r="AA223" t="b">
        <f t="shared" si="19"/>
        <v>0</v>
      </c>
    </row>
    <row r="224" spans="1:27" ht="15" thickBot="1">
      <c r="A224" s="13" t="s">
        <v>110</v>
      </c>
      <c r="B224" s="13" t="s">
        <v>1166</v>
      </c>
      <c r="C224" s="13" t="s">
        <v>224</v>
      </c>
      <c r="D224" s="13">
        <v>0</v>
      </c>
      <c r="E224" s="30" t="s">
        <v>1166</v>
      </c>
      <c r="F224" s="13" t="s">
        <v>1166</v>
      </c>
      <c r="G224" s="15"/>
      <c r="H224" s="15"/>
      <c r="I224" s="13">
        <v>0</v>
      </c>
      <c r="J224" s="15"/>
      <c r="K224" s="33">
        <v>0</v>
      </c>
      <c r="L224" s="33">
        <v>0</v>
      </c>
      <c r="M224" s="13">
        <v>0</v>
      </c>
      <c r="N224" s="15"/>
      <c r="O224" s="33">
        <v>0</v>
      </c>
      <c r="P224" s="33">
        <v>0</v>
      </c>
      <c r="Q224" s="15"/>
      <c r="R224" s="15"/>
      <c r="S224" s="33">
        <v>0</v>
      </c>
      <c r="T224" s="33">
        <v>0</v>
      </c>
      <c r="U224" s="33">
        <v>0</v>
      </c>
      <c r="V224" s="33">
        <v>0</v>
      </c>
      <c r="W224">
        <f t="shared" si="15"/>
        <v>1</v>
      </c>
      <c r="X224" t="b">
        <f t="shared" si="16"/>
        <v>0</v>
      </c>
      <c r="Y224" t="b">
        <f t="shared" si="17"/>
        <v>0</v>
      </c>
      <c r="Z224" t="b">
        <f t="shared" si="18"/>
        <v>0</v>
      </c>
      <c r="AA224" t="b">
        <f t="shared" si="19"/>
        <v>0</v>
      </c>
    </row>
    <row r="225" spans="1:27" ht="27.6" thickBot="1">
      <c r="A225" s="13" t="s">
        <v>111</v>
      </c>
      <c r="B225" s="13">
        <v>74</v>
      </c>
      <c r="C225" s="13" t="s">
        <v>224</v>
      </c>
      <c r="D225" s="13">
        <v>1</v>
      </c>
      <c r="E225" s="30" t="s">
        <v>1166</v>
      </c>
      <c r="F225" s="13">
        <v>15</v>
      </c>
      <c r="G225" s="13" t="s">
        <v>701</v>
      </c>
      <c r="H225" s="13" t="s">
        <v>814</v>
      </c>
      <c r="I225" s="13">
        <v>1</v>
      </c>
      <c r="J225" s="13" t="s">
        <v>815</v>
      </c>
      <c r="K225" s="30">
        <v>430</v>
      </c>
      <c r="L225" s="30">
        <v>139000</v>
      </c>
      <c r="M225" s="13">
        <v>1</v>
      </c>
      <c r="N225" s="13" t="s">
        <v>798</v>
      </c>
      <c r="O225" s="35">
        <v>816999</v>
      </c>
      <c r="P225" s="35">
        <v>778294</v>
      </c>
      <c r="Q225" s="13">
        <v>1</v>
      </c>
      <c r="R225" s="13" t="s">
        <v>817</v>
      </c>
      <c r="S225" s="30">
        <v>126</v>
      </c>
      <c r="T225" s="30">
        <v>89600</v>
      </c>
      <c r="U225" s="30">
        <v>19781</v>
      </c>
      <c r="V225" s="30">
        <v>3320159</v>
      </c>
      <c r="W225">
        <f t="shared" si="15"/>
        <v>1</v>
      </c>
      <c r="X225" t="b">
        <f t="shared" si="16"/>
        <v>0</v>
      </c>
      <c r="Y225" t="b">
        <f t="shared" si="17"/>
        <v>0</v>
      </c>
      <c r="Z225" t="b">
        <f t="shared" si="18"/>
        <v>0</v>
      </c>
      <c r="AA225" t="b">
        <f t="shared" si="19"/>
        <v>0</v>
      </c>
    </row>
    <row r="226" spans="1:27" ht="15" thickBot="1">
      <c r="A226" s="13" t="s">
        <v>112</v>
      </c>
      <c r="B226" s="13" t="s">
        <v>1166</v>
      </c>
      <c r="C226" s="13" t="s">
        <v>224</v>
      </c>
      <c r="D226" s="13">
        <v>0</v>
      </c>
      <c r="E226" s="30" t="s">
        <v>1166</v>
      </c>
      <c r="F226" s="13" t="s">
        <v>1166</v>
      </c>
      <c r="G226" s="15"/>
      <c r="H226" s="15"/>
      <c r="I226" s="13">
        <v>0</v>
      </c>
      <c r="J226" s="15"/>
      <c r="K226" s="33">
        <v>0</v>
      </c>
      <c r="L226" s="33">
        <v>0</v>
      </c>
      <c r="M226" s="13">
        <v>0</v>
      </c>
      <c r="N226" s="15"/>
      <c r="O226" s="33">
        <v>0</v>
      </c>
      <c r="P226" s="33">
        <v>0</v>
      </c>
      <c r="Q226" s="15"/>
      <c r="R226" s="15"/>
      <c r="S226" s="33">
        <v>0</v>
      </c>
      <c r="T226" s="33">
        <v>0</v>
      </c>
      <c r="U226" s="33">
        <v>0</v>
      </c>
      <c r="V226" s="33">
        <v>0</v>
      </c>
      <c r="W226">
        <f t="shared" si="15"/>
        <v>1</v>
      </c>
      <c r="X226" t="b">
        <f t="shared" si="16"/>
        <v>0</v>
      </c>
      <c r="Y226" t="b">
        <f t="shared" si="17"/>
        <v>0</v>
      </c>
      <c r="Z226" t="b">
        <f t="shared" si="18"/>
        <v>0</v>
      </c>
      <c r="AA226" t="b">
        <f t="shared" si="19"/>
        <v>0</v>
      </c>
    </row>
    <row r="227" spans="1:27" ht="27.6" thickBot="1">
      <c r="A227" s="13" t="s">
        <v>113</v>
      </c>
      <c r="B227" s="13" t="s">
        <v>1166</v>
      </c>
      <c r="C227" s="13" t="s">
        <v>224</v>
      </c>
      <c r="D227" s="13">
        <v>0</v>
      </c>
      <c r="E227" s="30" t="s">
        <v>1166</v>
      </c>
      <c r="F227" s="13" t="s">
        <v>1166</v>
      </c>
      <c r="G227" s="15"/>
      <c r="H227" s="15"/>
      <c r="I227" s="13">
        <v>0</v>
      </c>
      <c r="J227" s="15"/>
      <c r="K227" s="33">
        <v>0</v>
      </c>
      <c r="L227" s="33">
        <v>0</v>
      </c>
      <c r="M227" s="13">
        <v>0</v>
      </c>
      <c r="N227" s="15"/>
      <c r="O227" s="33">
        <v>0</v>
      </c>
      <c r="P227" s="33">
        <v>0</v>
      </c>
      <c r="Q227" s="15"/>
      <c r="R227" s="15"/>
      <c r="S227" s="33">
        <v>0</v>
      </c>
      <c r="T227" s="33">
        <v>0</v>
      </c>
      <c r="U227" s="33">
        <v>0</v>
      </c>
      <c r="V227" s="33">
        <v>0</v>
      </c>
      <c r="W227">
        <f t="shared" si="15"/>
        <v>1</v>
      </c>
      <c r="X227" t="b">
        <f t="shared" si="16"/>
        <v>0</v>
      </c>
      <c r="Y227" t="b">
        <f t="shared" si="17"/>
        <v>0</v>
      </c>
      <c r="Z227" t="b">
        <f t="shared" si="18"/>
        <v>0</v>
      </c>
      <c r="AA227" t="b">
        <f t="shared" si="19"/>
        <v>0</v>
      </c>
    </row>
    <row r="228" spans="1:27" ht="27.6" thickBot="1">
      <c r="A228" s="13" t="s">
        <v>114</v>
      </c>
      <c r="B228" s="13" t="s">
        <v>1166</v>
      </c>
      <c r="C228" s="13" t="s">
        <v>224</v>
      </c>
      <c r="D228" s="13">
        <v>1</v>
      </c>
      <c r="E228" s="30" t="s">
        <v>1166</v>
      </c>
      <c r="F228" s="13">
        <v>10</v>
      </c>
      <c r="G228" s="13" t="s">
        <v>709</v>
      </c>
      <c r="H228" s="13" t="s">
        <v>688</v>
      </c>
      <c r="I228" s="13">
        <v>1</v>
      </c>
      <c r="J228" s="13" t="s">
        <v>819</v>
      </c>
      <c r="K228" s="30">
        <v>249</v>
      </c>
      <c r="L228" s="30">
        <v>295</v>
      </c>
      <c r="M228" s="13">
        <v>1</v>
      </c>
      <c r="N228" s="13" t="s">
        <v>820</v>
      </c>
      <c r="O228" s="35">
        <v>34253</v>
      </c>
      <c r="P228" s="35">
        <v>34250</v>
      </c>
      <c r="Q228" s="13">
        <v>1</v>
      </c>
      <c r="R228" s="13" t="s">
        <v>823</v>
      </c>
      <c r="S228" s="30">
        <v>116</v>
      </c>
      <c r="T228" s="30">
        <v>758</v>
      </c>
      <c r="U228" s="30">
        <v>57208</v>
      </c>
      <c r="V228" s="30">
        <v>323148</v>
      </c>
      <c r="W228">
        <f t="shared" si="15"/>
        <v>1</v>
      </c>
      <c r="X228" t="b">
        <f t="shared" si="16"/>
        <v>0</v>
      </c>
      <c r="Y228" t="b">
        <f t="shared" si="17"/>
        <v>0</v>
      </c>
      <c r="Z228" t="b">
        <f t="shared" si="18"/>
        <v>0</v>
      </c>
      <c r="AA228" t="b">
        <f t="shared" si="19"/>
        <v>0</v>
      </c>
    </row>
    <row r="229" spans="1:27" ht="27.6" thickBot="1">
      <c r="A229" s="13" t="s">
        <v>115</v>
      </c>
      <c r="B229" s="13">
        <v>37</v>
      </c>
      <c r="C229" s="13" t="s">
        <v>224</v>
      </c>
      <c r="D229" s="13">
        <v>1</v>
      </c>
      <c r="E229" s="30" t="s">
        <v>1166</v>
      </c>
      <c r="F229" s="13">
        <v>3</v>
      </c>
      <c r="G229" s="13" t="s">
        <v>707</v>
      </c>
      <c r="H229" s="13" t="s">
        <v>697</v>
      </c>
      <c r="I229" s="13">
        <v>1</v>
      </c>
      <c r="J229" s="13" t="s">
        <v>825</v>
      </c>
      <c r="K229" s="30">
        <v>16000</v>
      </c>
      <c r="L229" s="30">
        <v>3990000</v>
      </c>
      <c r="M229" s="13">
        <v>1</v>
      </c>
      <c r="N229" s="13" t="s">
        <v>799</v>
      </c>
      <c r="O229" s="35">
        <v>7758329</v>
      </c>
      <c r="P229" s="35">
        <v>7541760</v>
      </c>
      <c r="Q229" s="13">
        <v>1</v>
      </c>
      <c r="R229" s="13" t="s">
        <v>828</v>
      </c>
      <c r="S229" s="30">
        <v>3986</v>
      </c>
      <c r="T229" s="30">
        <v>2700000</v>
      </c>
      <c r="U229" s="30">
        <v>507375</v>
      </c>
      <c r="V229" s="30">
        <v>194995515</v>
      </c>
      <c r="W229">
        <f t="shared" si="15"/>
        <v>1</v>
      </c>
      <c r="X229" t="b">
        <f t="shared" si="16"/>
        <v>1</v>
      </c>
      <c r="Y229" t="b">
        <f t="shared" si="17"/>
        <v>1</v>
      </c>
      <c r="Z229" t="b">
        <f t="shared" si="18"/>
        <v>1</v>
      </c>
      <c r="AA229" t="b">
        <f t="shared" si="19"/>
        <v>1</v>
      </c>
    </row>
    <row r="230" spans="1:27" ht="15" thickBot="1">
      <c r="A230" s="13" t="s">
        <v>116</v>
      </c>
      <c r="B230" s="13">
        <v>49</v>
      </c>
      <c r="C230" s="13" t="s">
        <v>224</v>
      </c>
      <c r="D230" s="13">
        <v>1</v>
      </c>
      <c r="E230" s="30">
        <v>80000000</v>
      </c>
      <c r="F230" s="13">
        <v>8</v>
      </c>
      <c r="G230" s="13" t="s">
        <v>707</v>
      </c>
      <c r="H230" s="13" t="s">
        <v>791</v>
      </c>
      <c r="I230" s="13">
        <v>1</v>
      </c>
      <c r="J230" s="13" t="s">
        <v>831</v>
      </c>
      <c r="K230" s="30">
        <v>147000</v>
      </c>
      <c r="L230" s="30">
        <v>43600000</v>
      </c>
      <c r="M230" s="13">
        <v>1</v>
      </c>
      <c r="N230" s="13" t="s">
        <v>800</v>
      </c>
      <c r="O230" s="35">
        <v>44136885</v>
      </c>
      <c r="P230" s="35">
        <v>41477718</v>
      </c>
      <c r="Q230" s="13">
        <v>1</v>
      </c>
      <c r="R230" s="13" t="s">
        <v>834</v>
      </c>
      <c r="S230" s="30">
        <v>2517</v>
      </c>
      <c r="T230" s="30">
        <v>94600000</v>
      </c>
      <c r="U230" s="30">
        <v>11231983</v>
      </c>
      <c r="V230" s="30">
        <v>6524741953</v>
      </c>
      <c r="W230">
        <f t="shared" si="15"/>
        <v>1</v>
      </c>
      <c r="X230" t="b">
        <f t="shared" si="16"/>
        <v>1</v>
      </c>
      <c r="Y230" t="b">
        <f t="shared" si="17"/>
        <v>1</v>
      </c>
      <c r="Z230" t="b">
        <f t="shared" si="18"/>
        <v>1</v>
      </c>
      <c r="AA230" t="b">
        <f t="shared" si="19"/>
        <v>1</v>
      </c>
    </row>
    <row r="231" spans="1:27" ht="27.6" thickBot="1">
      <c r="A231" s="13" t="s">
        <v>117</v>
      </c>
      <c r="B231" s="13">
        <v>38</v>
      </c>
      <c r="C231" s="13" t="s">
        <v>224</v>
      </c>
      <c r="D231" s="13">
        <v>1</v>
      </c>
      <c r="E231" s="30" t="s">
        <v>1166</v>
      </c>
      <c r="F231" s="13">
        <v>8</v>
      </c>
      <c r="G231" s="13" t="s">
        <v>664</v>
      </c>
      <c r="H231" s="13" t="s">
        <v>771</v>
      </c>
      <c r="I231" s="13">
        <v>1</v>
      </c>
      <c r="J231" s="13" t="s">
        <v>837</v>
      </c>
      <c r="K231" s="30">
        <v>2273</v>
      </c>
      <c r="L231" s="30">
        <v>6640000</v>
      </c>
      <c r="M231" s="13">
        <v>1</v>
      </c>
      <c r="N231" s="13" t="s">
        <v>801</v>
      </c>
      <c r="O231" s="35">
        <v>2787048</v>
      </c>
      <c r="P231" s="35">
        <v>2744555</v>
      </c>
      <c r="Q231" s="13">
        <v>1</v>
      </c>
      <c r="R231" s="14" t="s">
        <v>801</v>
      </c>
      <c r="S231" s="30">
        <v>858</v>
      </c>
      <c r="T231" s="30">
        <v>4700000</v>
      </c>
      <c r="U231" s="30">
        <v>139721</v>
      </c>
      <c r="V231" s="30">
        <v>129310491</v>
      </c>
      <c r="W231">
        <f t="shared" si="15"/>
        <v>1</v>
      </c>
      <c r="X231" t="b">
        <f t="shared" si="16"/>
        <v>1</v>
      </c>
      <c r="Y231" t="b">
        <f t="shared" si="17"/>
        <v>1</v>
      </c>
      <c r="Z231" t="b">
        <f t="shared" si="18"/>
        <v>1</v>
      </c>
      <c r="AA231" t="b">
        <f t="shared" si="19"/>
        <v>0</v>
      </c>
    </row>
    <row r="232" spans="1:27" ht="15" thickBot="1">
      <c r="A232" s="17" t="s">
        <v>1570</v>
      </c>
      <c r="B232" s="13" t="s">
        <v>1166</v>
      </c>
      <c r="C232" s="13" t="s">
        <v>224</v>
      </c>
      <c r="D232" s="13">
        <v>0</v>
      </c>
      <c r="E232" s="30" t="s">
        <v>1166</v>
      </c>
      <c r="F232" s="13" t="s">
        <v>1166</v>
      </c>
      <c r="G232" s="15"/>
      <c r="H232" s="15"/>
      <c r="I232" s="13">
        <v>0</v>
      </c>
      <c r="J232" s="15"/>
      <c r="K232" s="33">
        <v>0</v>
      </c>
      <c r="L232" s="33">
        <v>0</v>
      </c>
      <c r="M232" s="13">
        <v>0</v>
      </c>
      <c r="N232" s="15"/>
      <c r="O232" s="33">
        <v>0</v>
      </c>
      <c r="P232" s="33">
        <v>0</v>
      </c>
      <c r="Q232" s="15"/>
      <c r="R232" s="15"/>
      <c r="S232" s="33">
        <v>0</v>
      </c>
      <c r="T232" s="33">
        <v>0</v>
      </c>
      <c r="U232" s="33">
        <v>0</v>
      </c>
      <c r="V232" s="33">
        <v>0</v>
      </c>
      <c r="W232">
        <f t="shared" si="15"/>
        <v>1</v>
      </c>
      <c r="X232" t="b">
        <f t="shared" si="16"/>
        <v>0</v>
      </c>
      <c r="Y232" t="b">
        <f t="shared" si="17"/>
        <v>0</v>
      </c>
      <c r="Z232" t="b">
        <f t="shared" si="18"/>
        <v>0</v>
      </c>
      <c r="AA232" t="b">
        <f t="shared" si="19"/>
        <v>0</v>
      </c>
    </row>
    <row r="233" spans="1:27" ht="27.6" thickBot="1">
      <c r="A233" s="13" t="s">
        <v>119</v>
      </c>
      <c r="B233" s="13">
        <v>60</v>
      </c>
      <c r="C233" s="13" t="s">
        <v>224</v>
      </c>
      <c r="D233" s="13">
        <v>1</v>
      </c>
      <c r="E233" s="30" t="s">
        <v>1166</v>
      </c>
      <c r="F233" s="13">
        <v>12</v>
      </c>
      <c r="G233" s="13" t="s">
        <v>709</v>
      </c>
      <c r="H233" s="13" t="s">
        <v>688</v>
      </c>
      <c r="I233" s="13">
        <v>1</v>
      </c>
      <c r="J233" s="13" t="s">
        <v>802</v>
      </c>
      <c r="K233" s="30">
        <v>1260</v>
      </c>
      <c r="L233" s="30">
        <v>235000</v>
      </c>
      <c r="M233" s="13">
        <v>1</v>
      </c>
      <c r="N233" s="13" t="s">
        <v>842</v>
      </c>
      <c r="O233" s="35">
        <v>1200735</v>
      </c>
      <c r="P233" s="35">
        <v>1139551</v>
      </c>
      <c r="Q233" s="13">
        <v>1</v>
      </c>
      <c r="R233" s="13" t="s">
        <v>802</v>
      </c>
      <c r="S233" s="30">
        <v>667</v>
      </c>
      <c r="T233" s="30">
        <v>278000</v>
      </c>
      <c r="U233" s="30">
        <v>140864</v>
      </c>
      <c r="V233" s="30">
        <v>52343267</v>
      </c>
      <c r="W233">
        <f t="shared" si="15"/>
        <v>1</v>
      </c>
      <c r="X233" t="b">
        <f t="shared" si="16"/>
        <v>1</v>
      </c>
      <c r="Y233" t="b">
        <f t="shared" si="17"/>
        <v>1</v>
      </c>
      <c r="Z233" t="b">
        <f t="shared" si="18"/>
        <v>0</v>
      </c>
      <c r="AA233" t="b">
        <f t="shared" si="19"/>
        <v>0</v>
      </c>
    </row>
    <row r="234" spans="1:27" ht="27.6" thickBot="1">
      <c r="A234" s="13" t="s">
        <v>120</v>
      </c>
      <c r="B234" s="13">
        <v>62</v>
      </c>
      <c r="C234" s="13" t="s">
        <v>224</v>
      </c>
      <c r="D234" s="13">
        <v>1</v>
      </c>
      <c r="E234" s="30">
        <v>10000000</v>
      </c>
      <c r="F234" s="13">
        <v>16</v>
      </c>
      <c r="G234" s="13" t="s">
        <v>688</v>
      </c>
      <c r="H234" s="13" t="s">
        <v>814</v>
      </c>
      <c r="I234" s="13">
        <v>1</v>
      </c>
      <c r="J234" s="13" t="s">
        <v>846</v>
      </c>
      <c r="K234" s="30">
        <v>2654</v>
      </c>
      <c r="L234" s="30">
        <v>385000</v>
      </c>
      <c r="M234" s="13">
        <v>1</v>
      </c>
      <c r="N234" s="13" t="s">
        <v>803</v>
      </c>
      <c r="O234" s="35">
        <v>2726021</v>
      </c>
      <c r="P234" s="35">
        <v>2561464</v>
      </c>
      <c r="Q234" s="13">
        <v>1</v>
      </c>
      <c r="R234" s="13" t="s">
        <v>803</v>
      </c>
      <c r="S234" s="30">
        <v>220</v>
      </c>
      <c r="T234" s="30">
        <v>465000</v>
      </c>
      <c r="U234" s="30">
        <v>221203</v>
      </c>
      <c r="V234" s="30">
        <v>66248118</v>
      </c>
      <c r="W234">
        <f t="shared" si="15"/>
        <v>1</v>
      </c>
      <c r="X234" t="b">
        <f t="shared" si="16"/>
        <v>1</v>
      </c>
      <c r="Y234" t="b">
        <f t="shared" si="17"/>
        <v>1</v>
      </c>
      <c r="Z234" t="b">
        <f t="shared" si="18"/>
        <v>1</v>
      </c>
      <c r="AA234" t="b">
        <f t="shared" si="19"/>
        <v>0</v>
      </c>
    </row>
    <row r="235" spans="1:27" ht="15" thickBot="1">
      <c r="A235" s="13" t="s">
        <v>121</v>
      </c>
      <c r="B235" s="13" t="s">
        <v>1166</v>
      </c>
      <c r="C235" s="13" t="s">
        <v>224</v>
      </c>
      <c r="D235" s="13">
        <v>0</v>
      </c>
      <c r="E235" s="30" t="s">
        <v>1166</v>
      </c>
      <c r="F235" s="13" t="s">
        <v>1166</v>
      </c>
      <c r="G235" s="15"/>
      <c r="H235" s="15"/>
      <c r="I235" s="13">
        <v>0</v>
      </c>
      <c r="J235" s="15"/>
      <c r="K235" s="33">
        <v>0</v>
      </c>
      <c r="L235" s="33">
        <v>0</v>
      </c>
      <c r="M235" s="13">
        <v>0</v>
      </c>
      <c r="N235" s="15"/>
      <c r="O235" s="33">
        <v>0</v>
      </c>
      <c r="P235" s="33">
        <v>0</v>
      </c>
      <c r="Q235" s="15"/>
      <c r="R235" s="15"/>
      <c r="S235" s="33">
        <v>0</v>
      </c>
      <c r="T235" s="33">
        <v>0</v>
      </c>
      <c r="U235" s="33">
        <v>0</v>
      </c>
      <c r="V235" s="33">
        <v>0</v>
      </c>
      <c r="W235">
        <f t="shared" si="15"/>
        <v>1</v>
      </c>
      <c r="X235" t="b">
        <f t="shared" si="16"/>
        <v>0</v>
      </c>
      <c r="Y235" t="b">
        <f t="shared" si="17"/>
        <v>0</v>
      </c>
      <c r="Z235" t="b">
        <f t="shared" si="18"/>
        <v>0</v>
      </c>
      <c r="AA235" t="b">
        <f t="shared" si="19"/>
        <v>0</v>
      </c>
    </row>
    <row r="236" spans="1:27" ht="27.6" thickBot="1">
      <c r="A236" s="13" t="s">
        <v>122</v>
      </c>
      <c r="B236" s="13">
        <v>41</v>
      </c>
      <c r="C236" s="13" t="s">
        <v>224</v>
      </c>
      <c r="D236" s="13">
        <v>1</v>
      </c>
      <c r="E236" s="30">
        <v>20000000</v>
      </c>
      <c r="F236" s="13">
        <v>7</v>
      </c>
      <c r="G236" s="13" t="s">
        <v>664</v>
      </c>
      <c r="H236" s="13" t="s">
        <v>690</v>
      </c>
      <c r="I236" s="13">
        <v>1</v>
      </c>
      <c r="J236" s="13" t="s">
        <v>804</v>
      </c>
      <c r="K236" s="30">
        <v>2722</v>
      </c>
      <c r="L236" s="30">
        <v>1470000</v>
      </c>
      <c r="M236" s="13">
        <v>1</v>
      </c>
      <c r="N236" s="13" t="s">
        <v>804</v>
      </c>
      <c r="O236" s="35">
        <v>6770543</v>
      </c>
      <c r="P236" s="35">
        <v>6371960</v>
      </c>
      <c r="Q236" s="13">
        <v>1</v>
      </c>
      <c r="R236" s="13" t="s">
        <v>804</v>
      </c>
      <c r="S236" s="30">
        <v>1372</v>
      </c>
      <c r="T236" s="30">
        <v>4300000</v>
      </c>
      <c r="U236" s="30">
        <v>1499832</v>
      </c>
      <c r="V236" s="30">
        <v>684530870</v>
      </c>
      <c r="W236">
        <f t="shared" si="15"/>
        <v>1</v>
      </c>
      <c r="X236" t="b">
        <f t="shared" si="16"/>
        <v>1</v>
      </c>
      <c r="Y236" t="b">
        <f t="shared" si="17"/>
        <v>1</v>
      </c>
      <c r="Z236" t="b">
        <f t="shared" si="18"/>
        <v>1</v>
      </c>
      <c r="AA236" t="b">
        <f t="shared" si="19"/>
        <v>1</v>
      </c>
    </row>
    <row r="237" spans="1:27" ht="15" thickBot="1">
      <c r="A237" s="13" t="s">
        <v>123</v>
      </c>
      <c r="B237" s="13" t="s">
        <v>1166</v>
      </c>
      <c r="C237" s="13" t="s">
        <v>224</v>
      </c>
      <c r="D237" s="13">
        <v>0</v>
      </c>
      <c r="E237" s="30" t="s">
        <v>1166</v>
      </c>
      <c r="F237" s="13" t="s">
        <v>1166</v>
      </c>
      <c r="G237" s="15"/>
      <c r="H237" s="15"/>
      <c r="I237" s="13">
        <v>0</v>
      </c>
      <c r="J237" s="15"/>
      <c r="K237" s="33">
        <v>0</v>
      </c>
      <c r="L237" s="33">
        <v>0</v>
      </c>
      <c r="M237" s="13">
        <v>0</v>
      </c>
      <c r="N237" s="15"/>
      <c r="O237" s="33">
        <v>0</v>
      </c>
      <c r="P237" s="33">
        <v>0</v>
      </c>
      <c r="Q237" s="15"/>
      <c r="R237" s="15"/>
      <c r="S237" s="33">
        <v>0</v>
      </c>
      <c r="T237" s="33">
        <v>0</v>
      </c>
      <c r="U237" s="33">
        <v>0</v>
      </c>
      <c r="V237" s="33">
        <v>0</v>
      </c>
      <c r="W237">
        <f t="shared" si="15"/>
        <v>1</v>
      </c>
      <c r="X237" t="b">
        <f t="shared" si="16"/>
        <v>0</v>
      </c>
      <c r="Y237" t="b">
        <f t="shared" si="17"/>
        <v>0</v>
      </c>
      <c r="Z237" t="b">
        <f t="shared" si="18"/>
        <v>0</v>
      </c>
      <c r="AA237" t="b">
        <f t="shared" si="19"/>
        <v>0</v>
      </c>
    </row>
    <row r="238" spans="1:27" ht="27.6" thickBot="1">
      <c r="A238" s="13" t="s">
        <v>124</v>
      </c>
      <c r="B238" s="13">
        <v>83</v>
      </c>
      <c r="C238" s="13" t="s">
        <v>224</v>
      </c>
      <c r="D238" s="13">
        <v>1</v>
      </c>
      <c r="E238" s="30">
        <v>360000000</v>
      </c>
      <c r="F238" s="13">
        <v>67</v>
      </c>
      <c r="G238" s="13" t="s">
        <v>857</v>
      </c>
      <c r="H238" s="13" t="s">
        <v>721</v>
      </c>
      <c r="I238" s="13">
        <v>1</v>
      </c>
      <c r="J238" s="13" t="s">
        <v>858</v>
      </c>
      <c r="K238" s="30">
        <v>735</v>
      </c>
      <c r="L238" s="30">
        <v>5806</v>
      </c>
      <c r="M238" s="13">
        <v>1</v>
      </c>
      <c r="N238" s="13" t="s">
        <v>859</v>
      </c>
      <c r="O238" s="35">
        <v>431860</v>
      </c>
      <c r="P238" s="35">
        <v>359168</v>
      </c>
      <c r="Q238" s="13">
        <v>0</v>
      </c>
      <c r="R238" s="15"/>
      <c r="S238" s="33">
        <v>0</v>
      </c>
      <c r="T238" s="33">
        <v>0</v>
      </c>
      <c r="U238" s="30">
        <v>4597</v>
      </c>
      <c r="V238" s="30">
        <v>2049594</v>
      </c>
      <c r="W238">
        <f t="shared" si="15"/>
        <v>1</v>
      </c>
      <c r="X238" t="b">
        <f t="shared" si="16"/>
        <v>0</v>
      </c>
      <c r="Y238" t="b">
        <f t="shared" si="17"/>
        <v>0</v>
      </c>
      <c r="Z238" t="b">
        <f t="shared" si="18"/>
        <v>0</v>
      </c>
      <c r="AA238" t="b">
        <f t="shared" si="19"/>
        <v>0</v>
      </c>
    </row>
    <row r="239" spans="1:27" ht="15" thickBot="1">
      <c r="A239" s="13" t="s">
        <v>125</v>
      </c>
      <c r="B239" s="13" t="s">
        <v>1166</v>
      </c>
      <c r="C239" s="13" t="s">
        <v>224</v>
      </c>
      <c r="D239" s="13">
        <v>1</v>
      </c>
      <c r="E239" s="30">
        <v>75000000</v>
      </c>
      <c r="F239" s="13">
        <v>14</v>
      </c>
      <c r="G239" s="13" t="s">
        <v>688</v>
      </c>
      <c r="H239" s="13" t="s">
        <v>862</v>
      </c>
      <c r="I239" s="13">
        <v>1</v>
      </c>
      <c r="J239" s="13" t="s">
        <v>863</v>
      </c>
      <c r="K239" s="30">
        <v>1733</v>
      </c>
      <c r="L239" s="30">
        <v>258000</v>
      </c>
      <c r="M239" s="13">
        <v>1</v>
      </c>
      <c r="N239" s="13" t="s">
        <v>805</v>
      </c>
      <c r="O239" s="35">
        <v>5741474</v>
      </c>
      <c r="P239" s="35">
        <v>4939607</v>
      </c>
      <c r="Q239" s="13">
        <v>0</v>
      </c>
      <c r="R239" s="15"/>
      <c r="S239" s="33">
        <v>0</v>
      </c>
      <c r="T239" s="33">
        <v>0</v>
      </c>
      <c r="U239" s="30">
        <v>843933</v>
      </c>
      <c r="V239" s="30">
        <v>648007118</v>
      </c>
      <c r="W239">
        <f t="shared" si="15"/>
        <v>1</v>
      </c>
      <c r="X239" t="b">
        <f t="shared" si="16"/>
        <v>1</v>
      </c>
      <c r="Y239" t="b">
        <f t="shared" si="17"/>
        <v>1</v>
      </c>
      <c r="Z239" t="b">
        <f t="shared" si="18"/>
        <v>0</v>
      </c>
      <c r="AA239" t="b">
        <f t="shared" si="19"/>
        <v>1</v>
      </c>
    </row>
    <row r="240" spans="1:27" ht="27.6" thickBot="1">
      <c r="A240" s="13" t="s">
        <v>126</v>
      </c>
      <c r="B240" s="13">
        <v>38</v>
      </c>
      <c r="C240" s="13" t="s">
        <v>224</v>
      </c>
      <c r="D240" s="13">
        <v>1</v>
      </c>
      <c r="E240" s="30">
        <v>56000000</v>
      </c>
      <c r="F240" s="13">
        <v>5</v>
      </c>
      <c r="G240" s="13" t="s">
        <v>707</v>
      </c>
      <c r="H240" s="13" t="s">
        <v>664</v>
      </c>
      <c r="I240" s="13">
        <v>1</v>
      </c>
      <c r="J240" s="13" t="s">
        <v>868</v>
      </c>
      <c r="K240" s="30">
        <v>4088</v>
      </c>
      <c r="L240" s="30">
        <v>65000000</v>
      </c>
      <c r="M240" s="13">
        <v>1</v>
      </c>
      <c r="N240" s="13" t="s">
        <v>806</v>
      </c>
      <c r="O240" s="35">
        <v>37543609</v>
      </c>
      <c r="P240" s="35">
        <v>35029222</v>
      </c>
      <c r="Q240" s="13">
        <v>1</v>
      </c>
      <c r="R240" s="14" t="s">
        <v>806</v>
      </c>
      <c r="S240" s="30">
        <v>693</v>
      </c>
      <c r="T240" s="30">
        <v>55500000</v>
      </c>
      <c r="U240" s="30">
        <v>8088375</v>
      </c>
      <c r="V240" s="30">
        <v>4090680342</v>
      </c>
      <c r="W240">
        <f t="shared" si="15"/>
        <v>1</v>
      </c>
      <c r="X240" t="b">
        <f t="shared" si="16"/>
        <v>1</v>
      </c>
      <c r="Y240" t="b">
        <f t="shared" si="17"/>
        <v>1</v>
      </c>
      <c r="Z240" t="b">
        <f t="shared" si="18"/>
        <v>1</v>
      </c>
      <c r="AA240" t="b">
        <f t="shared" si="19"/>
        <v>1</v>
      </c>
    </row>
    <row r="241" spans="1:27" ht="27.6" thickBot="1">
      <c r="A241" s="13" t="s">
        <v>127</v>
      </c>
      <c r="B241" s="13" t="s">
        <v>1166</v>
      </c>
      <c r="C241" s="13" t="s">
        <v>224</v>
      </c>
      <c r="D241" s="13">
        <v>1</v>
      </c>
      <c r="E241" s="30">
        <v>15500000</v>
      </c>
      <c r="F241" s="13">
        <v>15</v>
      </c>
      <c r="G241" s="13" t="s">
        <v>688</v>
      </c>
      <c r="H241" s="13" t="s">
        <v>764</v>
      </c>
      <c r="I241" s="13">
        <v>1</v>
      </c>
      <c r="J241" s="13" t="s">
        <v>872</v>
      </c>
      <c r="K241" s="30">
        <v>6909</v>
      </c>
      <c r="L241" s="30">
        <v>38300</v>
      </c>
      <c r="M241" s="13">
        <v>1</v>
      </c>
      <c r="N241" s="13" t="s">
        <v>872</v>
      </c>
      <c r="O241" s="35">
        <v>1452913</v>
      </c>
      <c r="P241" s="35">
        <v>1244947</v>
      </c>
      <c r="Q241" s="13">
        <v>1</v>
      </c>
      <c r="R241" s="13" t="s">
        <v>872</v>
      </c>
      <c r="S241" s="30">
        <v>276</v>
      </c>
      <c r="T241" s="30">
        <v>19400</v>
      </c>
      <c r="U241" s="30">
        <v>336895</v>
      </c>
      <c r="V241" s="30">
        <v>309089884</v>
      </c>
      <c r="W241">
        <f t="shared" si="15"/>
        <v>1</v>
      </c>
      <c r="X241" t="b">
        <f t="shared" si="16"/>
        <v>0</v>
      </c>
      <c r="Y241" t="b">
        <f t="shared" si="17"/>
        <v>1</v>
      </c>
      <c r="Z241" t="b">
        <f t="shared" si="18"/>
        <v>0</v>
      </c>
      <c r="AA241" t="b">
        <f t="shared" si="19"/>
        <v>1</v>
      </c>
    </row>
    <row r="242" spans="1:27" ht="15" thickBot="1">
      <c r="A242" s="13" t="s">
        <v>128</v>
      </c>
      <c r="B242" s="13">
        <v>60</v>
      </c>
      <c r="C242" s="13" t="s">
        <v>224</v>
      </c>
      <c r="D242" s="13">
        <v>1</v>
      </c>
      <c r="E242" s="30" t="s">
        <v>1166</v>
      </c>
      <c r="F242" s="13">
        <v>10</v>
      </c>
      <c r="G242" s="13" t="s">
        <v>878</v>
      </c>
      <c r="H242" s="13" t="s">
        <v>694</v>
      </c>
      <c r="I242" s="13">
        <v>1</v>
      </c>
      <c r="J242" s="13" t="s">
        <v>879</v>
      </c>
      <c r="K242" s="30">
        <v>163</v>
      </c>
      <c r="L242" s="30">
        <v>88600</v>
      </c>
      <c r="M242" s="13">
        <v>1</v>
      </c>
      <c r="N242" s="13" t="s">
        <v>847</v>
      </c>
      <c r="O242" s="35">
        <v>627386</v>
      </c>
      <c r="P242" s="35">
        <v>589362</v>
      </c>
      <c r="Q242" s="13">
        <v>1</v>
      </c>
      <c r="R242" s="13" t="s">
        <v>879</v>
      </c>
      <c r="S242" s="30">
        <v>41</v>
      </c>
      <c r="T242" s="30">
        <v>22700</v>
      </c>
      <c r="U242" s="30">
        <v>152044</v>
      </c>
      <c r="V242" s="30">
        <v>124000447</v>
      </c>
      <c r="W242">
        <f t="shared" si="15"/>
        <v>1</v>
      </c>
      <c r="X242" t="b">
        <f t="shared" si="16"/>
        <v>0</v>
      </c>
      <c r="Y242" t="b">
        <f t="shared" si="17"/>
        <v>0</v>
      </c>
      <c r="Z242" t="b">
        <f t="shared" si="18"/>
        <v>0</v>
      </c>
      <c r="AA242" t="b">
        <f t="shared" si="19"/>
        <v>0</v>
      </c>
    </row>
    <row r="243" spans="1:27" ht="15" thickBot="1">
      <c r="A243" s="13" t="s">
        <v>129</v>
      </c>
      <c r="B243" s="13">
        <v>39</v>
      </c>
      <c r="C243" s="13" t="s">
        <v>224</v>
      </c>
      <c r="D243" s="13">
        <v>1</v>
      </c>
      <c r="E243" s="30">
        <v>6000000</v>
      </c>
      <c r="F243" s="13">
        <v>6</v>
      </c>
      <c r="G243" s="13" t="s">
        <v>707</v>
      </c>
      <c r="H243" s="13" t="s">
        <v>665</v>
      </c>
      <c r="I243" s="13">
        <v>0</v>
      </c>
      <c r="J243" s="15"/>
      <c r="K243" s="33">
        <v>0</v>
      </c>
      <c r="L243" s="33">
        <v>0</v>
      </c>
      <c r="M243" s="13">
        <v>1</v>
      </c>
      <c r="N243" s="13" t="s">
        <v>880</v>
      </c>
      <c r="O243" s="35">
        <v>320476</v>
      </c>
      <c r="P243" s="35">
        <v>303945</v>
      </c>
      <c r="Q243" s="13">
        <v>0</v>
      </c>
      <c r="R243" s="15"/>
      <c r="S243" s="33">
        <v>0</v>
      </c>
      <c r="T243" s="33">
        <v>0</v>
      </c>
      <c r="U243" s="30">
        <v>161321</v>
      </c>
      <c r="V243" s="30">
        <v>188325363</v>
      </c>
      <c r="W243">
        <f t="shared" si="15"/>
        <v>1</v>
      </c>
      <c r="X243" t="b">
        <f t="shared" si="16"/>
        <v>0</v>
      </c>
      <c r="Y243" t="b">
        <f t="shared" si="17"/>
        <v>0</v>
      </c>
      <c r="Z243" t="b">
        <f t="shared" si="18"/>
        <v>0</v>
      </c>
      <c r="AA243" t="b">
        <f t="shared" si="19"/>
        <v>1</v>
      </c>
    </row>
    <row r="244" spans="1:27" ht="15" thickBot="1">
      <c r="A244" s="13" t="s">
        <v>130</v>
      </c>
      <c r="B244" s="13">
        <v>37</v>
      </c>
      <c r="C244" s="13" t="s">
        <v>224</v>
      </c>
      <c r="D244" s="13">
        <v>1</v>
      </c>
      <c r="E244" s="30">
        <v>90000000</v>
      </c>
      <c r="F244" s="13">
        <v>8</v>
      </c>
      <c r="G244" s="13" t="s">
        <v>664</v>
      </c>
      <c r="H244" s="13" t="s">
        <v>694</v>
      </c>
      <c r="I244" s="13">
        <v>1</v>
      </c>
      <c r="J244" s="13" t="s">
        <v>848</v>
      </c>
      <c r="K244" s="30">
        <v>7676</v>
      </c>
      <c r="L244" s="30">
        <v>12300000</v>
      </c>
      <c r="M244" s="13">
        <v>1</v>
      </c>
      <c r="N244" s="13" t="s">
        <v>848</v>
      </c>
      <c r="O244" s="35">
        <v>14276217</v>
      </c>
      <c r="P244" s="35">
        <v>12806257</v>
      </c>
      <c r="Q244" s="13">
        <v>1</v>
      </c>
      <c r="R244" s="13" t="s">
        <v>848</v>
      </c>
      <c r="S244" s="30">
        <v>653</v>
      </c>
      <c r="T244" s="30">
        <v>4200000</v>
      </c>
      <c r="U244" s="30">
        <v>2804750</v>
      </c>
      <c r="V244" s="30">
        <v>1683815704</v>
      </c>
      <c r="W244">
        <f t="shared" si="15"/>
        <v>1</v>
      </c>
      <c r="X244" t="b">
        <f t="shared" si="16"/>
        <v>1</v>
      </c>
      <c r="Y244" t="b">
        <f t="shared" si="17"/>
        <v>1</v>
      </c>
      <c r="Z244" t="b">
        <f t="shared" si="18"/>
        <v>1</v>
      </c>
      <c r="AA244" t="b">
        <f t="shared" si="19"/>
        <v>1</v>
      </c>
    </row>
    <row r="245" spans="1:27" ht="15" thickBot="1">
      <c r="A245" s="13" t="s">
        <v>131</v>
      </c>
      <c r="B245" s="13">
        <v>63</v>
      </c>
      <c r="C245" s="13" t="s">
        <v>224</v>
      </c>
      <c r="D245" s="13">
        <v>1</v>
      </c>
      <c r="E245" s="30">
        <v>75000000</v>
      </c>
      <c r="F245" s="13">
        <v>19</v>
      </c>
      <c r="G245" s="13" t="s">
        <v>890</v>
      </c>
      <c r="H245" s="13" t="s">
        <v>857</v>
      </c>
      <c r="I245" s="13">
        <v>1</v>
      </c>
      <c r="J245" s="13" t="s">
        <v>849</v>
      </c>
      <c r="K245" s="30">
        <v>1708</v>
      </c>
      <c r="L245" s="30">
        <v>98200</v>
      </c>
      <c r="M245" s="13">
        <v>1</v>
      </c>
      <c r="N245" s="13" t="s">
        <v>849</v>
      </c>
      <c r="O245" s="35">
        <v>1586148</v>
      </c>
      <c r="P245" s="35">
        <v>1468745</v>
      </c>
      <c r="Q245" s="13">
        <v>1</v>
      </c>
      <c r="R245" s="13" t="s">
        <v>849</v>
      </c>
      <c r="S245" s="30">
        <v>792</v>
      </c>
      <c r="T245" s="30">
        <v>118000</v>
      </c>
      <c r="U245" s="30">
        <v>23028</v>
      </c>
      <c r="V245" s="30">
        <v>5597752</v>
      </c>
      <c r="W245">
        <f t="shared" si="15"/>
        <v>1</v>
      </c>
      <c r="X245" t="b">
        <f t="shared" si="16"/>
        <v>0</v>
      </c>
      <c r="Y245" t="b">
        <f t="shared" si="17"/>
        <v>1</v>
      </c>
      <c r="Z245" t="b">
        <f t="shared" si="18"/>
        <v>0</v>
      </c>
      <c r="AA245" t="b">
        <f t="shared" si="19"/>
        <v>0</v>
      </c>
    </row>
    <row r="246" spans="1:27" ht="27.6" thickBot="1">
      <c r="A246" s="13" t="s">
        <v>132</v>
      </c>
      <c r="B246" s="13">
        <v>71</v>
      </c>
      <c r="C246" s="13" t="s">
        <v>224</v>
      </c>
      <c r="D246" s="13">
        <v>1</v>
      </c>
      <c r="E246" s="30">
        <v>22000000</v>
      </c>
      <c r="F246" s="13">
        <v>14</v>
      </c>
      <c r="G246" s="13" t="s">
        <v>709</v>
      </c>
      <c r="H246" s="13" t="s">
        <v>702</v>
      </c>
      <c r="I246" s="13">
        <v>1</v>
      </c>
      <c r="J246" s="13" t="s">
        <v>850</v>
      </c>
      <c r="K246" s="30">
        <v>2845</v>
      </c>
      <c r="L246" s="30">
        <v>107000</v>
      </c>
      <c r="M246" s="13">
        <v>1</v>
      </c>
      <c r="N246" s="13" t="s">
        <v>850</v>
      </c>
      <c r="O246" s="35">
        <v>458888</v>
      </c>
      <c r="P246" s="35">
        <v>390410</v>
      </c>
      <c r="Q246" s="13">
        <v>1</v>
      </c>
      <c r="R246" s="13" t="s">
        <v>896</v>
      </c>
      <c r="S246" s="30">
        <v>233</v>
      </c>
      <c r="T246" s="30">
        <v>18900</v>
      </c>
      <c r="U246" s="30">
        <v>140252</v>
      </c>
      <c r="V246" s="30">
        <v>138567977</v>
      </c>
      <c r="W246">
        <f t="shared" si="15"/>
        <v>1</v>
      </c>
      <c r="X246" t="b">
        <f t="shared" si="16"/>
        <v>0</v>
      </c>
      <c r="Y246" t="b">
        <f t="shared" si="17"/>
        <v>0</v>
      </c>
      <c r="Z246" t="b">
        <f t="shared" si="18"/>
        <v>0</v>
      </c>
      <c r="AA246" t="b">
        <f t="shared" si="19"/>
        <v>0</v>
      </c>
    </row>
    <row r="247" spans="1:27" ht="15" thickBot="1">
      <c r="A247" s="13" t="s">
        <v>133</v>
      </c>
      <c r="B247" s="13">
        <v>32</v>
      </c>
      <c r="C247" s="13" t="s">
        <v>224</v>
      </c>
      <c r="D247" s="13">
        <v>1</v>
      </c>
      <c r="E247" s="30">
        <v>76000000</v>
      </c>
      <c r="F247" s="13">
        <v>3</v>
      </c>
      <c r="G247" s="13" t="s">
        <v>664</v>
      </c>
      <c r="H247" s="13" t="s">
        <v>719</v>
      </c>
      <c r="I247" s="13">
        <v>1</v>
      </c>
      <c r="J247" s="13" t="s">
        <v>899</v>
      </c>
      <c r="K247" s="30">
        <v>7119</v>
      </c>
      <c r="L247" s="30">
        <v>3480000</v>
      </c>
      <c r="M247" s="13">
        <v>1</v>
      </c>
      <c r="N247" s="13" t="s">
        <v>853</v>
      </c>
      <c r="O247" s="35">
        <v>28442186</v>
      </c>
      <c r="P247" s="35">
        <v>26806172</v>
      </c>
      <c r="Q247" s="13">
        <v>0</v>
      </c>
      <c r="R247" s="15"/>
      <c r="S247" s="33">
        <v>0</v>
      </c>
      <c r="T247" s="33">
        <v>0</v>
      </c>
      <c r="U247" s="30">
        <v>3490421</v>
      </c>
      <c r="V247" s="30">
        <v>1661476585</v>
      </c>
      <c r="W247">
        <f t="shared" si="15"/>
        <v>1</v>
      </c>
      <c r="X247" t="b">
        <f t="shared" si="16"/>
        <v>1</v>
      </c>
      <c r="Y247" t="b">
        <f t="shared" si="17"/>
        <v>1</v>
      </c>
      <c r="Z247" t="b">
        <f t="shared" si="18"/>
        <v>0</v>
      </c>
      <c r="AA247" t="b">
        <f t="shared" si="19"/>
        <v>1</v>
      </c>
    </row>
    <row r="248" spans="1:27" ht="27.6" thickBot="1">
      <c r="A248" s="13" t="s">
        <v>134</v>
      </c>
      <c r="B248" s="13">
        <v>82</v>
      </c>
      <c r="C248" s="13" t="s">
        <v>224</v>
      </c>
      <c r="D248" s="13">
        <v>1</v>
      </c>
      <c r="E248" s="30" t="s">
        <v>1166</v>
      </c>
      <c r="F248" s="13">
        <v>18</v>
      </c>
      <c r="G248" s="13" t="s">
        <v>702</v>
      </c>
      <c r="H248" s="13" t="s">
        <v>904</v>
      </c>
      <c r="I248" s="13">
        <v>0</v>
      </c>
      <c r="J248" s="15"/>
      <c r="K248" s="33">
        <v>0</v>
      </c>
      <c r="L248" s="33">
        <v>0</v>
      </c>
      <c r="M248" s="13">
        <v>1</v>
      </c>
      <c r="N248" s="13" t="s">
        <v>905</v>
      </c>
      <c r="O248" s="35">
        <v>330551</v>
      </c>
      <c r="P248" s="35">
        <v>313849</v>
      </c>
      <c r="Q248" s="13">
        <v>0</v>
      </c>
      <c r="R248" s="15"/>
      <c r="S248" s="33">
        <v>0</v>
      </c>
      <c r="T248" s="33">
        <v>0</v>
      </c>
      <c r="U248" s="30">
        <v>6141</v>
      </c>
      <c r="V248" s="30">
        <v>1357861</v>
      </c>
      <c r="W248">
        <f t="shared" si="15"/>
        <v>1</v>
      </c>
      <c r="X248" t="b">
        <f t="shared" si="16"/>
        <v>0</v>
      </c>
      <c r="Y248" t="b">
        <f t="shared" si="17"/>
        <v>0</v>
      </c>
      <c r="Z248" t="b">
        <f t="shared" si="18"/>
        <v>0</v>
      </c>
      <c r="AA248" t="b">
        <f t="shared" si="19"/>
        <v>0</v>
      </c>
    </row>
    <row r="249" spans="1:27" ht="15" thickBot="1">
      <c r="A249" s="13" t="s">
        <v>135</v>
      </c>
      <c r="B249" s="13">
        <v>44</v>
      </c>
      <c r="C249" s="13" t="s">
        <v>224</v>
      </c>
      <c r="D249" s="13">
        <v>1</v>
      </c>
      <c r="E249" s="30">
        <v>20000000</v>
      </c>
      <c r="F249" s="13">
        <v>1</v>
      </c>
      <c r="G249" s="13" t="s">
        <v>707</v>
      </c>
      <c r="H249" s="13" t="s">
        <v>697</v>
      </c>
      <c r="I249" s="13">
        <v>1</v>
      </c>
      <c r="J249" s="13" t="s">
        <v>909</v>
      </c>
      <c r="K249" s="30">
        <v>554</v>
      </c>
      <c r="L249" s="30">
        <v>210000</v>
      </c>
      <c r="M249" s="13">
        <v>1</v>
      </c>
      <c r="N249" s="13" t="s">
        <v>910</v>
      </c>
      <c r="O249" s="35">
        <v>1719258</v>
      </c>
      <c r="P249" s="35">
        <v>1656613</v>
      </c>
      <c r="Q249" s="13">
        <v>0</v>
      </c>
      <c r="R249" s="15"/>
      <c r="S249" s="33">
        <v>0</v>
      </c>
      <c r="T249" s="33">
        <v>0</v>
      </c>
      <c r="U249" s="30">
        <v>321765</v>
      </c>
      <c r="V249" s="30">
        <v>212051903</v>
      </c>
      <c r="W249">
        <f t="shared" si="15"/>
        <v>1</v>
      </c>
      <c r="X249" t="b">
        <f t="shared" si="16"/>
        <v>1</v>
      </c>
      <c r="Y249" t="b">
        <f t="shared" si="17"/>
        <v>1</v>
      </c>
      <c r="Z249" t="b">
        <f t="shared" si="18"/>
        <v>0</v>
      </c>
      <c r="AA249" t="b">
        <f t="shared" si="19"/>
        <v>1</v>
      </c>
    </row>
    <row r="250" spans="1:27" ht="15" thickBot="1">
      <c r="A250" s="13" t="s">
        <v>136</v>
      </c>
      <c r="B250" s="13">
        <v>34</v>
      </c>
      <c r="C250" s="13" t="s">
        <v>224</v>
      </c>
      <c r="D250" s="13">
        <v>1</v>
      </c>
      <c r="E250" s="30">
        <v>30000000</v>
      </c>
      <c r="F250" s="13">
        <v>5</v>
      </c>
      <c r="G250" s="13" t="s">
        <v>707</v>
      </c>
      <c r="H250" s="13" t="s">
        <v>697</v>
      </c>
      <c r="I250" s="13">
        <v>1</v>
      </c>
      <c r="J250" s="13" t="s">
        <v>882</v>
      </c>
      <c r="K250" s="30">
        <v>8501</v>
      </c>
      <c r="L250" s="30">
        <v>1220000</v>
      </c>
      <c r="M250" s="13">
        <v>1</v>
      </c>
      <c r="N250" s="13" t="s">
        <v>882</v>
      </c>
      <c r="O250" s="35">
        <v>5306846</v>
      </c>
      <c r="P250" s="35">
        <v>4850079</v>
      </c>
      <c r="Q250" s="13">
        <v>0</v>
      </c>
      <c r="R250" s="15"/>
      <c r="S250" s="33">
        <v>0</v>
      </c>
      <c r="T250" s="33">
        <v>0</v>
      </c>
      <c r="U250" s="30">
        <v>983060</v>
      </c>
      <c r="V250" s="30">
        <v>848648882</v>
      </c>
      <c r="W250">
        <f t="shared" si="15"/>
        <v>1</v>
      </c>
      <c r="X250" t="b">
        <f t="shared" si="16"/>
        <v>1</v>
      </c>
      <c r="Y250" t="b">
        <f t="shared" si="17"/>
        <v>1</v>
      </c>
      <c r="Z250" t="b">
        <f t="shared" si="18"/>
        <v>0</v>
      </c>
      <c r="AA250" t="b">
        <f t="shared" si="19"/>
        <v>1</v>
      </c>
    </row>
    <row r="251" spans="1:27" ht="27.6" thickBot="1">
      <c r="A251" s="13" t="s">
        <v>137</v>
      </c>
      <c r="B251" s="13" t="s">
        <v>1166</v>
      </c>
      <c r="C251" s="13" t="s">
        <v>224</v>
      </c>
      <c r="D251" s="13">
        <v>0</v>
      </c>
      <c r="E251" s="30" t="s">
        <v>1166</v>
      </c>
      <c r="F251" s="13" t="s">
        <v>1166</v>
      </c>
      <c r="G251" s="15"/>
      <c r="H251" s="15"/>
      <c r="I251" s="13">
        <v>0</v>
      </c>
      <c r="J251" s="15"/>
      <c r="K251" s="33">
        <v>0</v>
      </c>
      <c r="L251" s="33">
        <v>0</v>
      </c>
      <c r="M251" s="13">
        <v>0</v>
      </c>
      <c r="N251" s="15"/>
      <c r="O251" s="33">
        <v>0</v>
      </c>
      <c r="P251" s="33">
        <v>0</v>
      </c>
      <c r="Q251" s="15"/>
      <c r="R251" s="15"/>
      <c r="S251" s="33">
        <v>0</v>
      </c>
      <c r="T251" s="33">
        <v>0</v>
      </c>
      <c r="U251" s="33">
        <v>0</v>
      </c>
      <c r="V251" s="33">
        <v>0</v>
      </c>
      <c r="W251">
        <f t="shared" si="15"/>
        <v>1</v>
      </c>
      <c r="X251" t="b">
        <f t="shared" si="16"/>
        <v>0</v>
      </c>
      <c r="Y251" t="b">
        <f t="shared" si="17"/>
        <v>0</v>
      </c>
      <c r="Z251" t="b">
        <f t="shared" si="18"/>
        <v>0</v>
      </c>
      <c r="AA251" t="b">
        <f t="shared" si="19"/>
        <v>0</v>
      </c>
    </row>
    <row r="252" spans="1:27" ht="27.6" thickBot="1">
      <c r="A252" s="13" t="s">
        <v>138</v>
      </c>
      <c r="B252" s="13" t="s">
        <v>1166</v>
      </c>
      <c r="C252" s="13" t="s">
        <v>224</v>
      </c>
      <c r="D252" s="13">
        <v>0</v>
      </c>
      <c r="E252" s="30" t="s">
        <v>1166</v>
      </c>
      <c r="F252" s="13" t="s">
        <v>1166</v>
      </c>
      <c r="G252" s="15"/>
      <c r="H252" s="15"/>
      <c r="I252" s="13">
        <v>0</v>
      </c>
      <c r="J252" s="15"/>
      <c r="K252" s="33">
        <v>0</v>
      </c>
      <c r="L252" s="33">
        <v>0</v>
      </c>
      <c r="M252" s="13">
        <v>0</v>
      </c>
      <c r="N252" s="15"/>
      <c r="O252" s="33">
        <v>0</v>
      </c>
      <c r="P252" s="33">
        <v>0</v>
      </c>
      <c r="Q252" s="15"/>
      <c r="R252" s="15"/>
      <c r="S252" s="33">
        <v>0</v>
      </c>
      <c r="T252" s="33">
        <v>0</v>
      </c>
      <c r="U252" s="33">
        <v>0</v>
      </c>
      <c r="V252" s="33">
        <v>0</v>
      </c>
      <c r="W252">
        <f t="shared" si="15"/>
        <v>1</v>
      </c>
      <c r="X252" t="b">
        <f t="shared" si="16"/>
        <v>0</v>
      </c>
      <c r="Y252" t="b">
        <f t="shared" si="17"/>
        <v>0</v>
      </c>
      <c r="Z252" t="b">
        <f t="shared" si="18"/>
        <v>0</v>
      </c>
      <c r="AA252" t="b">
        <f t="shared" si="19"/>
        <v>0</v>
      </c>
    </row>
    <row r="253" spans="1:27" ht="27.6" thickBot="1">
      <c r="A253" s="13" t="s">
        <v>139</v>
      </c>
      <c r="B253" s="13">
        <v>87</v>
      </c>
      <c r="C253" s="13" t="s">
        <v>224</v>
      </c>
      <c r="D253" s="13">
        <v>1</v>
      </c>
      <c r="E253" s="30">
        <v>45000000</v>
      </c>
      <c r="F253" s="13">
        <v>60</v>
      </c>
      <c r="G253" s="13" t="s">
        <v>702</v>
      </c>
      <c r="H253" s="13" t="s">
        <v>918</v>
      </c>
      <c r="I253" s="13">
        <v>1</v>
      </c>
      <c r="J253" s="13" t="s">
        <v>883</v>
      </c>
      <c r="K253" s="30">
        <v>1912</v>
      </c>
      <c r="L253" s="30">
        <v>281000</v>
      </c>
      <c r="M253" s="13">
        <v>1</v>
      </c>
      <c r="N253" s="13" t="s">
        <v>919</v>
      </c>
      <c r="O253" s="35">
        <v>1134886</v>
      </c>
      <c r="P253" s="35">
        <v>1061575</v>
      </c>
      <c r="Q253" s="13">
        <v>1</v>
      </c>
      <c r="R253" s="13" t="s">
        <v>919</v>
      </c>
      <c r="S253" s="30">
        <v>118</v>
      </c>
      <c r="T253" s="30">
        <v>103000</v>
      </c>
      <c r="U253" s="30">
        <v>26072</v>
      </c>
      <c r="V253" s="30">
        <v>10002322</v>
      </c>
      <c r="W253">
        <f t="shared" si="15"/>
        <v>1</v>
      </c>
      <c r="X253" t="b">
        <f t="shared" si="16"/>
        <v>1</v>
      </c>
      <c r="Y253" t="b">
        <f t="shared" si="17"/>
        <v>1</v>
      </c>
      <c r="Z253" t="b">
        <f t="shared" si="18"/>
        <v>0</v>
      </c>
      <c r="AA253" t="b">
        <f t="shared" si="19"/>
        <v>0</v>
      </c>
    </row>
    <row r="254" spans="1:27" ht="27.6" thickBot="1">
      <c r="A254" s="13" t="s">
        <v>140</v>
      </c>
      <c r="B254" s="13" t="s">
        <v>1166</v>
      </c>
      <c r="C254" s="13" t="s">
        <v>224</v>
      </c>
      <c r="D254" s="13">
        <v>0</v>
      </c>
      <c r="E254" s="30" t="s">
        <v>1166</v>
      </c>
      <c r="F254" s="13" t="s">
        <v>1166</v>
      </c>
      <c r="G254" s="15"/>
      <c r="H254" s="15"/>
      <c r="I254" s="13">
        <v>0</v>
      </c>
      <c r="J254" s="15"/>
      <c r="K254" s="33">
        <v>0</v>
      </c>
      <c r="L254" s="33">
        <v>0</v>
      </c>
      <c r="M254" s="13">
        <v>0</v>
      </c>
      <c r="N254" s="15"/>
      <c r="O254" s="33">
        <v>0</v>
      </c>
      <c r="P254" s="33">
        <v>0</v>
      </c>
      <c r="Q254" s="15"/>
      <c r="R254" s="15"/>
      <c r="S254" s="33">
        <v>0</v>
      </c>
      <c r="T254" s="33">
        <v>0</v>
      </c>
      <c r="U254" s="33">
        <v>0</v>
      </c>
      <c r="V254" s="33">
        <v>0</v>
      </c>
      <c r="W254">
        <f t="shared" si="15"/>
        <v>1</v>
      </c>
      <c r="X254" t="b">
        <f t="shared" si="16"/>
        <v>0</v>
      </c>
      <c r="Y254" t="b">
        <f t="shared" si="17"/>
        <v>0</v>
      </c>
      <c r="Z254" t="b">
        <f t="shared" si="18"/>
        <v>0</v>
      </c>
      <c r="AA254" t="b">
        <f t="shared" si="19"/>
        <v>0</v>
      </c>
    </row>
    <row r="255" spans="1:27" ht="15" thickBot="1">
      <c r="A255" s="13" t="s">
        <v>141</v>
      </c>
      <c r="B255" s="13" t="s">
        <v>1166</v>
      </c>
      <c r="C255" s="13" t="s">
        <v>224</v>
      </c>
      <c r="D255" s="13">
        <v>0</v>
      </c>
      <c r="E255" s="30" t="s">
        <v>1166</v>
      </c>
      <c r="F255" s="13" t="s">
        <v>1166</v>
      </c>
      <c r="G255" s="15"/>
      <c r="H255" s="15"/>
      <c r="I255" s="13">
        <v>0</v>
      </c>
      <c r="J255" s="15"/>
      <c r="K255" s="33">
        <v>0</v>
      </c>
      <c r="L255" s="33">
        <v>0</v>
      </c>
      <c r="M255" s="13">
        <v>0</v>
      </c>
      <c r="N255" s="15"/>
      <c r="O255" s="33">
        <v>0</v>
      </c>
      <c r="P255" s="33">
        <v>0</v>
      </c>
      <c r="Q255" s="15"/>
      <c r="R255" s="15"/>
      <c r="S255" s="33">
        <v>0</v>
      </c>
      <c r="T255" s="33">
        <v>0</v>
      </c>
      <c r="U255" s="33">
        <v>0</v>
      </c>
      <c r="V255" s="33">
        <v>0</v>
      </c>
      <c r="W255">
        <f t="shared" si="15"/>
        <v>1</v>
      </c>
      <c r="X255" t="b">
        <f t="shared" si="16"/>
        <v>0</v>
      </c>
      <c r="Y255" t="b">
        <f t="shared" si="17"/>
        <v>0</v>
      </c>
      <c r="Z255" t="b">
        <f t="shared" si="18"/>
        <v>0</v>
      </c>
      <c r="AA255" t="b">
        <f t="shared" si="19"/>
        <v>0</v>
      </c>
    </row>
    <row r="256" spans="1:27" ht="27.6" thickBot="1">
      <c r="A256" s="13" t="s">
        <v>142</v>
      </c>
      <c r="B256" s="13" t="s">
        <v>1166</v>
      </c>
      <c r="C256" s="13" t="s">
        <v>224</v>
      </c>
      <c r="D256" s="13">
        <v>0</v>
      </c>
      <c r="E256" s="30" t="s">
        <v>1166</v>
      </c>
      <c r="F256" s="13" t="s">
        <v>1166</v>
      </c>
      <c r="G256" s="15"/>
      <c r="H256" s="15"/>
      <c r="I256" s="13">
        <v>0</v>
      </c>
      <c r="J256" s="15"/>
      <c r="K256" s="33">
        <v>0</v>
      </c>
      <c r="L256" s="33">
        <v>0</v>
      </c>
      <c r="M256" s="13">
        <v>0</v>
      </c>
      <c r="N256" s="15"/>
      <c r="O256" s="33">
        <v>0</v>
      </c>
      <c r="P256" s="33">
        <v>0</v>
      </c>
      <c r="Q256" s="15"/>
      <c r="R256" s="15"/>
      <c r="S256" s="33">
        <v>0</v>
      </c>
      <c r="T256" s="33">
        <v>0</v>
      </c>
      <c r="U256" s="33">
        <v>0</v>
      </c>
      <c r="V256" s="33">
        <v>0</v>
      </c>
      <c r="W256">
        <f t="shared" si="15"/>
        <v>1</v>
      </c>
      <c r="X256" t="b">
        <f t="shared" si="16"/>
        <v>0</v>
      </c>
      <c r="Y256" t="b">
        <f t="shared" si="17"/>
        <v>0</v>
      </c>
      <c r="Z256" t="b">
        <f t="shared" si="18"/>
        <v>0</v>
      </c>
      <c r="AA256" t="b">
        <f t="shared" si="19"/>
        <v>0</v>
      </c>
    </row>
    <row r="257" spans="1:27" ht="27.6" thickBot="1">
      <c r="A257" s="13" t="s">
        <v>143</v>
      </c>
      <c r="B257" s="13" t="s">
        <v>1166</v>
      </c>
      <c r="C257" s="13" t="s">
        <v>224</v>
      </c>
      <c r="D257" s="13">
        <v>0</v>
      </c>
      <c r="E257" s="30" t="s">
        <v>1166</v>
      </c>
      <c r="F257" s="13" t="s">
        <v>1166</v>
      </c>
      <c r="G257" s="15"/>
      <c r="H257" s="15"/>
      <c r="I257" s="13">
        <v>0</v>
      </c>
      <c r="J257" s="15"/>
      <c r="K257" s="33">
        <v>0</v>
      </c>
      <c r="L257" s="33">
        <v>0</v>
      </c>
      <c r="M257" s="13">
        <v>0</v>
      </c>
      <c r="N257" s="15"/>
      <c r="O257" s="33">
        <v>0</v>
      </c>
      <c r="P257" s="33">
        <v>0</v>
      </c>
      <c r="Q257" s="15"/>
      <c r="R257" s="15"/>
      <c r="S257" s="33">
        <v>0</v>
      </c>
      <c r="T257" s="33">
        <v>0</v>
      </c>
      <c r="U257" s="33">
        <v>0</v>
      </c>
      <c r="V257" s="33">
        <v>0</v>
      </c>
      <c r="W257">
        <f t="shared" si="15"/>
        <v>1</v>
      </c>
      <c r="X257" t="b">
        <f t="shared" si="16"/>
        <v>0</v>
      </c>
      <c r="Y257" t="b">
        <f t="shared" si="17"/>
        <v>0</v>
      </c>
      <c r="Z257" t="b">
        <f t="shared" si="18"/>
        <v>0</v>
      </c>
      <c r="AA257" t="b">
        <f t="shared" si="19"/>
        <v>0</v>
      </c>
    </row>
    <row r="258" spans="1:27" ht="15" thickBot="1">
      <c r="A258" s="13" t="s">
        <v>144</v>
      </c>
      <c r="B258" s="13">
        <v>50</v>
      </c>
      <c r="C258" s="13" t="s">
        <v>224</v>
      </c>
      <c r="D258" s="13">
        <v>1</v>
      </c>
      <c r="E258" s="30">
        <v>200000000</v>
      </c>
      <c r="F258" s="13">
        <v>15</v>
      </c>
      <c r="G258" s="13" t="s">
        <v>707</v>
      </c>
      <c r="H258" s="13" t="s">
        <v>665</v>
      </c>
      <c r="I258" s="13">
        <v>1</v>
      </c>
      <c r="J258" s="13" t="s">
        <v>884</v>
      </c>
      <c r="K258" s="30">
        <v>8585</v>
      </c>
      <c r="L258" s="30">
        <v>20900000</v>
      </c>
      <c r="M258" s="13">
        <v>1</v>
      </c>
      <c r="N258" s="13" t="s">
        <v>884</v>
      </c>
      <c r="O258" s="35">
        <v>20002562</v>
      </c>
      <c r="P258" s="35">
        <v>18380384</v>
      </c>
      <c r="Q258" s="13">
        <v>1</v>
      </c>
      <c r="R258" s="13" t="s">
        <v>884</v>
      </c>
      <c r="S258" s="30">
        <v>2214</v>
      </c>
      <c r="T258" s="30">
        <v>8100000</v>
      </c>
      <c r="U258" s="30">
        <v>4693497</v>
      </c>
      <c r="V258" s="30">
        <v>3772459672</v>
      </c>
      <c r="W258">
        <f t="shared" si="15"/>
        <v>1</v>
      </c>
      <c r="X258" t="b">
        <f t="shared" si="16"/>
        <v>1</v>
      </c>
      <c r="Y258" t="b">
        <f t="shared" si="17"/>
        <v>1</v>
      </c>
      <c r="Z258" t="b">
        <f t="shared" si="18"/>
        <v>1</v>
      </c>
      <c r="AA258" t="b">
        <f t="shared" si="19"/>
        <v>1</v>
      </c>
    </row>
    <row r="259" spans="1:27" ht="15" thickBot="1">
      <c r="A259" s="13" t="s">
        <v>145</v>
      </c>
      <c r="B259" s="13" t="s">
        <v>1166</v>
      </c>
      <c r="C259" s="13" t="s">
        <v>224</v>
      </c>
      <c r="D259" s="13">
        <v>0</v>
      </c>
      <c r="E259" s="30" t="s">
        <v>1166</v>
      </c>
      <c r="F259" s="13" t="s">
        <v>1166</v>
      </c>
      <c r="G259" s="15"/>
      <c r="H259" s="15"/>
      <c r="I259" s="13">
        <v>0</v>
      </c>
      <c r="J259" s="15"/>
      <c r="K259" s="33">
        <v>0</v>
      </c>
      <c r="L259" s="33">
        <v>0</v>
      </c>
      <c r="M259" s="13">
        <v>0</v>
      </c>
      <c r="N259" s="15"/>
      <c r="O259" s="33">
        <v>0</v>
      </c>
      <c r="P259" s="33">
        <v>0</v>
      </c>
      <c r="Q259" s="15"/>
      <c r="R259" s="15"/>
      <c r="S259" s="33">
        <v>0</v>
      </c>
      <c r="T259" s="33">
        <v>0</v>
      </c>
      <c r="U259" s="33">
        <v>0</v>
      </c>
      <c r="V259" s="33">
        <v>0</v>
      </c>
      <c r="W259">
        <f t="shared" ref="W259:W322" si="20">IF(U259&lt;&gt;"",1,0)</f>
        <v>1</v>
      </c>
      <c r="X259" t="b">
        <f t="shared" ref="X259:X322" si="21">IF(L259&gt;=$AD$4,TRUE,FALSE)</f>
        <v>0</v>
      </c>
      <c r="Y259" t="b">
        <f t="shared" ref="Y259:Y322" si="22">IF(P259&gt;=$AD$5,TRUE,FALSE)</f>
        <v>0</v>
      </c>
      <c r="Z259" t="b">
        <f t="shared" ref="Z259:Z322" si="23">IF(T259&gt;=$AD$6,TRUE,FALSE)</f>
        <v>0</v>
      </c>
      <c r="AA259" t="b">
        <f t="shared" ref="AA259:AA322" si="24">IF(V259&gt;=$AD$7,TRUE,FALSE)</f>
        <v>0</v>
      </c>
    </row>
    <row r="260" spans="1:27" ht="27.6" thickBot="1">
      <c r="A260" s="13" t="s">
        <v>146</v>
      </c>
      <c r="B260" s="13">
        <v>61</v>
      </c>
      <c r="C260" s="13" t="s">
        <v>224</v>
      </c>
      <c r="D260" s="13">
        <v>1</v>
      </c>
      <c r="E260" s="30">
        <v>12000000</v>
      </c>
      <c r="F260" s="13">
        <v>15</v>
      </c>
      <c r="G260" s="13" t="s">
        <v>702</v>
      </c>
      <c r="H260" s="13" t="s">
        <v>725</v>
      </c>
      <c r="I260" s="13">
        <v>1</v>
      </c>
      <c r="J260" s="13" t="s">
        <v>928</v>
      </c>
      <c r="K260" s="30">
        <v>4764</v>
      </c>
      <c r="L260" s="30">
        <v>21900</v>
      </c>
      <c r="M260" s="13">
        <v>1</v>
      </c>
      <c r="N260" s="13" t="s">
        <v>929</v>
      </c>
      <c r="O260" s="35">
        <v>114851</v>
      </c>
      <c r="P260" s="35">
        <v>106271</v>
      </c>
      <c r="Q260" s="13">
        <v>1</v>
      </c>
      <c r="R260" s="13" t="s">
        <v>885</v>
      </c>
      <c r="S260" s="30">
        <v>1131</v>
      </c>
      <c r="T260" s="30">
        <v>18000</v>
      </c>
      <c r="U260" s="30">
        <v>2512</v>
      </c>
      <c r="V260" s="30">
        <v>1034043</v>
      </c>
      <c r="W260">
        <f t="shared" si="20"/>
        <v>1</v>
      </c>
      <c r="X260" t="b">
        <f t="shared" si="21"/>
        <v>0</v>
      </c>
      <c r="Y260" t="b">
        <f t="shared" si="22"/>
        <v>0</v>
      </c>
      <c r="Z260" t="b">
        <f t="shared" si="23"/>
        <v>0</v>
      </c>
      <c r="AA260" t="b">
        <f t="shared" si="24"/>
        <v>0</v>
      </c>
    </row>
    <row r="261" spans="1:27" ht="15" thickBot="1">
      <c r="A261" s="13" t="s">
        <v>147</v>
      </c>
      <c r="B261" s="13" t="s">
        <v>1166</v>
      </c>
      <c r="C261" s="13" t="s">
        <v>224</v>
      </c>
      <c r="D261" s="13">
        <v>0</v>
      </c>
      <c r="E261" s="30" t="s">
        <v>1166</v>
      </c>
      <c r="F261" s="13" t="s">
        <v>1166</v>
      </c>
      <c r="G261" s="15"/>
      <c r="H261" s="15"/>
      <c r="I261" s="13">
        <v>0</v>
      </c>
      <c r="J261" s="15"/>
      <c r="K261" s="33">
        <v>0</v>
      </c>
      <c r="L261" s="33">
        <v>0</v>
      </c>
      <c r="M261" s="13">
        <v>0</v>
      </c>
      <c r="N261" s="15"/>
      <c r="O261" s="33">
        <v>0</v>
      </c>
      <c r="P261" s="33">
        <v>0</v>
      </c>
      <c r="Q261" s="15"/>
      <c r="R261" s="15"/>
      <c r="S261" s="33">
        <v>0</v>
      </c>
      <c r="T261" s="33">
        <v>0</v>
      </c>
      <c r="U261" s="33">
        <v>0</v>
      </c>
      <c r="V261" s="33">
        <v>0</v>
      </c>
      <c r="W261">
        <f t="shared" si="20"/>
        <v>1</v>
      </c>
      <c r="X261" t="b">
        <f t="shared" si="21"/>
        <v>0</v>
      </c>
      <c r="Y261" t="b">
        <f t="shared" si="22"/>
        <v>0</v>
      </c>
      <c r="Z261" t="b">
        <f t="shared" si="23"/>
        <v>0</v>
      </c>
      <c r="AA261" t="b">
        <f t="shared" si="24"/>
        <v>0</v>
      </c>
    </row>
    <row r="262" spans="1:27" ht="15" thickBot="1">
      <c r="A262" s="13" t="s">
        <v>148</v>
      </c>
      <c r="B262" s="13" t="s">
        <v>1166</v>
      </c>
      <c r="C262" s="13" t="s">
        <v>224</v>
      </c>
      <c r="D262" s="13">
        <v>0</v>
      </c>
      <c r="E262" s="30" t="s">
        <v>1166</v>
      </c>
      <c r="F262" s="13" t="s">
        <v>1166</v>
      </c>
      <c r="G262" s="15"/>
      <c r="H262" s="15"/>
      <c r="I262" s="13">
        <v>0</v>
      </c>
      <c r="J262" s="15"/>
      <c r="K262" s="33">
        <v>0</v>
      </c>
      <c r="L262" s="33">
        <v>0</v>
      </c>
      <c r="M262" s="13">
        <v>0</v>
      </c>
      <c r="N262" s="15"/>
      <c r="O262" s="33">
        <v>0</v>
      </c>
      <c r="P262" s="33">
        <v>0</v>
      </c>
      <c r="Q262" s="15"/>
      <c r="R262" s="15"/>
      <c r="S262" s="33">
        <v>0</v>
      </c>
      <c r="T262" s="33">
        <v>0</v>
      </c>
      <c r="U262" s="33">
        <v>0</v>
      </c>
      <c r="V262" s="33">
        <v>0</v>
      </c>
      <c r="W262">
        <f t="shared" si="20"/>
        <v>1</v>
      </c>
      <c r="X262" t="b">
        <f t="shared" si="21"/>
        <v>0</v>
      </c>
      <c r="Y262" t="b">
        <f t="shared" si="22"/>
        <v>0</v>
      </c>
      <c r="Z262" t="b">
        <f t="shared" si="23"/>
        <v>0</v>
      </c>
      <c r="AA262" t="b">
        <f t="shared" si="24"/>
        <v>0</v>
      </c>
    </row>
    <row r="263" spans="1:27" ht="27.6" thickBot="1">
      <c r="A263" s="13" t="s">
        <v>149</v>
      </c>
      <c r="B263" s="13" t="s">
        <v>1166</v>
      </c>
      <c r="C263" s="13" t="s">
        <v>224</v>
      </c>
      <c r="D263" s="13">
        <v>0</v>
      </c>
      <c r="E263" s="30" t="s">
        <v>1166</v>
      </c>
      <c r="F263" s="13" t="s">
        <v>1166</v>
      </c>
      <c r="G263" s="15"/>
      <c r="H263" s="15"/>
      <c r="I263" s="13">
        <v>0</v>
      </c>
      <c r="J263" s="15"/>
      <c r="K263" s="33">
        <v>0</v>
      </c>
      <c r="L263" s="33">
        <v>0</v>
      </c>
      <c r="M263" s="13">
        <v>0</v>
      </c>
      <c r="N263" s="15"/>
      <c r="O263" s="33">
        <v>0</v>
      </c>
      <c r="P263" s="33">
        <v>0</v>
      </c>
      <c r="Q263" s="15"/>
      <c r="R263" s="15"/>
      <c r="S263" s="33">
        <v>0</v>
      </c>
      <c r="T263" s="33">
        <v>0</v>
      </c>
      <c r="U263" s="33">
        <v>0</v>
      </c>
      <c r="V263" s="33">
        <v>0</v>
      </c>
      <c r="W263">
        <f t="shared" si="20"/>
        <v>1</v>
      </c>
      <c r="X263" t="b">
        <f t="shared" si="21"/>
        <v>0</v>
      </c>
      <c r="Y263" t="b">
        <f t="shared" si="22"/>
        <v>0</v>
      </c>
      <c r="Z263" t="b">
        <f t="shared" si="23"/>
        <v>0</v>
      </c>
      <c r="AA263" t="b">
        <f t="shared" si="24"/>
        <v>0</v>
      </c>
    </row>
    <row r="264" spans="1:27" ht="27.6" thickBot="1">
      <c r="A264" s="13" t="s">
        <v>150</v>
      </c>
      <c r="B264" s="13" t="s">
        <v>1166</v>
      </c>
      <c r="C264" s="13" t="s">
        <v>224</v>
      </c>
      <c r="D264" s="13">
        <v>1</v>
      </c>
      <c r="E264" s="30" t="s">
        <v>1166</v>
      </c>
      <c r="F264" s="13">
        <v>1</v>
      </c>
      <c r="G264" s="13" t="s">
        <v>713</v>
      </c>
      <c r="H264" s="15"/>
      <c r="I264" s="13">
        <v>1</v>
      </c>
      <c r="J264" s="13" t="s">
        <v>934</v>
      </c>
      <c r="K264" s="30">
        <v>5017</v>
      </c>
      <c r="L264" s="30">
        <v>244000</v>
      </c>
      <c r="M264" s="13">
        <v>1</v>
      </c>
      <c r="N264" s="13" t="s">
        <v>935</v>
      </c>
      <c r="O264" s="35">
        <v>769775</v>
      </c>
      <c r="P264" s="35">
        <v>850739</v>
      </c>
      <c r="Q264" s="13">
        <v>1</v>
      </c>
      <c r="R264" s="13" t="s">
        <v>938</v>
      </c>
      <c r="S264" s="30">
        <v>1736</v>
      </c>
      <c r="T264" s="30">
        <v>1900000</v>
      </c>
      <c r="U264" s="30">
        <v>164303</v>
      </c>
      <c r="V264" s="30">
        <v>9167868</v>
      </c>
      <c r="W264">
        <f t="shared" si="20"/>
        <v>1</v>
      </c>
      <c r="X264" t="b">
        <f t="shared" si="21"/>
        <v>1</v>
      </c>
      <c r="Y264" t="b">
        <f t="shared" si="22"/>
        <v>0</v>
      </c>
      <c r="Z264" t="b">
        <f t="shared" si="23"/>
        <v>1</v>
      </c>
      <c r="AA264" t="b">
        <f t="shared" si="24"/>
        <v>0</v>
      </c>
    </row>
    <row r="265" spans="1:27" ht="15" thickBot="1">
      <c r="A265" s="13" t="s">
        <v>151</v>
      </c>
      <c r="B265" s="13" t="s">
        <v>1166</v>
      </c>
      <c r="C265" s="13" t="s">
        <v>224</v>
      </c>
      <c r="D265" s="13">
        <v>0</v>
      </c>
      <c r="E265" s="30" t="s">
        <v>1166</v>
      </c>
      <c r="F265" s="13" t="s">
        <v>1166</v>
      </c>
      <c r="G265" s="15"/>
      <c r="H265" s="15"/>
      <c r="I265" s="13">
        <v>0</v>
      </c>
      <c r="J265" s="15"/>
      <c r="K265" s="33">
        <v>0</v>
      </c>
      <c r="L265" s="33">
        <v>0</v>
      </c>
      <c r="M265" s="13">
        <v>0</v>
      </c>
      <c r="N265" s="15"/>
      <c r="O265" s="33">
        <v>0</v>
      </c>
      <c r="P265" s="33">
        <v>0</v>
      </c>
      <c r="Q265" s="15"/>
      <c r="R265" s="15"/>
      <c r="S265" s="33">
        <v>0</v>
      </c>
      <c r="T265" s="33">
        <v>0</v>
      </c>
      <c r="U265" s="33">
        <v>0</v>
      </c>
      <c r="V265" s="33">
        <v>0</v>
      </c>
      <c r="W265">
        <f t="shared" si="20"/>
        <v>1</v>
      </c>
      <c r="X265" t="b">
        <f t="shared" si="21"/>
        <v>0</v>
      </c>
      <c r="Y265" t="b">
        <f t="shared" si="22"/>
        <v>0</v>
      </c>
      <c r="Z265" t="b">
        <f t="shared" si="23"/>
        <v>0</v>
      </c>
      <c r="AA265" t="b">
        <f t="shared" si="24"/>
        <v>0</v>
      </c>
    </row>
    <row r="266" spans="1:27" ht="27.6" thickBot="1">
      <c r="A266" s="13" t="s">
        <v>152</v>
      </c>
      <c r="B266" s="13" t="s">
        <v>1166</v>
      </c>
      <c r="C266" s="13" t="s">
        <v>224</v>
      </c>
      <c r="D266" s="13">
        <v>1</v>
      </c>
      <c r="E266" s="30" t="s">
        <v>1166</v>
      </c>
      <c r="F266" s="13">
        <v>14</v>
      </c>
      <c r="G266" s="13" t="s">
        <v>941</v>
      </c>
      <c r="H266" s="13" t="s">
        <v>688</v>
      </c>
      <c r="I266" s="13">
        <v>1</v>
      </c>
      <c r="J266" s="13" t="s">
        <v>942</v>
      </c>
      <c r="K266" s="30">
        <v>1110</v>
      </c>
      <c r="L266" s="30">
        <v>4296</v>
      </c>
      <c r="M266" s="13">
        <v>1</v>
      </c>
      <c r="N266" s="13" t="s">
        <v>943</v>
      </c>
      <c r="O266" s="35">
        <v>39779</v>
      </c>
      <c r="P266" s="35">
        <v>39883</v>
      </c>
      <c r="Q266" s="13">
        <v>0</v>
      </c>
      <c r="R266" s="15"/>
      <c r="S266" s="33">
        <v>0</v>
      </c>
      <c r="T266" s="33">
        <v>0</v>
      </c>
      <c r="U266" s="30">
        <v>3788</v>
      </c>
      <c r="V266" s="30">
        <v>2401415</v>
      </c>
      <c r="W266">
        <f t="shared" si="20"/>
        <v>1</v>
      </c>
      <c r="X266" t="b">
        <f t="shared" si="21"/>
        <v>0</v>
      </c>
      <c r="Y266" t="b">
        <f t="shared" si="22"/>
        <v>0</v>
      </c>
      <c r="Z266" t="b">
        <f t="shared" si="23"/>
        <v>0</v>
      </c>
      <c r="AA266" t="b">
        <f t="shared" si="24"/>
        <v>0</v>
      </c>
    </row>
    <row r="267" spans="1:27" ht="15" thickBot="1">
      <c r="A267" s="13" t="s">
        <v>153</v>
      </c>
      <c r="B267" s="13" t="s">
        <v>1166</v>
      </c>
      <c r="C267" s="13" t="s">
        <v>224</v>
      </c>
      <c r="D267" s="13">
        <v>0</v>
      </c>
      <c r="E267" s="30" t="s">
        <v>1166</v>
      </c>
      <c r="F267" s="13" t="s">
        <v>1166</v>
      </c>
      <c r="G267" s="15"/>
      <c r="H267" s="15"/>
      <c r="I267" s="13">
        <v>0</v>
      </c>
      <c r="J267" s="15"/>
      <c r="K267" s="33">
        <v>0</v>
      </c>
      <c r="L267" s="33">
        <v>0</v>
      </c>
      <c r="M267" s="13">
        <v>0</v>
      </c>
      <c r="N267" s="15"/>
      <c r="O267" s="33">
        <v>0</v>
      </c>
      <c r="P267" s="33">
        <v>0</v>
      </c>
      <c r="Q267" s="15"/>
      <c r="R267" s="15"/>
      <c r="S267" s="33">
        <v>0</v>
      </c>
      <c r="T267" s="33">
        <v>0</v>
      </c>
      <c r="U267" s="33">
        <v>0</v>
      </c>
      <c r="V267" s="33">
        <v>0</v>
      </c>
      <c r="W267">
        <f t="shared" si="20"/>
        <v>1</v>
      </c>
      <c r="X267" t="b">
        <f t="shared" si="21"/>
        <v>0</v>
      </c>
      <c r="Y267" t="b">
        <f t="shared" si="22"/>
        <v>0</v>
      </c>
      <c r="Z267" t="b">
        <f t="shared" si="23"/>
        <v>0</v>
      </c>
      <c r="AA267" t="b">
        <f t="shared" si="24"/>
        <v>0</v>
      </c>
    </row>
    <row r="268" spans="1:27" ht="27.6" thickBot="1">
      <c r="A268" s="13" t="s">
        <v>154</v>
      </c>
      <c r="B268" s="13" t="s">
        <v>1166</v>
      </c>
      <c r="C268" s="13" t="s">
        <v>224</v>
      </c>
      <c r="D268" s="13">
        <v>1</v>
      </c>
      <c r="E268" s="30">
        <v>80000000</v>
      </c>
      <c r="F268" s="13">
        <v>7</v>
      </c>
      <c r="G268" s="13" t="s">
        <v>664</v>
      </c>
      <c r="H268" s="13" t="s">
        <v>707</v>
      </c>
      <c r="I268" s="13">
        <v>1</v>
      </c>
      <c r="J268" s="13" t="s">
        <v>948</v>
      </c>
      <c r="K268" s="30">
        <v>9354</v>
      </c>
      <c r="L268" s="30">
        <v>325000</v>
      </c>
      <c r="M268" s="13">
        <v>1</v>
      </c>
      <c r="N268" s="13" t="s">
        <v>949</v>
      </c>
      <c r="O268" s="35">
        <v>1118426</v>
      </c>
      <c r="P268" s="35">
        <v>1066668</v>
      </c>
      <c r="Q268" s="13">
        <v>1</v>
      </c>
      <c r="R268" s="13" t="s">
        <v>949</v>
      </c>
      <c r="S268" s="30">
        <v>1356</v>
      </c>
      <c r="T268" s="30">
        <v>449000</v>
      </c>
      <c r="U268" s="30">
        <v>450256</v>
      </c>
      <c r="V268" s="30">
        <v>291833373</v>
      </c>
      <c r="W268">
        <f t="shared" si="20"/>
        <v>1</v>
      </c>
      <c r="X268" t="b">
        <f t="shared" si="21"/>
        <v>1</v>
      </c>
      <c r="Y268" t="b">
        <f t="shared" si="22"/>
        <v>1</v>
      </c>
      <c r="Z268" t="b">
        <f t="shared" si="23"/>
        <v>1</v>
      </c>
      <c r="AA268" t="b">
        <f t="shared" si="24"/>
        <v>1</v>
      </c>
    </row>
    <row r="269" spans="1:27" ht="15" thickBot="1">
      <c r="A269" s="13" t="s">
        <v>155</v>
      </c>
      <c r="B269" s="13" t="s">
        <v>1166</v>
      </c>
      <c r="C269" s="13" t="s">
        <v>224</v>
      </c>
      <c r="D269" s="13">
        <v>0</v>
      </c>
      <c r="E269" s="30" t="s">
        <v>1166</v>
      </c>
      <c r="F269" s="13" t="s">
        <v>1166</v>
      </c>
      <c r="G269" s="15"/>
      <c r="H269" s="15"/>
      <c r="I269" s="13">
        <v>0</v>
      </c>
      <c r="J269" s="15"/>
      <c r="K269" s="33">
        <v>0</v>
      </c>
      <c r="L269" s="33">
        <v>0</v>
      </c>
      <c r="M269" s="13">
        <v>0</v>
      </c>
      <c r="N269" s="15"/>
      <c r="O269" s="33">
        <v>0</v>
      </c>
      <c r="P269" s="33">
        <v>0</v>
      </c>
      <c r="Q269" s="15"/>
      <c r="R269" s="15"/>
      <c r="S269" s="33">
        <v>0</v>
      </c>
      <c r="T269" s="33">
        <v>0</v>
      </c>
      <c r="U269" s="33">
        <v>0</v>
      </c>
      <c r="V269" s="33">
        <v>0</v>
      </c>
      <c r="W269">
        <f t="shared" si="20"/>
        <v>1</v>
      </c>
      <c r="X269" t="b">
        <f t="shared" si="21"/>
        <v>0</v>
      </c>
      <c r="Y269" t="b">
        <f t="shared" si="22"/>
        <v>0</v>
      </c>
      <c r="Z269" t="b">
        <f t="shared" si="23"/>
        <v>0</v>
      </c>
      <c r="AA269" t="b">
        <f t="shared" si="24"/>
        <v>0</v>
      </c>
    </row>
    <row r="270" spans="1:27" ht="15" thickBot="1">
      <c r="A270" s="13" t="s">
        <v>156</v>
      </c>
      <c r="B270" s="13" t="s">
        <v>1166</v>
      </c>
      <c r="C270" s="13" t="s">
        <v>224</v>
      </c>
      <c r="D270" s="13">
        <v>0</v>
      </c>
      <c r="E270" s="30" t="s">
        <v>1166</v>
      </c>
      <c r="F270" s="13" t="s">
        <v>1166</v>
      </c>
      <c r="G270" s="15"/>
      <c r="H270" s="15"/>
      <c r="I270" s="13">
        <v>0</v>
      </c>
      <c r="J270" s="15"/>
      <c r="K270" s="33">
        <v>0</v>
      </c>
      <c r="L270" s="33">
        <v>0</v>
      </c>
      <c r="M270" s="13">
        <v>0</v>
      </c>
      <c r="N270" s="15"/>
      <c r="O270" s="33">
        <v>0</v>
      </c>
      <c r="P270" s="33">
        <v>0</v>
      </c>
      <c r="Q270" s="15"/>
      <c r="R270" s="15"/>
      <c r="S270" s="33">
        <v>0</v>
      </c>
      <c r="T270" s="33">
        <v>0</v>
      </c>
      <c r="U270" s="33">
        <v>0</v>
      </c>
      <c r="V270" s="33">
        <v>0</v>
      </c>
      <c r="W270">
        <f t="shared" si="20"/>
        <v>1</v>
      </c>
      <c r="X270" t="b">
        <f t="shared" si="21"/>
        <v>0</v>
      </c>
      <c r="Y270" t="b">
        <f t="shared" si="22"/>
        <v>0</v>
      </c>
      <c r="Z270" t="b">
        <f t="shared" si="23"/>
        <v>0</v>
      </c>
      <c r="AA270" t="b">
        <f t="shared" si="24"/>
        <v>0</v>
      </c>
    </row>
    <row r="271" spans="1:27" ht="15" thickBot="1">
      <c r="A271" s="13" t="s">
        <v>157</v>
      </c>
      <c r="B271" s="13" t="s">
        <v>1166</v>
      </c>
      <c r="C271" s="13" t="s">
        <v>224</v>
      </c>
      <c r="D271" s="13">
        <v>0</v>
      </c>
      <c r="E271" s="30" t="s">
        <v>1166</v>
      </c>
      <c r="F271" s="13" t="s">
        <v>1166</v>
      </c>
      <c r="G271" s="15"/>
      <c r="H271" s="15"/>
      <c r="I271" s="13">
        <v>0</v>
      </c>
      <c r="J271" s="15"/>
      <c r="K271" s="33">
        <v>0</v>
      </c>
      <c r="L271" s="33">
        <v>0</v>
      </c>
      <c r="M271" s="13">
        <v>0</v>
      </c>
      <c r="N271" s="15"/>
      <c r="O271" s="33">
        <v>0</v>
      </c>
      <c r="P271" s="33">
        <v>0</v>
      </c>
      <c r="Q271" s="15"/>
      <c r="R271" s="15"/>
      <c r="S271" s="33">
        <v>0</v>
      </c>
      <c r="T271" s="33">
        <v>0</v>
      </c>
      <c r="U271" s="33">
        <v>0</v>
      </c>
      <c r="V271" s="33">
        <v>0</v>
      </c>
      <c r="W271">
        <f t="shared" si="20"/>
        <v>1</v>
      </c>
      <c r="X271" t="b">
        <f t="shared" si="21"/>
        <v>0</v>
      </c>
      <c r="Y271" t="b">
        <f t="shared" si="22"/>
        <v>0</v>
      </c>
      <c r="Z271" t="b">
        <f t="shared" si="23"/>
        <v>0</v>
      </c>
      <c r="AA271" t="b">
        <f t="shared" si="24"/>
        <v>0</v>
      </c>
    </row>
    <row r="272" spans="1:27" ht="27.6" thickBot="1">
      <c r="A272" s="13" t="s">
        <v>158</v>
      </c>
      <c r="B272" s="13">
        <v>70</v>
      </c>
      <c r="C272" s="13" t="s">
        <v>224</v>
      </c>
      <c r="D272" s="13">
        <v>1</v>
      </c>
      <c r="E272" s="30">
        <v>100000000</v>
      </c>
      <c r="F272" s="13">
        <v>30</v>
      </c>
      <c r="G272" s="13" t="s">
        <v>706</v>
      </c>
      <c r="H272" s="15"/>
      <c r="I272" s="13">
        <v>1</v>
      </c>
      <c r="J272" s="13" t="s">
        <v>954</v>
      </c>
      <c r="K272" s="30">
        <v>4794</v>
      </c>
      <c r="L272" s="30">
        <v>5260000</v>
      </c>
      <c r="M272" s="13">
        <v>1</v>
      </c>
      <c r="N272" s="13" t="s">
        <v>954</v>
      </c>
      <c r="O272" s="35">
        <v>11956616</v>
      </c>
      <c r="P272" s="35">
        <v>10954675</v>
      </c>
      <c r="Q272" s="13">
        <v>1</v>
      </c>
      <c r="R272" s="13" t="s">
        <v>954</v>
      </c>
      <c r="S272" s="30">
        <v>2133</v>
      </c>
      <c r="T272" s="30">
        <v>2900000</v>
      </c>
      <c r="U272" s="30">
        <v>685444</v>
      </c>
      <c r="V272" s="30">
        <v>335687314</v>
      </c>
      <c r="W272">
        <f t="shared" si="20"/>
        <v>1</v>
      </c>
      <c r="X272" t="b">
        <f t="shared" si="21"/>
        <v>1</v>
      </c>
      <c r="Y272" t="b">
        <f t="shared" si="22"/>
        <v>1</v>
      </c>
      <c r="Z272" t="b">
        <f t="shared" si="23"/>
        <v>1</v>
      </c>
      <c r="AA272" t="b">
        <f t="shared" si="24"/>
        <v>1</v>
      </c>
    </row>
    <row r="273" spans="1:27" ht="27.6" thickBot="1">
      <c r="A273" s="13" t="s">
        <v>159</v>
      </c>
      <c r="B273" s="13">
        <v>72</v>
      </c>
      <c r="C273" s="13" t="s">
        <v>224</v>
      </c>
      <c r="D273" s="13">
        <v>1</v>
      </c>
      <c r="E273" s="30" t="s">
        <v>1166</v>
      </c>
      <c r="F273" s="13">
        <v>11</v>
      </c>
      <c r="G273" s="13" t="s">
        <v>959</v>
      </c>
      <c r="H273" s="13" t="s">
        <v>878</v>
      </c>
      <c r="I273" s="13">
        <v>0</v>
      </c>
      <c r="J273" s="15"/>
      <c r="K273" s="33">
        <v>0</v>
      </c>
      <c r="L273" s="33">
        <v>0</v>
      </c>
      <c r="M273" s="13">
        <v>1</v>
      </c>
      <c r="N273" s="13" t="s">
        <v>960</v>
      </c>
      <c r="O273" s="35">
        <v>450313</v>
      </c>
      <c r="P273" s="35">
        <v>433038</v>
      </c>
      <c r="Q273" s="13">
        <v>1</v>
      </c>
      <c r="R273" s="13" t="s">
        <v>963</v>
      </c>
      <c r="S273" s="30">
        <v>522</v>
      </c>
      <c r="T273" s="30">
        <v>413000</v>
      </c>
      <c r="U273" s="30">
        <v>6026</v>
      </c>
      <c r="V273" s="30">
        <v>971216</v>
      </c>
      <c r="W273">
        <f t="shared" si="20"/>
        <v>1</v>
      </c>
      <c r="X273" t="b">
        <f t="shared" si="21"/>
        <v>0</v>
      </c>
      <c r="Y273" t="b">
        <f t="shared" si="22"/>
        <v>0</v>
      </c>
      <c r="Z273" t="b">
        <f t="shared" si="23"/>
        <v>0</v>
      </c>
      <c r="AA273" t="b">
        <f t="shared" si="24"/>
        <v>0</v>
      </c>
    </row>
    <row r="274" spans="1:27" ht="27.6" thickBot="1">
      <c r="A274" s="13" t="s">
        <v>160</v>
      </c>
      <c r="B274" s="13">
        <v>77</v>
      </c>
      <c r="C274" s="13" t="s">
        <v>224</v>
      </c>
      <c r="D274" s="13">
        <v>1</v>
      </c>
      <c r="E274" s="30">
        <v>100000000</v>
      </c>
      <c r="F274" s="13">
        <v>19</v>
      </c>
      <c r="G274" s="13" t="s">
        <v>725</v>
      </c>
      <c r="H274" s="13" t="s">
        <v>709</v>
      </c>
      <c r="I274" s="13">
        <v>1</v>
      </c>
      <c r="J274" s="13" t="s">
        <v>966</v>
      </c>
      <c r="K274" s="30">
        <v>325</v>
      </c>
      <c r="L274" s="30">
        <v>29400</v>
      </c>
      <c r="M274" s="13">
        <v>1</v>
      </c>
      <c r="N274" s="13" t="s">
        <v>967</v>
      </c>
      <c r="O274" s="35">
        <v>1341162</v>
      </c>
      <c r="P274" s="35">
        <v>1153244</v>
      </c>
      <c r="Q274" s="13">
        <v>0</v>
      </c>
      <c r="R274" s="15"/>
      <c r="S274" s="33">
        <v>0</v>
      </c>
      <c r="T274" s="33">
        <v>0</v>
      </c>
      <c r="U274" s="30">
        <v>141575</v>
      </c>
      <c r="V274" s="30">
        <v>142996028</v>
      </c>
      <c r="W274">
        <f t="shared" si="20"/>
        <v>1</v>
      </c>
      <c r="X274" t="b">
        <f t="shared" si="21"/>
        <v>0</v>
      </c>
      <c r="Y274" t="b">
        <f t="shared" si="22"/>
        <v>1</v>
      </c>
      <c r="Z274" t="b">
        <f t="shared" si="23"/>
        <v>0</v>
      </c>
      <c r="AA274" t="b">
        <f t="shared" si="24"/>
        <v>0</v>
      </c>
    </row>
    <row r="275" spans="1:27" ht="15" thickBot="1">
      <c r="A275" s="13" t="s">
        <v>161</v>
      </c>
      <c r="B275" s="13" t="s">
        <v>1166</v>
      </c>
      <c r="C275" s="13" t="s">
        <v>224</v>
      </c>
      <c r="D275" s="13">
        <v>1</v>
      </c>
      <c r="E275" s="30">
        <v>85000000</v>
      </c>
      <c r="F275" s="13">
        <v>10</v>
      </c>
      <c r="G275" s="13" t="s">
        <v>690</v>
      </c>
      <c r="H275" s="13" t="s">
        <v>972</v>
      </c>
      <c r="I275" s="13">
        <v>1</v>
      </c>
      <c r="J275" s="13" t="s">
        <v>973</v>
      </c>
      <c r="K275" s="30">
        <v>7645</v>
      </c>
      <c r="L275" s="30">
        <v>3580000</v>
      </c>
      <c r="M275" s="13">
        <v>1</v>
      </c>
      <c r="N275" s="13" t="s">
        <v>973</v>
      </c>
      <c r="O275" s="35">
        <v>10405753</v>
      </c>
      <c r="P275" s="35">
        <v>9385603</v>
      </c>
      <c r="Q275" s="13">
        <v>1</v>
      </c>
      <c r="R275" s="13" t="s">
        <v>973</v>
      </c>
      <c r="S275" s="30">
        <v>2822</v>
      </c>
      <c r="T275" s="30">
        <v>2000000</v>
      </c>
      <c r="U275" s="30">
        <v>998640</v>
      </c>
      <c r="V275" s="30">
        <v>547791645</v>
      </c>
      <c r="W275">
        <f t="shared" si="20"/>
        <v>1</v>
      </c>
      <c r="X275" t="b">
        <f t="shared" si="21"/>
        <v>1</v>
      </c>
      <c r="Y275" t="b">
        <f t="shared" si="22"/>
        <v>1</v>
      </c>
      <c r="Z275" t="b">
        <f t="shared" si="23"/>
        <v>1</v>
      </c>
      <c r="AA275" t="b">
        <f t="shared" si="24"/>
        <v>1</v>
      </c>
    </row>
    <row r="276" spans="1:27" ht="15" thickBot="1">
      <c r="A276" s="13" t="s">
        <v>162</v>
      </c>
      <c r="B276" s="13" t="s">
        <v>1166</v>
      </c>
      <c r="C276" s="13" t="s">
        <v>224</v>
      </c>
      <c r="D276" s="13">
        <v>0</v>
      </c>
      <c r="E276" s="30" t="s">
        <v>1166</v>
      </c>
      <c r="F276" s="13" t="s">
        <v>1166</v>
      </c>
      <c r="G276" s="15"/>
      <c r="H276" s="15"/>
      <c r="I276" s="13">
        <v>0</v>
      </c>
      <c r="J276" s="15"/>
      <c r="K276" s="33">
        <v>0</v>
      </c>
      <c r="L276" s="33">
        <v>0</v>
      </c>
      <c r="M276" s="13">
        <v>0</v>
      </c>
      <c r="N276" s="15"/>
      <c r="O276" s="33">
        <v>0</v>
      </c>
      <c r="P276" s="33">
        <v>0</v>
      </c>
      <c r="Q276" s="15"/>
      <c r="R276" s="15"/>
      <c r="S276" s="33">
        <v>0</v>
      </c>
      <c r="T276" s="33">
        <v>0</v>
      </c>
      <c r="U276" s="33">
        <v>0</v>
      </c>
      <c r="V276" s="33">
        <v>0</v>
      </c>
      <c r="W276">
        <f t="shared" si="20"/>
        <v>1</v>
      </c>
      <c r="X276" t="b">
        <f t="shared" si="21"/>
        <v>0</v>
      </c>
      <c r="Y276" t="b">
        <f t="shared" si="22"/>
        <v>0</v>
      </c>
      <c r="Z276" t="b">
        <f t="shared" si="23"/>
        <v>0</v>
      </c>
      <c r="AA276" t="b">
        <f t="shared" si="24"/>
        <v>0</v>
      </c>
    </row>
    <row r="277" spans="1:27" ht="15" thickBot="1">
      <c r="A277" s="13" t="s">
        <v>163</v>
      </c>
      <c r="B277" s="13" t="s">
        <v>1166</v>
      </c>
      <c r="C277" s="13" t="s">
        <v>224</v>
      </c>
      <c r="D277" s="13">
        <v>0</v>
      </c>
      <c r="E277" s="30" t="s">
        <v>1166</v>
      </c>
      <c r="F277" s="13" t="s">
        <v>1166</v>
      </c>
      <c r="G277" s="15"/>
      <c r="H277" s="15"/>
      <c r="I277" s="13">
        <v>0</v>
      </c>
      <c r="J277" s="15"/>
      <c r="K277" s="33">
        <v>0</v>
      </c>
      <c r="L277" s="33">
        <v>0</v>
      </c>
      <c r="M277" s="13">
        <v>0</v>
      </c>
      <c r="N277" s="15"/>
      <c r="O277" s="33">
        <v>0</v>
      </c>
      <c r="P277" s="33">
        <v>0</v>
      </c>
      <c r="Q277" s="15"/>
      <c r="R277" s="15"/>
      <c r="S277" s="33">
        <v>0</v>
      </c>
      <c r="T277" s="33">
        <v>0</v>
      </c>
      <c r="U277" s="33">
        <v>0</v>
      </c>
      <c r="V277" s="33">
        <v>0</v>
      </c>
      <c r="W277">
        <f t="shared" si="20"/>
        <v>1</v>
      </c>
      <c r="X277" t="b">
        <f t="shared" si="21"/>
        <v>0</v>
      </c>
      <c r="Y277" t="b">
        <f t="shared" si="22"/>
        <v>0</v>
      </c>
      <c r="Z277" t="b">
        <f t="shared" si="23"/>
        <v>0</v>
      </c>
      <c r="AA277" t="b">
        <f t="shared" si="24"/>
        <v>0</v>
      </c>
    </row>
    <row r="278" spans="1:27" ht="15" thickBot="1">
      <c r="A278" s="13" t="s">
        <v>164</v>
      </c>
      <c r="B278" s="13" t="s">
        <v>1166</v>
      </c>
      <c r="C278" s="13" t="s">
        <v>224</v>
      </c>
      <c r="D278" s="13">
        <v>0</v>
      </c>
      <c r="E278" s="30" t="s">
        <v>1166</v>
      </c>
      <c r="F278" s="13" t="s">
        <v>1166</v>
      </c>
      <c r="G278" s="15"/>
      <c r="H278" s="15"/>
      <c r="I278" s="13">
        <v>0</v>
      </c>
      <c r="J278" s="15"/>
      <c r="K278" s="33">
        <v>0</v>
      </c>
      <c r="L278" s="33">
        <v>0</v>
      </c>
      <c r="M278" s="13">
        <v>0</v>
      </c>
      <c r="N278" s="15"/>
      <c r="O278" s="33">
        <v>0</v>
      </c>
      <c r="P278" s="33">
        <v>0</v>
      </c>
      <c r="Q278" s="15"/>
      <c r="R278" s="15"/>
      <c r="S278" s="33">
        <v>0</v>
      </c>
      <c r="T278" s="33">
        <v>0</v>
      </c>
      <c r="U278" s="33">
        <v>0</v>
      </c>
      <c r="V278" s="33">
        <v>0</v>
      </c>
      <c r="W278">
        <f t="shared" si="20"/>
        <v>1</v>
      </c>
      <c r="X278" t="b">
        <f t="shared" si="21"/>
        <v>0</v>
      </c>
      <c r="Y278" t="b">
        <f t="shared" si="22"/>
        <v>0</v>
      </c>
      <c r="Z278" t="b">
        <f t="shared" si="23"/>
        <v>0</v>
      </c>
      <c r="AA278" t="b">
        <f t="shared" si="24"/>
        <v>0</v>
      </c>
    </row>
    <row r="279" spans="1:27" ht="15" thickBot="1">
      <c r="A279" s="13" t="s">
        <v>165</v>
      </c>
      <c r="B279" s="13">
        <v>39</v>
      </c>
      <c r="C279" s="13" t="s">
        <v>224</v>
      </c>
      <c r="D279" s="13">
        <v>1</v>
      </c>
      <c r="E279" s="30">
        <v>90000000</v>
      </c>
      <c r="F279" s="13">
        <v>8</v>
      </c>
      <c r="G279" s="13" t="s">
        <v>664</v>
      </c>
      <c r="H279" s="13" t="s">
        <v>694</v>
      </c>
      <c r="I279" s="13">
        <v>1</v>
      </c>
      <c r="J279" s="13" t="s">
        <v>974</v>
      </c>
      <c r="K279" s="30">
        <v>7417</v>
      </c>
      <c r="L279" s="30">
        <v>32000000</v>
      </c>
      <c r="M279" s="13">
        <v>1</v>
      </c>
      <c r="N279" s="13" t="s">
        <v>974</v>
      </c>
      <c r="O279" s="35">
        <v>31257206</v>
      </c>
      <c r="P279" s="35">
        <v>28232863</v>
      </c>
      <c r="Q279" s="13">
        <v>1</v>
      </c>
      <c r="R279" s="13" t="s">
        <v>974</v>
      </c>
      <c r="S279" s="30">
        <v>1073</v>
      </c>
      <c r="T279" s="30">
        <v>6200000</v>
      </c>
      <c r="U279" s="30">
        <v>9075407</v>
      </c>
      <c r="V279" s="30">
        <v>4774198671</v>
      </c>
      <c r="W279">
        <f t="shared" si="20"/>
        <v>1</v>
      </c>
      <c r="X279" t="b">
        <f t="shared" si="21"/>
        <v>1</v>
      </c>
      <c r="Y279" t="b">
        <f t="shared" si="22"/>
        <v>1</v>
      </c>
      <c r="Z279" t="b">
        <f t="shared" si="23"/>
        <v>1</v>
      </c>
      <c r="AA279" t="b">
        <f t="shared" si="24"/>
        <v>1</v>
      </c>
    </row>
    <row r="280" spans="1:27" ht="15" thickBot="1">
      <c r="A280" s="13" t="s">
        <v>166</v>
      </c>
      <c r="B280" s="13" t="s">
        <v>1166</v>
      </c>
      <c r="C280" s="13" t="s">
        <v>224</v>
      </c>
      <c r="D280" s="13">
        <v>0</v>
      </c>
      <c r="E280" s="30" t="s">
        <v>1166</v>
      </c>
      <c r="F280" s="13" t="s">
        <v>1166</v>
      </c>
      <c r="G280" s="15"/>
      <c r="H280" s="15"/>
      <c r="I280" s="13">
        <v>0</v>
      </c>
      <c r="J280" s="15"/>
      <c r="K280" s="33">
        <v>0</v>
      </c>
      <c r="L280" s="33">
        <v>0</v>
      </c>
      <c r="M280" s="13">
        <v>0</v>
      </c>
      <c r="N280" s="15"/>
      <c r="O280" s="33">
        <v>0</v>
      </c>
      <c r="P280" s="33">
        <v>0</v>
      </c>
      <c r="Q280" s="15"/>
      <c r="R280" s="15"/>
      <c r="S280" s="33">
        <v>0</v>
      </c>
      <c r="T280" s="33">
        <v>0</v>
      </c>
      <c r="U280" s="33">
        <v>0</v>
      </c>
      <c r="V280" s="33">
        <v>0</v>
      </c>
      <c r="W280">
        <f t="shared" si="20"/>
        <v>1</v>
      </c>
      <c r="X280" t="b">
        <f t="shared" si="21"/>
        <v>0</v>
      </c>
      <c r="Y280" t="b">
        <f t="shared" si="22"/>
        <v>0</v>
      </c>
      <c r="Z280" t="b">
        <f t="shared" si="23"/>
        <v>0</v>
      </c>
      <c r="AA280" t="b">
        <f t="shared" si="24"/>
        <v>0</v>
      </c>
    </row>
    <row r="281" spans="1:27" ht="15" thickBot="1">
      <c r="A281" s="13" t="s">
        <v>167</v>
      </c>
      <c r="B281" s="13" t="s">
        <v>1166</v>
      </c>
      <c r="C281" s="13" t="s">
        <v>224</v>
      </c>
      <c r="D281" s="13">
        <v>1</v>
      </c>
      <c r="E281" s="30" t="s">
        <v>1166</v>
      </c>
      <c r="F281" s="13">
        <v>19</v>
      </c>
      <c r="G281" s="13" t="s">
        <v>904</v>
      </c>
      <c r="H281" s="13" t="s">
        <v>725</v>
      </c>
      <c r="I281" s="13">
        <v>0</v>
      </c>
      <c r="J281" s="15"/>
      <c r="K281" s="33">
        <v>0</v>
      </c>
      <c r="L281" s="33">
        <v>0</v>
      </c>
      <c r="M281" s="13">
        <v>1</v>
      </c>
      <c r="N281" s="13" t="s">
        <v>992</v>
      </c>
      <c r="O281" s="35">
        <v>13571</v>
      </c>
      <c r="P281" s="35">
        <v>13430</v>
      </c>
      <c r="Q281" s="13">
        <v>0</v>
      </c>
      <c r="R281" s="15"/>
      <c r="S281" s="33">
        <v>0</v>
      </c>
      <c r="T281" s="33">
        <v>0</v>
      </c>
      <c r="U281" s="30">
        <v>1328</v>
      </c>
      <c r="V281" s="30">
        <v>497965</v>
      </c>
      <c r="W281">
        <f t="shared" si="20"/>
        <v>1</v>
      </c>
      <c r="X281" t="b">
        <f t="shared" si="21"/>
        <v>0</v>
      </c>
      <c r="Y281" t="b">
        <f t="shared" si="22"/>
        <v>0</v>
      </c>
      <c r="Z281" t="b">
        <f t="shared" si="23"/>
        <v>0</v>
      </c>
      <c r="AA281" t="b">
        <f t="shared" si="24"/>
        <v>0</v>
      </c>
    </row>
    <row r="282" spans="1:27" ht="15" thickBot="1">
      <c r="A282" s="17" t="s">
        <v>1571</v>
      </c>
      <c r="B282" s="13" t="s">
        <v>1166</v>
      </c>
      <c r="C282" s="13" t="s">
        <v>224</v>
      </c>
      <c r="D282" s="13">
        <v>0</v>
      </c>
      <c r="E282" s="30" t="s">
        <v>1166</v>
      </c>
      <c r="F282" s="13" t="s">
        <v>1166</v>
      </c>
      <c r="G282" s="15"/>
      <c r="H282" s="15"/>
      <c r="I282" s="13">
        <v>0</v>
      </c>
      <c r="J282" s="15"/>
      <c r="K282" s="33">
        <v>0</v>
      </c>
      <c r="L282" s="33">
        <v>0</v>
      </c>
      <c r="M282" s="13">
        <v>0</v>
      </c>
      <c r="N282" s="15"/>
      <c r="O282" s="33">
        <v>0</v>
      </c>
      <c r="P282" s="33">
        <v>0</v>
      </c>
      <c r="Q282" s="15"/>
      <c r="R282" s="15"/>
      <c r="S282" s="33">
        <v>0</v>
      </c>
      <c r="T282" s="33">
        <v>0</v>
      </c>
      <c r="U282" s="33">
        <v>0</v>
      </c>
      <c r="V282" s="33">
        <v>0</v>
      </c>
      <c r="W282">
        <f t="shared" si="20"/>
        <v>1</v>
      </c>
      <c r="X282" t="b">
        <f t="shared" si="21"/>
        <v>0</v>
      </c>
      <c r="Y282" t="b">
        <f t="shared" si="22"/>
        <v>0</v>
      </c>
      <c r="Z282" t="b">
        <f t="shared" si="23"/>
        <v>0</v>
      </c>
      <c r="AA282" t="b">
        <f t="shared" si="24"/>
        <v>0</v>
      </c>
    </row>
    <row r="283" spans="1:27" ht="15" thickBot="1">
      <c r="A283" s="13" t="s">
        <v>169</v>
      </c>
      <c r="B283" s="13">
        <v>52</v>
      </c>
      <c r="C283" s="13" t="s">
        <v>224</v>
      </c>
      <c r="D283" s="13">
        <v>0</v>
      </c>
      <c r="E283" s="30" t="s">
        <v>1166</v>
      </c>
      <c r="F283" s="13" t="s">
        <v>1166</v>
      </c>
      <c r="G283" s="15"/>
      <c r="H283" s="15"/>
      <c r="I283" s="13">
        <v>0</v>
      </c>
      <c r="J283" s="15"/>
      <c r="K283" s="33">
        <v>0</v>
      </c>
      <c r="L283" s="33">
        <v>0</v>
      </c>
      <c r="M283" s="13">
        <v>0</v>
      </c>
      <c r="N283" s="15"/>
      <c r="O283" s="33">
        <v>0</v>
      </c>
      <c r="P283" s="33">
        <v>0</v>
      </c>
      <c r="Q283" s="15"/>
      <c r="R283" s="15"/>
      <c r="S283" s="33">
        <v>0</v>
      </c>
      <c r="T283" s="33">
        <v>0</v>
      </c>
      <c r="U283" s="33">
        <v>0</v>
      </c>
      <c r="V283" s="33">
        <v>0</v>
      </c>
      <c r="W283">
        <f t="shared" si="20"/>
        <v>1</v>
      </c>
      <c r="X283" t="b">
        <f t="shared" si="21"/>
        <v>0</v>
      </c>
      <c r="Y283" t="b">
        <f t="shared" si="22"/>
        <v>0</v>
      </c>
      <c r="Z283" t="b">
        <f t="shared" si="23"/>
        <v>0</v>
      </c>
      <c r="AA283" t="b">
        <f t="shared" si="24"/>
        <v>0</v>
      </c>
    </row>
    <row r="284" spans="1:27" ht="27.6" thickBot="1">
      <c r="A284" s="13" t="s">
        <v>170</v>
      </c>
      <c r="B284" s="13" t="s">
        <v>1166</v>
      </c>
      <c r="C284" s="13" t="s">
        <v>224</v>
      </c>
      <c r="D284" s="13">
        <v>0</v>
      </c>
      <c r="E284" s="30" t="s">
        <v>1166</v>
      </c>
      <c r="F284" s="13" t="s">
        <v>1166</v>
      </c>
      <c r="G284" s="15"/>
      <c r="H284" s="15"/>
      <c r="I284" s="13">
        <v>0</v>
      </c>
      <c r="J284" s="15"/>
      <c r="K284" s="33">
        <v>0</v>
      </c>
      <c r="L284" s="33">
        <v>0</v>
      </c>
      <c r="M284" s="13">
        <v>0</v>
      </c>
      <c r="N284" s="15"/>
      <c r="O284" s="33">
        <v>0</v>
      </c>
      <c r="P284" s="33">
        <v>0</v>
      </c>
      <c r="Q284" s="15"/>
      <c r="R284" s="15"/>
      <c r="S284" s="33">
        <v>0</v>
      </c>
      <c r="T284" s="33">
        <v>0</v>
      </c>
      <c r="U284" s="33">
        <v>0</v>
      </c>
      <c r="V284" s="33">
        <v>0</v>
      </c>
      <c r="W284">
        <f t="shared" si="20"/>
        <v>1</v>
      </c>
      <c r="X284" t="b">
        <f t="shared" si="21"/>
        <v>0</v>
      </c>
      <c r="Y284" t="b">
        <f t="shared" si="22"/>
        <v>0</v>
      </c>
      <c r="Z284" t="b">
        <f t="shared" si="23"/>
        <v>0</v>
      </c>
      <c r="AA284" t="b">
        <f t="shared" si="24"/>
        <v>0</v>
      </c>
    </row>
    <row r="285" spans="1:27" ht="15" thickBot="1">
      <c r="A285" s="13" t="s">
        <v>171</v>
      </c>
      <c r="B285" s="13" t="s">
        <v>1166</v>
      </c>
      <c r="C285" s="13" t="s">
        <v>224</v>
      </c>
      <c r="D285" s="13">
        <v>1</v>
      </c>
      <c r="E285" s="30" t="s">
        <v>1166</v>
      </c>
      <c r="F285" s="13">
        <v>4</v>
      </c>
      <c r="G285" s="13" t="s">
        <v>997</v>
      </c>
      <c r="H285" s="13" t="s">
        <v>737</v>
      </c>
      <c r="I285" s="13">
        <v>1</v>
      </c>
      <c r="J285" s="13" t="s">
        <v>998</v>
      </c>
      <c r="K285" s="30">
        <v>2509</v>
      </c>
      <c r="L285" s="30">
        <v>1316</v>
      </c>
      <c r="M285" s="13">
        <v>1</v>
      </c>
      <c r="N285" s="13" t="s">
        <v>975</v>
      </c>
      <c r="O285" s="30">
        <v>12468</v>
      </c>
      <c r="P285" s="30">
        <v>11283</v>
      </c>
      <c r="Q285" s="13">
        <v>0</v>
      </c>
      <c r="R285" s="15"/>
      <c r="S285" s="33">
        <v>0</v>
      </c>
      <c r="T285" s="33">
        <v>0</v>
      </c>
      <c r="U285" s="30">
        <v>3842</v>
      </c>
      <c r="V285" s="30">
        <v>3633425</v>
      </c>
      <c r="W285">
        <f t="shared" si="20"/>
        <v>1</v>
      </c>
      <c r="X285" t="b">
        <f t="shared" si="21"/>
        <v>0</v>
      </c>
      <c r="Y285" t="b">
        <f t="shared" si="22"/>
        <v>0</v>
      </c>
      <c r="Z285" t="b">
        <f t="shared" si="23"/>
        <v>0</v>
      </c>
      <c r="AA285" t="b">
        <f t="shared" si="24"/>
        <v>0</v>
      </c>
    </row>
    <row r="286" spans="1:27" ht="27.6" thickBot="1">
      <c r="A286" s="13" t="s">
        <v>172</v>
      </c>
      <c r="B286" s="13" t="s">
        <v>1166</v>
      </c>
      <c r="C286" s="13" t="s">
        <v>224</v>
      </c>
      <c r="D286" s="13">
        <v>1</v>
      </c>
      <c r="E286" s="30">
        <v>40000000</v>
      </c>
      <c r="F286" s="13">
        <v>16</v>
      </c>
      <c r="G286" s="13" t="s">
        <v>709</v>
      </c>
      <c r="H286" s="13" t="s">
        <v>688</v>
      </c>
      <c r="I286" s="13">
        <v>1</v>
      </c>
      <c r="J286" s="13" t="s">
        <v>1001</v>
      </c>
      <c r="K286" s="30">
        <v>1185</v>
      </c>
      <c r="L286" s="30">
        <v>35400</v>
      </c>
      <c r="M286" s="13">
        <v>1</v>
      </c>
      <c r="N286" s="13" t="s">
        <v>1002</v>
      </c>
      <c r="O286" s="35">
        <v>1721878</v>
      </c>
      <c r="P286" s="35">
        <v>1437050</v>
      </c>
      <c r="Q286" s="13">
        <v>1</v>
      </c>
      <c r="R286" s="13" t="s">
        <v>1005</v>
      </c>
      <c r="S286" s="30">
        <v>59</v>
      </c>
      <c r="T286" s="30">
        <v>19000</v>
      </c>
      <c r="U286" s="30">
        <v>11712</v>
      </c>
      <c r="V286" s="30">
        <v>7526784</v>
      </c>
      <c r="W286">
        <f t="shared" si="20"/>
        <v>1</v>
      </c>
      <c r="X286" t="b">
        <f t="shared" si="21"/>
        <v>0</v>
      </c>
      <c r="Y286" t="b">
        <f t="shared" si="22"/>
        <v>1</v>
      </c>
      <c r="Z286" t="b">
        <f t="shared" si="23"/>
        <v>0</v>
      </c>
      <c r="AA286" t="b">
        <f t="shared" si="24"/>
        <v>0</v>
      </c>
    </row>
    <row r="287" spans="1:27" ht="27.6" thickBot="1">
      <c r="A287" s="13" t="s">
        <v>173</v>
      </c>
      <c r="B287" s="13">
        <v>47</v>
      </c>
      <c r="C287" s="13" t="s">
        <v>224</v>
      </c>
      <c r="D287" s="13">
        <v>1</v>
      </c>
      <c r="E287" s="30">
        <v>70000000</v>
      </c>
      <c r="F287" s="13">
        <v>10</v>
      </c>
      <c r="G287" s="13" t="s">
        <v>664</v>
      </c>
      <c r="H287" s="13" t="s">
        <v>791</v>
      </c>
      <c r="I287" s="13">
        <v>1</v>
      </c>
      <c r="J287" s="13" t="s">
        <v>1008</v>
      </c>
      <c r="K287" s="30">
        <v>6712</v>
      </c>
      <c r="L287" s="30">
        <v>20400000</v>
      </c>
      <c r="M287" s="13">
        <v>1</v>
      </c>
      <c r="N287" s="13" t="s">
        <v>1009</v>
      </c>
      <c r="O287" s="35">
        <v>11186392</v>
      </c>
      <c r="P287" s="35">
        <v>10631379</v>
      </c>
      <c r="Q287" s="13">
        <v>1</v>
      </c>
      <c r="R287" s="13" t="s">
        <v>1008</v>
      </c>
      <c r="S287" s="30">
        <v>1497</v>
      </c>
      <c r="T287" s="30">
        <v>12200000</v>
      </c>
      <c r="U287" s="30">
        <v>5034587</v>
      </c>
      <c r="V287" s="30">
        <v>4758185779</v>
      </c>
      <c r="W287">
        <f t="shared" si="20"/>
        <v>1</v>
      </c>
      <c r="X287" t="b">
        <f t="shared" si="21"/>
        <v>1</v>
      </c>
      <c r="Y287" t="b">
        <f t="shared" si="22"/>
        <v>1</v>
      </c>
      <c r="Z287" t="b">
        <f t="shared" si="23"/>
        <v>1</v>
      </c>
      <c r="AA287" t="b">
        <f t="shared" si="24"/>
        <v>1</v>
      </c>
    </row>
    <row r="288" spans="1:27" ht="27.6" thickBot="1">
      <c r="A288" s="13" t="s">
        <v>174</v>
      </c>
      <c r="B288" s="13" t="s">
        <v>1166</v>
      </c>
      <c r="C288" s="13" t="s">
        <v>224</v>
      </c>
      <c r="D288" s="13">
        <v>0</v>
      </c>
      <c r="E288" s="30" t="s">
        <v>1166</v>
      </c>
      <c r="F288" s="13" t="s">
        <v>1166</v>
      </c>
      <c r="G288" s="15"/>
      <c r="H288" s="15"/>
      <c r="I288" s="13">
        <v>0</v>
      </c>
      <c r="J288" s="15"/>
      <c r="K288" s="33">
        <v>0</v>
      </c>
      <c r="L288" s="33">
        <v>0</v>
      </c>
      <c r="M288" s="13">
        <v>0</v>
      </c>
      <c r="N288" s="15"/>
      <c r="O288" s="33">
        <v>0</v>
      </c>
      <c r="P288" s="33">
        <v>0</v>
      </c>
      <c r="Q288" s="15"/>
      <c r="R288" s="15"/>
      <c r="S288" s="33">
        <v>0</v>
      </c>
      <c r="T288" s="33">
        <v>0</v>
      </c>
      <c r="U288" s="33">
        <v>0</v>
      </c>
      <c r="V288" s="33">
        <v>0</v>
      </c>
      <c r="W288">
        <f t="shared" si="20"/>
        <v>1</v>
      </c>
      <c r="X288" t="b">
        <f t="shared" si="21"/>
        <v>0</v>
      </c>
      <c r="Y288" t="b">
        <f t="shared" si="22"/>
        <v>0</v>
      </c>
      <c r="Z288" t="b">
        <f t="shared" si="23"/>
        <v>0</v>
      </c>
      <c r="AA288" t="b">
        <f t="shared" si="24"/>
        <v>0</v>
      </c>
    </row>
    <row r="289" spans="1:27" ht="15" thickBot="1">
      <c r="A289" s="13" t="s">
        <v>175</v>
      </c>
      <c r="B289" s="13">
        <v>74</v>
      </c>
      <c r="C289" s="13" t="s">
        <v>224</v>
      </c>
      <c r="D289" s="13">
        <v>1</v>
      </c>
      <c r="E289" s="30">
        <v>100000000</v>
      </c>
      <c r="F289" s="13">
        <v>31</v>
      </c>
      <c r="G289" s="13" t="s">
        <v>709</v>
      </c>
      <c r="H289" s="13" t="s">
        <v>664</v>
      </c>
      <c r="I289" s="13">
        <v>1</v>
      </c>
      <c r="J289" s="13" t="s">
        <v>976</v>
      </c>
      <c r="K289" s="30">
        <v>1125</v>
      </c>
      <c r="L289" s="30">
        <v>442000</v>
      </c>
      <c r="M289" s="13">
        <v>0</v>
      </c>
      <c r="N289" s="15"/>
      <c r="O289" s="33">
        <v>0</v>
      </c>
      <c r="P289" s="33">
        <v>0</v>
      </c>
      <c r="Q289" s="13">
        <v>1</v>
      </c>
      <c r="R289" s="13" t="s">
        <v>1012</v>
      </c>
      <c r="S289" s="30">
        <v>168</v>
      </c>
      <c r="T289" s="30">
        <v>311000</v>
      </c>
      <c r="U289" s="30">
        <v>1024269</v>
      </c>
      <c r="V289" s="30">
        <v>732915046</v>
      </c>
      <c r="W289">
        <f t="shared" si="20"/>
        <v>1</v>
      </c>
      <c r="X289" t="b">
        <f t="shared" si="21"/>
        <v>1</v>
      </c>
      <c r="Y289" t="b">
        <f t="shared" si="22"/>
        <v>0</v>
      </c>
      <c r="Z289" t="b">
        <f t="shared" si="23"/>
        <v>0</v>
      </c>
      <c r="AA289" t="b">
        <f t="shared" si="24"/>
        <v>1</v>
      </c>
    </row>
    <row r="290" spans="1:27" ht="15" thickBot="1">
      <c r="A290" s="13" t="s">
        <v>176</v>
      </c>
      <c r="B290" s="13" t="s">
        <v>1166</v>
      </c>
      <c r="C290" s="13" t="s">
        <v>224</v>
      </c>
      <c r="D290" s="13">
        <v>0</v>
      </c>
      <c r="E290" s="30" t="s">
        <v>1166</v>
      </c>
      <c r="F290" s="13" t="s">
        <v>1166</v>
      </c>
      <c r="G290" s="15"/>
      <c r="H290" s="15"/>
      <c r="I290" s="13">
        <v>0</v>
      </c>
      <c r="J290" s="15"/>
      <c r="K290" s="33">
        <v>0</v>
      </c>
      <c r="L290" s="33">
        <v>0</v>
      </c>
      <c r="M290" s="13">
        <v>0</v>
      </c>
      <c r="N290" s="15"/>
      <c r="O290" s="33">
        <v>0</v>
      </c>
      <c r="P290" s="33">
        <v>0</v>
      </c>
      <c r="Q290" s="15"/>
      <c r="R290" s="15"/>
      <c r="S290" s="33">
        <v>0</v>
      </c>
      <c r="T290" s="33">
        <v>0</v>
      </c>
      <c r="U290" s="33">
        <v>0</v>
      </c>
      <c r="V290" s="33">
        <v>0</v>
      </c>
      <c r="W290">
        <f t="shared" si="20"/>
        <v>1</v>
      </c>
      <c r="X290" t="b">
        <f t="shared" si="21"/>
        <v>0</v>
      </c>
      <c r="Y290" t="b">
        <f t="shared" si="22"/>
        <v>0</v>
      </c>
      <c r="Z290" t="b">
        <f t="shared" si="23"/>
        <v>0</v>
      </c>
      <c r="AA290" t="b">
        <f t="shared" si="24"/>
        <v>0</v>
      </c>
    </row>
    <row r="291" spans="1:27" ht="15" thickBot="1">
      <c r="A291" s="13" t="s">
        <v>177</v>
      </c>
      <c r="B291" s="13" t="s">
        <v>1166</v>
      </c>
      <c r="C291" s="13" t="s">
        <v>224</v>
      </c>
      <c r="D291" s="13">
        <v>1</v>
      </c>
      <c r="E291" s="30">
        <v>75000000</v>
      </c>
      <c r="F291" s="13">
        <v>6</v>
      </c>
      <c r="G291" s="13" t="s">
        <v>697</v>
      </c>
      <c r="H291" s="13" t="s">
        <v>890</v>
      </c>
      <c r="I291" s="13">
        <v>1</v>
      </c>
      <c r="J291" s="13" t="s">
        <v>1015</v>
      </c>
      <c r="K291" s="30">
        <v>20</v>
      </c>
      <c r="L291" s="30">
        <v>155000</v>
      </c>
      <c r="M291" s="13">
        <v>1</v>
      </c>
      <c r="N291" s="13" t="s">
        <v>1015</v>
      </c>
      <c r="O291" s="35">
        <v>3904554</v>
      </c>
      <c r="P291" s="35">
        <v>3695989</v>
      </c>
      <c r="Q291" s="13">
        <v>1</v>
      </c>
      <c r="R291" s="13" t="s">
        <v>977</v>
      </c>
      <c r="S291" s="30">
        <v>12</v>
      </c>
      <c r="T291" s="30">
        <v>268000</v>
      </c>
      <c r="U291" s="30">
        <v>766998</v>
      </c>
      <c r="V291" s="30">
        <v>637410884</v>
      </c>
      <c r="W291">
        <f t="shared" si="20"/>
        <v>1</v>
      </c>
      <c r="X291" t="b">
        <f t="shared" si="21"/>
        <v>0</v>
      </c>
      <c r="Y291" t="b">
        <f t="shared" si="22"/>
        <v>1</v>
      </c>
      <c r="Z291" t="b">
        <f t="shared" si="23"/>
        <v>0</v>
      </c>
      <c r="AA291" t="b">
        <f t="shared" si="24"/>
        <v>1</v>
      </c>
    </row>
    <row r="292" spans="1:27" ht="15" thickBot="1">
      <c r="A292" s="13" t="s">
        <v>178</v>
      </c>
      <c r="B292" s="13">
        <v>71</v>
      </c>
      <c r="C292" s="13" t="s">
        <v>224</v>
      </c>
      <c r="D292" s="13">
        <v>1</v>
      </c>
      <c r="E292" s="30">
        <v>100000000</v>
      </c>
      <c r="F292" s="13">
        <v>25</v>
      </c>
      <c r="G292" s="13" t="s">
        <v>791</v>
      </c>
      <c r="H292" s="13" t="s">
        <v>709</v>
      </c>
      <c r="I292" s="13">
        <v>1</v>
      </c>
      <c r="J292" s="13" t="s">
        <v>1020</v>
      </c>
      <c r="K292" s="30">
        <v>2118</v>
      </c>
      <c r="L292" s="30">
        <v>148000</v>
      </c>
      <c r="M292" s="13">
        <v>1</v>
      </c>
      <c r="N292" s="13" t="s">
        <v>1020</v>
      </c>
      <c r="O292" s="35">
        <v>6357171</v>
      </c>
      <c r="P292" s="35">
        <v>5612855</v>
      </c>
      <c r="Q292" s="13">
        <v>1</v>
      </c>
      <c r="R292" s="13" t="s">
        <v>1020</v>
      </c>
      <c r="S292" s="30">
        <v>204</v>
      </c>
      <c r="T292" s="30">
        <v>58600</v>
      </c>
      <c r="U292" s="30">
        <v>1002771</v>
      </c>
      <c r="V292" s="30">
        <v>816726329</v>
      </c>
      <c r="W292">
        <f t="shared" si="20"/>
        <v>1</v>
      </c>
      <c r="X292" t="b">
        <f t="shared" si="21"/>
        <v>0</v>
      </c>
      <c r="Y292" t="b">
        <f t="shared" si="22"/>
        <v>1</v>
      </c>
      <c r="Z292" t="b">
        <f t="shared" si="23"/>
        <v>0</v>
      </c>
      <c r="AA292" t="b">
        <f t="shared" si="24"/>
        <v>1</v>
      </c>
    </row>
    <row r="293" spans="1:27" ht="27.6" thickBot="1">
      <c r="A293" s="13" t="s">
        <v>179</v>
      </c>
      <c r="B293" s="13">
        <v>51</v>
      </c>
      <c r="C293" s="13" t="s">
        <v>224</v>
      </c>
      <c r="D293" s="13">
        <v>1</v>
      </c>
      <c r="E293" s="30">
        <v>30000000</v>
      </c>
      <c r="F293" s="13">
        <v>9</v>
      </c>
      <c r="G293" s="13" t="s">
        <v>664</v>
      </c>
      <c r="H293" s="13" t="s">
        <v>709</v>
      </c>
      <c r="I293" s="13">
        <v>1</v>
      </c>
      <c r="J293" s="13" t="s">
        <v>978</v>
      </c>
      <c r="K293" s="30">
        <v>5370</v>
      </c>
      <c r="L293" s="30">
        <v>231000</v>
      </c>
      <c r="M293" s="13">
        <v>1</v>
      </c>
      <c r="N293" s="13" t="s">
        <v>1029</v>
      </c>
      <c r="O293" s="35">
        <v>1484687</v>
      </c>
      <c r="P293" s="35">
        <v>1307279</v>
      </c>
      <c r="Q293" s="13">
        <v>1</v>
      </c>
      <c r="R293" s="13" t="s">
        <v>1032</v>
      </c>
      <c r="S293" s="30">
        <v>1530</v>
      </c>
      <c r="T293" s="30">
        <v>100000</v>
      </c>
      <c r="U293" s="30">
        <v>115001</v>
      </c>
      <c r="V293" s="30">
        <v>72575304</v>
      </c>
      <c r="W293">
        <f t="shared" si="20"/>
        <v>1</v>
      </c>
      <c r="X293" t="b">
        <f t="shared" si="21"/>
        <v>1</v>
      </c>
      <c r="Y293" t="b">
        <f t="shared" si="22"/>
        <v>1</v>
      </c>
      <c r="Z293" t="b">
        <f t="shared" si="23"/>
        <v>0</v>
      </c>
      <c r="AA293" t="b">
        <f t="shared" si="24"/>
        <v>0</v>
      </c>
    </row>
    <row r="294" spans="1:27" ht="15" thickBot="1">
      <c r="A294" s="13" t="s">
        <v>180</v>
      </c>
      <c r="B294" s="13" t="s">
        <v>1166</v>
      </c>
      <c r="C294" s="13" t="s">
        <v>224</v>
      </c>
      <c r="D294" s="13">
        <v>1</v>
      </c>
      <c r="E294" s="30">
        <v>110000000</v>
      </c>
      <c r="F294" s="13">
        <v>18</v>
      </c>
      <c r="G294" s="13" t="s">
        <v>688</v>
      </c>
      <c r="H294" s="13" t="s">
        <v>706</v>
      </c>
      <c r="I294" s="13">
        <v>1</v>
      </c>
      <c r="J294" s="13" t="s">
        <v>979</v>
      </c>
      <c r="K294" s="30">
        <v>3960</v>
      </c>
      <c r="L294" s="30">
        <v>353000</v>
      </c>
      <c r="M294" s="13">
        <v>1</v>
      </c>
      <c r="N294" s="13" t="s">
        <v>979</v>
      </c>
      <c r="O294" s="35">
        <v>6756744</v>
      </c>
      <c r="P294" s="35">
        <v>5957116</v>
      </c>
      <c r="Q294" s="13">
        <v>1</v>
      </c>
      <c r="R294" s="13" t="s">
        <v>979</v>
      </c>
      <c r="S294" s="30">
        <v>1329</v>
      </c>
      <c r="T294" s="30">
        <v>860000</v>
      </c>
      <c r="U294" s="30">
        <v>1761864</v>
      </c>
      <c r="V294" s="30">
        <v>1285856588</v>
      </c>
      <c r="W294">
        <f t="shared" si="20"/>
        <v>1</v>
      </c>
      <c r="X294" t="b">
        <f t="shared" si="21"/>
        <v>1</v>
      </c>
      <c r="Y294" t="b">
        <f t="shared" si="22"/>
        <v>1</v>
      </c>
      <c r="Z294" t="b">
        <f t="shared" si="23"/>
        <v>1</v>
      </c>
      <c r="AA294" t="b">
        <f t="shared" si="24"/>
        <v>1</v>
      </c>
    </row>
    <row r="295" spans="1:27" ht="15" thickBot="1">
      <c r="A295" s="13" t="s">
        <v>181</v>
      </c>
      <c r="B295" s="13">
        <v>42</v>
      </c>
      <c r="C295" s="13" t="s">
        <v>224</v>
      </c>
      <c r="D295" s="13">
        <v>1</v>
      </c>
      <c r="E295" s="30">
        <v>75000000</v>
      </c>
      <c r="F295" s="13">
        <v>11</v>
      </c>
      <c r="G295" s="13" t="s">
        <v>791</v>
      </c>
      <c r="H295" s="13" t="s">
        <v>664</v>
      </c>
      <c r="I295" s="13">
        <v>1</v>
      </c>
      <c r="J295" s="13" t="s">
        <v>980</v>
      </c>
      <c r="K295" s="30">
        <v>6222</v>
      </c>
      <c r="L295" s="30">
        <v>51200000</v>
      </c>
      <c r="M295" s="13">
        <v>1</v>
      </c>
      <c r="N295" s="13" t="s">
        <v>980</v>
      </c>
      <c r="O295" s="35">
        <v>101051064</v>
      </c>
      <c r="P295" s="35">
        <v>96468232</v>
      </c>
      <c r="Q295" s="13">
        <v>1</v>
      </c>
      <c r="R295" s="13" t="s">
        <v>980</v>
      </c>
      <c r="S295" s="30">
        <v>1400</v>
      </c>
      <c r="T295" s="30">
        <v>56700000</v>
      </c>
      <c r="U295" s="30">
        <v>25506930</v>
      </c>
      <c r="V295" s="30">
        <v>16301343907</v>
      </c>
      <c r="W295">
        <f t="shared" si="20"/>
        <v>1</v>
      </c>
      <c r="X295" t="b">
        <f t="shared" si="21"/>
        <v>1</v>
      </c>
      <c r="Y295" t="b">
        <f t="shared" si="22"/>
        <v>1</v>
      </c>
      <c r="Z295" t="b">
        <f t="shared" si="23"/>
        <v>1</v>
      </c>
      <c r="AA295" t="b">
        <f t="shared" si="24"/>
        <v>1</v>
      </c>
    </row>
    <row r="296" spans="1:27" ht="15" thickBot="1">
      <c r="A296" s="13" t="s">
        <v>182</v>
      </c>
      <c r="B296" s="13">
        <v>43</v>
      </c>
      <c r="C296" s="13" t="s">
        <v>224</v>
      </c>
      <c r="D296" s="13">
        <v>1</v>
      </c>
      <c r="E296" s="30" t="s">
        <v>1166</v>
      </c>
      <c r="F296" s="13">
        <v>5</v>
      </c>
      <c r="G296" s="13" t="s">
        <v>709</v>
      </c>
      <c r="H296" s="13" t="s">
        <v>665</v>
      </c>
      <c r="I296" s="13">
        <v>1</v>
      </c>
      <c r="J296" s="13" t="s">
        <v>1044</v>
      </c>
      <c r="K296" s="30">
        <v>8514</v>
      </c>
      <c r="L296" s="30">
        <v>37200</v>
      </c>
      <c r="M296" s="13">
        <v>1</v>
      </c>
      <c r="N296" s="13" t="s">
        <v>981</v>
      </c>
      <c r="O296" s="35">
        <v>240765</v>
      </c>
      <c r="P296" s="35">
        <v>236209</v>
      </c>
      <c r="Q296" s="13">
        <v>1</v>
      </c>
      <c r="R296" s="13" t="s">
        <v>1044</v>
      </c>
      <c r="S296" s="30">
        <v>806</v>
      </c>
      <c r="T296" s="30">
        <v>53800</v>
      </c>
      <c r="U296" s="30">
        <v>6881</v>
      </c>
      <c r="V296" s="30">
        <v>3542312</v>
      </c>
      <c r="W296">
        <f t="shared" si="20"/>
        <v>1</v>
      </c>
      <c r="X296" t="b">
        <f t="shared" si="21"/>
        <v>0</v>
      </c>
      <c r="Y296" t="b">
        <f t="shared" si="22"/>
        <v>0</v>
      </c>
      <c r="Z296" t="b">
        <f t="shared" si="23"/>
        <v>0</v>
      </c>
      <c r="AA296" t="b">
        <f t="shared" si="24"/>
        <v>0</v>
      </c>
    </row>
    <row r="297" spans="1:27" ht="15" thickBot="1">
      <c r="A297" s="13" t="s">
        <v>183</v>
      </c>
      <c r="B297" s="13">
        <v>43</v>
      </c>
      <c r="C297" s="13" t="s">
        <v>224</v>
      </c>
      <c r="D297" s="13">
        <v>1</v>
      </c>
      <c r="E297" s="30" t="s">
        <v>1166</v>
      </c>
      <c r="F297" s="13">
        <v>8</v>
      </c>
      <c r="G297" s="13" t="s">
        <v>664</v>
      </c>
      <c r="H297" s="13" t="s">
        <v>732</v>
      </c>
      <c r="I297" s="13">
        <v>1</v>
      </c>
      <c r="J297" s="13" t="s">
        <v>982</v>
      </c>
      <c r="K297" s="30">
        <v>16400</v>
      </c>
      <c r="L297" s="30">
        <v>3810000</v>
      </c>
      <c r="M297" s="13">
        <v>1</v>
      </c>
      <c r="N297" s="13" t="s">
        <v>1049</v>
      </c>
      <c r="O297" s="35">
        <v>7156823</v>
      </c>
      <c r="P297" s="35">
        <v>7067661</v>
      </c>
      <c r="Q297" s="13">
        <v>1</v>
      </c>
      <c r="R297" s="13" t="s">
        <v>1049</v>
      </c>
      <c r="S297" s="30">
        <v>612</v>
      </c>
      <c r="T297" s="30">
        <v>5100000</v>
      </c>
      <c r="U297" s="30">
        <v>15351464</v>
      </c>
      <c r="V297" s="30">
        <v>8050969063</v>
      </c>
      <c r="W297">
        <f t="shared" si="20"/>
        <v>1</v>
      </c>
      <c r="X297" t="b">
        <f t="shared" si="21"/>
        <v>1</v>
      </c>
      <c r="Y297" t="b">
        <f t="shared" si="22"/>
        <v>1</v>
      </c>
      <c r="Z297" t="b">
        <f t="shared" si="23"/>
        <v>1</v>
      </c>
      <c r="AA297" t="b">
        <f t="shared" si="24"/>
        <v>1</v>
      </c>
    </row>
    <row r="298" spans="1:27" ht="27.6" thickBot="1">
      <c r="A298" s="13" t="s">
        <v>184</v>
      </c>
      <c r="B298" s="13" t="s">
        <v>1166</v>
      </c>
      <c r="C298" s="13" t="s">
        <v>224</v>
      </c>
      <c r="D298" s="13">
        <v>0</v>
      </c>
      <c r="E298" s="30" t="s">
        <v>1166</v>
      </c>
      <c r="F298" s="13" t="s">
        <v>1166</v>
      </c>
      <c r="G298" s="15"/>
      <c r="H298" s="15"/>
      <c r="I298" s="13">
        <v>0</v>
      </c>
      <c r="J298" s="15"/>
      <c r="K298" s="33">
        <v>0</v>
      </c>
      <c r="L298" s="33">
        <v>0</v>
      </c>
      <c r="M298" s="13">
        <v>0</v>
      </c>
      <c r="N298" s="15"/>
      <c r="O298" s="33">
        <v>0</v>
      </c>
      <c r="P298" s="33">
        <v>0</v>
      </c>
      <c r="Q298" s="15"/>
      <c r="R298" s="15"/>
      <c r="S298" s="33">
        <v>0</v>
      </c>
      <c r="T298" s="33">
        <v>0</v>
      </c>
      <c r="U298" s="33">
        <v>0</v>
      </c>
      <c r="V298" s="33">
        <v>0</v>
      </c>
      <c r="W298">
        <f t="shared" si="20"/>
        <v>1</v>
      </c>
      <c r="X298" t="b">
        <f t="shared" si="21"/>
        <v>0</v>
      </c>
      <c r="Y298" t="b">
        <f t="shared" si="22"/>
        <v>0</v>
      </c>
      <c r="Z298" t="b">
        <f t="shared" si="23"/>
        <v>0</v>
      </c>
      <c r="AA298" t="b">
        <f t="shared" si="24"/>
        <v>0</v>
      </c>
    </row>
    <row r="299" spans="1:27" ht="27.6" thickBot="1">
      <c r="A299" s="13" t="s">
        <v>185</v>
      </c>
      <c r="B299" s="13" t="s">
        <v>1166</v>
      </c>
      <c r="C299" s="13" t="s">
        <v>224</v>
      </c>
      <c r="D299" s="13">
        <v>1</v>
      </c>
      <c r="E299" s="30">
        <v>10000000</v>
      </c>
      <c r="F299" s="13">
        <v>12</v>
      </c>
      <c r="G299" s="13" t="s">
        <v>706</v>
      </c>
      <c r="H299" s="13" t="s">
        <v>1056</v>
      </c>
      <c r="I299" s="13">
        <v>1</v>
      </c>
      <c r="J299" s="13" t="s">
        <v>983</v>
      </c>
      <c r="K299" s="30">
        <v>1834</v>
      </c>
      <c r="L299" s="30">
        <v>957000</v>
      </c>
      <c r="M299" s="13">
        <v>1</v>
      </c>
      <c r="N299" s="13" t="s">
        <v>983</v>
      </c>
      <c r="O299" s="35">
        <v>4818484</v>
      </c>
      <c r="P299" s="35">
        <v>4603794</v>
      </c>
      <c r="Q299" s="13">
        <v>1</v>
      </c>
      <c r="R299" s="13" t="s">
        <v>1057</v>
      </c>
      <c r="S299" s="30">
        <v>837</v>
      </c>
      <c r="T299" s="30">
        <v>1200000</v>
      </c>
      <c r="U299" s="30">
        <v>450220</v>
      </c>
      <c r="V299" s="30">
        <v>114364630</v>
      </c>
      <c r="W299">
        <f t="shared" si="20"/>
        <v>1</v>
      </c>
      <c r="X299" t="b">
        <f t="shared" si="21"/>
        <v>1</v>
      </c>
      <c r="Y299" t="b">
        <f t="shared" si="22"/>
        <v>1</v>
      </c>
      <c r="Z299" t="b">
        <f t="shared" si="23"/>
        <v>1</v>
      </c>
      <c r="AA299" t="b">
        <f t="shared" si="24"/>
        <v>0</v>
      </c>
    </row>
    <row r="300" spans="1:27" ht="27.6" thickBot="1">
      <c r="A300" s="13" t="s">
        <v>186</v>
      </c>
      <c r="B300" s="13" t="s">
        <v>1166</v>
      </c>
      <c r="C300" s="13" t="s">
        <v>224</v>
      </c>
      <c r="D300" s="13">
        <v>0</v>
      </c>
      <c r="E300" s="30" t="s">
        <v>1166</v>
      </c>
      <c r="F300" s="13" t="s">
        <v>1166</v>
      </c>
      <c r="G300" s="15"/>
      <c r="H300" s="15"/>
      <c r="I300" s="13">
        <v>0</v>
      </c>
      <c r="J300" s="15"/>
      <c r="K300" s="33">
        <v>0</v>
      </c>
      <c r="L300" s="33">
        <v>0</v>
      </c>
      <c r="M300" s="13">
        <v>0</v>
      </c>
      <c r="N300" s="15"/>
      <c r="O300" s="33">
        <v>0</v>
      </c>
      <c r="P300" s="33">
        <v>0</v>
      </c>
      <c r="Q300" s="15"/>
      <c r="R300" s="15"/>
      <c r="S300" s="33">
        <v>0</v>
      </c>
      <c r="T300" s="33">
        <v>0</v>
      </c>
      <c r="U300" s="33">
        <v>0</v>
      </c>
      <c r="V300" s="33">
        <v>0</v>
      </c>
      <c r="W300">
        <f t="shared" si="20"/>
        <v>1</v>
      </c>
      <c r="X300" t="b">
        <f t="shared" si="21"/>
        <v>0</v>
      </c>
      <c r="Y300" t="b">
        <f t="shared" si="22"/>
        <v>0</v>
      </c>
      <c r="Z300" t="b">
        <f t="shared" si="23"/>
        <v>0</v>
      </c>
      <c r="AA300" t="b">
        <f t="shared" si="24"/>
        <v>0</v>
      </c>
    </row>
    <row r="301" spans="1:27" ht="15" thickBot="1">
      <c r="A301" s="13" t="s">
        <v>187</v>
      </c>
      <c r="B301" s="13" t="s">
        <v>1166</v>
      </c>
      <c r="C301" s="13" t="s">
        <v>224</v>
      </c>
      <c r="D301" s="13">
        <v>1</v>
      </c>
      <c r="E301" s="30">
        <v>2000000</v>
      </c>
      <c r="F301" s="13">
        <v>6</v>
      </c>
      <c r="G301" s="13" t="s">
        <v>698</v>
      </c>
      <c r="H301" s="13" t="s">
        <v>688</v>
      </c>
      <c r="I301" s="13">
        <v>1</v>
      </c>
      <c r="J301" s="13" t="s">
        <v>1063</v>
      </c>
      <c r="K301" s="30">
        <v>4945</v>
      </c>
      <c r="L301" s="30">
        <v>6197</v>
      </c>
      <c r="M301" s="13">
        <v>1</v>
      </c>
      <c r="N301" s="13" t="s">
        <v>1060</v>
      </c>
      <c r="O301" s="35">
        <v>274690</v>
      </c>
      <c r="P301" s="35">
        <v>261140</v>
      </c>
      <c r="Q301" s="13">
        <v>0</v>
      </c>
      <c r="R301" s="15"/>
      <c r="S301" s="33">
        <v>0</v>
      </c>
      <c r="T301" s="33">
        <v>0</v>
      </c>
      <c r="U301" s="30">
        <v>1803</v>
      </c>
      <c r="V301" s="30">
        <v>800263</v>
      </c>
      <c r="W301">
        <f t="shared" si="20"/>
        <v>1</v>
      </c>
      <c r="X301" t="b">
        <f t="shared" si="21"/>
        <v>0</v>
      </c>
      <c r="Y301" t="b">
        <f t="shared" si="22"/>
        <v>0</v>
      </c>
      <c r="Z301" t="b">
        <f t="shared" si="23"/>
        <v>0</v>
      </c>
      <c r="AA301" t="b">
        <f t="shared" si="24"/>
        <v>0</v>
      </c>
    </row>
    <row r="302" spans="1:27" ht="27.6" thickBot="1">
      <c r="A302" s="13" t="s">
        <v>188</v>
      </c>
      <c r="B302" s="13" t="s">
        <v>1166</v>
      </c>
      <c r="C302" s="13" t="s">
        <v>224</v>
      </c>
      <c r="D302" s="13">
        <v>0</v>
      </c>
      <c r="E302" s="30" t="s">
        <v>1166</v>
      </c>
      <c r="F302" s="13" t="s">
        <v>1166</v>
      </c>
      <c r="G302" s="15"/>
      <c r="H302" s="15"/>
      <c r="I302" s="13">
        <v>0</v>
      </c>
      <c r="J302" s="15"/>
      <c r="K302" s="33">
        <v>0</v>
      </c>
      <c r="L302" s="33">
        <v>0</v>
      </c>
      <c r="M302" s="13">
        <v>0</v>
      </c>
      <c r="N302" s="15"/>
      <c r="O302" s="33">
        <v>0</v>
      </c>
      <c r="P302" s="33">
        <v>0</v>
      </c>
      <c r="Q302" s="15"/>
      <c r="R302" s="15"/>
      <c r="S302" s="33">
        <v>0</v>
      </c>
      <c r="T302" s="33">
        <v>0</v>
      </c>
      <c r="U302" s="33">
        <v>0</v>
      </c>
      <c r="V302" s="33">
        <v>0</v>
      </c>
      <c r="W302">
        <f t="shared" si="20"/>
        <v>1</v>
      </c>
      <c r="X302" t="b">
        <f t="shared" si="21"/>
        <v>0</v>
      </c>
      <c r="Y302" t="b">
        <f t="shared" si="22"/>
        <v>0</v>
      </c>
      <c r="Z302" t="b">
        <f t="shared" si="23"/>
        <v>0</v>
      </c>
      <c r="AA302" t="b">
        <f t="shared" si="24"/>
        <v>0</v>
      </c>
    </row>
    <row r="303" spans="1:27" ht="27.6" thickBot="1">
      <c r="A303" s="13" t="s">
        <v>189</v>
      </c>
      <c r="B303" s="13">
        <v>58</v>
      </c>
      <c r="C303" s="13" t="s">
        <v>224</v>
      </c>
      <c r="D303" s="13">
        <v>1</v>
      </c>
      <c r="E303" s="30">
        <v>19000000</v>
      </c>
      <c r="F303" s="13">
        <v>8</v>
      </c>
      <c r="G303" s="13" t="s">
        <v>1065</v>
      </c>
      <c r="H303" s="13" t="s">
        <v>664</v>
      </c>
      <c r="I303" s="13">
        <v>1</v>
      </c>
      <c r="J303" s="13" t="s">
        <v>984</v>
      </c>
      <c r="K303" s="30">
        <v>1775</v>
      </c>
      <c r="L303" s="30">
        <v>33900</v>
      </c>
      <c r="M303" s="13">
        <v>1</v>
      </c>
      <c r="N303" s="13" t="s">
        <v>984</v>
      </c>
      <c r="O303" s="35">
        <v>1555444</v>
      </c>
      <c r="P303" s="35">
        <v>1348474</v>
      </c>
      <c r="Q303" s="13">
        <v>1</v>
      </c>
      <c r="R303" s="13" t="s">
        <v>1068</v>
      </c>
      <c r="S303" s="30">
        <v>127</v>
      </c>
      <c r="T303" s="30">
        <v>35400</v>
      </c>
      <c r="U303" s="30">
        <v>115679</v>
      </c>
      <c r="V303" s="30">
        <v>51826638</v>
      </c>
      <c r="W303">
        <f t="shared" si="20"/>
        <v>1</v>
      </c>
      <c r="X303" t="b">
        <f t="shared" si="21"/>
        <v>0</v>
      </c>
      <c r="Y303" t="b">
        <f t="shared" si="22"/>
        <v>1</v>
      </c>
      <c r="Z303" t="b">
        <f t="shared" si="23"/>
        <v>0</v>
      </c>
      <c r="AA303" t="b">
        <f t="shared" si="24"/>
        <v>0</v>
      </c>
    </row>
    <row r="304" spans="1:27" ht="15" thickBot="1">
      <c r="A304" s="13" t="s">
        <v>190</v>
      </c>
      <c r="B304" s="13" t="s">
        <v>1166</v>
      </c>
      <c r="C304" s="13" t="s">
        <v>224</v>
      </c>
      <c r="D304" s="13">
        <v>0</v>
      </c>
      <c r="E304" s="30" t="s">
        <v>1166</v>
      </c>
      <c r="F304" s="13" t="s">
        <v>1166</v>
      </c>
      <c r="G304" s="15"/>
      <c r="H304" s="15"/>
      <c r="I304" s="13">
        <v>0</v>
      </c>
      <c r="J304" s="15"/>
      <c r="K304" s="33">
        <v>0</v>
      </c>
      <c r="L304" s="33">
        <v>0</v>
      </c>
      <c r="M304" s="13">
        <v>0</v>
      </c>
      <c r="N304" s="15"/>
      <c r="O304" s="33">
        <v>0</v>
      </c>
      <c r="P304" s="33">
        <v>0</v>
      </c>
      <c r="Q304" s="15"/>
      <c r="R304" s="15"/>
      <c r="S304" s="33">
        <v>0</v>
      </c>
      <c r="T304" s="33">
        <v>0</v>
      </c>
      <c r="U304" s="33">
        <v>0</v>
      </c>
      <c r="V304" s="33">
        <v>0</v>
      </c>
      <c r="W304">
        <f t="shared" si="20"/>
        <v>1</v>
      </c>
      <c r="X304" t="b">
        <f t="shared" si="21"/>
        <v>0</v>
      </c>
      <c r="Y304" t="b">
        <f t="shared" si="22"/>
        <v>0</v>
      </c>
      <c r="Z304" t="b">
        <f t="shared" si="23"/>
        <v>0</v>
      </c>
      <c r="AA304" t="b">
        <f t="shared" si="24"/>
        <v>0</v>
      </c>
    </row>
    <row r="305" spans="1:27" ht="27.6" thickBot="1">
      <c r="A305" s="13" t="s">
        <v>191</v>
      </c>
      <c r="B305" s="13" t="s">
        <v>1166</v>
      </c>
      <c r="C305" s="13" t="s">
        <v>224</v>
      </c>
      <c r="D305" s="13">
        <v>1</v>
      </c>
      <c r="E305" s="30">
        <v>40000000</v>
      </c>
      <c r="F305" s="13">
        <v>5</v>
      </c>
      <c r="G305" s="13" t="s">
        <v>706</v>
      </c>
      <c r="H305" s="13" t="s">
        <v>698</v>
      </c>
      <c r="I305" s="13">
        <v>1</v>
      </c>
      <c r="J305" s="13" t="s">
        <v>1025</v>
      </c>
      <c r="K305" s="30">
        <v>385</v>
      </c>
      <c r="L305" s="30">
        <v>1390000</v>
      </c>
      <c r="M305" s="13">
        <v>1</v>
      </c>
      <c r="N305" s="13" t="s">
        <v>1025</v>
      </c>
      <c r="O305" s="35">
        <v>19358699</v>
      </c>
      <c r="P305" s="35">
        <v>18321442</v>
      </c>
      <c r="Q305" s="13">
        <v>1</v>
      </c>
      <c r="R305" s="13" t="s">
        <v>1025</v>
      </c>
      <c r="S305" s="30">
        <v>255</v>
      </c>
      <c r="T305" s="30">
        <v>1800000</v>
      </c>
      <c r="U305" s="30">
        <v>3945709</v>
      </c>
      <c r="V305" s="30">
        <v>2477718716</v>
      </c>
      <c r="W305">
        <f t="shared" si="20"/>
        <v>1</v>
      </c>
      <c r="X305" t="b">
        <f t="shared" si="21"/>
        <v>1</v>
      </c>
      <c r="Y305" t="b">
        <f t="shared" si="22"/>
        <v>1</v>
      </c>
      <c r="Z305" t="b">
        <f t="shared" si="23"/>
        <v>1</v>
      </c>
      <c r="AA305" t="b">
        <f t="shared" si="24"/>
        <v>1</v>
      </c>
    </row>
    <row r="306" spans="1:27" ht="15" thickBot="1">
      <c r="A306" s="13" t="s">
        <v>192</v>
      </c>
      <c r="B306" s="13">
        <v>77</v>
      </c>
      <c r="C306" s="13" t="s">
        <v>224</v>
      </c>
      <c r="D306" s="13">
        <v>1</v>
      </c>
      <c r="E306" s="30" t="s">
        <v>1166</v>
      </c>
      <c r="F306" s="13">
        <v>30</v>
      </c>
      <c r="G306" s="13" t="s">
        <v>701</v>
      </c>
      <c r="H306" s="13" t="s">
        <v>707</v>
      </c>
      <c r="I306" s="13">
        <v>1</v>
      </c>
      <c r="J306" s="13" t="s">
        <v>1075</v>
      </c>
      <c r="K306" s="30">
        <v>1316</v>
      </c>
      <c r="L306" s="30">
        <v>16700</v>
      </c>
      <c r="M306" s="13">
        <v>1</v>
      </c>
      <c r="N306" s="13" t="s">
        <v>1026</v>
      </c>
      <c r="O306" s="35">
        <v>175159</v>
      </c>
      <c r="P306" s="35">
        <v>165319</v>
      </c>
      <c r="Q306" s="13">
        <v>1</v>
      </c>
      <c r="R306" s="13" t="s">
        <v>1075</v>
      </c>
      <c r="S306" s="30">
        <v>254</v>
      </c>
      <c r="T306" s="30">
        <v>15300</v>
      </c>
      <c r="U306" s="30">
        <v>3212</v>
      </c>
      <c r="V306" s="30">
        <v>778472</v>
      </c>
      <c r="W306">
        <f t="shared" si="20"/>
        <v>1</v>
      </c>
      <c r="X306" t="b">
        <f t="shared" si="21"/>
        <v>0</v>
      </c>
      <c r="Y306" t="b">
        <f t="shared" si="22"/>
        <v>0</v>
      </c>
      <c r="Z306" t="b">
        <f t="shared" si="23"/>
        <v>0</v>
      </c>
      <c r="AA306" t="b">
        <f t="shared" si="24"/>
        <v>0</v>
      </c>
    </row>
    <row r="307" spans="1:27" ht="27.6" thickBot="1">
      <c r="A307" s="13" t="s">
        <v>193</v>
      </c>
      <c r="B307" s="13" t="s">
        <v>1166</v>
      </c>
      <c r="C307" s="13" t="s">
        <v>224</v>
      </c>
      <c r="D307" s="13">
        <v>0</v>
      </c>
      <c r="E307" s="30" t="s">
        <v>1166</v>
      </c>
      <c r="F307" s="13" t="s">
        <v>1166</v>
      </c>
      <c r="G307" s="15"/>
      <c r="H307" s="15"/>
      <c r="I307" s="13">
        <v>0</v>
      </c>
      <c r="J307" s="15"/>
      <c r="K307" s="33">
        <v>0</v>
      </c>
      <c r="L307" s="33">
        <v>0</v>
      </c>
      <c r="M307" s="13">
        <v>0</v>
      </c>
      <c r="N307" s="15"/>
      <c r="O307" s="33">
        <v>0</v>
      </c>
      <c r="P307" s="33">
        <v>0</v>
      </c>
      <c r="Q307" s="15"/>
      <c r="R307" s="15"/>
      <c r="S307" s="33">
        <v>0</v>
      </c>
      <c r="T307" s="33">
        <v>0</v>
      </c>
      <c r="U307" s="33">
        <v>0</v>
      </c>
      <c r="V307" s="33">
        <v>0</v>
      </c>
      <c r="W307">
        <f t="shared" si="20"/>
        <v>1</v>
      </c>
      <c r="X307" t="b">
        <f t="shared" si="21"/>
        <v>0</v>
      </c>
      <c r="Y307" t="b">
        <f t="shared" si="22"/>
        <v>0</v>
      </c>
      <c r="Z307" t="b">
        <f t="shared" si="23"/>
        <v>0</v>
      </c>
      <c r="AA307" t="b">
        <f t="shared" si="24"/>
        <v>0</v>
      </c>
    </row>
    <row r="308" spans="1:27" ht="27.6" thickBot="1">
      <c r="A308" s="13" t="s">
        <v>194</v>
      </c>
      <c r="B308" s="13">
        <v>57</v>
      </c>
      <c r="C308" s="13" t="s">
        <v>224</v>
      </c>
      <c r="D308" s="13">
        <v>1</v>
      </c>
      <c r="E308" s="30">
        <v>75000000</v>
      </c>
      <c r="F308" s="13">
        <v>5</v>
      </c>
      <c r="G308" s="13" t="s">
        <v>664</v>
      </c>
      <c r="H308" s="13" t="s">
        <v>719</v>
      </c>
      <c r="I308" s="13">
        <v>1</v>
      </c>
      <c r="J308" s="13" t="s">
        <v>1027</v>
      </c>
      <c r="K308" s="30">
        <v>14900</v>
      </c>
      <c r="L308" s="30">
        <v>37200</v>
      </c>
      <c r="M308" s="13">
        <v>1</v>
      </c>
      <c r="N308" s="13" t="s">
        <v>1086</v>
      </c>
      <c r="O308" s="35">
        <v>205576</v>
      </c>
      <c r="P308" s="35">
        <v>192092</v>
      </c>
      <c r="Q308" s="13">
        <v>1</v>
      </c>
      <c r="R308" s="13" t="s">
        <v>1086</v>
      </c>
      <c r="S308" s="30">
        <v>234</v>
      </c>
      <c r="T308" s="30">
        <v>32300</v>
      </c>
      <c r="U308" s="30">
        <v>110086</v>
      </c>
      <c r="V308" s="30">
        <v>108949440</v>
      </c>
      <c r="W308">
        <f t="shared" si="20"/>
        <v>1</v>
      </c>
      <c r="X308" t="b">
        <f t="shared" si="21"/>
        <v>0</v>
      </c>
      <c r="Y308" t="b">
        <f t="shared" si="22"/>
        <v>0</v>
      </c>
      <c r="Z308" t="b">
        <f t="shared" si="23"/>
        <v>0</v>
      </c>
      <c r="AA308" t="b">
        <f t="shared" si="24"/>
        <v>0</v>
      </c>
    </row>
    <row r="309" spans="1:27" ht="27.6" thickBot="1">
      <c r="A309" s="13" t="s">
        <v>195</v>
      </c>
      <c r="B309" s="13" t="s">
        <v>1166</v>
      </c>
      <c r="C309" s="13" t="s">
        <v>224</v>
      </c>
      <c r="D309" s="13">
        <v>0</v>
      </c>
      <c r="E309" s="30" t="s">
        <v>1166</v>
      </c>
      <c r="F309" s="13" t="s">
        <v>1166</v>
      </c>
      <c r="G309" s="15"/>
      <c r="H309" s="15"/>
      <c r="I309" s="13">
        <v>0</v>
      </c>
      <c r="J309" s="15"/>
      <c r="K309" s="33">
        <v>0</v>
      </c>
      <c r="L309" s="33">
        <v>0</v>
      </c>
      <c r="M309" s="13">
        <v>0</v>
      </c>
      <c r="N309" s="15"/>
      <c r="O309" s="33">
        <v>0</v>
      </c>
      <c r="P309" s="33">
        <v>0</v>
      </c>
      <c r="Q309" s="15"/>
      <c r="R309" s="15"/>
      <c r="S309" s="33">
        <v>0</v>
      </c>
      <c r="T309" s="33">
        <v>0</v>
      </c>
      <c r="U309" s="33">
        <v>0</v>
      </c>
      <c r="V309" s="33">
        <v>0</v>
      </c>
      <c r="W309">
        <f t="shared" si="20"/>
        <v>1</v>
      </c>
      <c r="X309" t="b">
        <f t="shared" si="21"/>
        <v>0</v>
      </c>
      <c r="Y309" t="b">
        <f t="shared" si="22"/>
        <v>0</v>
      </c>
      <c r="Z309" t="b">
        <f t="shared" si="23"/>
        <v>0</v>
      </c>
      <c r="AA309" t="b">
        <f t="shared" si="24"/>
        <v>0</v>
      </c>
    </row>
    <row r="310" spans="1:27" ht="15" thickBot="1">
      <c r="A310" s="13" t="s">
        <v>196</v>
      </c>
      <c r="B310" s="13" t="s">
        <v>1166</v>
      </c>
      <c r="C310" s="13" t="s">
        <v>224</v>
      </c>
      <c r="D310" s="13">
        <v>0</v>
      </c>
      <c r="E310" s="30" t="s">
        <v>1166</v>
      </c>
      <c r="F310" s="13" t="s">
        <v>1166</v>
      </c>
      <c r="G310" s="15"/>
      <c r="H310" s="15"/>
      <c r="I310" s="13">
        <v>0</v>
      </c>
      <c r="J310" s="15"/>
      <c r="K310" s="33">
        <v>0</v>
      </c>
      <c r="L310" s="33">
        <v>0</v>
      </c>
      <c r="M310" s="13">
        <v>0</v>
      </c>
      <c r="N310" s="15"/>
      <c r="O310" s="33">
        <v>0</v>
      </c>
      <c r="P310" s="33">
        <v>0</v>
      </c>
      <c r="Q310" s="15"/>
      <c r="R310" s="15"/>
      <c r="S310" s="33">
        <v>0</v>
      </c>
      <c r="T310" s="33">
        <v>0</v>
      </c>
      <c r="U310" s="33">
        <v>0</v>
      </c>
      <c r="V310" s="33">
        <v>0</v>
      </c>
      <c r="W310">
        <f t="shared" si="20"/>
        <v>1</v>
      </c>
      <c r="X310" t="b">
        <f t="shared" si="21"/>
        <v>0</v>
      </c>
      <c r="Y310" t="b">
        <f t="shared" si="22"/>
        <v>0</v>
      </c>
      <c r="Z310" t="b">
        <f t="shared" si="23"/>
        <v>0</v>
      </c>
      <c r="AA310" t="b">
        <f t="shared" si="24"/>
        <v>0</v>
      </c>
    </row>
    <row r="311" spans="1:27" ht="27.6" thickBot="1">
      <c r="A311" s="13" t="s">
        <v>197</v>
      </c>
      <c r="B311" s="13" t="s">
        <v>1166</v>
      </c>
      <c r="C311" s="13" t="s">
        <v>224</v>
      </c>
      <c r="D311" s="13">
        <v>0</v>
      </c>
      <c r="E311" s="30" t="s">
        <v>1166</v>
      </c>
      <c r="F311" s="13" t="s">
        <v>1166</v>
      </c>
      <c r="G311" s="15"/>
      <c r="H311" s="15"/>
      <c r="I311" s="13">
        <v>0</v>
      </c>
      <c r="J311" s="15"/>
      <c r="K311" s="33">
        <v>0</v>
      </c>
      <c r="L311" s="33">
        <v>0</v>
      </c>
      <c r="M311" s="13">
        <v>0</v>
      </c>
      <c r="N311" s="15"/>
      <c r="O311" s="33">
        <v>0</v>
      </c>
      <c r="P311" s="33">
        <v>0</v>
      </c>
      <c r="Q311" s="15"/>
      <c r="R311" s="15"/>
      <c r="S311" s="33">
        <v>0</v>
      </c>
      <c r="T311" s="33">
        <v>0</v>
      </c>
      <c r="U311" s="33">
        <v>0</v>
      </c>
      <c r="V311" s="33">
        <v>0</v>
      </c>
      <c r="W311">
        <f t="shared" si="20"/>
        <v>1</v>
      </c>
      <c r="X311" t="b">
        <f t="shared" si="21"/>
        <v>0</v>
      </c>
      <c r="Y311" t="b">
        <f t="shared" si="22"/>
        <v>0</v>
      </c>
      <c r="Z311" t="b">
        <f t="shared" si="23"/>
        <v>0</v>
      </c>
      <c r="AA311" t="b">
        <f t="shared" si="24"/>
        <v>0</v>
      </c>
    </row>
    <row r="312" spans="1:27" ht="27.6" thickBot="1">
      <c r="A312" s="13" t="s">
        <v>198</v>
      </c>
      <c r="B312" s="13" t="s">
        <v>1166</v>
      </c>
      <c r="C312" s="13" t="s">
        <v>224</v>
      </c>
      <c r="D312" s="13">
        <v>1</v>
      </c>
      <c r="E312" s="30" t="s">
        <v>1166</v>
      </c>
      <c r="F312" s="13">
        <v>5</v>
      </c>
      <c r="G312" s="13" t="s">
        <v>664</v>
      </c>
      <c r="H312" s="13" t="s">
        <v>709</v>
      </c>
      <c r="I312" s="13">
        <v>0</v>
      </c>
      <c r="J312" s="15"/>
      <c r="K312" s="33">
        <v>0</v>
      </c>
      <c r="L312" s="33">
        <v>0</v>
      </c>
      <c r="M312" s="13">
        <v>1</v>
      </c>
      <c r="N312" s="13" t="s">
        <v>1028</v>
      </c>
      <c r="O312" s="35">
        <v>470792</v>
      </c>
      <c r="P312" s="35">
        <v>410713</v>
      </c>
      <c r="Q312" s="13">
        <v>1</v>
      </c>
      <c r="R312" s="13" t="s">
        <v>1093</v>
      </c>
      <c r="S312" s="30">
        <v>6</v>
      </c>
      <c r="T312" s="30">
        <v>1572</v>
      </c>
      <c r="U312" s="30">
        <v>158161</v>
      </c>
      <c r="V312" s="30">
        <v>160748280</v>
      </c>
      <c r="W312">
        <f t="shared" si="20"/>
        <v>1</v>
      </c>
      <c r="X312" t="b">
        <f t="shared" si="21"/>
        <v>0</v>
      </c>
      <c r="Y312" t="b">
        <f t="shared" si="22"/>
        <v>0</v>
      </c>
      <c r="Z312" t="b">
        <f t="shared" si="23"/>
        <v>0</v>
      </c>
      <c r="AA312" t="b">
        <f t="shared" si="24"/>
        <v>1</v>
      </c>
    </row>
    <row r="313" spans="1:27" ht="15" thickBot="1">
      <c r="A313" s="13" t="s">
        <v>199</v>
      </c>
      <c r="B313" s="13" t="s">
        <v>1166</v>
      </c>
      <c r="C313" s="13" t="s">
        <v>224</v>
      </c>
      <c r="D313" s="13">
        <v>0</v>
      </c>
      <c r="E313" s="30" t="s">
        <v>1166</v>
      </c>
      <c r="F313" s="13" t="s">
        <v>1166</v>
      </c>
      <c r="G313" s="15"/>
      <c r="H313" s="15"/>
      <c r="I313" s="13">
        <v>0</v>
      </c>
      <c r="J313" s="15"/>
      <c r="K313" s="33">
        <v>0</v>
      </c>
      <c r="L313" s="33">
        <v>0</v>
      </c>
      <c r="M313" s="13">
        <v>0</v>
      </c>
      <c r="N313" s="15"/>
      <c r="O313" s="33">
        <v>0</v>
      </c>
      <c r="P313" s="33">
        <v>0</v>
      </c>
      <c r="Q313" s="15"/>
      <c r="R313" s="15"/>
      <c r="S313" s="33">
        <v>0</v>
      </c>
      <c r="T313" s="33">
        <v>0</v>
      </c>
      <c r="U313" s="33">
        <v>0</v>
      </c>
      <c r="V313" s="33">
        <v>0</v>
      </c>
      <c r="W313">
        <f t="shared" si="20"/>
        <v>1</v>
      </c>
      <c r="X313" t="b">
        <f t="shared" si="21"/>
        <v>0</v>
      </c>
      <c r="Y313" t="b">
        <f t="shared" si="22"/>
        <v>0</v>
      </c>
      <c r="Z313" t="b">
        <f t="shared" si="23"/>
        <v>0</v>
      </c>
      <c r="AA313" t="b">
        <f t="shared" si="24"/>
        <v>0</v>
      </c>
    </row>
    <row r="314" spans="1:27" ht="15" thickBot="1">
      <c r="A314" s="13" t="s">
        <v>200</v>
      </c>
      <c r="B314" s="13" t="s">
        <v>1166</v>
      </c>
      <c r="C314" s="13" t="s">
        <v>224</v>
      </c>
      <c r="D314" s="13">
        <v>0</v>
      </c>
      <c r="E314" s="30" t="s">
        <v>1166</v>
      </c>
      <c r="F314" s="13" t="s">
        <v>1166</v>
      </c>
      <c r="G314" s="15"/>
      <c r="H314" s="15"/>
      <c r="I314" s="13">
        <v>0</v>
      </c>
      <c r="J314" s="15"/>
      <c r="K314" s="33">
        <v>0</v>
      </c>
      <c r="L314" s="33">
        <v>0</v>
      </c>
      <c r="M314" s="13">
        <v>0</v>
      </c>
      <c r="N314" s="15"/>
      <c r="O314" s="33">
        <v>0</v>
      </c>
      <c r="P314" s="33">
        <v>0</v>
      </c>
      <c r="Q314" s="15"/>
      <c r="R314" s="15"/>
      <c r="S314" s="33">
        <v>0</v>
      </c>
      <c r="T314" s="33">
        <v>0</v>
      </c>
      <c r="U314" s="33">
        <v>0</v>
      </c>
      <c r="V314" s="33">
        <v>0</v>
      </c>
      <c r="W314">
        <f t="shared" si="20"/>
        <v>1</v>
      </c>
      <c r="X314" t="b">
        <f t="shared" si="21"/>
        <v>0</v>
      </c>
      <c r="Y314" t="b">
        <f t="shared" si="22"/>
        <v>0</v>
      </c>
      <c r="Z314" t="b">
        <f t="shared" si="23"/>
        <v>0</v>
      </c>
      <c r="AA314" t="b">
        <f t="shared" si="24"/>
        <v>0</v>
      </c>
    </row>
    <row r="315" spans="1:27" ht="15" thickBot="1">
      <c r="A315" s="13" t="s">
        <v>201</v>
      </c>
      <c r="B315" s="13" t="s">
        <v>1166</v>
      </c>
      <c r="C315" s="13" t="s">
        <v>224</v>
      </c>
      <c r="D315" s="13">
        <v>0</v>
      </c>
      <c r="E315" s="30" t="s">
        <v>1166</v>
      </c>
      <c r="F315" s="13" t="s">
        <v>1166</v>
      </c>
      <c r="G315" s="15"/>
      <c r="H315" s="15"/>
      <c r="I315" s="13">
        <v>0</v>
      </c>
      <c r="J315" s="15"/>
      <c r="K315" s="33">
        <v>0</v>
      </c>
      <c r="L315" s="33">
        <v>0</v>
      </c>
      <c r="M315" s="13">
        <v>0</v>
      </c>
      <c r="N315" s="15"/>
      <c r="O315" s="33">
        <v>0</v>
      </c>
      <c r="P315" s="33">
        <v>0</v>
      </c>
      <c r="Q315" s="15"/>
      <c r="R315" s="15"/>
      <c r="S315" s="33">
        <v>0</v>
      </c>
      <c r="T315" s="33">
        <v>0</v>
      </c>
      <c r="U315" s="33">
        <v>0</v>
      </c>
      <c r="V315" s="33">
        <v>0</v>
      </c>
      <c r="W315">
        <f t="shared" si="20"/>
        <v>1</v>
      </c>
      <c r="X315" t="b">
        <f t="shared" si="21"/>
        <v>0</v>
      </c>
      <c r="Y315" t="b">
        <f t="shared" si="22"/>
        <v>0</v>
      </c>
      <c r="Z315" t="b">
        <f t="shared" si="23"/>
        <v>0</v>
      </c>
      <c r="AA315" t="b">
        <f t="shared" si="24"/>
        <v>0</v>
      </c>
    </row>
    <row r="316" spans="1:27" ht="27.6" thickBot="1">
      <c r="A316" s="13" t="s">
        <v>202</v>
      </c>
      <c r="B316" s="13" t="s">
        <v>1166</v>
      </c>
      <c r="C316" s="13" t="s">
        <v>224</v>
      </c>
      <c r="D316" s="13">
        <v>0</v>
      </c>
      <c r="E316" s="30" t="s">
        <v>1166</v>
      </c>
      <c r="F316" s="13" t="s">
        <v>1166</v>
      </c>
      <c r="G316" s="15"/>
      <c r="H316" s="15"/>
      <c r="I316" s="13">
        <v>0</v>
      </c>
      <c r="J316" s="15"/>
      <c r="K316" s="33">
        <v>0</v>
      </c>
      <c r="L316" s="33">
        <v>0</v>
      </c>
      <c r="M316" s="13">
        <v>0</v>
      </c>
      <c r="N316" s="15"/>
      <c r="O316" s="33">
        <v>0</v>
      </c>
      <c r="P316" s="33">
        <v>0</v>
      </c>
      <c r="Q316" s="15"/>
      <c r="R316" s="15"/>
      <c r="S316" s="33">
        <v>0</v>
      </c>
      <c r="T316" s="33">
        <v>0</v>
      </c>
      <c r="U316" s="33">
        <v>0</v>
      </c>
      <c r="V316" s="33">
        <v>0</v>
      </c>
      <c r="W316">
        <f t="shared" si="20"/>
        <v>1</v>
      </c>
      <c r="X316" t="b">
        <f t="shared" si="21"/>
        <v>0</v>
      </c>
      <c r="Y316" t="b">
        <f t="shared" si="22"/>
        <v>0</v>
      </c>
      <c r="Z316" t="b">
        <f t="shared" si="23"/>
        <v>0</v>
      </c>
      <c r="AA316" t="b">
        <f t="shared" si="24"/>
        <v>0</v>
      </c>
    </row>
    <row r="317" spans="1:27" ht="27.6" thickBot="1">
      <c r="A317" s="13" t="s">
        <v>203</v>
      </c>
      <c r="B317" s="13" t="s">
        <v>1166</v>
      </c>
      <c r="C317" s="13" t="s">
        <v>224</v>
      </c>
      <c r="D317" s="13">
        <v>1</v>
      </c>
      <c r="E317" s="30" t="s">
        <v>1166</v>
      </c>
      <c r="F317" s="13">
        <v>31</v>
      </c>
      <c r="G317" s="13" t="s">
        <v>707</v>
      </c>
      <c r="H317" s="13" t="s">
        <v>709</v>
      </c>
      <c r="I317" s="13">
        <v>0</v>
      </c>
      <c r="J317" s="15"/>
      <c r="K317" s="33">
        <v>0</v>
      </c>
      <c r="L317" s="33">
        <v>0</v>
      </c>
      <c r="M317" s="13">
        <v>1</v>
      </c>
      <c r="N317" s="13" t="s">
        <v>1096</v>
      </c>
      <c r="O317" s="35">
        <v>1079027</v>
      </c>
      <c r="P317" s="35">
        <v>1012740</v>
      </c>
      <c r="Q317" s="13">
        <v>1</v>
      </c>
      <c r="R317" s="13" t="s">
        <v>1045</v>
      </c>
      <c r="S317" s="30">
        <v>24</v>
      </c>
      <c r="T317" s="30">
        <v>1573</v>
      </c>
      <c r="U317" s="30">
        <v>278039</v>
      </c>
      <c r="V317" s="30">
        <v>147120559</v>
      </c>
      <c r="W317">
        <f t="shared" si="20"/>
        <v>1</v>
      </c>
      <c r="X317" t="b">
        <f t="shared" si="21"/>
        <v>0</v>
      </c>
      <c r="Y317" t="b">
        <f t="shared" si="22"/>
        <v>1</v>
      </c>
      <c r="Z317" t="b">
        <f t="shared" si="23"/>
        <v>0</v>
      </c>
      <c r="AA317" t="b">
        <f t="shared" si="24"/>
        <v>0</v>
      </c>
    </row>
    <row r="318" spans="1:27" ht="15" thickBot="1">
      <c r="A318" s="13" t="s">
        <v>204</v>
      </c>
      <c r="B318" s="13" t="s">
        <v>1166</v>
      </c>
      <c r="C318" s="13" t="s">
        <v>224</v>
      </c>
      <c r="D318" s="13">
        <v>0</v>
      </c>
      <c r="E318" s="30" t="s">
        <v>1166</v>
      </c>
      <c r="F318" s="13" t="s">
        <v>1166</v>
      </c>
      <c r="G318" s="15"/>
      <c r="H318" s="15"/>
      <c r="I318" s="13">
        <v>0</v>
      </c>
      <c r="J318" s="15"/>
      <c r="K318" s="33">
        <v>0</v>
      </c>
      <c r="L318" s="33">
        <v>0</v>
      </c>
      <c r="M318" s="13">
        <v>0</v>
      </c>
      <c r="N318" s="15"/>
      <c r="O318" s="33">
        <v>0</v>
      </c>
      <c r="P318" s="33">
        <v>0</v>
      </c>
      <c r="Q318" s="15"/>
      <c r="R318" s="15"/>
      <c r="S318" s="33">
        <v>0</v>
      </c>
      <c r="T318" s="33">
        <v>0</v>
      </c>
      <c r="U318" s="33">
        <v>0</v>
      </c>
      <c r="V318" s="33">
        <v>0</v>
      </c>
      <c r="W318">
        <f t="shared" si="20"/>
        <v>1</v>
      </c>
      <c r="X318" t="b">
        <f t="shared" si="21"/>
        <v>0</v>
      </c>
      <c r="Y318" t="b">
        <f t="shared" si="22"/>
        <v>0</v>
      </c>
      <c r="Z318" t="b">
        <f t="shared" si="23"/>
        <v>0</v>
      </c>
      <c r="AA318" t="b">
        <f t="shared" si="24"/>
        <v>0</v>
      </c>
    </row>
    <row r="319" spans="1:27" ht="27.6" thickBot="1">
      <c r="A319" s="13" t="s">
        <v>205</v>
      </c>
      <c r="B319" s="13" t="s">
        <v>1166</v>
      </c>
      <c r="C319" s="13" t="s">
        <v>224</v>
      </c>
      <c r="D319" s="13">
        <v>0</v>
      </c>
      <c r="E319" s="30" t="s">
        <v>1166</v>
      </c>
      <c r="F319" s="13" t="s">
        <v>1166</v>
      </c>
      <c r="G319" s="15"/>
      <c r="H319" s="15"/>
      <c r="I319" s="13">
        <v>0</v>
      </c>
      <c r="J319" s="15"/>
      <c r="K319" s="33">
        <v>0</v>
      </c>
      <c r="L319" s="33">
        <v>0</v>
      </c>
      <c r="M319" s="13">
        <v>0</v>
      </c>
      <c r="N319" s="15"/>
      <c r="O319" s="33">
        <v>0</v>
      </c>
      <c r="P319" s="33">
        <v>0</v>
      </c>
      <c r="Q319" s="15"/>
      <c r="R319" s="15"/>
      <c r="S319" s="33">
        <v>0</v>
      </c>
      <c r="T319" s="33">
        <v>0</v>
      </c>
      <c r="U319" s="33">
        <v>0</v>
      </c>
      <c r="V319" s="33">
        <v>0</v>
      </c>
      <c r="W319">
        <f t="shared" si="20"/>
        <v>1</v>
      </c>
      <c r="X319" t="b">
        <f t="shared" si="21"/>
        <v>0</v>
      </c>
      <c r="Y319" t="b">
        <f t="shared" si="22"/>
        <v>0</v>
      </c>
      <c r="Z319" t="b">
        <f t="shared" si="23"/>
        <v>0</v>
      </c>
      <c r="AA319" t="b">
        <f t="shared" si="24"/>
        <v>0</v>
      </c>
    </row>
    <row r="320" spans="1:27" ht="15" thickBot="1">
      <c r="A320" s="13" t="s">
        <v>206</v>
      </c>
      <c r="B320" s="13" t="s">
        <v>1166</v>
      </c>
      <c r="C320" s="13" t="s">
        <v>224</v>
      </c>
      <c r="D320" s="13">
        <v>1</v>
      </c>
      <c r="E320" s="30" t="s">
        <v>1166</v>
      </c>
      <c r="F320" s="13">
        <v>29</v>
      </c>
      <c r="G320" s="13" t="s">
        <v>707</v>
      </c>
      <c r="H320" s="13" t="s">
        <v>697</v>
      </c>
      <c r="I320" s="13">
        <v>1</v>
      </c>
      <c r="J320" s="13" t="s">
        <v>1101</v>
      </c>
      <c r="K320" s="30">
        <v>211</v>
      </c>
      <c r="L320" s="30">
        <v>481</v>
      </c>
      <c r="M320" s="13">
        <v>1</v>
      </c>
      <c r="N320" s="13" t="s">
        <v>1101</v>
      </c>
      <c r="O320" s="35">
        <v>376127</v>
      </c>
      <c r="P320" s="35">
        <v>338900</v>
      </c>
      <c r="Q320" s="13">
        <v>1</v>
      </c>
      <c r="R320" s="13" t="s">
        <v>1104</v>
      </c>
      <c r="S320" s="30">
        <v>83</v>
      </c>
      <c r="T320" s="30">
        <v>6170</v>
      </c>
      <c r="U320" s="30">
        <v>84701</v>
      </c>
      <c r="V320" s="30">
        <v>43030607</v>
      </c>
      <c r="W320">
        <f t="shared" si="20"/>
        <v>1</v>
      </c>
      <c r="X320" t="b">
        <f t="shared" si="21"/>
        <v>0</v>
      </c>
      <c r="Y320" t="b">
        <f t="shared" si="22"/>
        <v>0</v>
      </c>
      <c r="Z320" t="b">
        <f t="shared" si="23"/>
        <v>0</v>
      </c>
      <c r="AA320" t="b">
        <f t="shared" si="24"/>
        <v>0</v>
      </c>
    </row>
    <row r="321" spans="1:27" ht="15" thickBot="1">
      <c r="A321" s="13" t="s">
        <v>207</v>
      </c>
      <c r="B321" s="13" t="s">
        <v>1166</v>
      </c>
      <c r="C321" s="13" t="s">
        <v>224</v>
      </c>
      <c r="D321" s="13">
        <v>0</v>
      </c>
      <c r="E321" s="30" t="s">
        <v>1166</v>
      </c>
      <c r="F321" s="13" t="s">
        <v>1166</v>
      </c>
      <c r="G321" s="15"/>
      <c r="H321" s="15"/>
      <c r="I321" s="13">
        <v>0</v>
      </c>
      <c r="J321" s="15"/>
      <c r="K321" s="33">
        <v>0</v>
      </c>
      <c r="L321" s="33">
        <v>0</v>
      </c>
      <c r="M321" s="13">
        <v>0</v>
      </c>
      <c r="N321" s="15"/>
      <c r="O321" s="33">
        <v>0</v>
      </c>
      <c r="P321" s="33">
        <v>0</v>
      </c>
      <c r="Q321" s="15"/>
      <c r="R321" s="15"/>
      <c r="S321" s="33">
        <v>0</v>
      </c>
      <c r="T321" s="33">
        <v>0</v>
      </c>
      <c r="U321" s="33">
        <v>0</v>
      </c>
      <c r="V321" s="33">
        <v>0</v>
      </c>
      <c r="W321">
        <f t="shared" si="20"/>
        <v>1</v>
      </c>
      <c r="X321" t="b">
        <f t="shared" si="21"/>
        <v>0</v>
      </c>
      <c r="Y321" t="b">
        <f t="shared" si="22"/>
        <v>0</v>
      </c>
      <c r="Z321" t="b">
        <f t="shared" si="23"/>
        <v>0</v>
      </c>
      <c r="AA321" t="b">
        <f t="shared" si="24"/>
        <v>0</v>
      </c>
    </row>
    <row r="322" spans="1:27" ht="15" thickBot="1">
      <c r="A322" s="13" t="s">
        <v>208</v>
      </c>
      <c r="B322" s="13" t="s">
        <v>1166</v>
      </c>
      <c r="C322" s="13" t="s">
        <v>224</v>
      </c>
      <c r="D322" s="13">
        <v>1</v>
      </c>
      <c r="E322" s="30">
        <v>85000000</v>
      </c>
      <c r="F322" s="13">
        <v>5</v>
      </c>
      <c r="G322" s="13" t="s">
        <v>707</v>
      </c>
      <c r="H322" s="13" t="s">
        <v>665</v>
      </c>
      <c r="I322" s="13">
        <v>1</v>
      </c>
      <c r="J322" s="13" t="s">
        <v>1107</v>
      </c>
      <c r="K322" s="30">
        <v>2993</v>
      </c>
      <c r="L322" s="30">
        <v>107000</v>
      </c>
      <c r="M322" s="13">
        <v>1</v>
      </c>
      <c r="N322" s="13" t="s">
        <v>1107</v>
      </c>
      <c r="O322" s="35">
        <v>1820503</v>
      </c>
      <c r="P322" s="35">
        <v>1798635</v>
      </c>
      <c r="Q322" s="13">
        <v>1</v>
      </c>
      <c r="R322" s="13" t="s">
        <v>1107</v>
      </c>
      <c r="S322" s="30">
        <v>169</v>
      </c>
      <c r="T322" s="30">
        <v>126000</v>
      </c>
      <c r="U322" s="30">
        <v>53311</v>
      </c>
      <c r="V322" s="30">
        <v>39242581</v>
      </c>
      <c r="W322">
        <f t="shared" si="20"/>
        <v>1</v>
      </c>
      <c r="X322" t="b">
        <f t="shared" si="21"/>
        <v>0</v>
      </c>
      <c r="Y322" t="b">
        <f t="shared" si="22"/>
        <v>1</v>
      </c>
      <c r="Z322" t="b">
        <f t="shared" si="23"/>
        <v>0</v>
      </c>
      <c r="AA322" t="b">
        <f t="shared" si="24"/>
        <v>0</v>
      </c>
    </row>
    <row r="323" spans="1:27" ht="15" thickBot="1">
      <c r="A323" s="13" t="s">
        <v>209</v>
      </c>
      <c r="B323" s="13">
        <v>51</v>
      </c>
      <c r="C323" s="13" t="s">
        <v>224</v>
      </c>
      <c r="D323" s="13">
        <v>1</v>
      </c>
      <c r="E323" s="30">
        <v>67000000</v>
      </c>
      <c r="F323" s="13">
        <v>8</v>
      </c>
      <c r="G323" s="13" t="s">
        <v>707</v>
      </c>
      <c r="H323" s="13" t="s">
        <v>697</v>
      </c>
      <c r="I323" s="13">
        <v>1</v>
      </c>
      <c r="J323" s="13" t="s">
        <v>1079</v>
      </c>
      <c r="K323" s="30">
        <v>18000</v>
      </c>
      <c r="L323" s="30">
        <v>1700000</v>
      </c>
      <c r="M323" s="13">
        <v>1</v>
      </c>
      <c r="N323" s="13" t="s">
        <v>1079</v>
      </c>
      <c r="O323" s="35">
        <v>3712485</v>
      </c>
      <c r="P323" s="35">
        <v>3538547</v>
      </c>
      <c r="Q323" s="13">
        <v>1</v>
      </c>
      <c r="R323" s="13" t="s">
        <v>1079</v>
      </c>
      <c r="S323" s="30">
        <v>52</v>
      </c>
      <c r="T323" s="30">
        <v>2900000</v>
      </c>
      <c r="U323" s="30">
        <v>1155692</v>
      </c>
      <c r="V323" s="30">
        <v>878830925</v>
      </c>
      <c r="W323">
        <f t="shared" ref="W323:W386" si="25">IF(U323&lt;&gt;"",1,0)</f>
        <v>1</v>
      </c>
      <c r="X323" t="b">
        <f t="shared" ref="X323:X386" si="26">IF(L323&gt;=$AD$4,TRUE,FALSE)</f>
        <v>1</v>
      </c>
      <c r="Y323" t="b">
        <f t="shared" ref="Y323:Y386" si="27">IF(P323&gt;=$AD$5,TRUE,FALSE)</f>
        <v>1</v>
      </c>
      <c r="Z323" t="b">
        <f t="shared" ref="Z323:Z386" si="28">IF(T323&gt;=$AD$6,TRUE,FALSE)</f>
        <v>1</v>
      </c>
      <c r="AA323" t="b">
        <f t="shared" ref="AA323:AA386" si="29">IF(V323&gt;=$AD$7,TRUE,FALSE)</f>
        <v>1</v>
      </c>
    </row>
    <row r="324" spans="1:27" ht="15" thickBot="1">
      <c r="A324" s="13" t="s">
        <v>210</v>
      </c>
      <c r="B324" s="13">
        <v>92</v>
      </c>
      <c r="C324" s="13" t="s">
        <v>224</v>
      </c>
      <c r="D324" s="13">
        <v>1</v>
      </c>
      <c r="E324" s="30">
        <v>50000000</v>
      </c>
      <c r="F324" s="13">
        <v>57</v>
      </c>
      <c r="G324" s="13" t="s">
        <v>721</v>
      </c>
      <c r="H324" s="13" t="s">
        <v>857</v>
      </c>
      <c r="I324" s="13">
        <v>1</v>
      </c>
      <c r="J324" s="13" t="s">
        <v>1114</v>
      </c>
      <c r="K324" s="30">
        <v>3163</v>
      </c>
      <c r="L324" s="30">
        <v>142000</v>
      </c>
      <c r="M324" s="13">
        <v>1</v>
      </c>
      <c r="N324" s="13" t="s">
        <v>1080</v>
      </c>
      <c r="O324" s="35">
        <v>665740</v>
      </c>
      <c r="P324" s="35">
        <v>594151</v>
      </c>
      <c r="Q324" s="13">
        <v>1</v>
      </c>
      <c r="R324" s="15"/>
      <c r="S324" s="30">
        <v>434</v>
      </c>
      <c r="T324" s="30">
        <v>184000</v>
      </c>
      <c r="U324" s="30">
        <v>190738</v>
      </c>
      <c r="V324" s="30">
        <v>111434535</v>
      </c>
      <c r="W324">
        <f t="shared" si="25"/>
        <v>1</v>
      </c>
      <c r="X324" t="b">
        <f t="shared" si="26"/>
        <v>0</v>
      </c>
      <c r="Y324" t="b">
        <f t="shared" si="27"/>
        <v>0</v>
      </c>
      <c r="Z324" t="b">
        <f t="shared" si="28"/>
        <v>0</v>
      </c>
      <c r="AA324" t="b">
        <f t="shared" si="29"/>
        <v>0</v>
      </c>
    </row>
    <row r="325" spans="1:27" ht="15" thickBot="1">
      <c r="A325" s="13" t="s">
        <v>211</v>
      </c>
      <c r="B325" s="13">
        <v>55</v>
      </c>
      <c r="C325" s="13" t="s">
        <v>224</v>
      </c>
      <c r="D325" s="13">
        <v>1</v>
      </c>
      <c r="E325" s="30" t="s">
        <v>1166</v>
      </c>
      <c r="F325" s="13">
        <v>15</v>
      </c>
      <c r="G325" s="13" t="s">
        <v>690</v>
      </c>
      <c r="H325" s="13" t="s">
        <v>694</v>
      </c>
      <c r="I325" s="13">
        <v>1</v>
      </c>
      <c r="J325" s="13" t="s">
        <v>1081</v>
      </c>
      <c r="K325" s="30">
        <v>1072</v>
      </c>
      <c r="L325" s="30">
        <v>110000</v>
      </c>
      <c r="M325" s="13">
        <v>1</v>
      </c>
      <c r="N325" s="13" t="s">
        <v>1081</v>
      </c>
      <c r="O325" s="35">
        <v>845902</v>
      </c>
      <c r="P325" s="35">
        <v>766993</v>
      </c>
      <c r="Q325" s="13">
        <v>1</v>
      </c>
      <c r="R325" s="13" t="s">
        <v>1081</v>
      </c>
      <c r="S325" s="30">
        <v>574</v>
      </c>
      <c r="T325" s="30">
        <v>100000</v>
      </c>
      <c r="U325" s="30">
        <v>47812</v>
      </c>
      <c r="V325" s="30">
        <v>26631717</v>
      </c>
      <c r="W325">
        <f t="shared" si="25"/>
        <v>1</v>
      </c>
      <c r="X325" t="b">
        <f t="shared" si="26"/>
        <v>0</v>
      </c>
      <c r="Y325" t="b">
        <f t="shared" si="27"/>
        <v>0</v>
      </c>
      <c r="Z325" t="b">
        <f t="shared" si="28"/>
        <v>0</v>
      </c>
      <c r="AA325" t="b">
        <f t="shared" si="29"/>
        <v>0</v>
      </c>
    </row>
    <row r="326" spans="1:27" ht="15" thickBot="1">
      <c r="A326" s="13" t="s">
        <v>212</v>
      </c>
      <c r="B326" s="13" t="s">
        <v>1166</v>
      </c>
      <c r="C326" s="13" t="s">
        <v>224</v>
      </c>
      <c r="D326" s="13">
        <v>1</v>
      </c>
      <c r="E326" s="30">
        <v>40000000</v>
      </c>
      <c r="F326" s="13">
        <v>14</v>
      </c>
      <c r="G326" s="13" t="s">
        <v>709</v>
      </c>
      <c r="H326" s="13" t="s">
        <v>664</v>
      </c>
      <c r="I326" s="13">
        <v>1</v>
      </c>
      <c r="J326" s="13" t="s">
        <v>1122</v>
      </c>
      <c r="K326" s="30">
        <v>1087</v>
      </c>
      <c r="L326" s="30">
        <v>60300</v>
      </c>
      <c r="M326" s="13">
        <v>1</v>
      </c>
      <c r="N326" s="13" t="s">
        <v>1123</v>
      </c>
      <c r="O326" s="35">
        <v>1470495</v>
      </c>
      <c r="P326" s="35">
        <v>1245679</v>
      </c>
      <c r="Q326" s="13">
        <v>0</v>
      </c>
      <c r="R326" s="15"/>
      <c r="S326" s="33">
        <v>0</v>
      </c>
      <c r="T326" s="33">
        <v>0</v>
      </c>
      <c r="U326" s="30">
        <v>637613</v>
      </c>
      <c r="V326" s="30">
        <v>785382471</v>
      </c>
      <c r="W326">
        <f t="shared" si="25"/>
        <v>1</v>
      </c>
      <c r="X326" t="b">
        <f t="shared" si="26"/>
        <v>0</v>
      </c>
      <c r="Y326" t="b">
        <f t="shared" si="27"/>
        <v>1</v>
      </c>
      <c r="Z326" t="b">
        <f t="shared" si="28"/>
        <v>0</v>
      </c>
      <c r="AA326" t="b">
        <f t="shared" si="29"/>
        <v>1</v>
      </c>
    </row>
    <row r="327" spans="1:27" ht="15" thickBot="1">
      <c r="A327" s="13" t="s">
        <v>213</v>
      </c>
      <c r="B327" s="13">
        <v>40</v>
      </c>
      <c r="C327" s="13" t="s">
        <v>224</v>
      </c>
      <c r="D327" s="13">
        <v>1</v>
      </c>
      <c r="E327" s="30">
        <v>75000000</v>
      </c>
      <c r="F327" s="13">
        <v>9</v>
      </c>
      <c r="G327" s="13" t="s">
        <v>707</v>
      </c>
      <c r="H327" s="13" t="s">
        <v>664</v>
      </c>
      <c r="I327" s="13">
        <v>1</v>
      </c>
      <c r="J327" s="13" t="s">
        <v>1035</v>
      </c>
      <c r="K327" s="30">
        <v>5800</v>
      </c>
      <c r="L327" s="30">
        <v>12400000</v>
      </c>
      <c r="M327" s="13">
        <v>1</v>
      </c>
      <c r="N327" s="13" t="s">
        <v>1035</v>
      </c>
      <c r="O327" s="35">
        <v>43991825</v>
      </c>
      <c r="P327" s="35">
        <v>41511980</v>
      </c>
      <c r="Q327" s="13">
        <v>1</v>
      </c>
      <c r="R327" s="13" t="s">
        <v>1035</v>
      </c>
      <c r="S327" s="30">
        <v>91</v>
      </c>
      <c r="T327" s="30">
        <v>8200000</v>
      </c>
      <c r="U327" s="30">
        <v>4888113</v>
      </c>
      <c r="V327" s="30">
        <v>2963763023</v>
      </c>
      <c r="W327">
        <f t="shared" si="25"/>
        <v>1</v>
      </c>
      <c r="X327" t="b">
        <f t="shared" si="26"/>
        <v>1</v>
      </c>
      <c r="Y327" t="b">
        <f t="shared" si="27"/>
        <v>1</v>
      </c>
      <c r="Z327" t="b">
        <f t="shared" si="28"/>
        <v>1</v>
      </c>
      <c r="AA327" t="b">
        <f t="shared" si="29"/>
        <v>1</v>
      </c>
    </row>
    <row r="328" spans="1:27" ht="27.6" thickBot="1">
      <c r="A328" s="13" t="s">
        <v>214</v>
      </c>
      <c r="B328" s="13">
        <v>73</v>
      </c>
      <c r="C328" s="13" t="s">
        <v>224</v>
      </c>
      <c r="D328" s="13">
        <v>1</v>
      </c>
      <c r="E328" s="30">
        <v>75000000</v>
      </c>
      <c r="F328" s="13">
        <v>40</v>
      </c>
      <c r="G328" s="13" t="s">
        <v>709</v>
      </c>
      <c r="H328" s="13" t="s">
        <v>707</v>
      </c>
      <c r="I328" s="13">
        <v>1</v>
      </c>
      <c r="J328" s="13" t="s">
        <v>1082</v>
      </c>
      <c r="K328" s="30">
        <v>1255</v>
      </c>
      <c r="L328" s="30">
        <v>43900</v>
      </c>
      <c r="M328" s="13">
        <v>1</v>
      </c>
      <c r="N328" s="13" t="s">
        <v>1132</v>
      </c>
      <c r="O328" s="35">
        <v>1254376</v>
      </c>
      <c r="P328" s="35">
        <v>1051413</v>
      </c>
      <c r="Q328" s="13">
        <v>1</v>
      </c>
      <c r="R328" s="13" t="s">
        <v>1132</v>
      </c>
      <c r="S328" s="30">
        <v>103</v>
      </c>
      <c r="T328" s="30">
        <v>30300</v>
      </c>
      <c r="U328" s="30">
        <v>102419</v>
      </c>
      <c r="V328" s="30">
        <v>87061308</v>
      </c>
      <c r="W328">
        <f t="shared" si="25"/>
        <v>1</v>
      </c>
      <c r="X328" t="b">
        <f t="shared" si="26"/>
        <v>0</v>
      </c>
      <c r="Y328" t="b">
        <f t="shared" si="27"/>
        <v>1</v>
      </c>
      <c r="Z328" t="b">
        <f t="shared" si="28"/>
        <v>0</v>
      </c>
      <c r="AA328" t="b">
        <f t="shared" si="29"/>
        <v>0</v>
      </c>
    </row>
    <row r="329" spans="1:27" ht="27.6" thickBot="1">
      <c r="A329" s="13" t="s">
        <v>215</v>
      </c>
      <c r="B329" s="13">
        <v>56</v>
      </c>
      <c r="C329" s="13" t="s">
        <v>224</v>
      </c>
      <c r="D329" s="13">
        <v>1</v>
      </c>
      <c r="E329" s="30">
        <v>25000000</v>
      </c>
      <c r="F329" s="13">
        <v>8</v>
      </c>
      <c r="G329" s="13" t="s">
        <v>707</v>
      </c>
      <c r="H329" s="13" t="s">
        <v>664</v>
      </c>
      <c r="I329" s="13">
        <v>1</v>
      </c>
      <c r="J329" s="13" t="s">
        <v>1136</v>
      </c>
      <c r="K329" s="30">
        <v>6771</v>
      </c>
      <c r="L329" s="30">
        <v>292000</v>
      </c>
      <c r="M329" s="13">
        <v>1</v>
      </c>
      <c r="N329" s="13" t="s">
        <v>1137</v>
      </c>
      <c r="O329" s="35">
        <v>679563</v>
      </c>
      <c r="P329" s="35">
        <v>668451</v>
      </c>
      <c r="Q329" s="13">
        <v>1</v>
      </c>
      <c r="R329" s="13" t="s">
        <v>1140</v>
      </c>
      <c r="S329" s="30">
        <v>2428</v>
      </c>
      <c r="T329" s="30">
        <v>400000</v>
      </c>
      <c r="U329" s="30">
        <v>3310</v>
      </c>
      <c r="V329" s="30">
        <v>443305</v>
      </c>
      <c r="W329">
        <f t="shared" si="25"/>
        <v>1</v>
      </c>
      <c r="X329" t="b">
        <f t="shared" si="26"/>
        <v>1</v>
      </c>
      <c r="Y329" t="b">
        <f t="shared" si="27"/>
        <v>0</v>
      </c>
      <c r="Z329" t="b">
        <f t="shared" si="28"/>
        <v>0</v>
      </c>
      <c r="AA329" t="b">
        <f t="shared" si="29"/>
        <v>0</v>
      </c>
    </row>
    <row r="330" spans="1:27" ht="27.6" thickBot="1">
      <c r="A330" s="13" t="s">
        <v>216</v>
      </c>
      <c r="B330" s="13" t="s">
        <v>1166</v>
      </c>
      <c r="C330" s="13" t="s">
        <v>224</v>
      </c>
      <c r="D330" s="13">
        <v>0</v>
      </c>
      <c r="E330" s="30" t="s">
        <v>1166</v>
      </c>
      <c r="F330" s="13" t="s">
        <v>1166</v>
      </c>
      <c r="G330" s="15"/>
      <c r="H330" s="15"/>
      <c r="I330" s="13">
        <v>0</v>
      </c>
      <c r="J330" s="15"/>
      <c r="K330" s="33">
        <v>0</v>
      </c>
      <c r="L330" s="33">
        <v>0</v>
      </c>
      <c r="M330" s="13">
        <v>0</v>
      </c>
      <c r="N330" s="15"/>
      <c r="O330" s="33">
        <v>0</v>
      </c>
      <c r="P330" s="33">
        <v>0</v>
      </c>
      <c r="Q330" s="15"/>
      <c r="R330" s="15"/>
      <c r="S330" s="33">
        <v>0</v>
      </c>
      <c r="T330" s="33">
        <v>0</v>
      </c>
      <c r="U330" s="33">
        <v>0</v>
      </c>
      <c r="V330" s="33">
        <v>0</v>
      </c>
      <c r="W330">
        <f t="shared" si="25"/>
        <v>1</v>
      </c>
      <c r="X330" t="b">
        <f t="shared" si="26"/>
        <v>0</v>
      </c>
      <c r="Y330" t="b">
        <f t="shared" si="27"/>
        <v>0</v>
      </c>
      <c r="Z330" t="b">
        <f t="shared" si="28"/>
        <v>0</v>
      </c>
      <c r="AA330" t="b">
        <f t="shared" si="29"/>
        <v>0</v>
      </c>
    </row>
    <row r="331" spans="1:27" ht="27.6" thickBot="1">
      <c r="A331" s="13" t="s">
        <v>217</v>
      </c>
      <c r="B331" s="13" t="s">
        <v>1166</v>
      </c>
      <c r="C331" s="13" t="s">
        <v>224</v>
      </c>
      <c r="D331" s="13">
        <v>0</v>
      </c>
      <c r="E331" s="30" t="s">
        <v>1166</v>
      </c>
      <c r="F331" s="13" t="s">
        <v>1166</v>
      </c>
      <c r="G331" s="15"/>
      <c r="H331" s="15"/>
      <c r="I331" s="13">
        <v>0</v>
      </c>
      <c r="J331" s="15"/>
      <c r="K331" s="33">
        <v>0</v>
      </c>
      <c r="L331" s="33">
        <v>0</v>
      </c>
      <c r="M331" s="13">
        <v>0</v>
      </c>
      <c r="N331" s="15"/>
      <c r="O331" s="33">
        <v>0</v>
      </c>
      <c r="P331" s="33">
        <v>0</v>
      </c>
      <c r="Q331" s="15"/>
      <c r="R331" s="15"/>
      <c r="S331" s="33">
        <v>0</v>
      </c>
      <c r="T331" s="33">
        <v>0</v>
      </c>
      <c r="U331" s="33">
        <v>0</v>
      </c>
      <c r="V331" s="33">
        <v>0</v>
      </c>
      <c r="W331">
        <f t="shared" si="25"/>
        <v>1</v>
      </c>
      <c r="X331" t="b">
        <f t="shared" si="26"/>
        <v>0</v>
      </c>
      <c r="Y331" t="b">
        <f t="shared" si="27"/>
        <v>0</v>
      </c>
      <c r="Z331" t="b">
        <f t="shared" si="28"/>
        <v>0</v>
      </c>
      <c r="AA331" t="b">
        <f t="shared" si="29"/>
        <v>0</v>
      </c>
    </row>
    <row r="332" spans="1:27" ht="27.6" thickBot="1">
      <c r="A332" s="13" t="s">
        <v>218</v>
      </c>
      <c r="B332" s="13">
        <v>59</v>
      </c>
      <c r="C332" s="13" t="s">
        <v>224</v>
      </c>
      <c r="D332" s="13">
        <v>1</v>
      </c>
      <c r="E332" s="30">
        <v>12000000</v>
      </c>
      <c r="F332" s="13">
        <v>14</v>
      </c>
      <c r="G332" s="13" t="s">
        <v>1142</v>
      </c>
      <c r="H332" s="13" t="s">
        <v>1143</v>
      </c>
      <c r="I332" s="13">
        <v>1</v>
      </c>
      <c r="J332" s="13" t="s">
        <v>1144</v>
      </c>
      <c r="K332" s="30">
        <v>3970</v>
      </c>
      <c r="L332" s="30">
        <v>5160000</v>
      </c>
      <c r="M332" s="13">
        <v>1</v>
      </c>
      <c r="N332" s="13" t="s">
        <v>1145</v>
      </c>
      <c r="O332" s="35">
        <v>1751079</v>
      </c>
      <c r="P332" s="35">
        <v>1676018</v>
      </c>
      <c r="Q332" s="13">
        <v>1</v>
      </c>
      <c r="R332" s="13" t="s">
        <v>1148</v>
      </c>
      <c r="S332" s="30">
        <v>1681</v>
      </c>
      <c r="T332" s="30">
        <v>427000</v>
      </c>
      <c r="U332" s="30">
        <v>1634841</v>
      </c>
      <c r="V332" s="30">
        <v>776455667</v>
      </c>
      <c r="W332">
        <f t="shared" si="25"/>
        <v>1</v>
      </c>
      <c r="X332" t="b">
        <f t="shared" si="26"/>
        <v>1</v>
      </c>
      <c r="Y332" t="b">
        <f t="shared" si="27"/>
        <v>1</v>
      </c>
      <c r="Z332" t="b">
        <f t="shared" si="28"/>
        <v>0</v>
      </c>
      <c r="AA332" t="b">
        <f t="shared" si="29"/>
        <v>1</v>
      </c>
    </row>
    <row r="333" spans="1:27" ht="15" thickBot="1">
      <c r="A333" s="13" t="s">
        <v>219</v>
      </c>
      <c r="B333" s="13" t="s">
        <v>1166</v>
      </c>
      <c r="C333" s="13" t="s">
        <v>224</v>
      </c>
      <c r="D333" s="13">
        <v>0</v>
      </c>
      <c r="E333" s="30" t="s">
        <v>1166</v>
      </c>
      <c r="F333" s="13" t="s">
        <v>1166</v>
      </c>
      <c r="G333" s="15"/>
      <c r="H333" s="15"/>
      <c r="I333" s="13">
        <v>0</v>
      </c>
      <c r="J333" s="15"/>
      <c r="K333" s="33">
        <v>0</v>
      </c>
      <c r="L333" s="33">
        <v>0</v>
      </c>
      <c r="M333" s="13">
        <v>0</v>
      </c>
      <c r="N333" s="15"/>
      <c r="O333" s="33">
        <v>0</v>
      </c>
      <c r="P333" s="33">
        <v>0</v>
      </c>
      <c r="Q333" s="15"/>
      <c r="R333" s="15"/>
      <c r="S333" s="33">
        <v>0</v>
      </c>
      <c r="T333" s="33">
        <v>0</v>
      </c>
      <c r="U333" s="33">
        <v>0</v>
      </c>
      <c r="V333" s="33">
        <v>0</v>
      </c>
      <c r="W333">
        <f t="shared" si="25"/>
        <v>1</v>
      </c>
      <c r="X333" t="b">
        <f t="shared" si="26"/>
        <v>0</v>
      </c>
      <c r="Y333" t="b">
        <f t="shared" si="27"/>
        <v>0</v>
      </c>
      <c r="Z333" t="b">
        <f t="shared" si="28"/>
        <v>0</v>
      </c>
      <c r="AA333" t="b">
        <f t="shared" si="29"/>
        <v>0</v>
      </c>
    </row>
    <row r="334" spans="1:27" ht="27.6" thickBot="1">
      <c r="A334" s="13" t="s">
        <v>220</v>
      </c>
      <c r="B334" s="13" t="s">
        <v>1166</v>
      </c>
      <c r="C334" s="13" t="s">
        <v>224</v>
      </c>
      <c r="D334" s="13">
        <v>0</v>
      </c>
      <c r="E334" s="30" t="s">
        <v>1166</v>
      </c>
      <c r="F334" s="13" t="s">
        <v>1166</v>
      </c>
      <c r="G334" s="15"/>
      <c r="H334" s="15"/>
      <c r="I334" s="13">
        <v>0</v>
      </c>
      <c r="J334" s="15"/>
      <c r="K334" s="33">
        <v>0</v>
      </c>
      <c r="L334" s="33">
        <v>0</v>
      </c>
      <c r="M334" s="13">
        <v>0</v>
      </c>
      <c r="N334" s="15"/>
      <c r="O334" s="33">
        <v>0</v>
      </c>
      <c r="P334" s="33">
        <v>0</v>
      </c>
      <c r="Q334" s="15"/>
      <c r="R334" s="15"/>
      <c r="S334" s="33">
        <v>0</v>
      </c>
      <c r="T334" s="33">
        <v>0</v>
      </c>
      <c r="U334" s="33">
        <v>0</v>
      </c>
      <c r="V334" s="33">
        <v>0</v>
      </c>
      <c r="W334">
        <f t="shared" si="25"/>
        <v>1</v>
      </c>
      <c r="X334" t="b">
        <f t="shared" si="26"/>
        <v>0</v>
      </c>
      <c r="Y334" t="b">
        <f t="shared" si="27"/>
        <v>0</v>
      </c>
      <c r="Z334" t="b">
        <f t="shared" si="28"/>
        <v>0</v>
      </c>
      <c r="AA334" t="b">
        <f t="shared" si="29"/>
        <v>0</v>
      </c>
    </row>
    <row r="335" spans="1:27" ht="15" thickBot="1">
      <c r="A335" s="13" t="s">
        <v>221</v>
      </c>
      <c r="B335" s="13">
        <v>50</v>
      </c>
      <c r="C335" s="13" t="s">
        <v>224</v>
      </c>
      <c r="D335" s="13">
        <v>1</v>
      </c>
      <c r="E335" s="30">
        <v>10000000</v>
      </c>
      <c r="F335" s="13">
        <v>4</v>
      </c>
      <c r="G335" s="13" t="s">
        <v>665</v>
      </c>
      <c r="H335" s="15"/>
      <c r="I335" s="13">
        <v>0</v>
      </c>
      <c r="J335" s="15"/>
      <c r="K335" s="33">
        <v>0</v>
      </c>
      <c r="L335" s="33">
        <v>0</v>
      </c>
      <c r="M335" s="13">
        <v>1</v>
      </c>
      <c r="N335" s="13" t="s">
        <v>221</v>
      </c>
      <c r="O335" s="35">
        <v>77167622</v>
      </c>
      <c r="P335" s="35">
        <v>77047487</v>
      </c>
      <c r="Q335" s="13">
        <v>1</v>
      </c>
      <c r="R335" s="13" t="s">
        <v>1083</v>
      </c>
      <c r="S335" s="30">
        <v>531</v>
      </c>
      <c r="T335" s="30">
        <v>32900000</v>
      </c>
      <c r="U335" s="30">
        <v>5507320</v>
      </c>
      <c r="V335" s="30">
        <v>256924943</v>
      </c>
      <c r="W335">
        <f t="shared" si="25"/>
        <v>1</v>
      </c>
      <c r="X335" t="b">
        <f t="shared" si="26"/>
        <v>0</v>
      </c>
      <c r="Y335" t="b">
        <f t="shared" si="27"/>
        <v>1</v>
      </c>
      <c r="Z335" t="b">
        <f t="shared" si="28"/>
        <v>1</v>
      </c>
      <c r="AA335" t="b">
        <f t="shared" si="29"/>
        <v>1</v>
      </c>
    </row>
    <row r="336" spans="1:27" ht="27.6" thickBot="1">
      <c r="A336" s="13" t="s">
        <v>222</v>
      </c>
      <c r="B336" s="13">
        <v>86</v>
      </c>
      <c r="C336" s="13" t="s">
        <v>224</v>
      </c>
      <c r="D336" s="13">
        <v>1</v>
      </c>
      <c r="E336" s="30">
        <v>50000000</v>
      </c>
      <c r="F336" s="13">
        <v>98</v>
      </c>
      <c r="G336" s="13" t="s">
        <v>702</v>
      </c>
      <c r="H336" s="13" t="s">
        <v>1155</v>
      </c>
      <c r="I336" s="13">
        <v>1</v>
      </c>
      <c r="J336" s="13" t="s">
        <v>1084</v>
      </c>
      <c r="K336" s="30">
        <v>175</v>
      </c>
      <c r="L336" s="30">
        <v>672000</v>
      </c>
      <c r="M336" s="13">
        <v>1</v>
      </c>
      <c r="N336" s="13" t="s">
        <v>1084</v>
      </c>
      <c r="O336" s="35">
        <v>5412760</v>
      </c>
      <c r="P336" s="35">
        <v>4965742</v>
      </c>
      <c r="Q336" s="13">
        <v>1</v>
      </c>
      <c r="R336" s="13" t="s">
        <v>1157</v>
      </c>
      <c r="S336" s="30">
        <v>214</v>
      </c>
      <c r="T336" s="30">
        <v>508000</v>
      </c>
      <c r="U336" s="30">
        <v>366954</v>
      </c>
      <c r="V336" s="30">
        <v>247779482</v>
      </c>
      <c r="W336">
        <f t="shared" si="25"/>
        <v>1</v>
      </c>
      <c r="X336" t="b">
        <f t="shared" si="26"/>
        <v>1</v>
      </c>
      <c r="Y336" t="b">
        <f t="shared" si="27"/>
        <v>1</v>
      </c>
      <c r="Z336" t="b">
        <f t="shared" si="28"/>
        <v>1</v>
      </c>
      <c r="AA336" t="b">
        <f t="shared" si="29"/>
        <v>1</v>
      </c>
    </row>
    <row r="337" spans="1:27" ht="15" thickBot="1">
      <c r="A337" s="13" t="s">
        <v>223</v>
      </c>
      <c r="B337" s="13">
        <v>63</v>
      </c>
      <c r="C337" s="13" t="s">
        <v>224</v>
      </c>
      <c r="D337" s="13">
        <v>1</v>
      </c>
      <c r="E337" s="30" t="s">
        <v>1166</v>
      </c>
      <c r="F337" s="13">
        <v>90</v>
      </c>
      <c r="G337" s="13" t="s">
        <v>1159</v>
      </c>
      <c r="H337" s="15"/>
      <c r="I337" s="13">
        <v>1</v>
      </c>
      <c r="J337" s="13" t="s">
        <v>1160</v>
      </c>
      <c r="K337" s="30">
        <v>661</v>
      </c>
      <c r="L337" s="30">
        <v>39300</v>
      </c>
      <c r="M337" s="13">
        <v>1</v>
      </c>
      <c r="N337" s="13" t="s">
        <v>1085</v>
      </c>
      <c r="O337" s="35">
        <v>615184</v>
      </c>
      <c r="P337" s="35">
        <v>588436</v>
      </c>
      <c r="Q337" s="13">
        <v>1</v>
      </c>
      <c r="R337" s="13" t="s">
        <v>1085</v>
      </c>
      <c r="S337" s="30">
        <v>193</v>
      </c>
      <c r="T337" s="30">
        <v>154000</v>
      </c>
      <c r="U337" s="30">
        <v>110579</v>
      </c>
      <c r="V337" s="30">
        <v>22048519</v>
      </c>
      <c r="W337">
        <f t="shared" si="25"/>
        <v>1</v>
      </c>
      <c r="X337" t="b">
        <f t="shared" si="26"/>
        <v>0</v>
      </c>
      <c r="Y337" t="b">
        <f t="shared" si="27"/>
        <v>0</v>
      </c>
      <c r="Z337" t="b">
        <f t="shared" si="28"/>
        <v>0</v>
      </c>
      <c r="AA337" t="b">
        <f t="shared" si="29"/>
        <v>0</v>
      </c>
    </row>
    <row r="338" spans="1:27" ht="15" thickBot="1">
      <c r="A338" s="13" t="s">
        <v>1572</v>
      </c>
      <c r="B338" s="13" t="s">
        <v>1166</v>
      </c>
      <c r="C338" s="13" t="s">
        <v>1573</v>
      </c>
      <c r="D338" s="13">
        <v>1</v>
      </c>
      <c r="E338" s="30" t="s">
        <v>1166</v>
      </c>
      <c r="F338" s="13">
        <v>3</v>
      </c>
      <c r="G338" s="13" t="s">
        <v>702</v>
      </c>
      <c r="H338" s="15"/>
      <c r="I338" s="13">
        <v>1</v>
      </c>
      <c r="J338" s="13" t="s">
        <v>1574</v>
      </c>
      <c r="K338" s="30">
        <v>5378</v>
      </c>
      <c r="L338" s="30">
        <v>4785</v>
      </c>
      <c r="M338" s="13">
        <v>1</v>
      </c>
      <c r="N338" s="13" t="s">
        <v>1575</v>
      </c>
      <c r="O338" s="30">
        <v>10753</v>
      </c>
      <c r="P338" s="30">
        <v>11016</v>
      </c>
      <c r="Q338" s="13">
        <v>1</v>
      </c>
      <c r="R338" s="13" t="s">
        <v>1576</v>
      </c>
      <c r="S338" s="30">
        <v>610</v>
      </c>
      <c r="T338" s="30">
        <v>24800</v>
      </c>
      <c r="U338" s="30">
        <v>14028</v>
      </c>
      <c r="V338" s="30">
        <v>5205707</v>
      </c>
      <c r="W338">
        <f t="shared" si="25"/>
        <v>1</v>
      </c>
      <c r="X338" t="b">
        <f t="shared" si="26"/>
        <v>0</v>
      </c>
      <c r="Y338" t="b">
        <f t="shared" si="27"/>
        <v>0</v>
      </c>
      <c r="Z338" t="b">
        <f t="shared" si="28"/>
        <v>0</v>
      </c>
      <c r="AA338" t="b">
        <f t="shared" si="29"/>
        <v>0</v>
      </c>
    </row>
    <row r="339" spans="1:27" ht="15" thickBot="1">
      <c r="A339" s="13" t="s">
        <v>1577</v>
      </c>
      <c r="B339" s="13">
        <v>27</v>
      </c>
      <c r="C339" s="13" t="s">
        <v>1573</v>
      </c>
      <c r="D339" s="13">
        <v>1</v>
      </c>
      <c r="E339" s="30" t="s">
        <v>1166</v>
      </c>
      <c r="F339" s="13">
        <v>2</v>
      </c>
      <c r="G339" s="13" t="s">
        <v>702</v>
      </c>
      <c r="H339" s="15"/>
      <c r="I339" s="13">
        <v>1</v>
      </c>
      <c r="J339" s="13" t="s">
        <v>1578</v>
      </c>
      <c r="K339" s="30">
        <v>5548</v>
      </c>
      <c r="L339" s="30">
        <v>9275</v>
      </c>
      <c r="M339" s="13">
        <v>1</v>
      </c>
      <c r="N339" s="13" t="s">
        <v>1579</v>
      </c>
      <c r="O339" s="30">
        <v>31378</v>
      </c>
      <c r="P339" s="30">
        <v>31486</v>
      </c>
      <c r="Q339" s="13">
        <v>1</v>
      </c>
      <c r="R339" s="13" t="s">
        <v>1580</v>
      </c>
      <c r="S339" s="30">
        <v>1147</v>
      </c>
      <c r="T339" s="30">
        <v>26200</v>
      </c>
      <c r="U339" s="30">
        <v>15696</v>
      </c>
      <c r="V339" s="30">
        <v>6969431</v>
      </c>
      <c r="W339">
        <f t="shared" si="25"/>
        <v>1</v>
      </c>
      <c r="X339" t="b">
        <f t="shared" si="26"/>
        <v>0</v>
      </c>
      <c r="Y339" t="b">
        <f t="shared" si="27"/>
        <v>0</v>
      </c>
      <c r="Z339" t="b">
        <f t="shared" si="28"/>
        <v>0</v>
      </c>
      <c r="AA339" t="b">
        <f t="shared" si="29"/>
        <v>0</v>
      </c>
    </row>
    <row r="340" spans="1:27" ht="15" thickBot="1">
      <c r="A340" s="13" t="s">
        <v>1581</v>
      </c>
      <c r="B340" s="13" t="s">
        <v>1166</v>
      </c>
      <c r="C340" s="13" t="s">
        <v>1573</v>
      </c>
      <c r="D340" s="13">
        <v>1</v>
      </c>
      <c r="E340" s="30" t="s">
        <v>1166</v>
      </c>
      <c r="F340" s="13">
        <v>1</v>
      </c>
      <c r="G340" s="13" t="s">
        <v>702</v>
      </c>
      <c r="H340" s="15"/>
      <c r="I340" s="13">
        <v>1</v>
      </c>
      <c r="J340" s="13" t="s">
        <v>1582</v>
      </c>
      <c r="K340" s="30">
        <v>2440</v>
      </c>
      <c r="L340" s="30">
        <v>31100</v>
      </c>
      <c r="M340" s="13">
        <v>1</v>
      </c>
      <c r="N340" s="13" t="s">
        <v>1583</v>
      </c>
      <c r="O340" s="30">
        <v>115267</v>
      </c>
      <c r="P340" s="30">
        <v>116049</v>
      </c>
      <c r="Q340" s="13">
        <v>1</v>
      </c>
      <c r="R340" s="13" t="s">
        <v>1583</v>
      </c>
      <c r="S340" s="30">
        <v>627</v>
      </c>
      <c r="T340" s="30">
        <v>98100</v>
      </c>
      <c r="U340" s="30">
        <v>150775</v>
      </c>
      <c r="V340" s="30">
        <v>122414323</v>
      </c>
      <c r="W340">
        <f t="shared" si="25"/>
        <v>1</v>
      </c>
      <c r="X340" t="b">
        <f t="shared" si="26"/>
        <v>0</v>
      </c>
      <c r="Y340" t="b">
        <f t="shared" si="27"/>
        <v>0</v>
      </c>
      <c r="Z340" t="b">
        <f t="shared" si="28"/>
        <v>0</v>
      </c>
      <c r="AA340" t="b">
        <f t="shared" si="29"/>
        <v>0</v>
      </c>
    </row>
    <row r="341" spans="1:27" ht="27.6" thickBot="1">
      <c r="A341" s="13" t="s">
        <v>1584</v>
      </c>
      <c r="B341" s="13" t="s">
        <v>1166</v>
      </c>
      <c r="C341" s="13" t="s">
        <v>1573</v>
      </c>
      <c r="D341" s="13">
        <v>1</v>
      </c>
      <c r="E341" s="30" t="s">
        <v>1166</v>
      </c>
      <c r="F341" s="13">
        <v>1</v>
      </c>
      <c r="G341" s="13" t="s">
        <v>702</v>
      </c>
      <c r="H341" s="15"/>
      <c r="I341" s="13">
        <v>1</v>
      </c>
      <c r="J341" s="13" t="s">
        <v>1585</v>
      </c>
      <c r="K341" s="30">
        <v>871</v>
      </c>
      <c r="L341" s="30">
        <v>1390</v>
      </c>
      <c r="M341" s="13">
        <v>1</v>
      </c>
      <c r="N341" s="13" t="s">
        <v>1585</v>
      </c>
      <c r="O341" s="30">
        <v>28106</v>
      </c>
      <c r="P341" s="30">
        <v>28706</v>
      </c>
      <c r="Q341" s="13">
        <v>1</v>
      </c>
      <c r="R341" s="13" t="s">
        <v>1586</v>
      </c>
      <c r="S341" s="30">
        <v>124</v>
      </c>
      <c r="T341" s="30">
        <v>11600</v>
      </c>
      <c r="U341" s="30">
        <v>2454</v>
      </c>
      <c r="V341" s="30">
        <v>375697</v>
      </c>
      <c r="W341">
        <f t="shared" si="25"/>
        <v>1</v>
      </c>
      <c r="X341" t="b">
        <f t="shared" si="26"/>
        <v>0</v>
      </c>
      <c r="Y341" t="b">
        <f t="shared" si="27"/>
        <v>0</v>
      </c>
      <c r="Z341" t="b">
        <f t="shared" si="28"/>
        <v>0</v>
      </c>
      <c r="AA341" t="b">
        <f t="shared" si="29"/>
        <v>0</v>
      </c>
    </row>
    <row r="342" spans="1:27" ht="15" thickBot="1">
      <c r="A342" s="13" t="s">
        <v>275</v>
      </c>
      <c r="B342" s="13">
        <v>46</v>
      </c>
      <c r="C342" s="13" t="s">
        <v>1573</v>
      </c>
      <c r="D342" s="13">
        <v>1</v>
      </c>
      <c r="E342" s="30">
        <v>11000000</v>
      </c>
      <c r="F342" s="13">
        <v>14</v>
      </c>
      <c r="G342" s="13" t="s">
        <v>702</v>
      </c>
      <c r="H342" s="15"/>
      <c r="I342" s="13">
        <v>1</v>
      </c>
      <c r="J342" s="13" t="s">
        <v>1587</v>
      </c>
      <c r="K342" s="30">
        <v>7693</v>
      </c>
      <c r="L342" s="30">
        <v>4455000</v>
      </c>
      <c r="M342" s="13">
        <v>1</v>
      </c>
      <c r="N342" s="13" t="s">
        <v>1588</v>
      </c>
      <c r="O342" s="30">
        <v>7288538</v>
      </c>
      <c r="P342" s="30">
        <v>6624525</v>
      </c>
      <c r="Q342" s="13">
        <v>1</v>
      </c>
      <c r="R342" s="13" t="s">
        <v>1588</v>
      </c>
      <c r="S342" s="30">
        <v>752</v>
      </c>
      <c r="T342" s="30">
        <v>1400000</v>
      </c>
      <c r="U342" s="30">
        <v>931299</v>
      </c>
      <c r="V342" s="30">
        <v>627469303</v>
      </c>
      <c r="W342">
        <f t="shared" si="25"/>
        <v>1</v>
      </c>
      <c r="X342" t="b">
        <f t="shared" si="26"/>
        <v>1</v>
      </c>
      <c r="Y342" t="b">
        <f t="shared" si="27"/>
        <v>1</v>
      </c>
      <c r="Z342" t="b">
        <f t="shared" si="28"/>
        <v>1</v>
      </c>
      <c r="AA342" t="b">
        <f t="shared" si="29"/>
        <v>1</v>
      </c>
    </row>
    <row r="343" spans="1:27" ht="15" thickBot="1">
      <c r="A343" s="13" t="s">
        <v>1589</v>
      </c>
      <c r="B343" s="13">
        <v>44</v>
      </c>
      <c r="C343" s="13" t="s">
        <v>1590</v>
      </c>
      <c r="D343" s="13">
        <v>1</v>
      </c>
      <c r="E343" s="30" t="s">
        <v>1166</v>
      </c>
      <c r="F343" s="13">
        <v>12</v>
      </c>
      <c r="G343" s="13" t="s">
        <v>665</v>
      </c>
      <c r="H343" s="15"/>
      <c r="I343" s="13">
        <v>1</v>
      </c>
      <c r="J343" s="13" t="s">
        <v>1591</v>
      </c>
      <c r="K343" s="30">
        <v>94600</v>
      </c>
      <c r="L343" s="30">
        <v>4520000</v>
      </c>
      <c r="M343" s="13">
        <v>1</v>
      </c>
      <c r="N343" s="13" t="s">
        <v>1592</v>
      </c>
      <c r="O343" s="30">
        <v>3643479</v>
      </c>
      <c r="P343" s="30">
        <v>3660168</v>
      </c>
      <c r="Q343" s="13">
        <v>1</v>
      </c>
      <c r="R343" s="13" t="s">
        <v>1591</v>
      </c>
      <c r="S343" s="30">
        <v>29023</v>
      </c>
      <c r="T343" s="30">
        <v>15400000</v>
      </c>
      <c r="U343" s="30">
        <v>8265298</v>
      </c>
      <c r="V343" s="30">
        <v>3400453986</v>
      </c>
      <c r="W343">
        <f t="shared" si="25"/>
        <v>1</v>
      </c>
      <c r="X343" t="b">
        <f t="shared" si="26"/>
        <v>1</v>
      </c>
      <c r="Y343" t="b">
        <f t="shared" si="27"/>
        <v>1</v>
      </c>
      <c r="Z343" t="b">
        <f t="shared" si="28"/>
        <v>1</v>
      </c>
      <c r="AA343" t="b">
        <f t="shared" si="29"/>
        <v>1</v>
      </c>
    </row>
    <row r="344" spans="1:27" ht="15" thickBot="1">
      <c r="A344" s="13" t="s">
        <v>1593</v>
      </c>
      <c r="B344" s="13">
        <v>27</v>
      </c>
      <c r="C344" s="13" t="s">
        <v>1590</v>
      </c>
      <c r="D344" s="13">
        <v>1</v>
      </c>
      <c r="E344" s="30" t="s">
        <v>1166</v>
      </c>
      <c r="F344" s="13">
        <v>3</v>
      </c>
      <c r="G344" s="13" t="s">
        <v>665</v>
      </c>
      <c r="H344" s="13" t="s">
        <v>1168</v>
      </c>
      <c r="I344" s="13">
        <v>1</v>
      </c>
      <c r="J344" s="13" t="s">
        <v>1594</v>
      </c>
      <c r="K344" s="30">
        <v>13700</v>
      </c>
      <c r="L344" s="30">
        <v>3120000</v>
      </c>
      <c r="M344" s="13">
        <v>1</v>
      </c>
      <c r="N344" s="13" t="s">
        <v>1594</v>
      </c>
      <c r="O344" s="30">
        <v>1332822</v>
      </c>
      <c r="P344" s="30">
        <v>1352742</v>
      </c>
      <c r="Q344" s="13">
        <v>1</v>
      </c>
      <c r="R344" s="13" t="s">
        <v>1594</v>
      </c>
      <c r="S344" s="30">
        <v>1240</v>
      </c>
      <c r="T344" s="30">
        <v>9800000</v>
      </c>
      <c r="U344" s="30">
        <v>5972405</v>
      </c>
      <c r="V344" s="30">
        <v>2161885625</v>
      </c>
      <c r="W344">
        <f t="shared" si="25"/>
        <v>1</v>
      </c>
      <c r="X344" t="b">
        <f t="shared" si="26"/>
        <v>1</v>
      </c>
      <c r="Y344" t="b">
        <f t="shared" si="27"/>
        <v>1</v>
      </c>
      <c r="Z344" t="b">
        <f t="shared" si="28"/>
        <v>1</v>
      </c>
      <c r="AA344" t="b">
        <f t="shared" si="29"/>
        <v>1</v>
      </c>
    </row>
    <row r="345" spans="1:27" ht="15" thickBot="1">
      <c r="A345" s="13" t="s">
        <v>1595</v>
      </c>
      <c r="B345" s="13">
        <v>30</v>
      </c>
      <c r="C345" s="13" t="s">
        <v>1590</v>
      </c>
      <c r="D345" s="13">
        <v>1</v>
      </c>
      <c r="E345" s="30" t="s">
        <v>1166</v>
      </c>
      <c r="F345" s="13">
        <v>2</v>
      </c>
      <c r="G345" s="13" t="s">
        <v>707</v>
      </c>
      <c r="H345" s="13" t="s">
        <v>1174</v>
      </c>
      <c r="I345" s="13">
        <v>1</v>
      </c>
      <c r="J345" s="13" t="s">
        <v>1596</v>
      </c>
      <c r="K345" s="30">
        <v>4878</v>
      </c>
      <c r="L345" s="30">
        <v>18900</v>
      </c>
      <c r="M345" s="13">
        <v>1</v>
      </c>
      <c r="N345" s="13" t="s">
        <v>1597</v>
      </c>
      <c r="O345" s="30">
        <v>21555</v>
      </c>
      <c r="P345" s="30">
        <v>21824</v>
      </c>
      <c r="Q345" s="13">
        <v>1</v>
      </c>
      <c r="R345" s="13" t="s">
        <v>1598</v>
      </c>
      <c r="S345" s="30">
        <v>714</v>
      </c>
      <c r="T345" s="30">
        <v>123000</v>
      </c>
      <c r="U345" s="30">
        <v>130358</v>
      </c>
      <c r="V345" s="30">
        <v>38754958</v>
      </c>
      <c r="W345">
        <f t="shared" si="25"/>
        <v>1</v>
      </c>
      <c r="X345" t="b">
        <f t="shared" si="26"/>
        <v>0</v>
      </c>
      <c r="Y345" t="b">
        <f t="shared" si="27"/>
        <v>0</v>
      </c>
      <c r="Z345" t="b">
        <f t="shared" si="28"/>
        <v>0</v>
      </c>
      <c r="AA345" t="b">
        <f t="shared" si="29"/>
        <v>0</v>
      </c>
    </row>
    <row r="346" spans="1:27" ht="15" thickBot="1">
      <c r="A346" s="13" t="s">
        <v>1599</v>
      </c>
      <c r="B346" s="13">
        <v>31</v>
      </c>
      <c r="C346" s="13" t="s">
        <v>1590</v>
      </c>
      <c r="D346" s="13">
        <v>1</v>
      </c>
      <c r="E346" s="30" t="s">
        <v>1166</v>
      </c>
      <c r="F346" s="13" t="s">
        <v>1166</v>
      </c>
      <c r="G346" s="13" t="s">
        <v>665</v>
      </c>
      <c r="H346" s="15"/>
      <c r="I346" s="13">
        <v>1</v>
      </c>
      <c r="J346" s="13" t="s">
        <v>1600</v>
      </c>
      <c r="K346" s="30">
        <v>41100</v>
      </c>
      <c r="L346" s="30">
        <v>25400</v>
      </c>
      <c r="M346" s="13">
        <v>1</v>
      </c>
      <c r="N346" s="13" t="s">
        <v>1600</v>
      </c>
      <c r="O346" s="30">
        <v>12944</v>
      </c>
      <c r="P346" s="30">
        <v>13007</v>
      </c>
      <c r="Q346" s="13">
        <v>1</v>
      </c>
      <c r="R346" s="13" t="s">
        <v>1600</v>
      </c>
      <c r="S346" s="30">
        <v>34</v>
      </c>
      <c r="T346" s="30">
        <v>21600</v>
      </c>
      <c r="U346" s="30">
        <v>7434</v>
      </c>
      <c r="V346" s="30">
        <v>517395</v>
      </c>
      <c r="W346">
        <f t="shared" si="25"/>
        <v>1</v>
      </c>
      <c r="X346" t="b">
        <f t="shared" si="26"/>
        <v>0</v>
      </c>
      <c r="Y346" t="b">
        <f t="shared" si="27"/>
        <v>0</v>
      </c>
      <c r="Z346" t="b">
        <f t="shared" si="28"/>
        <v>0</v>
      </c>
      <c r="AA346" t="b">
        <f t="shared" si="29"/>
        <v>0</v>
      </c>
    </row>
    <row r="347" spans="1:27" ht="15" thickBot="1">
      <c r="A347" s="13" t="s">
        <v>1601</v>
      </c>
      <c r="B347" s="13">
        <v>18</v>
      </c>
      <c r="C347" s="13" t="s">
        <v>1590</v>
      </c>
      <c r="D347" s="13">
        <v>1</v>
      </c>
      <c r="E347" s="30" t="s">
        <v>1166</v>
      </c>
      <c r="F347" s="13">
        <v>1</v>
      </c>
      <c r="G347" s="13" t="s">
        <v>664</v>
      </c>
      <c r="H347" s="15"/>
      <c r="I347" s="13">
        <v>1</v>
      </c>
      <c r="J347" s="13" t="s">
        <v>1602</v>
      </c>
      <c r="K347" s="30">
        <v>2970</v>
      </c>
      <c r="L347" s="30">
        <v>383000</v>
      </c>
      <c r="M347" s="13">
        <v>1</v>
      </c>
      <c r="N347" s="13" t="s">
        <v>1603</v>
      </c>
      <c r="O347" s="30">
        <v>177958</v>
      </c>
      <c r="P347" s="30">
        <v>189763</v>
      </c>
      <c r="Q347" s="13">
        <v>1</v>
      </c>
      <c r="R347" s="13" t="s">
        <v>1603</v>
      </c>
      <c r="S347" s="30">
        <v>21</v>
      </c>
      <c r="T347" s="30">
        <v>1400000</v>
      </c>
      <c r="U347" s="30">
        <v>569901</v>
      </c>
      <c r="V347" s="30">
        <v>29427121</v>
      </c>
      <c r="W347">
        <f t="shared" si="25"/>
        <v>1</v>
      </c>
      <c r="X347" t="b">
        <f t="shared" si="26"/>
        <v>1</v>
      </c>
      <c r="Y347" t="b">
        <f t="shared" si="27"/>
        <v>0</v>
      </c>
      <c r="Z347" t="b">
        <f t="shared" si="28"/>
        <v>1</v>
      </c>
      <c r="AA347" t="b">
        <f t="shared" si="29"/>
        <v>0</v>
      </c>
    </row>
    <row r="348" spans="1:27" ht="27.6" thickBot="1">
      <c r="A348" s="13" t="s">
        <v>1604</v>
      </c>
      <c r="B348" s="13">
        <v>28</v>
      </c>
      <c r="C348" s="13" t="s">
        <v>1590</v>
      </c>
      <c r="D348" s="13">
        <v>1</v>
      </c>
      <c r="E348" s="30" t="s">
        <v>1166</v>
      </c>
      <c r="F348" s="13">
        <v>2</v>
      </c>
      <c r="G348" s="13" t="s">
        <v>665</v>
      </c>
      <c r="H348" s="13" t="s">
        <v>1174</v>
      </c>
      <c r="I348" s="13">
        <v>1</v>
      </c>
      <c r="J348" s="13" t="s">
        <v>1605</v>
      </c>
      <c r="K348" s="30">
        <v>8737</v>
      </c>
      <c r="L348" s="30">
        <v>233000</v>
      </c>
      <c r="M348" s="13">
        <v>1</v>
      </c>
      <c r="N348" s="13" t="s">
        <v>1606</v>
      </c>
      <c r="O348" s="30">
        <v>859703</v>
      </c>
      <c r="P348" s="30">
        <v>922620</v>
      </c>
      <c r="Q348" s="13">
        <v>1</v>
      </c>
      <c r="R348" s="13" t="s">
        <v>1607</v>
      </c>
      <c r="S348" s="30">
        <v>27</v>
      </c>
      <c r="T348" s="30">
        <v>3600000</v>
      </c>
      <c r="U348" s="30">
        <v>506893</v>
      </c>
      <c r="V348" s="30">
        <v>151635474</v>
      </c>
      <c r="W348">
        <f t="shared" si="25"/>
        <v>1</v>
      </c>
      <c r="X348" t="b">
        <f t="shared" si="26"/>
        <v>1</v>
      </c>
      <c r="Y348" t="b">
        <f t="shared" si="27"/>
        <v>0</v>
      </c>
      <c r="Z348" t="b">
        <f t="shared" si="28"/>
        <v>1</v>
      </c>
      <c r="AA348" t="b">
        <f t="shared" si="29"/>
        <v>0</v>
      </c>
    </row>
    <row r="349" spans="1:27" ht="15" thickBot="1">
      <c r="A349" s="13" t="s">
        <v>1608</v>
      </c>
      <c r="B349" s="13">
        <v>33</v>
      </c>
      <c r="C349" s="13" t="s">
        <v>1590</v>
      </c>
      <c r="D349" s="13">
        <v>1</v>
      </c>
      <c r="E349" s="30" t="s">
        <v>1166</v>
      </c>
      <c r="F349" s="13">
        <v>5</v>
      </c>
      <c r="G349" s="13" t="s">
        <v>664</v>
      </c>
      <c r="H349" s="15"/>
      <c r="I349" s="13">
        <v>1</v>
      </c>
      <c r="J349" s="13" t="s">
        <v>1609</v>
      </c>
      <c r="K349" s="30">
        <v>1379</v>
      </c>
      <c r="L349" s="30">
        <v>5561</v>
      </c>
      <c r="M349" s="13">
        <v>1</v>
      </c>
      <c r="N349" s="13" t="s">
        <v>1608</v>
      </c>
      <c r="O349" s="30">
        <v>37380</v>
      </c>
      <c r="P349" s="30">
        <v>34542</v>
      </c>
      <c r="Q349" s="13">
        <v>1</v>
      </c>
      <c r="R349" s="13" t="s">
        <v>1610</v>
      </c>
      <c r="S349" s="30">
        <v>120</v>
      </c>
      <c r="T349" s="30">
        <v>7990</v>
      </c>
      <c r="U349" s="30">
        <v>46373</v>
      </c>
      <c r="V349" s="30">
        <v>2216281</v>
      </c>
      <c r="W349">
        <f t="shared" si="25"/>
        <v>1</v>
      </c>
      <c r="X349" t="b">
        <f t="shared" si="26"/>
        <v>0</v>
      </c>
      <c r="Y349" t="b">
        <f t="shared" si="27"/>
        <v>0</v>
      </c>
      <c r="Z349" t="b">
        <f t="shared" si="28"/>
        <v>0</v>
      </c>
      <c r="AA349" t="b">
        <f t="shared" si="29"/>
        <v>0</v>
      </c>
    </row>
    <row r="350" spans="1:27" ht="27.6" thickBot="1">
      <c r="A350" s="13" t="s">
        <v>1611</v>
      </c>
      <c r="B350" s="13">
        <v>50</v>
      </c>
      <c r="C350" s="13" t="s">
        <v>1590</v>
      </c>
      <c r="D350" s="13">
        <v>1</v>
      </c>
      <c r="E350" s="30" t="s">
        <v>1166</v>
      </c>
      <c r="F350" s="13">
        <v>12</v>
      </c>
      <c r="G350" s="13" t="s">
        <v>665</v>
      </c>
      <c r="H350" s="15"/>
      <c r="I350" s="13">
        <v>1</v>
      </c>
      <c r="J350" s="13" t="s">
        <v>1612</v>
      </c>
      <c r="K350" s="30">
        <v>29700</v>
      </c>
      <c r="L350" s="30">
        <v>3700000</v>
      </c>
      <c r="M350" s="13">
        <v>1</v>
      </c>
      <c r="N350" s="13" t="s">
        <v>1613</v>
      </c>
      <c r="O350" s="30">
        <v>3769440</v>
      </c>
      <c r="P350" s="30">
        <v>3720619</v>
      </c>
      <c r="Q350" s="13">
        <v>1</v>
      </c>
      <c r="R350" s="13" t="s">
        <v>1614</v>
      </c>
      <c r="S350" s="30">
        <v>3250</v>
      </c>
      <c r="T350" s="30">
        <v>1800000</v>
      </c>
      <c r="U350" s="30">
        <v>785066</v>
      </c>
      <c r="V350" s="30">
        <v>442153056</v>
      </c>
      <c r="W350">
        <f t="shared" si="25"/>
        <v>1</v>
      </c>
      <c r="X350" t="b">
        <f t="shared" si="26"/>
        <v>1</v>
      </c>
      <c r="Y350" t="b">
        <f t="shared" si="27"/>
        <v>1</v>
      </c>
      <c r="Z350" t="b">
        <f t="shared" si="28"/>
        <v>1</v>
      </c>
      <c r="AA350" t="b">
        <f t="shared" si="29"/>
        <v>1</v>
      </c>
    </row>
    <row r="351" spans="1:27" ht="27.6" thickBot="1">
      <c r="A351" s="13" t="s">
        <v>1615</v>
      </c>
      <c r="B351" s="13">
        <v>22</v>
      </c>
      <c r="C351" s="13" t="s">
        <v>1590</v>
      </c>
      <c r="D351" s="13">
        <v>1</v>
      </c>
      <c r="E351" s="30" t="s">
        <v>1166</v>
      </c>
      <c r="F351" s="13">
        <v>1</v>
      </c>
      <c r="G351" s="13" t="s">
        <v>664</v>
      </c>
      <c r="H351" s="13" t="s">
        <v>707</v>
      </c>
      <c r="I351" s="13">
        <v>1</v>
      </c>
      <c r="J351" s="13" t="s">
        <v>1616</v>
      </c>
      <c r="K351" s="30">
        <v>12800</v>
      </c>
      <c r="L351" s="30">
        <v>8330000</v>
      </c>
      <c r="M351" s="13">
        <v>1</v>
      </c>
      <c r="N351" s="13" t="s">
        <v>1617</v>
      </c>
      <c r="O351" s="30">
        <v>2964594</v>
      </c>
      <c r="P351" s="30">
        <v>3012967</v>
      </c>
      <c r="Q351" s="13">
        <v>1</v>
      </c>
      <c r="R351" s="13" t="s">
        <v>1618</v>
      </c>
      <c r="S351" s="30">
        <v>1998</v>
      </c>
      <c r="T351" s="30">
        <v>33100000</v>
      </c>
      <c r="U351" s="30">
        <v>10168053</v>
      </c>
      <c r="V351" s="30">
        <v>3520256281</v>
      </c>
      <c r="W351">
        <f t="shared" si="25"/>
        <v>1</v>
      </c>
      <c r="X351" t="b">
        <f t="shared" si="26"/>
        <v>1</v>
      </c>
      <c r="Y351" t="b">
        <f t="shared" si="27"/>
        <v>1</v>
      </c>
      <c r="Z351" t="b">
        <f t="shared" si="28"/>
        <v>1</v>
      </c>
      <c r="AA351" t="b">
        <f t="shared" si="29"/>
        <v>1</v>
      </c>
    </row>
    <row r="352" spans="1:27" ht="27.6" thickBot="1">
      <c r="A352" s="13" t="s">
        <v>1619</v>
      </c>
      <c r="B352" s="13" t="s">
        <v>1166</v>
      </c>
      <c r="C352" s="13" t="s">
        <v>1590</v>
      </c>
      <c r="D352" s="13">
        <v>1</v>
      </c>
      <c r="E352" s="30">
        <v>4000000</v>
      </c>
      <c r="F352" s="13">
        <v>8</v>
      </c>
      <c r="G352" s="13" t="s">
        <v>698</v>
      </c>
      <c r="H352" s="15"/>
      <c r="I352" s="13">
        <v>1</v>
      </c>
      <c r="J352" s="13" t="s">
        <v>1620</v>
      </c>
      <c r="K352" s="30">
        <v>1746</v>
      </c>
      <c r="L352" s="30">
        <v>128000</v>
      </c>
      <c r="M352" s="13">
        <v>1</v>
      </c>
      <c r="N352" s="13" t="s">
        <v>1621</v>
      </c>
      <c r="O352" s="30">
        <v>1783620</v>
      </c>
      <c r="P352" s="30">
        <v>1619313</v>
      </c>
      <c r="Q352" s="13">
        <v>1</v>
      </c>
      <c r="R352" s="13" t="s">
        <v>1622</v>
      </c>
      <c r="S352" s="30">
        <v>516</v>
      </c>
      <c r="T352" s="30">
        <v>83700</v>
      </c>
      <c r="U352" s="33">
        <v>0</v>
      </c>
      <c r="V352" s="30">
        <v>162394781</v>
      </c>
      <c r="W352">
        <f t="shared" si="25"/>
        <v>1</v>
      </c>
      <c r="X352" t="b">
        <f t="shared" si="26"/>
        <v>0</v>
      </c>
      <c r="Y352" t="b">
        <f t="shared" si="27"/>
        <v>1</v>
      </c>
      <c r="Z352" t="b">
        <f t="shared" si="28"/>
        <v>0</v>
      </c>
      <c r="AA352" t="b">
        <f t="shared" si="29"/>
        <v>1</v>
      </c>
    </row>
    <row r="353" spans="1:27" ht="27.6" thickBot="1">
      <c r="A353" s="13" t="s">
        <v>1623</v>
      </c>
      <c r="B353" s="13">
        <v>21</v>
      </c>
      <c r="C353" s="13" t="s">
        <v>1590</v>
      </c>
      <c r="D353" s="13">
        <v>1</v>
      </c>
      <c r="E353" s="30" t="s">
        <v>1166</v>
      </c>
      <c r="F353" s="13">
        <v>1</v>
      </c>
      <c r="G353" s="13" t="s">
        <v>665</v>
      </c>
      <c r="H353" s="15"/>
      <c r="I353" s="13">
        <v>1</v>
      </c>
      <c r="J353" s="13" t="s">
        <v>1624</v>
      </c>
      <c r="K353" s="30">
        <v>32300</v>
      </c>
      <c r="L353" s="30">
        <v>232000</v>
      </c>
      <c r="M353" s="13">
        <v>1</v>
      </c>
      <c r="N353" s="13" t="s">
        <v>1625</v>
      </c>
      <c r="O353" s="30">
        <v>38585</v>
      </c>
      <c r="P353" s="30">
        <v>45720</v>
      </c>
      <c r="Q353" s="13">
        <v>1</v>
      </c>
      <c r="R353" s="13" t="s">
        <v>1626</v>
      </c>
      <c r="S353" s="30">
        <v>397</v>
      </c>
      <c r="T353" s="30">
        <v>2200000</v>
      </c>
      <c r="U353" s="30">
        <v>836206</v>
      </c>
      <c r="V353" s="30">
        <v>74047172</v>
      </c>
      <c r="W353">
        <f t="shared" si="25"/>
        <v>1</v>
      </c>
      <c r="X353" t="b">
        <f t="shared" si="26"/>
        <v>1</v>
      </c>
      <c r="Y353" t="b">
        <f t="shared" si="27"/>
        <v>0</v>
      </c>
      <c r="Z353" t="b">
        <f t="shared" si="28"/>
        <v>1</v>
      </c>
      <c r="AA353" t="b">
        <f t="shared" si="29"/>
        <v>0</v>
      </c>
    </row>
    <row r="354" spans="1:27" ht="15" thickBot="1">
      <c r="A354" s="13" t="s">
        <v>94</v>
      </c>
      <c r="B354" s="13" t="s">
        <v>1166</v>
      </c>
      <c r="C354" s="13" t="s">
        <v>1590</v>
      </c>
      <c r="D354" s="13">
        <v>1</v>
      </c>
      <c r="E354" s="30" t="s">
        <v>1166</v>
      </c>
      <c r="F354" s="13">
        <v>3</v>
      </c>
      <c r="G354" s="13" t="s">
        <v>664</v>
      </c>
      <c r="H354" s="13" t="s">
        <v>707</v>
      </c>
      <c r="I354" s="13">
        <v>1</v>
      </c>
      <c r="J354" s="13" t="s">
        <v>1627</v>
      </c>
      <c r="K354" s="30">
        <v>13500</v>
      </c>
      <c r="L354" s="30">
        <v>5040000</v>
      </c>
      <c r="M354" s="13">
        <v>1</v>
      </c>
      <c r="N354" s="13" t="s">
        <v>1628</v>
      </c>
      <c r="O354" s="30">
        <v>7510669</v>
      </c>
      <c r="P354" s="30">
        <v>7436404</v>
      </c>
      <c r="Q354" s="13">
        <v>1</v>
      </c>
      <c r="R354" s="13" t="s">
        <v>1628</v>
      </c>
      <c r="S354" s="30">
        <v>1602</v>
      </c>
      <c r="T354" s="30">
        <v>10200000</v>
      </c>
      <c r="U354" s="30">
        <v>12666103</v>
      </c>
      <c r="V354" s="30">
        <v>5984892798</v>
      </c>
      <c r="W354">
        <f t="shared" si="25"/>
        <v>1</v>
      </c>
      <c r="X354" t="b">
        <f t="shared" si="26"/>
        <v>1</v>
      </c>
      <c r="Y354" t="b">
        <f t="shared" si="27"/>
        <v>1</v>
      </c>
      <c r="Z354" t="b">
        <f t="shared" si="28"/>
        <v>1</v>
      </c>
      <c r="AA354" t="b">
        <f t="shared" si="29"/>
        <v>1</v>
      </c>
    </row>
    <row r="355" spans="1:27" ht="15" thickBot="1">
      <c r="A355" s="13" t="s">
        <v>348</v>
      </c>
      <c r="B355" s="13">
        <v>42</v>
      </c>
      <c r="C355" s="13" t="s">
        <v>1590</v>
      </c>
      <c r="D355" s="13">
        <v>1</v>
      </c>
      <c r="E355" s="30">
        <v>10000000</v>
      </c>
      <c r="F355" s="13">
        <v>3</v>
      </c>
      <c r="G355" s="13" t="s">
        <v>1629</v>
      </c>
      <c r="H355" s="13" t="s">
        <v>1630</v>
      </c>
      <c r="I355" s="13">
        <v>0</v>
      </c>
      <c r="J355" s="15"/>
      <c r="K355" s="33">
        <v>0</v>
      </c>
      <c r="L355" s="33">
        <v>0</v>
      </c>
      <c r="M355" s="13">
        <v>1</v>
      </c>
      <c r="N355" s="13" t="s">
        <v>1631</v>
      </c>
      <c r="O355" s="30">
        <v>743204</v>
      </c>
      <c r="P355" s="30">
        <v>716757</v>
      </c>
      <c r="Q355" s="13">
        <v>0</v>
      </c>
      <c r="R355" s="15"/>
      <c r="S355" s="33">
        <v>0</v>
      </c>
      <c r="T355" s="33">
        <v>0</v>
      </c>
      <c r="U355" s="30">
        <v>125064</v>
      </c>
      <c r="V355" s="30">
        <v>73461657</v>
      </c>
      <c r="W355">
        <f t="shared" si="25"/>
        <v>1</v>
      </c>
      <c r="X355" t="b">
        <f t="shared" si="26"/>
        <v>0</v>
      </c>
      <c r="Y355" t="b">
        <f t="shared" si="27"/>
        <v>0</v>
      </c>
      <c r="Z355" t="b">
        <f t="shared" si="28"/>
        <v>0</v>
      </c>
      <c r="AA355" t="b">
        <f t="shared" si="29"/>
        <v>0</v>
      </c>
    </row>
    <row r="356" spans="1:27" ht="15" thickBot="1">
      <c r="A356" s="13" t="s">
        <v>1632</v>
      </c>
      <c r="B356" s="13">
        <v>23</v>
      </c>
      <c r="C356" s="13" t="s">
        <v>1590</v>
      </c>
      <c r="D356" s="13">
        <v>1</v>
      </c>
      <c r="E356" s="30" t="s">
        <v>1166</v>
      </c>
      <c r="F356" s="13">
        <v>1</v>
      </c>
      <c r="G356" s="13" t="s">
        <v>665</v>
      </c>
      <c r="H356" s="13" t="s">
        <v>1174</v>
      </c>
      <c r="I356" s="13">
        <v>1</v>
      </c>
      <c r="J356" s="13" t="s">
        <v>1633</v>
      </c>
      <c r="K356" s="30">
        <v>2222</v>
      </c>
      <c r="L356" s="30">
        <v>8023</v>
      </c>
      <c r="M356" s="13">
        <v>1</v>
      </c>
      <c r="N356" s="13" t="s">
        <v>1633</v>
      </c>
      <c r="O356" s="30">
        <v>40219</v>
      </c>
      <c r="P356" s="30">
        <v>43944</v>
      </c>
      <c r="Q356" s="13">
        <v>1</v>
      </c>
      <c r="R356" s="13" t="s">
        <v>1634</v>
      </c>
      <c r="S356" s="30">
        <v>146</v>
      </c>
      <c r="T356" s="30">
        <v>430000</v>
      </c>
      <c r="U356" s="30">
        <v>132783</v>
      </c>
      <c r="V356" s="30">
        <v>60580209</v>
      </c>
      <c r="W356">
        <f t="shared" si="25"/>
        <v>1</v>
      </c>
      <c r="X356" t="b">
        <f t="shared" si="26"/>
        <v>0</v>
      </c>
      <c r="Y356" t="b">
        <f t="shared" si="27"/>
        <v>0</v>
      </c>
      <c r="Z356" t="b">
        <f t="shared" si="28"/>
        <v>0</v>
      </c>
      <c r="AA356" t="b">
        <f t="shared" si="29"/>
        <v>0</v>
      </c>
    </row>
    <row r="357" spans="1:27" ht="27.6" thickBot="1">
      <c r="A357" s="13" t="s">
        <v>1635</v>
      </c>
      <c r="B357" s="13">
        <v>34</v>
      </c>
      <c r="C357" s="13" t="s">
        <v>1590</v>
      </c>
      <c r="D357" s="13">
        <v>1</v>
      </c>
      <c r="E357" s="30" t="s">
        <v>1166</v>
      </c>
      <c r="F357" s="13">
        <v>2</v>
      </c>
      <c r="G357" s="13" t="s">
        <v>665</v>
      </c>
      <c r="H357" s="15"/>
      <c r="I357" s="13">
        <v>1</v>
      </c>
      <c r="J357" s="13" t="s">
        <v>1636</v>
      </c>
      <c r="K357" s="30">
        <v>32200</v>
      </c>
      <c r="L357" s="30">
        <v>2940000</v>
      </c>
      <c r="M357" s="13">
        <v>1</v>
      </c>
      <c r="N357" s="13" t="s">
        <v>1637</v>
      </c>
      <c r="O357" s="30">
        <v>4276237</v>
      </c>
      <c r="P357" s="30">
        <v>4185980</v>
      </c>
      <c r="Q357" s="13">
        <v>1</v>
      </c>
      <c r="R357" s="13" t="s">
        <v>1638</v>
      </c>
      <c r="S357" s="30">
        <v>289</v>
      </c>
      <c r="T357" s="30">
        <v>11800000</v>
      </c>
      <c r="U357" s="30">
        <v>3505755</v>
      </c>
      <c r="V357" s="30">
        <v>1927703932</v>
      </c>
      <c r="W357">
        <f t="shared" si="25"/>
        <v>1</v>
      </c>
      <c r="X357" t="b">
        <f t="shared" si="26"/>
        <v>1</v>
      </c>
      <c r="Y357" t="b">
        <f t="shared" si="27"/>
        <v>1</v>
      </c>
      <c r="Z357" t="b">
        <f t="shared" si="28"/>
        <v>1</v>
      </c>
      <c r="AA357" t="b">
        <f t="shared" si="29"/>
        <v>1</v>
      </c>
    </row>
    <row r="358" spans="1:27" ht="15" thickBot="1">
      <c r="A358" s="13" t="s">
        <v>1639</v>
      </c>
      <c r="B358" s="13">
        <v>36</v>
      </c>
      <c r="C358" s="13" t="s">
        <v>1590</v>
      </c>
      <c r="D358" s="13">
        <v>1</v>
      </c>
      <c r="E358" s="30" t="s">
        <v>1166</v>
      </c>
      <c r="F358" s="13">
        <v>7</v>
      </c>
      <c r="G358" s="13" t="s">
        <v>665</v>
      </c>
      <c r="H358" s="13" t="s">
        <v>1174</v>
      </c>
      <c r="I358" s="13">
        <v>1</v>
      </c>
      <c r="J358" s="13" t="s">
        <v>1640</v>
      </c>
      <c r="K358" s="30">
        <v>14000</v>
      </c>
      <c r="L358" s="30">
        <v>5520000</v>
      </c>
      <c r="M358" s="13">
        <v>1</v>
      </c>
      <c r="N358" s="13" t="s">
        <v>1641</v>
      </c>
      <c r="O358" s="30">
        <v>7211566</v>
      </c>
      <c r="P358" s="30">
        <v>7010365</v>
      </c>
      <c r="Q358" s="13">
        <v>1</v>
      </c>
      <c r="R358" s="13" t="s">
        <v>1642</v>
      </c>
      <c r="S358" s="30">
        <v>12</v>
      </c>
      <c r="T358" s="30">
        <v>13500000</v>
      </c>
      <c r="U358" s="30">
        <v>7091977</v>
      </c>
      <c r="V358" s="30">
        <v>3761707425</v>
      </c>
      <c r="W358">
        <f t="shared" si="25"/>
        <v>1</v>
      </c>
      <c r="X358" t="b">
        <f t="shared" si="26"/>
        <v>1</v>
      </c>
      <c r="Y358" t="b">
        <f t="shared" si="27"/>
        <v>1</v>
      </c>
      <c r="Z358" t="b">
        <f t="shared" si="28"/>
        <v>1</v>
      </c>
      <c r="AA358" t="b">
        <f t="shared" si="29"/>
        <v>1</v>
      </c>
    </row>
    <row r="359" spans="1:27" ht="15" thickBot="1">
      <c r="A359" s="13" t="s">
        <v>1643</v>
      </c>
      <c r="B359" s="13">
        <v>27</v>
      </c>
      <c r="C359" s="13" t="s">
        <v>1590</v>
      </c>
      <c r="D359" s="13">
        <v>1</v>
      </c>
      <c r="E359" s="30" t="s">
        <v>1166</v>
      </c>
      <c r="F359" s="13">
        <v>2</v>
      </c>
      <c r="G359" s="13" t="s">
        <v>1391</v>
      </c>
      <c r="H359" s="13" t="s">
        <v>665</v>
      </c>
      <c r="I359" s="13">
        <v>1</v>
      </c>
      <c r="J359" s="13" t="s">
        <v>1643</v>
      </c>
      <c r="K359" s="30">
        <v>419</v>
      </c>
      <c r="L359" s="30">
        <v>3545</v>
      </c>
      <c r="M359" s="13">
        <v>1</v>
      </c>
      <c r="N359" s="13" t="s">
        <v>1644</v>
      </c>
      <c r="O359" s="30">
        <v>42056</v>
      </c>
      <c r="P359" s="30">
        <v>45998</v>
      </c>
      <c r="Q359" s="13">
        <v>1</v>
      </c>
      <c r="R359" s="13" t="s">
        <v>1645</v>
      </c>
      <c r="S359" s="30">
        <v>341</v>
      </c>
      <c r="T359" s="30">
        <v>407000</v>
      </c>
      <c r="U359" s="30">
        <v>144418</v>
      </c>
      <c r="V359" s="30">
        <v>58235207</v>
      </c>
      <c r="W359">
        <f t="shared" si="25"/>
        <v>1</v>
      </c>
      <c r="X359" t="b">
        <f t="shared" si="26"/>
        <v>0</v>
      </c>
      <c r="Y359" t="b">
        <f t="shared" si="27"/>
        <v>0</v>
      </c>
      <c r="Z359" t="b">
        <f t="shared" si="28"/>
        <v>0</v>
      </c>
      <c r="AA359" t="b">
        <f t="shared" si="29"/>
        <v>0</v>
      </c>
    </row>
    <row r="360" spans="1:27" ht="15" thickBot="1">
      <c r="A360" s="13" t="s">
        <v>1646</v>
      </c>
      <c r="B360" s="13">
        <v>23</v>
      </c>
      <c r="C360" s="13" t="s">
        <v>1590</v>
      </c>
      <c r="D360" s="13">
        <v>1</v>
      </c>
      <c r="E360" s="30" t="s">
        <v>1166</v>
      </c>
      <c r="F360" s="13">
        <v>1</v>
      </c>
      <c r="G360" s="13" t="s">
        <v>665</v>
      </c>
      <c r="H360" s="15"/>
      <c r="I360" s="13">
        <v>1</v>
      </c>
      <c r="J360" s="13" t="s">
        <v>1647</v>
      </c>
      <c r="K360" s="30">
        <v>34200</v>
      </c>
      <c r="L360" s="30">
        <v>313000</v>
      </c>
      <c r="M360" s="13">
        <v>1</v>
      </c>
      <c r="N360" s="13" t="s">
        <v>1648</v>
      </c>
      <c r="O360" s="30">
        <v>92492</v>
      </c>
      <c r="P360" s="30">
        <v>96119</v>
      </c>
      <c r="Q360" s="13">
        <v>1</v>
      </c>
      <c r="R360" s="13" t="s">
        <v>1649</v>
      </c>
      <c r="S360" s="30">
        <v>2</v>
      </c>
      <c r="T360" s="30">
        <v>864000</v>
      </c>
      <c r="U360" s="30">
        <v>323453</v>
      </c>
      <c r="V360" s="30">
        <v>147358608</v>
      </c>
      <c r="W360">
        <f t="shared" si="25"/>
        <v>1</v>
      </c>
      <c r="X360" t="b">
        <f t="shared" si="26"/>
        <v>1</v>
      </c>
      <c r="Y360" t="b">
        <f t="shared" si="27"/>
        <v>0</v>
      </c>
      <c r="Z360" t="b">
        <f t="shared" si="28"/>
        <v>1</v>
      </c>
      <c r="AA360" t="b">
        <f t="shared" si="29"/>
        <v>0</v>
      </c>
    </row>
    <row r="361" spans="1:27" ht="27.6" thickBot="1">
      <c r="A361" s="13" t="s">
        <v>115</v>
      </c>
      <c r="B361" s="13">
        <v>37</v>
      </c>
      <c r="C361" s="13" t="s">
        <v>1590</v>
      </c>
      <c r="D361" s="13">
        <v>1</v>
      </c>
      <c r="E361" s="30" t="s">
        <v>1166</v>
      </c>
      <c r="F361" s="13">
        <v>3</v>
      </c>
      <c r="G361" s="13" t="s">
        <v>707</v>
      </c>
      <c r="H361" s="13" t="s">
        <v>697</v>
      </c>
      <c r="I361" s="13">
        <v>1</v>
      </c>
      <c r="J361" s="13" t="s">
        <v>825</v>
      </c>
      <c r="K361" s="30">
        <v>16000</v>
      </c>
      <c r="L361" s="30">
        <v>3990000</v>
      </c>
      <c r="M361" s="13">
        <v>1</v>
      </c>
      <c r="N361" s="13" t="s">
        <v>799</v>
      </c>
      <c r="O361" s="30">
        <v>7758109</v>
      </c>
      <c r="P361" s="30">
        <v>7541571</v>
      </c>
      <c r="Q361" s="13">
        <v>1</v>
      </c>
      <c r="R361" s="13" t="s">
        <v>828</v>
      </c>
      <c r="S361" s="30">
        <v>3986</v>
      </c>
      <c r="T361" s="30">
        <v>2700000</v>
      </c>
      <c r="U361" s="30">
        <v>507580</v>
      </c>
      <c r="V361" s="30">
        <v>195201677</v>
      </c>
      <c r="W361">
        <f t="shared" si="25"/>
        <v>1</v>
      </c>
      <c r="X361" t="b">
        <f t="shared" si="26"/>
        <v>1</v>
      </c>
      <c r="Y361" t="b">
        <f t="shared" si="27"/>
        <v>1</v>
      </c>
      <c r="Z361" t="b">
        <f t="shared" si="28"/>
        <v>1</v>
      </c>
      <c r="AA361" t="b">
        <f t="shared" si="29"/>
        <v>1</v>
      </c>
    </row>
    <row r="362" spans="1:27" ht="15" thickBot="1">
      <c r="A362" s="13" t="s">
        <v>1650</v>
      </c>
      <c r="B362" s="13">
        <v>26</v>
      </c>
      <c r="C362" s="13" t="s">
        <v>1590</v>
      </c>
      <c r="D362" s="13">
        <v>1</v>
      </c>
      <c r="E362" s="30" t="s">
        <v>1166</v>
      </c>
      <c r="F362" s="13" t="s">
        <v>1166</v>
      </c>
      <c r="G362" s="13" t="s">
        <v>665</v>
      </c>
      <c r="H362" s="15"/>
      <c r="I362" s="13">
        <v>1</v>
      </c>
      <c r="J362" s="13" t="s">
        <v>1651</v>
      </c>
      <c r="K362" s="30">
        <v>158</v>
      </c>
      <c r="L362" s="30">
        <v>14600</v>
      </c>
      <c r="M362" s="13">
        <v>1</v>
      </c>
      <c r="N362" s="13" t="s">
        <v>1651</v>
      </c>
      <c r="O362" s="30">
        <v>19303</v>
      </c>
      <c r="P362" s="30">
        <v>19176</v>
      </c>
      <c r="Q362" s="13">
        <v>1</v>
      </c>
      <c r="R362" s="13" t="s">
        <v>1651</v>
      </c>
      <c r="S362" s="30">
        <v>136</v>
      </c>
      <c r="T362" s="30">
        <v>39000</v>
      </c>
      <c r="U362" s="30">
        <v>21681</v>
      </c>
      <c r="V362" s="30">
        <v>4425143</v>
      </c>
      <c r="W362">
        <f t="shared" si="25"/>
        <v>1</v>
      </c>
      <c r="X362" t="b">
        <f t="shared" si="26"/>
        <v>0</v>
      </c>
      <c r="Y362" t="b">
        <f t="shared" si="27"/>
        <v>0</v>
      </c>
      <c r="Z362" t="b">
        <f t="shared" si="28"/>
        <v>0</v>
      </c>
      <c r="AA362" t="b">
        <f t="shared" si="29"/>
        <v>0</v>
      </c>
    </row>
    <row r="363" spans="1:27" ht="15" thickBot="1">
      <c r="A363" s="13" t="s">
        <v>1652</v>
      </c>
      <c r="B363" s="13">
        <v>34</v>
      </c>
      <c r="C363" s="13" t="s">
        <v>1590</v>
      </c>
      <c r="D363" s="13">
        <v>1</v>
      </c>
      <c r="E363" s="30" t="s">
        <v>1166</v>
      </c>
      <c r="F363" s="13">
        <v>1</v>
      </c>
      <c r="G363" s="13" t="s">
        <v>665</v>
      </c>
      <c r="H363" s="13" t="s">
        <v>1275</v>
      </c>
      <c r="I363" s="13">
        <v>1</v>
      </c>
      <c r="J363" s="13" t="s">
        <v>1652</v>
      </c>
      <c r="K363" s="30">
        <v>3181</v>
      </c>
      <c r="L363" s="30">
        <v>135000</v>
      </c>
      <c r="M363" s="13">
        <v>1</v>
      </c>
      <c r="N363" s="13" t="s">
        <v>1653</v>
      </c>
      <c r="O363" s="30">
        <v>343754</v>
      </c>
      <c r="P363" s="30">
        <v>360430</v>
      </c>
      <c r="Q363" s="13">
        <v>1</v>
      </c>
      <c r="R363" s="13" t="s">
        <v>1653</v>
      </c>
      <c r="S363" s="30">
        <v>1103</v>
      </c>
      <c r="T363" s="30">
        <v>915000</v>
      </c>
      <c r="U363" s="33">
        <v>0</v>
      </c>
      <c r="V363" s="30">
        <v>222822898</v>
      </c>
      <c r="W363">
        <f t="shared" si="25"/>
        <v>1</v>
      </c>
      <c r="X363" t="b">
        <f t="shared" si="26"/>
        <v>0</v>
      </c>
      <c r="Y363" t="b">
        <f t="shared" si="27"/>
        <v>0</v>
      </c>
      <c r="Z363" t="b">
        <f t="shared" si="28"/>
        <v>1</v>
      </c>
      <c r="AA363" t="b">
        <f t="shared" si="29"/>
        <v>1</v>
      </c>
    </row>
    <row r="364" spans="1:27" ht="15" thickBot="1">
      <c r="A364" s="13" t="s">
        <v>1654</v>
      </c>
      <c r="B364" s="13">
        <v>46</v>
      </c>
      <c r="C364" s="13" t="s">
        <v>1590</v>
      </c>
      <c r="D364" s="13">
        <v>1</v>
      </c>
      <c r="E364" s="30" t="s">
        <v>1166</v>
      </c>
      <c r="F364" s="13">
        <v>2</v>
      </c>
      <c r="G364" s="13" t="s">
        <v>1655</v>
      </c>
      <c r="H364" s="13" t="s">
        <v>1337</v>
      </c>
      <c r="I364" s="13">
        <v>1</v>
      </c>
      <c r="J364" s="13" t="s">
        <v>1656</v>
      </c>
      <c r="K364" s="30">
        <v>4</v>
      </c>
      <c r="L364" s="30">
        <v>456</v>
      </c>
      <c r="M364" s="13">
        <v>0</v>
      </c>
      <c r="N364" s="15"/>
      <c r="O364" s="33">
        <v>0</v>
      </c>
      <c r="P364" s="33">
        <v>0</v>
      </c>
      <c r="Q364" s="13">
        <v>0</v>
      </c>
      <c r="R364" s="15"/>
      <c r="S364" s="33">
        <v>0</v>
      </c>
      <c r="T364" s="33">
        <v>0</v>
      </c>
      <c r="U364" s="33">
        <v>0</v>
      </c>
      <c r="V364" s="33">
        <v>0</v>
      </c>
      <c r="W364">
        <f t="shared" si="25"/>
        <v>1</v>
      </c>
      <c r="X364" t="b">
        <f t="shared" si="26"/>
        <v>0</v>
      </c>
      <c r="Y364" t="b">
        <f t="shared" si="27"/>
        <v>0</v>
      </c>
      <c r="Z364" t="b">
        <f t="shared" si="28"/>
        <v>0</v>
      </c>
      <c r="AA364" t="b">
        <f t="shared" si="29"/>
        <v>0</v>
      </c>
    </row>
    <row r="365" spans="1:27" ht="27.6" thickBot="1">
      <c r="A365" s="13" t="s">
        <v>418</v>
      </c>
      <c r="B365" s="13" t="s">
        <v>1166</v>
      </c>
      <c r="C365" s="13" t="s">
        <v>1590</v>
      </c>
      <c r="D365" s="13">
        <v>1</v>
      </c>
      <c r="E365" s="30">
        <v>50000000</v>
      </c>
      <c r="F365" s="13">
        <v>18</v>
      </c>
      <c r="G365" s="13" t="s">
        <v>706</v>
      </c>
      <c r="H365" s="15"/>
      <c r="I365" s="13">
        <v>1</v>
      </c>
      <c r="J365" s="13" t="s">
        <v>1657</v>
      </c>
      <c r="K365" s="30">
        <v>1430</v>
      </c>
      <c r="L365" s="30">
        <v>113000</v>
      </c>
      <c r="M365" s="13">
        <v>1</v>
      </c>
      <c r="N365" s="13" t="s">
        <v>1658</v>
      </c>
      <c r="O365" s="30">
        <v>4460061</v>
      </c>
      <c r="P365" s="30">
        <v>4140037</v>
      </c>
      <c r="Q365" s="13">
        <v>1</v>
      </c>
      <c r="R365" s="13" t="s">
        <v>1657</v>
      </c>
      <c r="S365" s="30">
        <v>395</v>
      </c>
      <c r="T365" s="30">
        <v>613000</v>
      </c>
      <c r="U365" s="30">
        <v>465017</v>
      </c>
      <c r="V365" s="30">
        <v>276729660</v>
      </c>
      <c r="W365">
        <f t="shared" si="25"/>
        <v>1</v>
      </c>
      <c r="X365" t="b">
        <f t="shared" si="26"/>
        <v>0</v>
      </c>
      <c r="Y365" t="b">
        <f t="shared" si="27"/>
        <v>1</v>
      </c>
      <c r="Z365" t="b">
        <f t="shared" si="28"/>
        <v>1</v>
      </c>
      <c r="AA365" t="b">
        <f t="shared" si="29"/>
        <v>1</v>
      </c>
    </row>
    <row r="366" spans="1:27" ht="27.6" thickBot="1">
      <c r="A366" s="13" t="s">
        <v>1659</v>
      </c>
      <c r="B366" s="13">
        <v>26</v>
      </c>
      <c r="C366" s="13" t="s">
        <v>1590</v>
      </c>
      <c r="D366" s="13">
        <v>1</v>
      </c>
      <c r="E366" s="30" t="s">
        <v>1166</v>
      </c>
      <c r="F366" s="13">
        <v>3</v>
      </c>
      <c r="G366" s="13" t="s">
        <v>665</v>
      </c>
      <c r="H366" s="13" t="s">
        <v>707</v>
      </c>
      <c r="I366" s="13">
        <v>1</v>
      </c>
      <c r="J366" s="13" t="s">
        <v>1660</v>
      </c>
      <c r="K366" s="30">
        <v>6801</v>
      </c>
      <c r="L366" s="30">
        <v>42700</v>
      </c>
      <c r="M366" s="13">
        <v>1</v>
      </c>
      <c r="N366" s="13" t="s">
        <v>1661</v>
      </c>
      <c r="O366" s="30">
        <v>16408</v>
      </c>
      <c r="P366" s="30">
        <v>16498</v>
      </c>
      <c r="Q366" s="13">
        <v>1</v>
      </c>
      <c r="R366" s="13" t="s">
        <v>1662</v>
      </c>
      <c r="S366" s="30">
        <v>12</v>
      </c>
      <c r="T366" s="30">
        <v>360000</v>
      </c>
      <c r="U366" s="30">
        <v>386440</v>
      </c>
      <c r="V366" s="30">
        <v>166618419</v>
      </c>
      <c r="W366">
        <f t="shared" si="25"/>
        <v>1</v>
      </c>
      <c r="X366" t="b">
        <f t="shared" si="26"/>
        <v>0</v>
      </c>
      <c r="Y366" t="b">
        <f t="shared" si="27"/>
        <v>0</v>
      </c>
      <c r="Z366" t="b">
        <f t="shared" si="28"/>
        <v>0</v>
      </c>
      <c r="AA366" t="b">
        <f t="shared" si="29"/>
        <v>1</v>
      </c>
    </row>
    <row r="367" spans="1:27" ht="15" thickBot="1">
      <c r="A367" s="13" t="s">
        <v>1663</v>
      </c>
      <c r="B367" s="13">
        <v>19</v>
      </c>
      <c r="C367" s="13" t="s">
        <v>1590</v>
      </c>
      <c r="D367" s="13">
        <v>1</v>
      </c>
      <c r="E367" s="30" t="s">
        <v>1166</v>
      </c>
      <c r="F367" s="13">
        <v>1</v>
      </c>
      <c r="G367" s="13" t="s">
        <v>665</v>
      </c>
      <c r="H367" s="15"/>
      <c r="I367" s="13">
        <v>1</v>
      </c>
      <c r="J367" s="13" t="s">
        <v>1664</v>
      </c>
      <c r="K367" s="30">
        <v>14200</v>
      </c>
      <c r="L367" s="30">
        <v>54900</v>
      </c>
      <c r="M367" s="13">
        <v>1</v>
      </c>
      <c r="N367" s="13" t="s">
        <v>1664</v>
      </c>
      <c r="O367" s="30">
        <v>42299</v>
      </c>
      <c r="P367" s="30">
        <v>43178</v>
      </c>
      <c r="Q367" s="13">
        <v>1</v>
      </c>
      <c r="R367" s="13" t="s">
        <v>1664</v>
      </c>
      <c r="S367" s="30">
        <v>519</v>
      </c>
      <c r="T367" s="30">
        <v>548000</v>
      </c>
      <c r="U367" s="30">
        <v>173876</v>
      </c>
      <c r="V367" s="30">
        <v>30484482</v>
      </c>
      <c r="W367">
        <f t="shared" si="25"/>
        <v>1</v>
      </c>
      <c r="X367" t="b">
        <f t="shared" si="26"/>
        <v>0</v>
      </c>
      <c r="Y367" t="b">
        <f t="shared" si="27"/>
        <v>0</v>
      </c>
      <c r="Z367" t="b">
        <f t="shared" si="28"/>
        <v>1</v>
      </c>
      <c r="AA367" t="b">
        <f t="shared" si="29"/>
        <v>0</v>
      </c>
    </row>
    <row r="368" spans="1:27" ht="15" thickBot="1">
      <c r="A368" s="13" t="s">
        <v>1665</v>
      </c>
      <c r="B368" s="13" t="s">
        <v>1166</v>
      </c>
      <c r="C368" s="13" t="s">
        <v>1590</v>
      </c>
      <c r="D368" s="13">
        <v>1</v>
      </c>
      <c r="E368" s="30" t="s">
        <v>1166</v>
      </c>
      <c r="F368" s="13">
        <v>9</v>
      </c>
      <c r="G368" s="13" t="s">
        <v>1666</v>
      </c>
      <c r="H368" s="13" t="s">
        <v>1056</v>
      </c>
      <c r="I368" s="13">
        <v>1</v>
      </c>
      <c r="J368" s="13" t="s">
        <v>1667</v>
      </c>
      <c r="K368" s="30">
        <v>4125</v>
      </c>
      <c r="L368" s="30">
        <v>753000</v>
      </c>
      <c r="M368" s="13">
        <v>1</v>
      </c>
      <c r="N368" s="13" t="s">
        <v>1667</v>
      </c>
      <c r="O368" s="30">
        <v>3842113</v>
      </c>
      <c r="P368" s="30">
        <v>3709349</v>
      </c>
      <c r="Q368" s="13">
        <v>1</v>
      </c>
      <c r="R368" s="13" t="s">
        <v>1667</v>
      </c>
      <c r="S368" s="30">
        <v>437</v>
      </c>
      <c r="T368" s="30">
        <v>783000</v>
      </c>
      <c r="U368" s="30">
        <v>333722</v>
      </c>
      <c r="V368" s="30">
        <v>117175816</v>
      </c>
      <c r="W368">
        <f t="shared" si="25"/>
        <v>1</v>
      </c>
      <c r="X368" t="b">
        <f t="shared" si="26"/>
        <v>1</v>
      </c>
      <c r="Y368" t="b">
        <f t="shared" si="27"/>
        <v>1</v>
      </c>
      <c r="Z368" t="b">
        <f t="shared" si="28"/>
        <v>1</v>
      </c>
      <c r="AA368" t="b">
        <f t="shared" si="29"/>
        <v>0</v>
      </c>
    </row>
    <row r="369" spans="1:27" ht="27.6" thickBot="1">
      <c r="A369" s="13" t="s">
        <v>1668</v>
      </c>
      <c r="B369" s="13">
        <v>23</v>
      </c>
      <c r="C369" s="13" t="s">
        <v>1590</v>
      </c>
      <c r="D369" s="13">
        <v>1</v>
      </c>
      <c r="E369" s="30" t="s">
        <v>1166</v>
      </c>
      <c r="F369" s="13">
        <v>1</v>
      </c>
      <c r="G369" s="13" t="s">
        <v>665</v>
      </c>
      <c r="H369" s="15"/>
      <c r="I369" s="13">
        <v>1</v>
      </c>
      <c r="J369" s="13" t="s">
        <v>1669</v>
      </c>
      <c r="K369" s="30">
        <v>56000</v>
      </c>
      <c r="L369" s="30">
        <v>192000</v>
      </c>
      <c r="M369" s="13">
        <v>1</v>
      </c>
      <c r="N369" s="13" t="s">
        <v>1670</v>
      </c>
      <c r="O369" s="30">
        <v>3905</v>
      </c>
      <c r="P369" s="30">
        <v>3985</v>
      </c>
      <c r="Q369" s="13">
        <v>1</v>
      </c>
      <c r="R369" s="13" t="s">
        <v>1671</v>
      </c>
      <c r="S369" s="30">
        <v>1385</v>
      </c>
      <c r="T369" s="30">
        <v>119000</v>
      </c>
      <c r="U369" s="30">
        <v>44936</v>
      </c>
      <c r="V369" s="30">
        <v>5039556</v>
      </c>
      <c r="W369">
        <f t="shared" si="25"/>
        <v>1</v>
      </c>
      <c r="X369" t="b">
        <f t="shared" si="26"/>
        <v>0</v>
      </c>
      <c r="Y369" t="b">
        <f t="shared" si="27"/>
        <v>0</v>
      </c>
      <c r="Z369" t="b">
        <f t="shared" si="28"/>
        <v>0</v>
      </c>
      <c r="AA369" t="b">
        <f t="shared" si="29"/>
        <v>0</v>
      </c>
    </row>
    <row r="370" spans="1:27" ht="15" thickBot="1">
      <c r="A370" s="13" t="s">
        <v>144</v>
      </c>
      <c r="B370" s="13">
        <v>50</v>
      </c>
      <c r="C370" s="13" t="s">
        <v>1590</v>
      </c>
      <c r="D370" s="13">
        <v>1</v>
      </c>
      <c r="E370" s="30">
        <v>64000000</v>
      </c>
      <c r="F370" s="13">
        <v>15</v>
      </c>
      <c r="G370" s="13" t="s">
        <v>664</v>
      </c>
      <c r="H370" s="13" t="s">
        <v>707</v>
      </c>
      <c r="I370" s="13">
        <v>1</v>
      </c>
      <c r="J370" s="13" t="s">
        <v>1672</v>
      </c>
      <c r="K370" s="30">
        <v>8586</v>
      </c>
      <c r="L370" s="30">
        <v>20900000</v>
      </c>
      <c r="M370" s="13">
        <v>1</v>
      </c>
      <c r="N370" s="13" t="s">
        <v>884</v>
      </c>
      <c r="O370" s="30">
        <v>20002485</v>
      </c>
      <c r="P370" s="30">
        <v>18380354</v>
      </c>
      <c r="Q370" s="13">
        <v>1</v>
      </c>
      <c r="R370" s="13" t="s">
        <v>884</v>
      </c>
      <c r="S370" s="30">
        <v>2214</v>
      </c>
      <c r="T370" s="30">
        <v>8100000</v>
      </c>
      <c r="U370" s="30">
        <v>4694241</v>
      </c>
      <c r="V370" s="30">
        <v>3772459672</v>
      </c>
      <c r="W370">
        <f t="shared" si="25"/>
        <v>1</v>
      </c>
      <c r="X370" t="b">
        <f t="shared" si="26"/>
        <v>1</v>
      </c>
      <c r="Y370" t="b">
        <f t="shared" si="27"/>
        <v>1</v>
      </c>
      <c r="Z370" t="b">
        <f t="shared" si="28"/>
        <v>1</v>
      </c>
      <c r="AA370" t="b">
        <f t="shared" si="29"/>
        <v>1</v>
      </c>
    </row>
    <row r="371" spans="1:27" ht="27.6" thickBot="1">
      <c r="A371" s="13" t="s">
        <v>1673</v>
      </c>
      <c r="B371" s="13">
        <v>25</v>
      </c>
      <c r="C371" s="13" t="s">
        <v>1590</v>
      </c>
      <c r="D371" s="13">
        <v>1</v>
      </c>
      <c r="E371" s="30" t="s">
        <v>1166</v>
      </c>
      <c r="F371" s="13">
        <v>3</v>
      </c>
      <c r="G371" s="13" t="s">
        <v>664</v>
      </c>
      <c r="H371" s="13" t="s">
        <v>707</v>
      </c>
      <c r="I371" s="13">
        <v>1</v>
      </c>
      <c r="J371" s="13" t="s">
        <v>1674</v>
      </c>
      <c r="K371" s="30">
        <v>12900</v>
      </c>
      <c r="L371" s="30">
        <v>2170000</v>
      </c>
      <c r="M371" s="13">
        <v>1</v>
      </c>
      <c r="N371" s="13" t="s">
        <v>1675</v>
      </c>
      <c r="O371" s="30">
        <v>2792658</v>
      </c>
      <c r="P371" s="30">
        <v>2753871</v>
      </c>
      <c r="Q371" s="13">
        <v>1</v>
      </c>
      <c r="R371" s="13" t="s">
        <v>1676</v>
      </c>
      <c r="S371" s="30">
        <v>2153</v>
      </c>
      <c r="T371" s="30">
        <v>10200000</v>
      </c>
      <c r="U371" s="33">
        <v>0</v>
      </c>
      <c r="V371" s="30">
        <v>5694938915</v>
      </c>
      <c r="W371">
        <f t="shared" si="25"/>
        <v>1</v>
      </c>
      <c r="X371" t="b">
        <f t="shared" si="26"/>
        <v>1</v>
      </c>
      <c r="Y371" t="b">
        <f t="shared" si="27"/>
        <v>1</v>
      </c>
      <c r="Z371" t="b">
        <f t="shared" si="28"/>
        <v>1</v>
      </c>
      <c r="AA371" t="b">
        <f t="shared" si="29"/>
        <v>1</v>
      </c>
    </row>
    <row r="372" spans="1:27" ht="27.6" thickBot="1">
      <c r="A372" s="13" t="s">
        <v>149</v>
      </c>
      <c r="B372" s="13" t="s">
        <v>1166</v>
      </c>
      <c r="C372" s="13" t="s">
        <v>1590</v>
      </c>
      <c r="D372" s="13">
        <v>0</v>
      </c>
      <c r="E372" s="30" t="s">
        <v>1166</v>
      </c>
      <c r="F372" s="13" t="s">
        <v>1166</v>
      </c>
      <c r="G372" s="15"/>
      <c r="H372" s="15"/>
      <c r="I372" s="13">
        <v>0</v>
      </c>
      <c r="J372" s="15"/>
      <c r="K372" s="33">
        <v>0</v>
      </c>
      <c r="L372" s="33">
        <v>0</v>
      </c>
      <c r="M372" s="13">
        <v>0</v>
      </c>
      <c r="N372" s="15"/>
      <c r="O372" s="33">
        <v>0</v>
      </c>
      <c r="P372" s="33">
        <v>0</v>
      </c>
      <c r="Q372" s="15"/>
      <c r="R372" s="15"/>
      <c r="S372" s="33">
        <v>0</v>
      </c>
      <c r="T372" s="33">
        <v>0</v>
      </c>
      <c r="U372" s="33">
        <v>0</v>
      </c>
      <c r="V372" s="33">
        <v>0</v>
      </c>
      <c r="W372">
        <f t="shared" si="25"/>
        <v>1</v>
      </c>
      <c r="X372" t="b">
        <f t="shared" si="26"/>
        <v>0</v>
      </c>
      <c r="Y372" t="b">
        <f t="shared" si="27"/>
        <v>0</v>
      </c>
      <c r="Z372" t="b">
        <f t="shared" si="28"/>
        <v>0</v>
      </c>
      <c r="AA372" t="b">
        <f t="shared" si="29"/>
        <v>0</v>
      </c>
    </row>
    <row r="373" spans="1:27" ht="27.6" thickBot="1">
      <c r="A373" s="13" t="s">
        <v>476</v>
      </c>
      <c r="B373" s="13" t="s">
        <v>1166</v>
      </c>
      <c r="C373" s="13" t="s">
        <v>1590</v>
      </c>
      <c r="D373" s="13">
        <v>1</v>
      </c>
      <c r="E373" s="30" t="s">
        <v>1166</v>
      </c>
      <c r="F373" s="13">
        <v>6</v>
      </c>
      <c r="G373" s="13" t="s">
        <v>1337</v>
      </c>
      <c r="H373" s="13" t="s">
        <v>690</v>
      </c>
      <c r="I373" s="13">
        <v>1</v>
      </c>
      <c r="J373" s="13" t="s">
        <v>1677</v>
      </c>
      <c r="K373" s="30">
        <v>311</v>
      </c>
      <c r="L373" s="30">
        <v>78500</v>
      </c>
      <c r="M373" s="13">
        <v>1</v>
      </c>
      <c r="N373" s="13" t="s">
        <v>1678</v>
      </c>
      <c r="O373" s="30">
        <v>1762728</v>
      </c>
      <c r="P373" s="30">
        <v>1668631</v>
      </c>
      <c r="Q373" s="13">
        <v>1</v>
      </c>
      <c r="R373" s="13" t="s">
        <v>1679</v>
      </c>
      <c r="S373" s="30">
        <v>218</v>
      </c>
      <c r="T373" s="30">
        <v>105000</v>
      </c>
      <c r="U373" s="33">
        <v>0</v>
      </c>
      <c r="V373" s="30">
        <v>133183951</v>
      </c>
      <c r="W373">
        <f t="shared" si="25"/>
        <v>1</v>
      </c>
      <c r="X373" t="b">
        <f t="shared" si="26"/>
        <v>0</v>
      </c>
      <c r="Y373" t="b">
        <f t="shared" si="27"/>
        <v>1</v>
      </c>
      <c r="Z373" t="b">
        <f t="shared" si="28"/>
        <v>0</v>
      </c>
      <c r="AA373" t="b">
        <f t="shared" si="29"/>
        <v>0</v>
      </c>
    </row>
    <row r="374" spans="1:27" ht="27.6" thickBot="1">
      <c r="A374" s="13" t="s">
        <v>1680</v>
      </c>
      <c r="B374" s="13" t="s">
        <v>1166</v>
      </c>
      <c r="C374" s="13" t="s">
        <v>1590</v>
      </c>
      <c r="D374" s="13">
        <v>1</v>
      </c>
      <c r="E374" s="30" t="s">
        <v>1166</v>
      </c>
      <c r="F374" s="13">
        <v>4</v>
      </c>
      <c r="G374" s="13" t="s">
        <v>1681</v>
      </c>
      <c r="H374" s="13" t="s">
        <v>665</v>
      </c>
      <c r="I374" s="13">
        <v>1</v>
      </c>
      <c r="J374" s="13" t="s">
        <v>1682</v>
      </c>
      <c r="K374" s="30">
        <v>7945</v>
      </c>
      <c r="L374" s="30">
        <v>2990000</v>
      </c>
      <c r="M374" s="13">
        <v>1</v>
      </c>
      <c r="N374" s="13" t="s">
        <v>1682</v>
      </c>
      <c r="O374" s="30">
        <v>1318211</v>
      </c>
      <c r="P374" s="30">
        <v>1343683</v>
      </c>
      <c r="Q374" s="13">
        <v>1</v>
      </c>
      <c r="R374" s="13" t="s">
        <v>1683</v>
      </c>
      <c r="S374" s="30">
        <v>775</v>
      </c>
      <c r="T374" s="30">
        <v>3500000</v>
      </c>
      <c r="U374" s="30">
        <v>366333</v>
      </c>
      <c r="V374" s="30">
        <v>10567458</v>
      </c>
      <c r="W374">
        <f t="shared" si="25"/>
        <v>1</v>
      </c>
      <c r="X374" t="b">
        <f t="shared" si="26"/>
        <v>1</v>
      </c>
      <c r="Y374" t="b">
        <f t="shared" si="27"/>
        <v>1</v>
      </c>
      <c r="Z374" t="b">
        <f t="shared" si="28"/>
        <v>1</v>
      </c>
      <c r="AA374" t="b">
        <f t="shared" si="29"/>
        <v>0</v>
      </c>
    </row>
    <row r="375" spans="1:27" ht="27.6" thickBot="1">
      <c r="A375" s="13" t="s">
        <v>1684</v>
      </c>
      <c r="B375" s="13" t="s">
        <v>1166</v>
      </c>
      <c r="C375" s="13" t="s">
        <v>1590</v>
      </c>
      <c r="D375" s="13">
        <v>1</v>
      </c>
      <c r="E375" s="30" t="s">
        <v>1166</v>
      </c>
      <c r="F375" s="13">
        <v>2</v>
      </c>
      <c r="G375" s="13" t="s">
        <v>664</v>
      </c>
      <c r="H375" s="15"/>
      <c r="I375" s="13">
        <v>1</v>
      </c>
      <c r="J375" s="13" t="s">
        <v>1685</v>
      </c>
      <c r="K375" s="30">
        <v>4091</v>
      </c>
      <c r="L375" s="30">
        <v>5306</v>
      </c>
      <c r="M375" s="13">
        <v>1</v>
      </c>
      <c r="N375" s="13" t="s">
        <v>1686</v>
      </c>
      <c r="O375" s="30">
        <v>4307</v>
      </c>
      <c r="P375" s="30">
        <v>4439</v>
      </c>
      <c r="Q375" s="13">
        <v>1</v>
      </c>
      <c r="R375" s="13" t="s">
        <v>1687</v>
      </c>
      <c r="S375" s="30">
        <v>310</v>
      </c>
      <c r="T375" s="30">
        <v>35100000</v>
      </c>
      <c r="U375" s="30">
        <v>8615</v>
      </c>
      <c r="V375" s="30">
        <v>1431519</v>
      </c>
      <c r="W375">
        <f t="shared" si="25"/>
        <v>1</v>
      </c>
      <c r="X375" t="b">
        <f t="shared" si="26"/>
        <v>0</v>
      </c>
      <c r="Y375" t="b">
        <f t="shared" si="27"/>
        <v>0</v>
      </c>
      <c r="Z375" t="b">
        <f t="shared" si="28"/>
        <v>1</v>
      </c>
      <c r="AA375" t="b">
        <f t="shared" si="29"/>
        <v>0</v>
      </c>
    </row>
    <row r="376" spans="1:27" ht="15" thickBot="1">
      <c r="A376" s="13" t="s">
        <v>1688</v>
      </c>
      <c r="B376" s="13" t="s">
        <v>1166</v>
      </c>
      <c r="C376" s="13" t="s">
        <v>1590</v>
      </c>
      <c r="D376" s="13">
        <v>1</v>
      </c>
      <c r="E376" s="30">
        <v>12000000</v>
      </c>
      <c r="F376" s="13">
        <v>6</v>
      </c>
      <c r="G376" s="13" t="s">
        <v>665</v>
      </c>
      <c r="H376" s="15"/>
      <c r="I376" s="13">
        <v>1</v>
      </c>
      <c r="J376" s="13" t="s">
        <v>1688</v>
      </c>
      <c r="K376" s="30">
        <v>370</v>
      </c>
      <c r="L376" s="30">
        <v>90100</v>
      </c>
      <c r="M376" s="13">
        <v>1</v>
      </c>
      <c r="N376" s="13" t="s">
        <v>1689</v>
      </c>
      <c r="O376" s="30">
        <v>1609304</v>
      </c>
      <c r="P376" s="30">
        <v>1513423</v>
      </c>
      <c r="Q376" s="13">
        <v>1</v>
      </c>
      <c r="R376" s="13" t="s">
        <v>1689</v>
      </c>
      <c r="S376" s="30">
        <v>89</v>
      </c>
      <c r="T376" s="30">
        <v>168000</v>
      </c>
      <c r="U376" s="30">
        <v>758609</v>
      </c>
      <c r="V376" s="30">
        <v>696762359</v>
      </c>
      <c r="W376">
        <f t="shared" si="25"/>
        <v>1</v>
      </c>
      <c r="X376" t="b">
        <f t="shared" si="26"/>
        <v>0</v>
      </c>
      <c r="Y376" t="b">
        <f t="shared" si="27"/>
        <v>1</v>
      </c>
      <c r="Z376" t="b">
        <f t="shared" si="28"/>
        <v>0</v>
      </c>
      <c r="AA376" t="b">
        <f t="shared" si="29"/>
        <v>1</v>
      </c>
    </row>
    <row r="377" spans="1:27" ht="27.6" thickBot="1">
      <c r="A377" s="13" t="s">
        <v>158</v>
      </c>
      <c r="B377" s="13">
        <v>70</v>
      </c>
      <c r="C377" s="13" t="s">
        <v>1590</v>
      </c>
      <c r="D377" s="13">
        <v>1</v>
      </c>
      <c r="E377" s="30">
        <v>100000000</v>
      </c>
      <c r="F377" s="13">
        <v>11</v>
      </c>
      <c r="G377" s="13" t="s">
        <v>706</v>
      </c>
      <c r="H377" s="15"/>
      <c r="I377" s="13">
        <v>1</v>
      </c>
      <c r="J377" s="13" t="s">
        <v>1690</v>
      </c>
      <c r="K377" s="30">
        <v>4795</v>
      </c>
      <c r="L377" s="30">
        <v>5260000</v>
      </c>
      <c r="M377" s="13">
        <v>1</v>
      </c>
      <c r="N377" s="13" t="s">
        <v>954</v>
      </c>
      <c r="O377" s="30">
        <v>11956449</v>
      </c>
      <c r="P377" s="30">
        <v>10954520</v>
      </c>
      <c r="Q377" s="13">
        <v>1</v>
      </c>
      <c r="R377" s="13" t="s">
        <v>954</v>
      </c>
      <c r="S377" s="30">
        <v>2134</v>
      </c>
      <c r="T377" s="30">
        <v>2900000</v>
      </c>
      <c r="U377" s="30">
        <v>685653</v>
      </c>
      <c r="V377" s="30">
        <v>335687314</v>
      </c>
      <c r="W377">
        <f t="shared" si="25"/>
        <v>1</v>
      </c>
      <c r="X377" t="b">
        <f t="shared" si="26"/>
        <v>1</v>
      </c>
      <c r="Y377" t="b">
        <f t="shared" si="27"/>
        <v>1</v>
      </c>
      <c r="Z377" t="b">
        <f t="shared" si="28"/>
        <v>1</v>
      </c>
      <c r="AA377" t="b">
        <f t="shared" si="29"/>
        <v>1</v>
      </c>
    </row>
    <row r="378" spans="1:27" ht="15" thickBot="1">
      <c r="A378" s="13" t="s">
        <v>1691</v>
      </c>
      <c r="B378" s="13">
        <v>33</v>
      </c>
      <c r="C378" s="13" t="s">
        <v>1590</v>
      </c>
      <c r="D378" s="13">
        <v>1</v>
      </c>
      <c r="E378" s="30" t="s">
        <v>1166</v>
      </c>
      <c r="F378" s="13">
        <v>2</v>
      </c>
      <c r="G378" s="13" t="s">
        <v>664</v>
      </c>
      <c r="H378" s="13" t="s">
        <v>766</v>
      </c>
      <c r="I378" s="13">
        <v>1</v>
      </c>
      <c r="J378" s="13" t="s">
        <v>1692</v>
      </c>
      <c r="K378" s="30">
        <v>269</v>
      </c>
      <c r="L378" s="30">
        <v>18200</v>
      </c>
      <c r="M378" s="13">
        <v>1</v>
      </c>
      <c r="N378" s="13" t="s">
        <v>1692</v>
      </c>
      <c r="O378" s="30">
        <v>108422</v>
      </c>
      <c r="P378" s="30">
        <v>111708</v>
      </c>
      <c r="Q378" s="13">
        <v>1</v>
      </c>
      <c r="R378" s="13" t="s">
        <v>1693</v>
      </c>
      <c r="S378" s="30">
        <v>366</v>
      </c>
      <c r="T378" s="30">
        <v>176000</v>
      </c>
      <c r="U378" s="30">
        <v>181351</v>
      </c>
      <c r="V378" s="30">
        <v>11398457</v>
      </c>
      <c r="W378">
        <f t="shared" si="25"/>
        <v>1</v>
      </c>
      <c r="X378" t="b">
        <f t="shared" si="26"/>
        <v>0</v>
      </c>
      <c r="Y378" t="b">
        <f t="shared" si="27"/>
        <v>0</v>
      </c>
      <c r="Z378" t="b">
        <f t="shared" si="28"/>
        <v>0</v>
      </c>
      <c r="AA378" t="b">
        <f t="shared" si="29"/>
        <v>0</v>
      </c>
    </row>
    <row r="379" spans="1:27" ht="15" thickBot="1">
      <c r="A379" s="13" t="s">
        <v>1694</v>
      </c>
      <c r="B379" s="13">
        <v>43</v>
      </c>
      <c r="C379" s="13" t="s">
        <v>1590</v>
      </c>
      <c r="D379" s="13">
        <v>1</v>
      </c>
      <c r="E379" s="30" t="s">
        <v>1166</v>
      </c>
      <c r="F379" s="13">
        <v>9</v>
      </c>
      <c r="G379" s="13" t="s">
        <v>665</v>
      </c>
      <c r="H379" s="15"/>
      <c r="I379" s="13">
        <v>1</v>
      </c>
      <c r="J379" s="13" t="s">
        <v>1695</v>
      </c>
      <c r="K379" s="30">
        <v>60700</v>
      </c>
      <c r="L379" s="30">
        <v>4410000</v>
      </c>
      <c r="M379" s="13">
        <v>1</v>
      </c>
      <c r="N379" s="13" t="s">
        <v>1696</v>
      </c>
      <c r="O379" s="30">
        <v>8590232</v>
      </c>
      <c r="P379" s="30">
        <v>8330148</v>
      </c>
      <c r="Q379" s="13">
        <v>1</v>
      </c>
      <c r="R379" s="13" t="s">
        <v>1697</v>
      </c>
      <c r="S379" s="30">
        <v>553</v>
      </c>
      <c r="T379" s="30">
        <v>9700000</v>
      </c>
      <c r="U379" s="33">
        <v>0</v>
      </c>
      <c r="V379" s="30">
        <v>941468222</v>
      </c>
      <c r="W379">
        <f t="shared" si="25"/>
        <v>1</v>
      </c>
      <c r="X379" t="b">
        <f t="shared" si="26"/>
        <v>1</v>
      </c>
      <c r="Y379" t="b">
        <f t="shared" si="27"/>
        <v>1</v>
      </c>
      <c r="Z379" t="b">
        <f t="shared" si="28"/>
        <v>1</v>
      </c>
      <c r="AA379" t="b">
        <f t="shared" si="29"/>
        <v>1</v>
      </c>
    </row>
    <row r="380" spans="1:27" ht="15" thickBot="1">
      <c r="A380" s="13" t="s">
        <v>177</v>
      </c>
      <c r="B380" s="13">
        <v>60</v>
      </c>
      <c r="C380" s="13" t="s">
        <v>1590</v>
      </c>
      <c r="D380" s="13">
        <v>1</v>
      </c>
      <c r="E380" s="30">
        <v>23500000</v>
      </c>
      <c r="F380" s="13">
        <v>6</v>
      </c>
      <c r="G380" s="13" t="s">
        <v>697</v>
      </c>
      <c r="H380" s="13" t="s">
        <v>890</v>
      </c>
      <c r="I380" s="13">
        <v>1</v>
      </c>
      <c r="J380" s="13" t="s">
        <v>1698</v>
      </c>
      <c r="K380" s="30">
        <v>20</v>
      </c>
      <c r="L380" s="30">
        <v>155000</v>
      </c>
      <c r="M380" s="13">
        <v>1</v>
      </c>
      <c r="N380" s="13" t="s">
        <v>1015</v>
      </c>
      <c r="O380" s="30">
        <v>3904538</v>
      </c>
      <c r="P380" s="30">
        <v>3695974</v>
      </c>
      <c r="Q380" s="13">
        <v>1</v>
      </c>
      <c r="R380" s="13" t="s">
        <v>1699</v>
      </c>
      <c r="S380" s="30">
        <v>304</v>
      </c>
      <c r="T380" s="30">
        <v>65600</v>
      </c>
      <c r="U380" s="30">
        <v>767181</v>
      </c>
      <c r="V380" s="30">
        <v>637410884</v>
      </c>
      <c r="W380">
        <f t="shared" si="25"/>
        <v>1</v>
      </c>
      <c r="X380" t="b">
        <f t="shared" si="26"/>
        <v>0</v>
      </c>
      <c r="Y380" t="b">
        <f t="shared" si="27"/>
        <v>1</v>
      </c>
      <c r="Z380" t="b">
        <f t="shared" si="28"/>
        <v>0</v>
      </c>
      <c r="AA380" t="b">
        <f t="shared" si="29"/>
        <v>1</v>
      </c>
    </row>
    <row r="381" spans="1:27" ht="15" thickBot="1">
      <c r="A381" s="13" t="s">
        <v>546</v>
      </c>
      <c r="B381" s="13">
        <v>39</v>
      </c>
      <c r="C381" s="13" t="s">
        <v>1590</v>
      </c>
      <c r="D381" s="13">
        <v>1</v>
      </c>
      <c r="E381" s="30" t="s">
        <v>1166</v>
      </c>
      <c r="F381" s="13">
        <v>5</v>
      </c>
      <c r="G381" s="13" t="s">
        <v>664</v>
      </c>
      <c r="H381" s="13" t="s">
        <v>697</v>
      </c>
      <c r="I381" s="13">
        <v>1</v>
      </c>
      <c r="J381" s="13" t="s">
        <v>1700</v>
      </c>
      <c r="K381" s="30">
        <v>11800</v>
      </c>
      <c r="L381" s="30">
        <v>3020000</v>
      </c>
      <c r="M381" s="13">
        <v>1</v>
      </c>
      <c r="N381" s="13" t="s">
        <v>1701</v>
      </c>
      <c r="O381" s="30">
        <v>1586727</v>
      </c>
      <c r="P381" s="30">
        <v>1453800</v>
      </c>
      <c r="Q381" s="13">
        <v>1</v>
      </c>
      <c r="R381" s="13" t="s">
        <v>1701</v>
      </c>
      <c r="S381" s="30">
        <v>1977</v>
      </c>
      <c r="T381" s="30">
        <v>627000</v>
      </c>
      <c r="U381" s="30">
        <v>814823</v>
      </c>
      <c r="V381" s="30">
        <v>408249105</v>
      </c>
      <c r="W381">
        <f t="shared" si="25"/>
        <v>1</v>
      </c>
      <c r="X381" t="b">
        <f t="shared" si="26"/>
        <v>1</v>
      </c>
      <c r="Y381" t="b">
        <f t="shared" si="27"/>
        <v>1</v>
      </c>
      <c r="Z381" t="b">
        <f t="shared" si="28"/>
        <v>1</v>
      </c>
      <c r="AA381" t="b">
        <f t="shared" si="29"/>
        <v>1</v>
      </c>
    </row>
    <row r="382" spans="1:27" ht="27.6" thickBot="1">
      <c r="A382" s="13" t="s">
        <v>1702</v>
      </c>
      <c r="B382" s="13">
        <v>40</v>
      </c>
      <c r="C382" s="13" t="s">
        <v>1590</v>
      </c>
      <c r="D382" s="13">
        <v>1</v>
      </c>
      <c r="E382" s="30" t="s">
        <v>1166</v>
      </c>
      <c r="F382" s="13">
        <v>2</v>
      </c>
      <c r="G382" s="13" t="s">
        <v>665</v>
      </c>
      <c r="H382" s="15"/>
      <c r="I382" s="13">
        <v>1</v>
      </c>
      <c r="J382" s="13" t="s">
        <v>1703</v>
      </c>
      <c r="K382" s="30">
        <v>29500</v>
      </c>
      <c r="L382" s="30">
        <v>2380000</v>
      </c>
      <c r="M382" s="13">
        <v>1</v>
      </c>
      <c r="N382" s="13" t="s">
        <v>1704</v>
      </c>
      <c r="O382" s="30">
        <v>279576</v>
      </c>
      <c r="P382" s="30">
        <v>321348</v>
      </c>
      <c r="Q382" s="13">
        <v>1</v>
      </c>
      <c r="R382" s="13" t="s">
        <v>1705</v>
      </c>
      <c r="S382" s="30">
        <v>11234</v>
      </c>
      <c r="T382" s="30">
        <v>2500000</v>
      </c>
      <c r="U382" s="33">
        <v>0</v>
      </c>
      <c r="V382" s="30">
        <v>37618356</v>
      </c>
      <c r="W382">
        <f t="shared" si="25"/>
        <v>1</v>
      </c>
      <c r="X382" t="b">
        <f t="shared" si="26"/>
        <v>1</v>
      </c>
      <c r="Y382" t="b">
        <f t="shared" si="27"/>
        <v>0</v>
      </c>
      <c r="Z382" t="b">
        <f t="shared" si="28"/>
        <v>1</v>
      </c>
      <c r="AA382" t="b">
        <f t="shared" si="29"/>
        <v>0</v>
      </c>
    </row>
    <row r="383" spans="1:27" ht="15" thickBot="1">
      <c r="A383" s="13" t="s">
        <v>1706</v>
      </c>
      <c r="B383" s="13">
        <v>27</v>
      </c>
      <c r="C383" s="13" t="s">
        <v>1590</v>
      </c>
      <c r="D383" s="13">
        <v>1</v>
      </c>
      <c r="E383" s="30" t="s">
        <v>1166</v>
      </c>
      <c r="F383" s="13">
        <v>1</v>
      </c>
      <c r="G383" s="13" t="s">
        <v>1310</v>
      </c>
      <c r="H383" s="13" t="s">
        <v>1183</v>
      </c>
      <c r="I383" s="13">
        <v>1</v>
      </c>
      <c r="J383" s="13" t="s">
        <v>1707</v>
      </c>
      <c r="K383" s="30">
        <v>6552</v>
      </c>
      <c r="L383" s="30">
        <v>48900</v>
      </c>
      <c r="M383" s="13">
        <v>1</v>
      </c>
      <c r="N383" s="13" t="s">
        <v>1707</v>
      </c>
      <c r="O383" s="30">
        <v>98694</v>
      </c>
      <c r="P383" s="30">
        <v>100386</v>
      </c>
      <c r="Q383" s="13">
        <v>1</v>
      </c>
      <c r="R383" s="13" t="s">
        <v>1708</v>
      </c>
      <c r="S383" s="30">
        <v>1426</v>
      </c>
      <c r="T383" s="30">
        <v>208000</v>
      </c>
      <c r="U383" s="30">
        <v>688234</v>
      </c>
      <c r="V383" s="30">
        <v>246214282</v>
      </c>
      <c r="W383">
        <f t="shared" si="25"/>
        <v>1</v>
      </c>
      <c r="X383" t="b">
        <f t="shared" si="26"/>
        <v>0</v>
      </c>
      <c r="Y383" t="b">
        <f t="shared" si="27"/>
        <v>0</v>
      </c>
      <c r="Z383" t="b">
        <f t="shared" si="28"/>
        <v>0</v>
      </c>
      <c r="AA383" t="b">
        <f t="shared" si="29"/>
        <v>1</v>
      </c>
    </row>
    <row r="384" spans="1:27" ht="27.6" thickBot="1">
      <c r="A384" s="13" t="s">
        <v>1709</v>
      </c>
      <c r="B384" s="13">
        <v>28</v>
      </c>
      <c r="C384" s="13" t="s">
        <v>1590</v>
      </c>
      <c r="D384" s="13">
        <v>1</v>
      </c>
      <c r="E384" s="30">
        <v>600000</v>
      </c>
      <c r="F384" s="13">
        <v>3</v>
      </c>
      <c r="G384" s="13" t="s">
        <v>665</v>
      </c>
      <c r="H384" s="13" t="s">
        <v>1174</v>
      </c>
      <c r="I384" s="13">
        <v>1</v>
      </c>
      <c r="J384" s="13" t="s">
        <v>1710</v>
      </c>
      <c r="K384" s="30">
        <v>926</v>
      </c>
      <c r="L384" s="30">
        <v>5360000</v>
      </c>
      <c r="M384" s="13">
        <v>1</v>
      </c>
      <c r="N384" s="13" t="s">
        <v>1711</v>
      </c>
      <c r="O384" s="30">
        <v>1681353</v>
      </c>
      <c r="P384" s="30">
        <v>1710610</v>
      </c>
      <c r="Q384" s="13">
        <v>1</v>
      </c>
      <c r="R384" s="13" t="s">
        <v>1712</v>
      </c>
      <c r="S384" s="30">
        <v>2823</v>
      </c>
      <c r="T384" s="30">
        <v>17100000</v>
      </c>
      <c r="U384" s="30">
        <v>5248433</v>
      </c>
      <c r="V384" s="30">
        <v>2092415971</v>
      </c>
      <c r="W384">
        <f t="shared" si="25"/>
        <v>1</v>
      </c>
      <c r="X384" t="b">
        <f t="shared" si="26"/>
        <v>1</v>
      </c>
      <c r="Y384" t="b">
        <f t="shared" si="27"/>
        <v>1</v>
      </c>
      <c r="Z384" t="b">
        <f t="shared" si="28"/>
        <v>1</v>
      </c>
      <c r="AA384" t="b">
        <f t="shared" si="29"/>
        <v>1</v>
      </c>
    </row>
    <row r="385" spans="1:27" ht="27.6" thickBot="1">
      <c r="A385" s="13" t="s">
        <v>1713</v>
      </c>
      <c r="B385" s="13">
        <v>22</v>
      </c>
      <c r="C385" s="13" t="s">
        <v>1590</v>
      </c>
      <c r="D385" s="13">
        <v>1</v>
      </c>
      <c r="E385" s="30" t="s">
        <v>1166</v>
      </c>
      <c r="F385" s="13">
        <v>2</v>
      </c>
      <c r="G385" s="13" t="s">
        <v>665</v>
      </c>
      <c r="H385" s="15"/>
      <c r="I385" s="13">
        <v>1</v>
      </c>
      <c r="J385" s="13" t="s">
        <v>1714</v>
      </c>
      <c r="K385" s="30">
        <v>32300</v>
      </c>
      <c r="L385" s="30">
        <v>11100</v>
      </c>
      <c r="M385" s="13">
        <v>1</v>
      </c>
      <c r="N385" s="13" t="s">
        <v>1715</v>
      </c>
      <c r="O385" s="30">
        <v>18598</v>
      </c>
      <c r="P385" s="30">
        <v>20952</v>
      </c>
      <c r="Q385" s="13">
        <v>1</v>
      </c>
      <c r="R385" s="13" t="s">
        <v>1714</v>
      </c>
      <c r="S385" s="30">
        <v>405</v>
      </c>
      <c r="T385" s="30">
        <v>76600</v>
      </c>
      <c r="U385" s="30">
        <v>251117</v>
      </c>
      <c r="V385" s="30">
        <v>25735949</v>
      </c>
      <c r="W385">
        <f t="shared" si="25"/>
        <v>1</v>
      </c>
      <c r="X385" t="b">
        <f t="shared" si="26"/>
        <v>0</v>
      </c>
      <c r="Y385" t="b">
        <f t="shared" si="27"/>
        <v>0</v>
      </c>
      <c r="Z385" t="b">
        <f t="shared" si="28"/>
        <v>0</v>
      </c>
      <c r="AA385" t="b">
        <f t="shared" si="29"/>
        <v>0</v>
      </c>
    </row>
    <row r="386" spans="1:27" ht="15" thickBot="1">
      <c r="A386" s="13" t="s">
        <v>1716</v>
      </c>
      <c r="B386" s="13">
        <v>24</v>
      </c>
      <c r="C386" s="13" t="s">
        <v>1590</v>
      </c>
      <c r="D386" s="13">
        <v>1</v>
      </c>
      <c r="E386" s="30" t="s">
        <v>1166</v>
      </c>
      <c r="F386" s="13">
        <v>1</v>
      </c>
      <c r="G386" s="13" t="s">
        <v>707</v>
      </c>
      <c r="H386" s="13" t="s">
        <v>665</v>
      </c>
      <c r="I386" s="13">
        <v>1</v>
      </c>
      <c r="J386" s="13" t="s">
        <v>1717</v>
      </c>
      <c r="K386" s="30">
        <v>33000</v>
      </c>
      <c r="L386" s="30">
        <v>12500</v>
      </c>
      <c r="M386" s="13">
        <v>1</v>
      </c>
      <c r="N386" s="13" t="s">
        <v>1718</v>
      </c>
      <c r="O386" s="30">
        <v>8551</v>
      </c>
      <c r="P386" s="30">
        <v>9209</v>
      </c>
      <c r="Q386" s="13">
        <v>1</v>
      </c>
      <c r="R386" s="13" t="s">
        <v>1718</v>
      </c>
      <c r="S386" s="30">
        <v>299</v>
      </c>
      <c r="T386" s="30">
        <v>205000</v>
      </c>
      <c r="U386" s="30">
        <v>52180</v>
      </c>
      <c r="V386" s="30">
        <v>12337925</v>
      </c>
      <c r="W386">
        <f t="shared" si="25"/>
        <v>1</v>
      </c>
      <c r="X386" t="b">
        <f t="shared" si="26"/>
        <v>0</v>
      </c>
      <c r="Y386" t="b">
        <f t="shared" si="27"/>
        <v>0</v>
      </c>
      <c r="Z386" t="b">
        <f t="shared" si="28"/>
        <v>0</v>
      </c>
      <c r="AA386" t="b">
        <f t="shared" si="29"/>
        <v>0</v>
      </c>
    </row>
    <row r="387" spans="1:27" ht="15" thickBot="1">
      <c r="A387" s="13" t="s">
        <v>1719</v>
      </c>
      <c r="B387" s="13">
        <v>38</v>
      </c>
      <c r="C387" s="13" t="s">
        <v>1590</v>
      </c>
      <c r="D387" s="13">
        <v>1</v>
      </c>
      <c r="E387" s="30" t="s">
        <v>1166</v>
      </c>
      <c r="F387" s="13">
        <v>16</v>
      </c>
      <c r="G387" s="13" t="s">
        <v>665</v>
      </c>
      <c r="H387" s="13" t="s">
        <v>1720</v>
      </c>
      <c r="I387" s="13">
        <v>1</v>
      </c>
      <c r="J387" s="13" t="s">
        <v>1721</v>
      </c>
      <c r="K387" s="30">
        <v>27600</v>
      </c>
      <c r="L387" s="30">
        <v>1780000</v>
      </c>
      <c r="M387" s="13">
        <v>1</v>
      </c>
      <c r="N387" s="13" t="s">
        <v>1722</v>
      </c>
      <c r="O387" s="30">
        <v>4282850</v>
      </c>
      <c r="P387" s="30">
        <v>4202386</v>
      </c>
      <c r="Q387" s="13">
        <v>1</v>
      </c>
      <c r="R387" s="13" t="s">
        <v>1722</v>
      </c>
      <c r="S387" s="30">
        <v>19</v>
      </c>
      <c r="T387" s="30">
        <v>4400000</v>
      </c>
      <c r="U387" s="30">
        <v>2166949</v>
      </c>
      <c r="V387" s="30">
        <v>1064004242</v>
      </c>
      <c r="W387">
        <f t="shared" ref="W387:W450" si="30">IF(U387&lt;&gt;"",1,0)</f>
        <v>1</v>
      </c>
      <c r="X387" t="b">
        <f t="shared" ref="X387:X450" si="31">IF(L387&gt;=$AD$4,TRUE,FALSE)</f>
        <v>1</v>
      </c>
      <c r="Y387" t="b">
        <f t="shared" ref="Y387:Y450" si="32">IF(P387&gt;=$AD$5,TRUE,FALSE)</f>
        <v>1</v>
      </c>
      <c r="Z387" t="b">
        <f t="shared" ref="Z387:Z450" si="33">IF(T387&gt;=$AD$6,TRUE,FALSE)</f>
        <v>1</v>
      </c>
      <c r="AA387" t="b">
        <f t="shared" ref="AA387:AA450" si="34">IF(V387&gt;=$AD$7,TRUE,FALSE)</f>
        <v>1</v>
      </c>
    </row>
    <row r="388" spans="1:27" ht="27.6" thickBot="1">
      <c r="A388" s="13" t="s">
        <v>1723</v>
      </c>
      <c r="B388" s="13">
        <v>21</v>
      </c>
      <c r="C388" s="13" t="s">
        <v>1590</v>
      </c>
      <c r="D388" s="13">
        <v>1</v>
      </c>
      <c r="E388" s="30" t="s">
        <v>1166</v>
      </c>
      <c r="F388" s="13">
        <v>2</v>
      </c>
      <c r="G388" s="13" t="s">
        <v>664</v>
      </c>
      <c r="H388" s="13" t="s">
        <v>707</v>
      </c>
      <c r="I388" s="13">
        <v>1</v>
      </c>
      <c r="J388" s="13" t="s">
        <v>1724</v>
      </c>
      <c r="K388" s="30">
        <v>1892</v>
      </c>
      <c r="L388" s="30">
        <v>1420000</v>
      </c>
      <c r="M388" s="13">
        <v>1</v>
      </c>
      <c r="N388" s="13" t="s">
        <v>1725</v>
      </c>
      <c r="O388" s="30">
        <v>1361363</v>
      </c>
      <c r="P388" s="30">
        <v>1362438</v>
      </c>
      <c r="Q388" s="13">
        <v>1</v>
      </c>
      <c r="R388" s="13" t="s">
        <v>1724</v>
      </c>
      <c r="S388" s="30">
        <v>2674</v>
      </c>
      <c r="T388" s="30">
        <v>5700000</v>
      </c>
      <c r="U388" s="30">
        <v>5395557</v>
      </c>
      <c r="V388" s="30">
        <v>2030700327</v>
      </c>
      <c r="W388">
        <f t="shared" si="30"/>
        <v>1</v>
      </c>
      <c r="X388" t="b">
        <f t="shared" si="31"/>
        <v>1</v>
      </c>
      <c r="Y388" t="b">
        <f t="shared" si="32"/>
        <v>1</v>
      </c>
      <c r="Z388" t="b">
        <f t="shared" si="33"/>
        <v>1</v>
      </c>
      <c r="AA388" t="b">
        <f t="shared" si="34"/>
        <v>1</v>
      </c>
    </row>
    <row r="389" spans="1:27" ht="27.6" thickBot="1">
      <c r="A389" s="13" t="s">
        <v>1726</v>
      </c>
      <c r="B389" s="13" t="s">
        <v>1166</v>
      </c>
      <c r="C389" s="13" t="s">
        <v>1727</v>
      </c>
      <c r="D389" s="13">
        <v>1</v>
      </c>
      <c r="E389" s="30" t="s">
        <v>1166</v>
      </c>
      <c r="F389" s="13">
        <v>1</v>
      </c>
      <c r="G389" s="13" t="s">
        <v>702</v>
      </c>
      <c r="H389" s="15"/>
      <c r="I389" s="13">
        <v>1</v>
      </c>
      <c r="J389" s="13" t="s">
        <v>1728</v>
      </c>
      <c r="K389" s="30">
        <v>1579</v>
      </c>
      <c r="L389" s="30">
        <v>13000</v>
      </c>
      <c r="M389" s="13">
        <v>1</v>
      </c>
      <c r="N389" s="13" t="s">
        <v>1728</v>
      </c>
      <c r="O389" s="30">
        <v>17981</v>
      </c>
      <c r="P389" s="30">
        <v>18677</v>
      </c>
      <c r="Q389" s="13">
        <v>1</v>
      </c>
      <c r="R389" s="13" t="s">
        <v>1728</v>
      </c>
      <c r="S389" s="30">
        <v>304</v>
      </c>
      <c r="T389" s="30">
        <v>17300</v>
      </c>
      <c r="U389" s="30">
        <v>5459</v>
      </c>
      <c r="V389" s="30">
        <v>2790105</v>
      </c>
      <c r="W389">
        <f t="shared" si="30"/>
        <v>1</v>
      </c>
      <c r="X389" t="b">
        <f t="shared" si="31"/>
        <v>0</v>
      </c>
      <c r="Y389" t="b">
        <f t="shared" si="32"/>
        <v>0</v>
      </c>
      <c r="Z389" t="b">
        <f t="shared" si="33"/>
        <v>0</v>
      </c>
      <c r="AA389" t="b">
        <f t="shared" si="34"/>
        <v>0</v>
      </c>
    </row>
    <row r="390" spans="1:27" ht="27.6" thickBot="1">
      <c r="A390" s="13" t="s">
        <v>1729</v>
      </c>
      <c r="B390" s="13">
        <v>52</v>
      </c>
      <c r="C390" s="13" t="s">
        <v>1727</v>
      </c>
      <c r="D390" s="13">
        <v>1</v>
      </c>
      <c r="E390" s="30">
        <v>40000000</v>
      </c>
      <c r="F390" s="13">
        <v>15</v>
      </c>
      <c r="G390" s="13" t="s">
        <v>702</v>
      </c>
      <c r="H390" s="15"/>
      <c r="I390" s="13">
        <v>1</v>
      </c>
      <c r="J390" s="13" t="s">
        <v>1730</v>
      </c>
      <c r="K390" s="30">
        <v>482</v>
      </c>
      <c r="L390" s="30">
        <v>3010000</v>
      </c>
      <c r="M390" s="13">
        <v>1</v>
      </c>
      <c r="N390" s="13" t="s">
        <v>1731</v>
      </c>
      <c r="O390" s="30">
        <v>8512671</v>
      </c>
      <c r="P390" s="30">
        <v>7792776</v>
      </c>
      <c r="Q390" s="13">
        <v>1</v>
      </c>
      <c r="R390" s="13" t="s">
        <v>1732</v>
      </c>
      <c r="S390" s="30">
        <v>197</v>
      </c>
      <c r="T390" s="30">
        <v>2300000</v>
      </c>
      <c r="U390" s="30">
        <v>693647</v>
      </c>
      <c r="V390" s="30">
        <v>348341202</v>
      </c>
      <c r="W390">
        <f t="shared" si="30"/>
        <v>1</v>
      </c>
      <c r="X390" t="b">
        <f t="shared" si="31"/>
        <v>1</v>
      </c>
      <c r="Y390" t="b">
        <f t="shared" si="32"/>
        <v>1</v>
      </c>
      <c r="Z390" t="b">
        <f t="shared" si="33"/>
        <v>1</v>
      </c>
      <c r="AA390" t="b">
        <f t="shared" si="34"/>
        <v>1</v>
      </c>
    </row>
    <row r="391" spans="1:27" ht="27.6" thickBot="1">
      <c r="A391" s="13" t="s">
        <v>1733</v>
      </c>
      <c r="B391" s="13">
        <v>25</v>
      </c>
      <c r="C391" s="13" t="s">
        <v>1727</v>
      </c>
      <c r="D391" s="13">
        <v>1</v>
      </c>
      <c r="E391" s="30" t="s">
        <v>1166</v>
      </c>
      <c r="F391" s="13">
        <v>2</v>
      </c>
      <c r="G391" s="13" t="s">
        <v>702</v>
      </c>
      <c r="H391" s="15"/>
      <c r="I391" s="13">
        <v>1</v>
      </c>
      <c r="J391" s="13" t="s">
        <v>1734</v>
      </c>
      <c r="K391" s="30">
        <v>8334</v>
      </c>
      <c r="L391" s="30">
        <v>9848</v>
      </c>
      <c r="M391" s="13">
        <v>1</v>
      </c>
      <c r="N391" s="13" t="s">
        <v>1735</v>
      </c>
      <c r="O391" s="30">
        <v>17418</v>
      </c>
      <c r="P391" s="30">
        <v>17941</v>
      </c>
      <c r="Q391" s="13">
        <v>1</v>
      </c>
      <c r="R391" s="13" t="s">
        <v>1734</v>
      </c>
      <c r="S391" s="30">
        <v>1779</v>
      </c>
      <c r="T391" s="30">
        <v>49600</v>
      </c>
      <c r="U391" s="30">
        <v>8403</v>
      </c>
      <c r="V391" s="30">
        <v>2414940</v>
      </c>
      <c r="W391">
        <f t="shared" si="30"/>
        <v>1</v>
      </c>
      <c r="X391" t="b">
        <f t="shared" si="31"/>
        <v>0</v>
      </c>
      <c r="Y391" t="b">
        <f t="shared" si="32"/>
        <v>0</v>
      </c>
      <c r="Z391" t="b">
        <f t="shared" si="33"/>
        <v>0</v>
      </c>
      <c r="AA391" t="b">
        <f t="shared" si="34"/>
        <v>0</v>
      </c>
    </row>
    <row r="392" spans="1:27" ht="27.6" thickBot="1">
      <c r="A392" s="13" t="s">
        <v>1736</v>
      </c>
      <c r="B392" s="13">
        <v>29</v>
      </c>
      <c r="C392" s="13" t="s">
        <v>1727</v>
      </c>
      <c r="D392" s="13">
        <v>1</v>
      </c>
      <c r="E392" s="30" t="s">
        <v>1166</v>
      </c>
      <c r="F392" s="13">
        <v>2</v>
      </c>
      <c r="G392" s="13" t="s">
        <v>702</v>
      </c>
      <c r="H392" s="15"/>
      <c r="I392" s="13">
        <v>1</v>
      </c>
      <c r="J392" s="13" t="s">
        <v>1737</v>
      </c>
      <c r="K392" s="30">
        <v>5749</v>
      </c>
      <c r="L392" s="30">
        <v>33100</v>
      </c>
      <c r="M392" s="13">
        <v>1</v>
      </c>
      <c r="N392" s="13" t="s">
        <v>1737</v>
      </c>
      <c r="O392" s="30">
        <v>118069</v>
      </c>
      <c r="P392" s="30">
        <v>118999</v>
      </c>
      <c r="Q392" s="13">
        <v>1</v>
      </c>
      <c r="R392" s="13" t="s">
        <v>1737</v>
      </c>
      <c r="S392" s="30">
        <v>2334</v>
      </c>
      <c r="T392" s="30">
        <v>166000</v>
      </c>
      <c r="U392" s="30">
        <v>84970</v>
      </c>
      <c r="V392" s="30">
        <v>61727396</v>
      </c>
      <c r="W392">
        <f t="shared" si="30"/>
        <v>1</v>
      </c>
      <c r="X392" t="b">
        <f t="shared" si="31"/>
        <v>0</v>
      </c>
      <c r="Y392" t="b">
        <f t="shared" si="32"/>
        <v>0</v>
      </c>
      <c r="Z392" t="b">
        <f t="shared" si="33"/>
        <v>0</v>
      </c>
      <c r="AA392" t="b">
        <f t="shared" si="34"/>
        <v>0</v>
      </c>
    </row>
    <row r="393" spans="1:27" ht="27.6" thickBot="1">
      <c r="A393" s="13" t="s">
        <v>1738</v>
      </c>
      <c r="B393" s="13">
        <v>29</v>
      </c>
      <c r="C393" s="13" t="s">
        <v>1727</v>
      </c>
      <c r="D393" s="13">
        <v>1</v>
      </c>
      <c r="E393" s="30" t="s">
        <v>1166</v>
      </c>
      <c r="F393" s="13">
        <v>1</v>
      </c>
      <c r="G393" s="13" t="s">
        <v>702</v>
      </c>
      <c r="H393" s="15"/>
      <c r="I393" s="13">
        <v>1</v>
      </c>
      <c r="J393" s="13" t="s">
        <v>1739</v>
      </c>
      <c r="K393" s="30">
        <v>9598</v>
      </c>
      <c r="L393" s="30">
        <v>333000</v>
      </c>
      <c r="M393" s="13">
        <v>1</v>
      </c>
      <c r="N393" s="13" t="s">
        <v>1740</v>
      </c>
      <c r="O393" s="30">
        <v>1250435</v>
      </c>
      <c r="P393" s="30">
        <v>1318368</v>
      </c>
      <c r="Q393" s="13">
        <v>1</v>
      </c>
      <c r="R393" s="13" t="s">
        <v>1739</v>
      </c>
      <c r="S393" s="30">
        <v>1003</v>
      </c>
      <c r="T393" s="30">
        <v>1500000</v>
      </c>
      <c r="U393" s="30">
        <v>1132489</v>
      </c>
      <c r="V393" s="30">
        <v>859260194</v>
      </c>
      <c r="W393">
        <f t="shared" si="30"/>
        <v>1</v>
      </c>
      <c r="X393" t="b">
        <f t="shared" si="31"/>
        <v>1</v>
      </c>
      <c r="Y393" t="b">
        <f t="shared" si="32"/>
        <v>1</v>
      </c>
      <c r="Z393" t="b">
        <f t="shared" si="33"/>
        <v>1</v>
      </c>
      <c r="AA393" t="b">
        <f t="shared" si="34"/>
        <v>1</v>
      </c>
    </row>
    <row r="394" spans="1:27" ht="27.6" thickBot="1">
      <c r="A394" s="13" t="s">
        <v>1741</v>
      </c>
      <c r="B394" s="13">
        <v>51</v>
      </c>
      <c r="C394" s="13" t="s">
        <v>1727</v>
      </c>
      <c r="D394" s="13">
        <v>1</v>
      </c>
      <c r="E394" s="30">
        <v>15000000</v>
      </c>
      <c r="F394" s="13">
        <v>8</v>
      </c>
      <c r="G394" s="13" t="s">
        <v>702</v>
      </c>
      <c r="H394" s="15"/>
      <c r="I394" s="13">
        <v>1</v>
      </c>
      <c r="J394" s="13" t="s">
        <v>1742</v>
      </c>
      <c r="K394" s="30">
        <v>1823</v>
      </c>
      <c r="L394" s="30">
        <v>1230000</v>
      </c>
      <c r="M394" s="13">
        <v>1</v>
      </c>
      <c r="N394" s="13" t="s">
        <v>1743</v>
      </c>
      <c r="O394" s="30">
        <v>3175222</v>
      </c>
      <c r="P394" s="30">
        <v>2896505</v>
      </c>
      <c r="Q394" s="13">
        <v>1</v>
      </c>
      <c r="R394" s="13" t="s">
        <v>1744</v>
      </c>
      <c r="S394" s="30">
        <v>462</v>
      </c>
      <c r="T394" s="30">
        <v>1200000</v>
      </c>
      <c r="U394" s="30">
        <v>178836</v>
      </c>
      <c r="V394" s="30">
        <v>114879200</v>
      </c>
      <c r="W394">
        <f t="shared" si="30"/>
        <v>1</v>
      </c>
      <c r="X394" t="b">
        <f t="shared" si="31"/>
        <v>1</v>
      </c>
      <c r="Y394" t="b">
        <f t="shared" si="32"/>
        <v>1</v>
      </c>
      <c r="Z394" t="b">
        <f t="shared" si="33"/>
        <v>1</v>
      </c>
      <c r="AA394" t="b">
        <f t="shared" si="34"/>
        <v>0</v>
      </c>
    </row>
    <row r="395" spans="1:27" ht="27.6" thickBot="1">
      <c r="A395" s="13" t="s">
        <v>1745</v>
      </c>
      <c r="B395" s="13">
        <v>29</v>
      </c>
      <c r="C395" s="13" t="s">
        <v>1727</v>
      </c>
      <c r="D395" s="13">
        <v>1</v>
      </c>
      <c r="E395" s="30" t="s">
        <v>1166</v>
      </c>
      <c r="F395" s="13">
        <v>4</v>
      </c>
      <c r="G395" s="13" t="s">
        <v>702</v>
      </c>
      <c r="H395" s="15"/>
      <c r="I395" s="13">
        <v>1</v>
      </c>
      <c r="J395" s="13" t="s">
        <v>1746</v>
      </c>
      <c r="K395" s="30">
        <v>10300</v>
      </c>
      <c r="L395" s="30">
        <v>641000</v>
      </c>
      <c r="M395" s="13">
        <v>1</v>
      </c>
      <c r="N395" s="13" t="s">
        <v>1747</v>
      </c>
      <c r="O395" s="30">
        <v>260713</v>
      </c>
      <c r="P395" s="30">
        <v>262663</v>
      </c>
      <c r="Q395" s="13">
        <v>1</v>
      </c>
      <c r="R395" s="13" t="s">
        <v>1747</v>
      </c>
      <c r="S395" s="30">
        <v>2379</v>
      </c>
      <c r="T395" s="30">
        <v>1000000</v>
      </c>
      <c r="U395" s="30">
        <v>236292</v>
      </c>
      <c r="V395" s="30">
        <v>131003056</v>
      </c>
      <c r="W395">
        <f t="shared" si="30"/>
        <v>1</v>
      </c>
      <c r="X395" t="b">
        <f t="shared" si="31"/>
        <v>1</v>
      </c>
      <c r="Y395" t="b">
        <f t="shared" si="32"/>
        <v>0</v>
      </c>
      <c r="Z395" t="b">
        <f t="shared" si="33"/>
        <v>1</v>
      </c>
      <c r="AA395" t="b">
        <f t="shared" si="34"/>
        <v>0</v>
      </c>
    </row>
    <row r="396" spans="1:27" ht="27.6" thickBot="1">
      <c r="A396" s="13" t="s">
        <v>1748</v>
      </c>
      <c r="B396" s="13">
        <v>58</v>
      </c>
      <c r="C396" s="13" t="s">
        <v>1749</v>
      </c>
      <c r="D396" s="13">
        <v>1</v>
      </c>
      <c r="E396" s="30" t="s">
        <v>1166</v>
      </c>
      <c r="F396" s="13">
        <v>13</v>
      </c>
      <c r="G396" s="13" t="s">
        <v>918</v>
      </c>
      <c r="H396" s="15"/>
      <c r="I396" s="13">
        <v>1</v>
      </c>
      <c r="J396" s="13" t="s">
        <v>1750</v>
      </c>
      <c r="K396" s="30">
        <v>17400</v>
      </c>
      <c r="L396" s="30">
        <v>219000</v>
      </c>
      <c r="M396" s="13">
        <v>1</v>
      </c>
      <c r="N396" s="13" t="s">
        <v>1751</v>
      </c>
      <c r="O396" s="30">
        <v>601436</v>
      </c>
      <c r="P396" s="30">
        <v>583515</v>
      </c>
      <c r="Q396" s="13">
        <v>1</v>
      </c>
      <c r="R396" s="13" t="s">
        <v>1752</v>
      </c>
      <c r="S396" s="30">
        <v>2225</v>
      </c>
      <c r="T396" s="30">
        <v>238000</v>
      </c>
      <c r="U396" s="33">
        <v>0</v>
      </c>
      <c r="V396" s="33">
        <v>0</v>
      </c>
      <c r="W396">
        <f t="shared" si="30"/>
        <v>1</v>
      </c>
      <c r="X396" t="b">
        <f t="shared" si="31"/>
        <v>1</v>
      </c>
      <c r="Y396" t="b">
        <f t="shared" si="32"/>
        <v>0</v>
      </c>
      <c r="Z396" t="b">
        <f t="shared" si="33"/>
        <v>0</v>
      </c>
      <c r="AA396" t="b">
        <f t="shared" si="34"/>
        <v>0</v>
      </c>
    </row>
    <row r="397" spans="1:27" ht="27.6" thickBot="1">
      <c r="A397" s="13" t="s">
        <v>1753</v>
      </c>
      <c r="B397" s="13">
        <v>59</v>
      </c>
      <c r="C397" s="13" t="s">
        <v>1749</v>
      </c>
      <c r="D397" s="13">
        <v>1</v>
      </c>
      <c r="E397" s="30" t="s">
        <v>1166</v>
      </c>
      <c r="F397" s="13">
        <v>3</v>
      </c>
      <c r="G397" s="13" t="s">
        <v>918</v>
      </c>
      <c r="H397" s="15"/>
      <c r="I397" s="13">
        <v>1</v>
      </c>
      <c r="J397" s="13" t="s">
        <v>1754</v>
      </c>
      <c r="K397" s="30">
        <v>13800</v>
      </c>
      <c r="L397" s="30">
        <v>624000</v>
      </c>
      <c r="M397" s="13">
        <v>1</v>
      </c>
      <c r="N397" s="13" t="s">
        <v>1755</v>
      </c>
      <c r="O397" s="30">
        <v>1374199</v>
      </c>
      <c r="P397" s="30">
        <v>1374199</v>
      </c>
      <c r="Q397" s="13">
        <v>1</v>
      </c>
      <c r="R397" s="13" t="s">
        <v>1756</v>
      </c>
      <c r="S397" s="30">
        <v>200</v>
      </c>
      <c r="T397" s="30">
        <v>206000</v>
      </c>
      <c r="U397" s="33">
        <v>0</v>
      </c>
      <c r="V397" s="33">
        <v>0</v>
      </c>
      <c r="W397">
        <f t="shared" si="30"/>
        <v>1</v>
      </c>
      <c r="X397" t="b">
        <f t="shared" si="31"/>
        <v>1</v>
      </c>
      <c r="Y397" t="b">
        <f t="shared" si="32"/>
        <v>1</v>
      </c>
      <c r="Z397" t="b">
        <f t="shared" si="33"/>
        <v>0</v>
      </c>
      <c r="AA397" t="b">
        <f t="shared" si="34"/>
        <v>0</v>
      </c>
    </row>
    <row r="398" spans="1:27" ht="27.6" thickBot="1">
      <c r="A398" s="13" t="s">
        <v>1757</v>
      </c>
      <c r="B398" s="13">
        <v>48</v>
      </c>
      <c r="C398" s="13" t="s">
        <v>1749</v>
      </c>
      <c r="D398" s="13">
        <v>1</v>
      </c>
      <c r="E398" s="30" t="s">
        <v>1166</v>
      </c>
      <c r="F398" s="13">
        <v>16</v>
      </c>
      <c r="G398" s="13" t="s">
        <v>918</v>
      </c>
      <c r="H398" s="13" t="s">
        <v>1758</v>
      </c>
      <c r="I398" s="13">
        <v>1</v>
      </c>
      <c r="J398" s="13" t="s">
        <v>1759</v>
      </c>
      <c r="K398" s="30">
        <v>4684</v>
      </c>
      <c r="L398" s="30">
        <v>456000</v>
      </c>
      <c r="M398" s="13">
        <v>1</v>
      </c>
      <c r="N398" s="13" t="s">
        <v>1760</v>
      </c>
      <c r="O398" s="30">
        <v>732721</v>
      </c>
      <c r="P398" s="30">
        <v>728118</v>
      </c>
      <c r="Q398" s="13">
        <v>1</v>
      </c>
      <c r="R398" s="13" t="s">
        <v>1759</v>
      </c>
      <c r="S398" s="30">
        <v>631</v>
      </c>
      <c r="T398" s="30">
        <v>480000</v>
      </c>
      <c r="U398" s="30">
        <v>120475</v>
      </c>
      <c r="V398" s="30">
        <v>14414709</v>
      </c>
      <c r="W398">
        <f t="shared" si="30"/>
        <v>1</v>
      </c>
      <c r="X398" t="b">
        <f t="shared" si="31"/>
        <v>1</v>
      </c>
      <c r="Y398" t="b">
        <f t="shared" si="32"/>
        <v>0</v>
      </c>
      <c r="Z398" t="b">
        <f t="shared" si="33"/>
        <v>1</v>
      </c>
      <c r="AA398" t="b">
        <f t="shared" si="34"/>
        <v>0</v>
      </c>
    </row>
    <row r="399" spans="1:27" ht="27.6" thickBot="1">
      <c r="A399" s="13" t="s">
        <v>1761</v>
      </c>
      <c r="B399" s="13">
        <v>44</v>
      </c>
      <c r="C399" s="13" t="s">
        <v>1749</v>
      </c>
      <c r="D399" s="13">
        <v>1</v>
      </c>
      <c r="E399" s="30" t="s">
        <v>1166</v>
      </c>
      <c r="F399" s="13">
        <v>5</v>
      </c>
      <c r="G399" s="13" t="s">
        <v>918</v>
      </c>
      <c r="H399" s="15"/>
      <c r="I399" s="13">
        <v>1</v>
      </c>
      <c r="J399" s="13" t="s">
        <v>1762</v>
      </c>
      <c r="K399" s="30">
        <v>37700</v>
      </c>
      <c r="L399" s="30">
        <v>135000</v>
      </c>
      <c r="M399" s="13">
        <v>1</v>
      </c>
      <c r="N399" s="13" t="s">
        <v>1763</v>
      </c>
      <c r="O399" s="30">
        <v>288881</v>
      </c>
      <c r="P399" s="30">
        <v>284036</v>
      </c>
      <c r="Q399" s="13">
        <v>1</v>
      </c>
      <c r="R399" s="13" t="s">
        <v>1762</v>
      </c>
      <c r="S399" s="30">
        <v>3661</v>
      </c>
      <c r="T399" s="30">
        <v>200000</v>
      </c>
      <c r="U399" s="30">
        <v>47535</v>
      </c>
      <c r="V399" s="30">
        <v>17966804</v>
      </c>
      <c r="W399">
        <f t="shared" si="30"/>
        <v>1</v>
      </c>
      <c r="X399" t="b">
        <f t="shared" si="31"/>
        <v>0</v>
      </c>
      <c r="Y399" t="b">
        <f t="shared" si="32"/>
        <v>0</v>
      </c>
      <c r="Z399" t="b">
        <f t="shared" si="33"/>
        <v>0</v>
      </c>
      <c r="AA399" t="b">
        <f t="shared" si="34"/>
        <v>0</v>
      </c>
    </row>
    <row r="400" spans="1:27" ht="27.6" thickBot="1">
      <c r="A400" s="13" t="s">
        <v>429</v>
      </c>
      <c r="B400" s="13">
        <v>49</v>
      </c>
      <c r="C400" s="13" t="s">
        <v>1749</v>
      </c>
      <c r="D400" s="13">
        <v>1</v>
      </c>
      <c r="E400" s="30" t="s">
        <v>1166</v>
      </c>
      <c r="F400" s="13">
        <v>12</v>
      </c>
      <c r="G400" s="13" t="s">
        <v>918</v>
      </c>
      <c r="H400" s="13" t="s">
        <v>1764</v>
      </c>
      <c r="I400" s="13">
        <v>1</v>
      </c>
      <c r="J400" s="13" t="s">
        <v>1383</v>
      </c>
      <c r="K400" s="30">
        <v>10900</v>
      </c>
      <c r="L400" s="30">
        <v>1780000</v>
      </c>
      <c r="M400" s="13">
        <v>1</v>
      </c>
      <c r="N400" s="13" t="s">
        <v>1384</v>
      </c>
      <c r="O400" s="30">
        <v>2831796</v>
      </c>
      <c r="P400" s="30">
        <v>2744260</v>
      </c>
      <c r="Q400" s="13">
        <v>1</v>
      </c>
      <c r="R400" s="13" t="s">
        <v>1383</v>
      </c>
      <c r="S400" s="30">
        <v>1023</v>
      </c>
      <c r="T400" s="30">
        <v>1300000</v>
      </c>
      <c r="U400" s="30">
        <v>772837</v>
      </c>
      <c r="V400" s="30">
        <v>295323572</v>
      </c>
      <c r="W400">
        <f t="shared" si="30"/>
        <v>1</v>
      </c>
      <c r="X400" t="b">
        <f t="shared" si="31"/>
        <v>1</v>
      </c>
      <c r="Y400" t="b">
        <f t="shared" si="32"/>
        <v>1</v>
      </c>
      <c r="Z400" t="b">
        <f t="shared" si="33"/>
        <v>1</v>
      </c>
      <c r="AA400" t="b">
        <f t="shared" si="34"/>
        <v>1</v>
      </c>
    </row>
    <row r="401" spans="1:27" ht="27.6" thickBot="1">
      <c r="A401" s="13" t="s">
        <v>1765</v>
      </c>
      <c r="B401" s="13">
        <v>21</v>
      </c>
      <c r="C401" s="13" t="s">
        <v>1749</v>
      </c>
      <c r="D401" s="13">
        <v>1</v>
      </c>
      <c r="E401" s="30" t="s">
        <v>1166</v>
      </c>
      <c r="F401" s="13">
        <v>1</v>
      </c>
      <c r="G401" s="13" t="s">
        <v>918</v>
      </c>
      <c r="H401" s="13" t="s">
        <v>1758</v>
      </c>
      <c r="I401" s="13">
        <v>1</v>
      </c>
      <c r="J401" s="13" t="s">
        <v>1766</v>
      </c>
      <c r="K401" s="30">
        <v>1006</v>
      </c>
      <c r="L401" s="30">
        <v>30900</v>
      </c>
      <c r="M401" s="13">
        <v>1</v>
      </c>
      <c r="N401" s="13" t="s">
        <v>1767</v>
      </c>
      <c r="O401" s="30">
        <v>72987</v>
      </c>
      <c r="P401" s="30">
        <v>74027</v>
      </c>
      <c r="Q401" s="13">
        <v>1</v>
      </c>
      <c r="R401" s="13" t="s">
        <v>1768</v>
      </c>
      <c r="S401" s="30">
        <v>1245</v>
      </c>
      <c r="T401" s="30">
        <v>111000</v>
      </c>
      <c r="U401" s="30">
        <v>194282</v>
      </c>
      <c r="V401" s="30">
        <v>48037575</v>
      </c>
      <c r="W401">
        <f t="shared" si="30"/>
        <v>1</v>
      </c>
      <c r="X401" t="b">
        <f t="shared" si="31"/>
        <v>0</v>
      </c>
      <c r="Y401" t="b">
        <f t="shared" si="32"/>
        <v>0</v>
      </c>
      <c r="Z401" t="b">
        <f t="shared" si="33"/>
        <v>0</v>
      </c>
      <c r="AA401" t="b">
        <f t="shared" si="34"/>
        <v>0</v>
      </c>
    </row>
    <row r="402" spans="1:27" ht="27.6" thickBot="1">
      <c r="A402" s="13" t="s">
        <v>1769</v>
      </c>
      <c r="B402" s="13">
        <v>54</v>
      </c>
      <c r="C402" s="13" t="s">
        <v>1749</v>
      </c>
      <c r="D402" s="13">
        <v>1</v>
      </c>
      <c r="E402" s="30" t="s">
        <v>1166</v>
      </c>
      <c r="F402" s="13">
        <v>8</v>
      </c>
      <c r="G402" s="13" t="s">
        <v>918</v>
      </c>
      <c r="H402" s="15"/>
      <c r="I402" s="13">
        <v>1</v>
      </c>
      <c r="J402" s="13" t="s">
        <v>1770</v>
      </c>
      <c r="K402" s="30">
        <v>14100</v>
      </c>
      <c r="L402" s="30">
        <v>79800</v>
      </c>
      <c r="M402" s="13">
        <v>1</v>
      </c>
      <c r="N402" s="13" t="s">
        <v>1770</v>
      </c>
      <c r="O402" s="30">
        <v>30869</v>
      </c>
      <c r="P402" s="30">
        <v>33766</v>
      </c>
      <c r="Q402" s="13">
        <v>1</v>
      </c>
      <c r="R402" s="13" t="s">
        <v>1771</v>
      </c>
      <c r="S402" s="30">
        <v>236</v>
      </c>
      <c r="T402" s="30">
        <v>22600</v>
      </c>
      <c r="U402" s="33">
        <v>0</v>
      </c>
      <c r="V402" s="33">
        <v>0</v>
      </c>
      <c r="W402">
        <f t="shared" si="30"/>
        <v>1</v>
      </c>
      <c r="X402" t="b">
        <f t="shared" si="31"/>
        <v>0</v>
      </c>
      <c r="Y402" t="b">
        <f t="shared" si="32"/>
        <v>0</v>
      </c>
      <c r="Z402" t="b">
        <f t="shared" si="33"/>
        <v>0</v>
      </c>
      <c r="AA402" t="b">
        <f t="shared" si="34"/>
        <v>0</v>
      </c>
    </row>
    <row r="403" spans="1:27" ht="27.6" thickBot="1">
      <c r="A403" s="13" t="s">
        <v>1772</v>
      </c>
      <c r="B403" s="13">
        <v>36</v>
      </c>
      <c r="C403" s="13" t="s">
        <v>1749</v>
      </c>
      <c r="D403" s="13">
        <v>1</v>
      </c>
      <c r="E403" s="30" t="s">
        <v>1166</v>
      </c>
      <c r="F403" s="13">
        <v>5</v>
      </c>
      <c r="G403" s="13" t="s">
        <v>918</v>
      </c>
      <c r="H403" s="13" t="s">
        <v>1758</v>
      </c>
      <c r="I403" s="13">
        <v>1</v>
      </c>
      <c r="J403" s="13" t="s">
        <v>1773</v>
      </c>
      <c r="K403" s="30">
        <v>21300</v>
      </c>
      <c r="L403" s="30">
        <v>160000</v>
      </c>
      <c r="M403" s="13">
        <v>1</v>
      </c>
      <c r="N403" s="13" t="s">
        <v>1774</v>
      </c>
      <c r="O403" s="30">
        <v>740033</v>
      </c>
      <c r="P403" s="30">
        <v>752035</v>
      </c>
      <c r="Q403" s="13">
        <v>1</v>
      </c>
      <c r="R403" s="13" t="s">
        <v>1775</v>
      </c>
      <c r="S403" s="30">
        <v>956</v>
      </c>
      <c r="T403" s="30">
        <v>333000</v>
      </c>
      <c r="U403" s="30">
        <v>113474</v>
      </c>
      <c r="V403" s="30">
        <v>30789767</v>
      </c>
      <c r="W403">
        <f t="shared" si="30"/>
        <v>1</v>
      </c>
      <c r="X403" t="b">
        <f t="shared" si="31"/>
        <v>0</v>
      </c>
      <c r="Y403" t="b">
        <f t="shared" si="32"/>
        <v>0</v>
      </c>
      <c r="Z403" t="b">
        <f t="shared" si="33"/>
        <v>0</v>
      </c>
      <c r="AA403" t="b">
        <f t="shared" si="34"/>
        <v>0</v>
      </c>
    </row>
    <row r="404" spans="1:27" ht="27.6" thickBot="1">
      <c r="A404" s="13" t="s">
        <v>458</v>
      </c>
      <c r="B404" s="13">
        <v>52</v>
      </c>
      <c r="C404" s="13" t="s">
        <v>1749</v>
      </c>
      <c r="D404" s="13">
        <v>1</v>
      </c>
      <c r="E404" s="30" t="s">
        <v>1166</v>
      </c>
      <c r="F404" s="13">
        <v>11</v>
      </c>
      <c r="G404" s="13" t="s">
        <v>918</v>
      </c>
      <c r="H404" s="13" t="s">
        <v>1758</v>
      </c>
      <c r="I404" s="13">
        <v>1</v>
      </c>
      <c r="J404" s="13" t="s">
        <v>1776</v>
      </c>
      <c r="K404" s="30">
        <v>12100</v>
      </c>
      <c r="L404" s="30">
        <v>532000</v>
      </c>
      <c r="M404" s="13">
        <v>1</v>
      </c>
      <c r="N404" s="13" t="s">
        <v>1777</v>
      </c>
      <c r="O404" s="30">
        <v>2363698</v>
      </c>
      <c r="P404" s="30">
        <v>2283914</v>
      </c>
      <c r="Q404" s="13">
        <v>1</v>
      </c>
      <c r="R404" s="13" t="s">
        <v>1776</v>
      </c>
      <c r="S404" s="30">
        <v>2692</v>
      </c>
      <c r="T404" s="30">
        <v>685000</v>
      </c>
      <c r="U404" s="33">
        <v>0</v>
      </c>
      <c r="V404" s="33">
        <v>0</v>
      </c>
      <c r="W404">
        <f t="shared" si="30"/>
        <v>1</v>
      </c>
      <c r="X404" t="b">
        <f t="shared" si="31"/>
        <v>1</v>
      </c>
      <c r="Y404" t="b">
        <f t="shared" si="32"/>
        <v>1</v>
      </c>
      <c r="Z404" t="b">
        <f t="shared" si="33"/>
        <v>1</v>
      </c>
      <c r="AA404" t="b">
        <f t="shared" si="34"/>
        <v>0</v>
      </c>
    </row>
    <row r="405" spans="1:27" ht="27.6" thickBot="1">
      <c r="A405" s="13" t="s">
        <v>1778</v>
      </c>
      <c r="B405" s="13">
        <v>47</v>
      </c>
      <c r="C405" s="13" t="s">
        <v>1749</v>
      </c>
      <c r="D405" s="13">
        <v>1</v>
      </c>
      <c r="E405" s="30">
        <v>69300000</v>
      </c>
      <c r="F405" s="13">
        <v>16</v>
      </c>
      <c r="G405" s="13" t="s">
        <v>665</v>
      </c>
      <c r="H405" s="13" t="s">
        <v>1426</v>
      </c>
      <c r="I405" s="13">
        <v>1</v>
      </c>
      <c r="J405" s="13" t="s">
        <v>1779</v>
      </c>
      <c r="K405" s="30">
        <v>41200</v>
      </c>
      <c r="L405" s="30">
        <v>17800000</v>
      </c>
      <c r="M405" s="13">
        <v>1</v>
      </c>
      <c r="N405" s="13" t="s">
        <v>1780</v>
      </c>
      <c r="O405" s="30">
        <v>35474902</v>
      </c>
      <c r="P405" s="30">
        <v>33372923</v>
      </c>
      <c r="Q405" s="13">
        <v>1</v>
      </c>
      <c r="R405" s="13" t="s">
        <v>1780</v>
      </c>
      <c r="S405" s="30">
        <v>41143</v>
      </c>
      <c r="T405" s="30">
        <v>32800000</v>
      </c>
      <c r="U405" s="33">
        <v>0</v>
      </c>
      <c r="V405" s="30">
        <v>960464760</v>
      </c>
      <c r="W405">
        <f t="shared" si="30"/>
        <v>1</v>
      </c>
      <c r="X405" t="b">
        <f t="shared" si="31"/>
        <v>1</v>
      </c>
      <c r="Y405" t="b">
        <f t="shared" si="32"/>
        <v>1</v>
      </c>
      <c r="Z405" t="b">
        <f t="shared" si="33"/>
        <v>1</v>
      </c>
      <c r="AA405" t="b">
        <f t="shared" si="34"/>
        <v>1</v>
      </c>
    </row>
    <row r="406" spans="1:27" ht="27.6" thickBot="1">
      <c r="A406" s="13" t="s">
        <v>1781</v>
      </c>
      <c r="B406" s="13">
        <v>35</v>
      </c>
      <c r="C406" s="13" t="s">
        <v>1749</v>
      </c>
      <c r="D406" s="13">
        <v>1</v>
      </c>
      <c r="E406" s="30" t="s">
        <v>1166</v>
      </c>
      <c r="F406" s="13">
        <v>3</v>
      </c>
      <c r="G406" s="13" t="s">
        <v>918</v>
      </c>
      <c r="H406" s="15"/>
      <c r="I406" s="13">
        <v>1</v>
      </c>
      <c r="J406" s="13" t="s">
        <v>1782</v>
      </c>
      <c r="K406" s="30">
        <v>19700</v>
      </c>
      <c r="L406" s="30">
        <v>73800</v>
      </c>
      <c r="M406" s="13">
        <v>1</v>
      </c>
      <c r="N406" s="13" t="s">
        <v>1782</v>
      </c>
      <c r="O406" s="30">
        <v>492074</v>
      </c>
      <c r="P406" s="30">
        <v>525496</v>
      </c>
      <c r="Q406" s="13">
        <v>1</v>
      </c>
      <c r="R406" s="13" t="s">
        <v>1783</v>
      </c>
      <c r="S406" s="30">
        <v>3483</v>
      </c>
      <c r="T406" s="30">
        <v>939000</v>
      </c>
      <c r="U406" s="33">
        <v>0</v>
      </c>
      <c r="V406" s="33">
        <v>0</v>
      </c>
      <c r="W406">
        <f t="shared" si="30"/>
        <v>1</v>
      </c>
      <c r="X406" t="b">
        <f t="shared" si="31"/>
        <v>0</v>
      </c>
      <c r="Y406" t="b">
        <f t="shared" si="32"/>
        <v>0</v>
      </c>
      <c r="Z406" t="b">
        <f t="shared" si="33"/>
        <v>1</v>
      </c>
      <c r="AA406" t="b">
        <f t="shared" si="34"/>
        <v>0</v>
      </c>
    </row>
    <row r="407" spans="1:27" ht="27.6" thickBot="1">
      <c r="A407" s="13" t="s">
        <v>1784</v>
      </c>
      <c r="B407" s="13">
        <v>45</v>
      </c>
      <c r="C407" s="13" t="s">
        <v>1749</v>
      </c>
      <c r="D407" s="13">
        <v>1</v>
      </c>
      <c r="E407" s="30" t="s">
        <v>1166</v>
      </c>
      <c r="F407" s="13">
        <v>4</v>
      </c>
      <c r="G407" s="13" t="s">
        <v>918</v>
      </c>
      <c r="H407" s="15"/>
      <c r="I407" s="13">
        <v>1</v>
      </c>
      <c r="J407" s="13" t="s">
        <v>1785</v>
      </c>
      <c r="K407" s="30">
        <v>8459</v>
      </c>
      <c r="L407" s="30">
        <v>171000</v>
      </c>
      <c r="M407" s="13">
        <v>1</v>
      </c>
      <c r="N407" s="13" t="s">
        <v>1786</v>
      </c>
      <c r="O407" s="30">
        <v>138548</v>
      </c>
      <c r="P407" s="30">
        <v>148844</v>
      </c>
      <c r="Q407" s="13">
        <v>1</v>
      </c>
      <c r="R407" s="13" t="s">
        <v>1787</v>
      </c>
      <c r="S407" s="30">
        <v>2802</v>
      </c>
      <c r="T407" s="30">
        <v>160000</v>
      </c>
      <c r="U407" s="33">
        <v>0</v>
      </c>
      <c r="V407" s="33">
        <v>0</v>
      </c>
      <c r="W407">
        <f t="shared" si="30"/>
        <v>1</v>
      </c>
      <c r="X407" t="b">
        <f t="shared" si="31"/>
        <v>0</v>
      </c>
      <c r="Y407" t="b">
        <f t="shared" si="32"/>
        <v>0</v>
      </c>
      <c r="Z407" t="b">
        <f t="shared" si="33"/>
        <v>0</v>
      </c>
      <c r="AA407" t="b">
        <f t="shared" si="34"/>
        <v>0</v>
      </c>
    </row>
    <row r="408" spans="1:27" ht="27.6" thickBot="1">
      <c r="A408" s="13" t="s">
        <v>1788</v>
      </c>
      <c r="B408" s="13" t="s">
        <v>1166</v>
      </c>
      <c r="C408" s="13" t="s">
        <v>1789</v>
      </c>
      <c r="D408" s="13">
        <v>1</v>
      </c>
      <c r="E408" s="30" t="s">
        <v>1166</v>
      </c>
      <c r="F408" s="13">
        <v>1</v>
      </c>
      <c r="G408" s="13" t="s">
        <v>664</v>
      </c>
      <c r="H408" s="13" t="s">
        <v>1168</v>
      </c>
      <c r="I408" s="13">
        <v>1</v>
      </c>
      <c r="J408" s="13" t="s">
        <v>1790</v>
      </c>
      <c r="K408" s="30">
        <v>9915</v>
      </c>
      <c r="L408" s="30">
        <v>2337</v>
      </c>
      <c r="M408" s="13">
        <v>1</v>
      </c>
      <c r="N408" s="13" t="s">
        <v>1791</v>
      </c>
      <c r="O408" s="30">
        <v>2840</v>
      </c>
      <c r="P408" s="30">
        <v>2901</v>
      </c>
      <c r="Q408" s="13">
        <v>1</v>
      </c>
      <c r="R408" s="13" t="s">
        <v>1790</v>
      </c>
      <c r="S408" s="30">
        <v>1284</v>
      </c>
      <c r="T408" s="30">
        <v>9674</v>
      </c>
      <c r="U408" s="30">
        <v>7899</v>
      </c>
      <c r="V408" s="30">
        <v>1825627</v>
      </c>
      <c r="W408">
        <f t="shared" si="30"/>
        <v>1</v>
      </c>
      <c r="X408" t="b">
        <f t="shared" si="31"/>
        <v>0</v>
      </c>
      <c r="Y408" t="b">
        <f t="shared" si="32"/>
        <v>0</v>
      </c>
      <c r="Z408" t="b">
        <f t="shared" si="33"/>
        <v>0</v>
      </c>
      <c r="AA408" t="b">
        <f t="shared" si="34"/>
        <v>0</v>
      </c>
    </row>
    <row r="409" spans="1:27" ht="27.6" thickBot="1">
      <c r="A409" s="13" t="s">
        <v>1792</v>
      </c>
      <c r="B409" s="13" t="s">
        <v>1166</v>
      </c>
      <c r="C409" s="13" t="s">
        <v>1789</v>
      </c>
      <c r="D409" s="13">
        <v>1</v>
      </c>
      <c r="E409" s="30" t="s">
        <v>1166</v>
      </c>
      <c r="F409" s="13">
        <v>12</v>
      </c>
      <c r="G409" s="13" t="s">
        <v>1758</v>
      </c>
      <c r="H409" s="13" t="s">
        <v>1793</v>
      </c>
      <c r="I409" s="13">
        <v>1</v>
      </c>
      <c r="J409" s="13" t="s">
        <v>1794</v>
      </c>
      <c r="K409" s="30">
        <v>3142</v>
      </c>
      <c r="L409" s="30">
        <v>568000</v>
      </c>
      <c r="M409" s="13">
        <v>1</v>
      </c>
      <c r="N409" s="13" t="s">
        <v>1794</v>
      </c>
      <c r="O409" s="30">
        <v>4596016</v>
      </c>
      <c r="P409" s="30">
        <v>4304327</v>
      </c>
      <c r="Q409" s="13">
        <v>1</v>
      </c>
      <c r="R409" s="13" t="s">
        <v>1795</v>
      </c>
      <c r="S409" s="30">
        <v>140</v>
      </c>
      <c r="T409" s="30">
        <v>413000</v>
      </c>
      <c r="U409" s="30">
        <v>694668</v>
      </c>
      <c r="V409" s="30">
        <v>253319885</v>
      </c>
      <c r="W409">
        <f t="shared" si="30"/>
        <v>1</v>
      </c>
      <c r="X409" t="b">
        <f t="shared" si="31"/>
        <v>1</v>
      </c>
      <c r="Y409" t="b">
        <f t="shared" si="32"/>
        <v>1</v>
      </c>
      <c r="Z409" t="b">
        <f t="shared" si="33"/>
        <v>0</v>
      </c>
      <c r="AA409" t="b">
        <f t="shared" si="34"/>
        <v>1</v>
      </c>
    </row>
    <row r="410" spans="1:27" ht="27.6" thickBot="1">
      <c r="A410" s="13" t="s">
        <v>1796</v>
      </c>
      <c r="B410" s="13" t="s">
        <v>1166</v>
      </c>
      <c r="C410" s="13" t="s">
        <v>1789</v>
      </c>
      <c r="D410" s="13">
        <v>1</v>
      </c>
      <c r="E410" s="30" t="s">
        <v>1166</v>
      </c>
      <c r="F410" s="13">
        <v>2</v>
      </c>
      <c r="G410" s="13" t="s">
        <v>1793</v>
      </c>
      <c r="H410" s="13" t="s">
        <v>1797</v>
      </c>
      <c r="I410" s="13">
        <v>1</v>
      </c>
      <c r="J410" s="13" t="s">
        <v>1798</v>
      </c>
      <c r="K410" s="30">
        <v>2652</v>
      </c>
      <c r="L410" s="30">
        <v>6377</v>
      </c>
      <c r="M410" s="13">
        <v>1</v>
      </c>
      <c r="N410" s="13" t="s">
        <v>1799</v>
      </c>
      <c r="O410" s="30">
        <v>54712</v>
      </c>
      <c r="P410" s="30">
        <v>54605</v>
      </c>
      <c r="Q410" s="13">
        <v>1</v>
      </c>
      <c r="R410" s="13" t="s">
        <v>1800</v>
      </c>
      <c r="S410" s="30">
        <v>1132</v>
      </c>
      <c r="T410" s="30">
        <v>27300</v>
      </c>
      <c r="U410" s="30">
        <v>93471</v>
      </c>
      <c r="V410" s="30">
        <v>20368901</v>
      </c>
      <c r="W410">
        <f t="shared" si="30"/>
        <v>1</v>
      </c>
      <c r="X410" t="b">
        <f t="shared" si="31"/>
        <v>0</v>
      </c>
      <c r="Y410" t="b">
        <f t="shared" si="32"/>
        <v>0</v>
      </c>
      <c r="Z410" t="b">
        <f t="shared" si="33"/>
        <v>0</v>
      </c>
      <c r="AA410" t="b">
        <f t="shared" si="34"/>
        <v>0</v>
      </c>
    </row>
    <row r="411" spans="1:27" ht="27.6" thickBot="1">
      <c r="A411" s="13" t="s">
        <v>1801</v>
      </c>
      <c r="B411" s="13">
        <v>22</v>
      </c>
      <c r="C411" s="13" t="s">
        <v>1789</v>
      </c>
      <c r="D411" s="13">
        <v>1</v>
      </c>
      <c r="E411" s="30" t="s">
        <v>1166</v>
      </c>
      <c r="F411" s="13">
        <v>1</v>
      </c>
      <c r="G411" s="16" t="s">
        <v>1758</v>
      </c>
      <c r="H411" s="15"/>
      <c r="I411" s="13">
        <v>1</v>
      </c>
      <c r="J411" s="13" t="s">
        <v>1802</v>
      </c>
      <c r="K411" s="30">
        <v>3291</v>
      </c>
      <c r="L411" s="30">
        <v>1865</v>
      </c>
      <c r="M411" s="13">
        <v>1</v>
      </c>
      <c r="N411" s="13" t="s">
        <v>1803</v>
      </c>
      <c r="O411" s="30">
        <v>1515</v>
      </c>
      <c r="P411" s="30">
        <v>1522</v>
      </c>
      <c r="Q411" s="13">
        <v>1</v>
      </c>
      <c r="R411" s="13" t="s">
        <v>1804</v>
      </c>
      <c r="S411" s="30">
        <v>1757</v>
      </c>
      <c r="T411" s="30">
        <v>17200</v>
      </c>
      <c r="U411" s="30">
        <v>2429</v>
      </c>
      <c r="V411" s="30">
        <v>176545</v>
      </c>
      <c r="W411">
        <f t="shared" si="30"/>
        <v>1</v>
      </c>
      <c r="X411" t="b">
        <f t="shared" si="31"/>
        <v>0</v>
      </c>
      <c r="Y411" t="b">
        <f t="shared" si="32"/>
        <v>0</v>
      </c>
      <c r="Z411" t="b">
        <f t="shared" si="33"/>
        <v>0</v>
      </c>
      <c r="AA411" t="b">
        <f t="shared" si="34"/>
        <v>0</v>
      </c>
    </row>
    <row r="412" spans="1:27" ht="27.6" thickBot="1">
      <c r="A412" s="13" t="s">
        <v>1805</v>
      </c>
      <c r="B412" s="13" t="s">
        <v>1166</v>
      </c>
      <c r="C412" s="13" t="s">
        <v>1789</v>
      </c>
      <c r="D412" s="13">
        <v>1</v>
      </c>
      <c r="E412" s="30" t="s">
        <v>1166</v>
      </c>
      <c r="F412" s="13">
        <v>1</v>
      </c>
      <c r="G412" s="13" t="s">
        <v>1806</v>
      </c>
      <c r="H412" s="13" t="s">
        <v>664</v>
      </c>
      <c r="I412" s="13">
        <v>1</v>
      </c>
      <c r="J412" s="13" t="s">
        <v>1807</v>
      </c>
      <c r="K412" s="30">
        <v>548</v>
      </c>
      <c r="L412" s="30">
        <v>682</v>
      </c>
      <c r="M412" s="13">
        <v>1</v>
      </c>
      <c r="N412" s="13" t="s">
        <v>1808</v>
      </c>
      <c r="O412" s="30">
        <v>3716</v>
      </c>
      <c r="P412" s="30">
        <v>3715</v>
      </c>
      <c r="Q412" s="13">
        <v>1</v>
      </c>
      <c r="R412" s="13" t="s">
        <v>1808</v>
      </c>
      <c r="S412" s="30">
        <v>222</v>
      </c>
      <c r="T412" s="30">
        <v>1841</v>
      </c>
      <c r="U412" s="30">
        <v>4280</v>
      </c>
      <c r="V412" s="30">
        <v>906352</v>
      </c>
      <c r="W412">
        <f t="shared" si="30"/>
        <v>1</v>
      </c>
      <c r="X412" t="b">
        <f t="shared" si="31"/>
        <v>0</v>
      </c>
      <c r="Y412" t="b">
        <f t="shared" si="32"/>
        <v>0</v>
      </c>
      <c r="Z412" t="b">
        <f t="shared" si="33"/>
        <v>0</v>
      </c>
      <c r="AA412" t="b">
        <f t="shared" si="34"/>
        <v>0</v>
      </c>
    </row>
    <row r="413" spans="1:27" ht="27.6" thickBot="1">
      <c r="A413" s="13" t="s">
        <v>1809</v>
      </c>
      <c r="B413" s="13" t="s">
        <v>1166</v>
      </c>
      <c r="C413" s="13" t="s">
        <v>1789</v>
      </c>
      <c r="D413" s="13">
        <v>1</v>
      </c>
      <c r="E413" s="30" t="s">
        <v>1166</v>
      </c>
      <c r="F413" s="13">
        <v>1</v>
      </c>
      <c r="G413" s="13" t="s">
        <v>1806</v>
      </c>
      <c r="H413" s="15"/>
      <c r="I413" s="13">
        <v>1</v>
      </c>
      <c r="J413" s="13" t="s">
        <v>1810</v>
      </c>
      <c r="K413" s="30">
        <v>139</v>
      </c>
      <c r="L413" s="30">
        <v>117</v>
      </c>
      <c r="M413" s="13">
        <v>1</v>
      </c>
      <c r="N413" s="13" t="s">
        <v>1811</v>
      </c>
      <c r="O413" s="30">
        <v>1507</v>
      </c>
      <c r="P413" s="30">
        <v>1538</v>
      </c>
      <c r="Q413" s="13">
        <v>1</v>
      </c>
      <c r="R413" s="13" t="s">
        <v>1811</v>
      </c>
      <c r="S413" s="30">
        <v>90</v>
      </c>
      <c r="T413" s="30">
        <v>10700</v>
      </c>
      <c r="U413" s="30">
        <v>915</v>
      </c>
      <c r="V413" s="30">
        <v>85393</v>
      </c>
      <c r="W413">
        <f t="shared" si="30"/>
        <v>1</v>
      </c>
      <c r="X413" t="b">
        <f t="shared" si="31"/>
        <v>0</v>
      </c>
      <c r="Y413" t="b">
        <f t="shared" si="32"/>
        <v>0</v>
      </c>
      <c r="Z413" t="b">
        <f t="shared" si="33"/>
        <v>0</v>
      </c>
      <c r="AA413" t="b">
        <f t="shared" si="34"/>
        <v>0</v>
      </c>
    </row>
    <row r="414" spans="1:27" ht="27.6" thickBot="1">
      <c r="A414" s="13" t="s">
        <v>1812</v>
      </c>
      <c r="B414" s="13">
        <v>44</v>
      </c>
      <c r="C414" s="13" t="s">
        <v>1789</v>
      </c>
      <c r="D414" s="13">
        <v>1</v>
      </c>
      <c r="E414" s="30" t="s">
        <v>1166</v>
      </c>
      <c r="F414" s="13">
        <v>10</v>
      </c>
      <c r="G414" s="13" t="s">
        <v>1797</v>
      </c>
      <c r="H414" s="15"/>
      <c r="I414" s="13">
        <v>1</v>
      </c>
      <c r="J414" s="13" t="s">
        <v>1813</v>
      </c>
      <c r="K414" s="30">
        <v>14000</v>
      </c>
      <c r="L414" s="30">
        <v>137000</v>
      </c>
      <c r="M414" s="13">
        <v>1</v>
      </c>
      <c r="N414" s="13" t="s">
        <v>1813</v>
      </c>
      <c r="O414" s="30">
        <v>290004</v>
      </c>
      <c r="P414" s="30">
        <v>277233</v>
      </c>
      <c r="Q414" s="13">
        <v>1</v>
      </c>
      <c r="R414" s="13" t="s">
        <v>1813</v>
      </c>
      <c r="S414" s="30">
        <v>475</v>
      </c>
      <c r="T414" s="30">
        <v>95800</v>
      </c>
      <c r="U414" s="30">
        <v>168476</v>
      </c>
      <c r="V414" s="30">
        <v>72671918</v>
      </c>
      <c r="W414">
        <f t="shared" si="30"/>
        <v>1</v>
      </c>
      <c r="X414" t="b">
        <f t="shared" si="31"/>
        <v>0</v>
      </c>
      <c r="Y414" t="b">
        <f t="shared" si="32"/>
        <v>0</v>
      </c>
      <c r="Z414" t="b">
        <f t="shared" si="33"/>
        <v>0</v>
      </c>
      <c r="AA414" t="b">
        <f t="shared" si="34"/>
        <v>0</v>
      </c>
    </row>
    <row r="415" spans="1:27" ht="27.6" thickBot="1">
      <c r="A415" s="13" t="s">
        <v>1814</v>
      </c>
      <c r="B415" s="13">
        <v>42</v>
      </c>
      <c r="C415" s="13" t="s">
        <v>1789</v>
      </c>
      <c r="D415" s="13">
        <v>1</v>
      </c>
      <c r="E415" s="30" t="s">
        <v>1166</v>
      </c>
      <c r="F415" s="13">
        <v>6</v>
      </c>
      <c r="G415" s="16" t="s">
        <v>1758</v>
      </c>
      <c r="H415" s="15"/>
      <c r="I415" s="13">
        <v>1</v>
      </c>
      <c r="J415" s="13" t="s">
        <v>1815</v>
      </c>
      <c r="K415" s="30">
        <v>13300</v>
      </c>
      <c r="L415" s="30">
        <v>312000</v>
      </c>
      <c r="M415" s="13">
        <v>1</v>
      </c>
      <c r="N415" s="13" t="s">
        <v>1816</v>
      </c>
      <c r="O415" s="30">
        <v>1226507</v>
      </c>
      <c r="P415" s="30">
        <v>1148807</v>
      </c>
      <c r="Q415" s="13">
        <v>1</v>
      </c>
      <c r="R415" s="13" t="s">
        <v>1817</v>
      </c>
      <c r="S415" s="30">
        <v>2485</v>
      </c>
      <c r="T415" s="30">
        <v>360000</v>
      </c>
      <c r="U415" s="30">
        <v>272664</v>
      </c>
      <c r="V415" s="30">
        <v>110028170</v>
      </c>
      <c r="W415">
        <f t="shared" si="30"/>
        <v>1</v>
      </c>
      <c r="X415" t="b">
        <f t="shared" si="31"/>
        <v>1</v>
      </c>
      <c r="Y415" t="b">
        <f t="shared" si="32"/>
        <v>1</v>
      </c>
      <c r="Z415" t="b">
        <f t="shared" si="33"/>
        <v>0</v>
      </c>
      <c r="AA415" t="b">
        <f t="shared" si="34"/>
        <v>0</v>
      </c>
    </row>
    <row r="416" spans="1:27" ht="27.6" thickBot="1">
      <c r="A416" s="13" t="s">
        <v>1818</v>
      </c>
      <c r="B416" s="13" t="s">
        <v>1166</v>
      </c>
      <c r="C416" s="13" t="s">
        <v>1789</v>
      </c>
      <c r="D416" s="13">
        <v>1</v>
      </c>
      <c r="E416" s="30" t="s">
        <v>1166</v>
      </c>
      <c r="F416" s="13">
        <v>1</v>
      </c>
      <c r="G416" s="16" t="s">
        <v>1758</v>
      </c>
      <c r="H416" s="15"/>
      <c r="I416" s="13">
        <v>1</v>
      </c>
      <c r="J416" s="13" t="s">
        <v>1819</v>
      </c>
      <c r="K416" s="30">
        <v>12900</v>
      </c>
      <c r="L416" s="30">
        <v>26500</v>
      </c>
      <c r="M416" s="13">
        <v>1</v>
      </c>
      <c r="N416" s="13" t="s">
        <v>1820</v>
      </c>
      <c r="O416" s="30">
        <v>10213</v>
      </c>
      <c r="P416" s="30">
        <v>9883</v>
      </c>
      <c r="Q416" s="13">
        <v>1</v>
      </c>
      <c r="R416" s="13" t="s">
        <v>1821</v>
      </c>
      <c r="S416" s="30">
        <v>254</v>
      </c>
      <c r="T416" s="30">
        <v>12600</v>
      </c>
      <c r="U416" s="33">
        <v>0</v>
      </c>
      <c r="V416" s="33">
        <v>0</v>
      </c>
      <c r="W416">
        <f t="shared" si="30"/>
        <v>1</v>
      </c>
      <c r="X416" t="b">
        <f t="shared" si="31"/>
        <v>0</v>
      </c>
      <c r="Y416" t="b">
        <f t="shared" si="32"/>
        <v>0</v>
      </c>
      <c r="Z416" t="b">
        <f t="shared" si="33"/>
        <v>0</v>
      </c>
      <c r="AA416" t="b">
        <f t="shared" si="34"/>
        <v>0</v>
      </c>
    </row>
    <row r="417" spans="1:27" ht="27.6" thickBot="1">
      <c r="A417" s="13" t="s">
        <v>1822</v>
      </c>
      <c r="B417" s="13" t="s">
        <v>1166</v>
      </c>
      <c r="C417" s="13" t="s">
        <v>1789</v>
      </c>
      <c r="D417" s="13">
        <v>1</v>
      </c>
      <c r="E417" s="30" t="s">
        <v>1166</v>
      </c>
      <c r="F417" s="13">
        <v>4</v>
      </c>
      <c r="G417" s="13" t="s">
        <v>1797</v>
      </c>
      <c r="H417" s="15"/>
      <c r="I417" s="13">
        <v>1</v>
      </c>
      <c r="J417" s="13" t="s">
        <v>1823</v>
      </c>
      <c r="K417" s="30">
        <v>533</v>
      </c>
      <c r="L417" s="30">
        <v>1240</v>
      </c>
      <c r="M417" s="13">
        <v>1</v>
      </c>
      <c r="N417" s="13" t="s">
        <v>1824</v>
      </c>
      <c r="O417" s="30">
        <v>11702</v>
      </c>
      <c r="P417" s="30">
        <v>12222</v>
      </c>
      <c r="Q417" s="13">
        <v>1</v>
      </c>
      <c r="R417" s="13" t="s">
        <v>1824</v>
      </c>
      <c r="S417" s="30">
        <v>610</v>
      </c>
      <c r="T417" s="30">
        <v>13300</v>
      </c>
      <c r="U417" s="30">
        <v>37715</v>
      </c>
      <c r="V417" s="30">
        <v>6264751</v>
      </c>
      <c r="W417">
        <f t="shared" si="30"/>
        <v>1</v>
      </c>
      <c r="X417" t="b">
        <f t="shared" si="31"/>
        <v>0</v>
      </c>
      <c r="Y417" t="b">
        <f t="shared" si="32"/>
        <v>0</v>
      </c>
      <c r="Z417" t="b">
        <f t="shared" si="33"/>
        <v>0</v>
      </c>
      <c r="AA417" t="b">
        <f t="shared" si="34"/>
        <v>0</v>
      </c>
    </row>
    <row r="418" spans="1:27" ht="27.6" thickBot="1">
      <c r="A418" s="13" t="s">
        <v>1825</v>
      </c>
      <c r="B418" s="13" t="s">
        <v>1166</v>
      </c>
      <c r="C418" s="13" t="s">
        <v>1789</v>
      </c>
      <c r="D418" s="13">
        <v>1</v>
      </c>
      <c r="E418" s="30" t="s">
        <v>1166</v>
      </c>
      <c r="F418" s="13">
        <v>2</v>
      </c>
      <c r="G418" s="13" t="s">
        <v>1793</v>
      </c>
      <c r="H418" s="15"/>
      <c r="I418" s="13">
        <v>1</v>
      </c>
      <c r="J418" s="13" t="s">
        <v>1826</v>
      </c>
      <c r="K418" s="30">
        <v>6530</v>
      </c>
      <c r="L418" s="30">
        <v>11000</v>
      </c>
      <c r="M418" s="13">
        <v>1</v>
      </c>
      <c r="N418" s="13" t="s">
        <v>1827</v>
      </c>
      <c r="O418" s="30">
        <v>56746</v>
      </c>
      <c r="P418" s="30">
        <v>52494</v>
      </c>
      <c r="Q418" s="13">
        <v>0</v>
      </c>
      <c r="R418" s="15"/>
      <c r="S418" s="33">
        <v>0</v>
      </c>
      <c r="T418" s="33">
        <v>0</v>
      </c>
      <c r="U418" s="30">
        <v>17418</v>
      </c>
      <c r="V418" s="30">
        <v>5878450</v>
      </c>
      <c r="W418">
        <f t="shared" si="30"/>
        <v>1</v>
      </c>
      <c r="X418" t="b">
        <f t="shared" si="31"/>
        <v>0</v>
      </c>
      <c r="Y418" t="b">
        <f t="shared" si="32"/>
        <v>0</v>
      </c>
      <c r="Z418" t="b">
        <f t="shared" si="33"/>
        <v>0</v>
      </c>
      <c r="AA418" t="b">
        <f t="shared" si="34"/>
        <v>0</v>
      </c>
    </row>
    <row r="419" spans="1:27" ht="27.6" thickBot="1">
      <c r="A419" s="13" t="s">
        <v>1828</v>
      </c>
      <c r="B419" s="13">
        <v>33</v>
      </c>
      <c r="C419" s="13" t="s">
        <v>1789</v>
      </c>
      <c r="D419" s="13">
        <v>1</v>
      </c>
      <c r="E419" s="30" t="s">
        <v>1166</v>
      </c>
      <c r="F419" s="13">
        <v>3</v>
      </c>
      <c r="G419" s="13" t="s">
        <v>1793</v>
      </c>
      <c r="H419" s="15"/>
      <c r="I419" s="13">
        <v>1</v>
      </c>
      <c r="J419" s="13" t="s">
        <v>1829</v>
      </c>
      <c r="K419" s="30">
        <v>12600</v>
      </c>
      <c r="L419" s="30">
        <v>25700</v>
      </c>
      <c r="M419" s="13">
        <v>1</v>
      </c>
      <c r="N419" s="13" t="s">
        <v>1830</v>
      </c>
      <c r="O419" s="30">
        <v>55109</v>
      </c>
      <c r="P419" s="30">
        <v>56516</v>
      </c>
      <c r="Q419" s="13">
        <v>1</v>
      </c>
      <c r="R419" s="13" t="s">
        <v>1829</v>
      </c>
      <c r="S419" s="30">
        <v>2319</v>
      </c>
      <c r="T419" s="30">
        <v>270000</v>
      </c>
      <c r="U419" s="30">
        <v>314080</v>
      </c>
      <c r="V419" s="30">
        <v>94448623</v>
      </c>
      <c r="W419">
        <f t="shared" si="30"/>
        <v>1</v>
      </c>
      <c r="X419" t="b">
        <f t="shared" si="31"/>
        <v>0</v>
      </c>
      <c r="Y419" t="b">
        <f t="shared" si="32"/>
        <v>0</v>
      </c>
      <c r="Z419" t="b">
        <f t="shared" si="33"/>
        <v>0</v>
      </c>
      <c r="AA419" t="b">
        <f t="shared" si="34"/>
        <v>0</v>
      </c>
    </row>
    <row r="420" spans="1:27" ht="27.6" thickBot="1">
      <c r="A420" s="13" t="s">
        <v>1831</v>
      </c>
      <c r="B420" s="13" t="s">
        <v>1166</v>
      </c>
      <c r="C420" s="13" t="s">
        <v>1789</v>
      </c>
      <c r="D420" s="13">
        <v>1</v>
      </c>
      <c r="E420" s="30" t="s">
        <v>1166</v>
      </c>
      <c r="F420" s="13">
        <v>8</v>
      </c>
      <c r="G420" s="13" t="s">
        <v>1793</v>
      </c>
      <c r="H420" s="15"/>
      <c r="I420" s="13">
        <v>1</v>
      </c>
      <c r="J420" s="13" t="s">
        <v>1832</v>
      </c>
      <c r="K420" s="30">
        <v>6077</v>
      </c>
      <c r="L420" s="30">
        <v>274000</v>
      </c>
      <c r="M420" s="13">
        <v>1</v>
      </c>
      <c r="N420" s="13" t="s">
        <v>1833</v>
      </c>
      <c r="O420" s="30">
        <v>1033199</v>
      </c>
      <c r="P420" s="30">
        <v>966103</v>
      </c>
      <c r="Q420" s="13">
        <v>1</v>
      </c>
      <c r="R420" s="13" t="s">
        <v>1833</v>
      </c>
      <c r="S420" s="30">
        <v>49</v>
      </c>
      <c r="T420" s="30">
        <v>218000</v>
      </c>
      <c r="U420" s="30">
        <v>229990</v>
      </c>
      <c r="V420" s="30">
        <v>72826841</v>
      </c>
      <c r="W420">
        <f t="shared" si="30"/>
        <v>1</v>
      </c>
      <c r="X420" t="b">
        <f t="shared" si="31"/>
        <v>1</v>
      </c>
      <c r="Y420" t="b">
        <f t="shared" si="32"/>
        <v>0</v>
      </c>
      <c r="Z420" t="b">
        <f t="shared" si="33"/>
        <v>0</v>
      </c>
      <c r="AA420" t="b">
        <f t="shared" si="34"/>
        <v>0</v>
      </c>
    </row>
    <row r="421" spans="1:27" ht="27.6" thickBot="1">
      <c r="A421" s="13" t="s">
        <v>1834</v>
      </c>
      <c r="B421" s="13" t="s">
        <v>1166</v>
      </c>
      <c r="C421" s="13" t="s">
        <v>1789</v>
      </c>
      <c r="D421" s="13">
        <v>1</v>
      </c>
      <c r="E421" s="30" t="s">
        <v>1166</v>
      </c>
      <c r="F421" s="13">
        <v>5</v>
      </c>
      <c r="G421" s="16" t="s">
        <v>1758</v>
      </c>
      <c r="H421" s="15"/>
      <c r="I421" s="13">
        <v>1</v>
      </c>
      <c r="J421" s="13" t="s">
        <v>1835</v>
      </c>
      <c r="K421" s="30">
        <v>3599</v>
      </c>
      <c r="L421" s="30">
        <v>13200</v>
      </c>
      <c r="M421" s="13">
        <v>1</v>
      </c>
      <c r="N421" s="13" t="s">
        <v>1835</v>
      </c>
      <c r="O421" s="30">
        <v>200684</v>
      </c>
      <c r="P421" s="30">
        <v>200656</v>
      </c>
      <c r="Q421" s="13">
        <v>1</v>
      </c>
      <c r="R421" s="13" t="s">
        <v>1835</v>
      </c>
      <c r="S421" s="30">
        <v>1774</v>
      </c>
      <c r="T421" s="30">
        <v>49400</v>
      </c>
      <c r="U421" s="30">
        <v>97454</v>
      </c>
      <c r="V421" s="30">
        <v>35018796</v>
      </c>
      <c r="W421">
        <f t="shared" si="30"/>
        <v>1</v>
      </c>
      <c r="X421" t="b">
        <f t="shared" si="31"/>
        <v>0</v>
      </c>
      <c r="Y421" t="b">
        <f t="shared" si="32"/>
        <v>0</v>
      </c>
      <c r="Z421" t="b">
        <f t="shared" si="33"/>
        <v>0</v>
      </c>
      <c r="AA421" t="b">
        <f t="shared" si="34"/>
        <v>0</v>
      </c>
    </row>
    <row r="422" spans="1:27" ht="27.6" thickBot="1">
      <c r="A422" s="13" t="s">
        <v>1836</v>
      </c>
      <c r="B422" s="13">
        <v>38</v>
      </c>
      <c r="C422" s="13" t="s">
        <v>1789</v>
      </c>
      <c r="D422" s="13">
        <v>1</v>
      </c>
      <c r="E422" s="30" t="s">
        <v>1166</v>
      </c>
      <c r="F422" s="13">
        <v>2</v>
      </c>
      <c r="G422" s="13" t="s">
        <v>1793</v>
      </c>
      <c r="H422" s="15"/>
      <c r="I422" s="13">
        <v>1</v>
      </c>
      <c r="J422" s="13" t="s">
        <v>1837</v>
      </c>
      <c r="K422" s="30">
        <v>1374</v>
      </c>
      <c r="L422" s="30">
        <v>9184</v>
      </c>
      <c r="M422" s="13">
        <v>1</v>
      </c>
      <c r="N422" s="13" t="s">
        <v>1838</v>
      </c>
      <c r="O422" s="30">
        <v>99761</v>
      </c>
      <c r="P422" s="30">
        <v>101568</v>
      </c>
      <c r="Q422" s="13">
        <v>1</v>
      </c>
      <c r="R422" s="13" t="s">
        <v>1839</v>
      </c>
      <c r="S422" s="30">
        <v>625</v>
      </c>
      <c r="T422" s="30">
        <v>132000</v>
      </c>
      <c r="U422" s="30">
        <v>281557</v>
      </c>
      <c r="V422" s="30">
        <v>124582023</v>
      </c>
      <c r="W422">
        <f t="shared" si="30"/>
        <v>1</v>
      </c>
      <c r="X422" t="b">
        <f t="shared" si="31"/>
        <v>0</v>
      </c>
      <c r="Y422" t="b">
        <f t="shared" si="32"/>
        <v>0</v>
      </c>
      <c r="Z422" t="b">
        <f t="shared" si="33"/>
        <v>0</v>
      </c>
      <c r="AA422" t="b">
        <f t="shared" si="34"/>
        <v>0</v>
      </c>
    </row>
    <row r="423" spans="1:27" ht="27.6" thickBot="1">
      <c r="A423" s="13" t="s">
        <v>1840</v>
      </c>
      <c r="B423" s="13">
        <v>25</v>
      </c>
      <c r="C423" s="13" t="s">
        <v>1841</v>
      </c>
      <c r="D423" s="13">
        <v>1</v>
      </c>
      <c r="E423" s="30" t="s">
        <v>1166</v>
      </c>
      <c r="F423" s="13">
        <v>2</v>
      </c>
      <c r="G423" s="13" t="s">
        <v>702</v>
      </c>
      <c r="H423" s="13" t="s">
        <v>707</v>
      </c>
      <c r="I423" s="13">
        <v>1</v>
      </c>
      <c r="J423" s="13" t="s">
        <v>1842</v>
      </c>
      <c r="K423" s="30">
        <v>3445</v>
      </c>
      <c r="L423" s="30">
        <v>1560000</v>
      </c>
      <c r="M423" s="13">
        <v>1</v>
      </c>
      <c r="N423" s="13" t="s">
        <v>1843</v>
      </c>
      <c r="O423" s="30">
        <v>1084372</v>
      </c>
      <c r="P423" s="30">
        <v>1115073</v>
      </c>
      <c r="Q423" s="13">
        <v>1</v>
      </c>
      <c r="R423" s="13" t="s">
        <v>1844</v>
      </c>
      <c r="S423" s="30">
        <v>105</v>
      </c>
      <c r="T423" s="30">
        <v>1900000</v>
      </c>
      <c r="U423" s="30">
        <v>1864977</v>
      </c>
      <c r="V423" s="30">
        <v>1035751477</v>
      </c>
      <c r="W423">
        <f t="shared" si="30"/>
        <v>1</v>
      </c>
      <c r="X423" t="b">
        <f t="shared" si="31"/>
        <v>1</v>
      </c>
      <c r="Y423" t="b">
        <f t="shared" si="32"/>
        <v>1</v>
      </c>
      <c r="Z423" t="b">
        <f t="shared" si="33"/>
        <v>1</v>
      </c>
      <c r="AA423" t="b">
        <f t="shared" si="34"/>
        <v>1</v>
      </c>
    </row>
    <row r="424" spans="1:27" ht="27.6" thickBot="1">
      <c r="A424" s="13" t="s">
        <v>1845</v>
      </c>
      <c r="B424" s="13">
        <v>32</v>
      </c>
      <c r="C424" s="13" t="s">
        <v>1841</v>
      </c>
      <c r="D424" s="13">
        <v>1</v>
      </c>
      <c r="E424" s="30" t="s">
        <v>1166</v>
      </c>
      <c r="F424" s="13">
        <v>1</v>
      </c>
      <c r="G424" s="13" t="s">
        <v>702</v>
      </c>
      <c r="H424" s="15"/>
      <c r="I424" s="13">
        <v>1</v>
      </c>
      <c r="J424" s="13" t="s">
        <v>1846</v>
      </c>
      <c r="K424" s="30">
        <v>6466</v>
      </c>
      <c r="L424" s="30">
        <v>23100</v>
      </c>
      <c r="M424" s="13">
        <v>1</v>
      </c>
      <c r="N424" s="13" t="s">
        <v>1847</v>
      </c>
      <c r="O424" s="30">
        <v>40444</v>
      </c>
      <c r="P424" s="30">
        <v>40676</v>
      </c>
      <c r="Q424" s="13">
        <v>1</v>
      </c>
      <c r="R424" s="13" t="s">
        <v>1848</v>
      </c>
      <c r="S424" s="30">
        <v>718</v>
      </c>
      <c r="T424" s="30">
        <v>115000</v>
      </c>
      <c r="U424" s="30">
        <v>14107</v>
      </c>
      <c r="V424" s="30">
        <v>4998335</v>
      </c>
      <c r="W424">
        <f t="shared" si="30"/>
        <v>1</v>
      </c>
      <c r="X424" t="b">
        <f t="shared" si="31"/>
        <v>0</v>
      </c>
      <c r="Y424" t="b">
        <f t="shared" si="32"/>
        <v>0</v>
      </c>
      <c r="Z424" t="b">
        <f t="shared" si="33"/>
        <v>0</v>
      </c>
      <c r="AA424" t="b">
        <f t="shared" si="34"/>
        <v>0</v>
      </c>
    </row>
    <row r="425" spans="1:27" ht="27.6" thickBot="1">
      <c r="A425" s="13" t="s">
        <v>473</v>
      </c>
      <c r="B425" s="13">
        <v>35</v>
      </c>
      <c r="C425" s="13" t="s">
        <v>1841</v>
      </c>
      <c r="D425" s="13">
        <v>1</v>
      </c>
      <c r="E425" s="30" t="s">
        <v>1166</v>
      </c>
      <c r="F425" s="13">
        <v>7</v>
      </c>
      <c r="G425" s="13" t="s">
        <v>702</v>
      </c>
      <c r="H425" s="15"/>
      <c r="I425" s="13">
        <v>1</v>
      </c>
      <c r="J425" s="13" t="s">
        <v>1849</v>
      </c>
      <c r="K425" s="30">
        <v>3966</v>
      </c>
      <c r="L425" s="30">
        <v>7100000</v>
      </c>
      <c r="M425" s="13">
        <v>1</v>
      </c>
      <c r="N425" s="13" t="s">
        <v>1850</v>
      </c>
      <c r="O425" s="30">
        <v>8342634</v>
      </c>
      <c r="P425" s="30">
        <v>7769589</v>
      </c>
      <c r="Q425" s="13">
        <v>1</v>
      </c>
      <c r="R425" s="13" t="s">
        <v>1849</v>
      </c>
      <c r="S425" s="30">
        <v>675</v>
      </c>
      <c r="T425" s="30">
        <v>3500000</v>
      </c>
      <c r="U425" s="30">
        <v>993223</v>
      </c>
      <c r="V425" s="30">
        <v>644775806</v>
      </c>
      <c r="W425">
        <f t="shared" si="30"/>
        <v>1</v>
      </c>
      <c r="X425" t="b">
        <f t="shared" si="31"/>
        <v>1</v>
      </c>
      <c r="Y425" t="b">
        <f t="shared" si="32"/>
        <v>1</v>
      </c>
      <c r="Z425" t="b">
        <f t="shared" si="33"/>
        <v>1</v>
      </c>
      <c r="AA425" t="b">
        <f t="shared" si="34"/>
        <v>1</v>
      </c>
    </row>
    <row r="426" spans="1:27" ht="27.6" thickBot="1">
      <c r="A426" s="13" t="s">
        <v>1851</v>
      </c>
      <c r="B426" s="13" t="s">
        <v>1166</v>
      </c>
      <c r="C426" s="13" t="s">
        <v>1841</v>
      </c>
      <c r="D426" s="13">
        <v>1</v>
      </c>
      <c r="E426" s="30" t="s">
        <v>1166</v>
      </c>
      <c r="F426" s="13">
        <v>2</v>
      </c>
      <c r="G426" s="13" t="s">
        <v>702</v>
      </c>
      <c r="H426" s="15"/>
      <c r="I426" s="13">
        <v>1</v>
      </c>
      <c r="J426" s="13" t="s">
        <v>1852</v>
      </c>
      <c r="K426" s="30">
        <v>7105</v>
      </c>
      <c r="L426" s="30">
        <v>281000</v>
      </c>
      <c r="M426" s="13">
        <v>1</v>
      </c>
      <c r="N426" s="13" t="s">
        <v>1853</v>
      </c>
      <c r="O426" s="30">
        <v>301058</v>
      </c>
      <c r="P426" s="30">
        <v>301091</v>
      </c>
      <c r="Q426" s="13">
        <v>1</v>
      </c>
      <c r="R426" s="13" t="s">
        <v>1854</v>
      </c>
      <c r="S426" s="30">
        <v>2108</v>
      </c>
      <c r="T426" s="30">
        <v>620000</v>
      </c>
      <c r="U426" s="30">
        <v>191649</v>
      </c>
      <c r="V426" s="30">
        <v>169869858</v>
      </c>
      <c r="W426">
        <f t="shared" si="30"/>
        <v>1</v>
      </c>
      <c r="X426" t="b">
        <f t="shared" si="31"/>
        <v>1</v>
      </c>
      <c r="Y426" t="b">
        <f t="shared" si="32"/>
        <v>0</v>
      </c>
      <c r="Z426" t="b">
        <f t="shared" si="33"/>
        <v>1</v>
      </c>
      <c r="AA426" t="b">
        <f t="shared" si="34"/>
        <v>1</v>
      </c>
    </row>
    <row r="427" spans="1:27" ht="27.6" thickBot="1">
      <c r="A427" s="13" t="s">
        <v>81</v>
      </c>
      <c r="B427" s="13">
        <v>73</v>
      </c>
      <c r="C427" s="13" t="s">
        <v>1841</v>
      </c>
      <c r="D427" s="13">
        <v>1</v>
      </c>
      <c r="E427" s="30" t="s">
        <v>1166</v>
      </c>
      <c r="F427" s="13">
        <v>63</v>
      </c>
      <c r="G427" s="13" t="s">
        <v>702</v>
      </c>
      <c r="H427" s="15"/>
      <c r="I427" s="13">
        <v>1</v>
      </c>
      <c r="J427" s="13" t="s">
        <v>1855</v>
      </c>
      <c r="K427" s="30">
        <v>1978</v>
      </c>
      <c r="L427" s="30">
        <v>4800000</v>
      </c>
      <c r="M427" s="13">
        <v>1</v>
      </c>
      <c r="N427" s="13" t="s">
        <v>1855</v>
      </c>
      <c r="O427" s="30">
        <v>4235527</v>
      </c>
      <c r="P427" s="30">
        <v>3993436</v>
      </c>
      <c r="Q427" s="13">
        <v>1</v>
      </c>
      <c r="R427" s="13" t="s">
        <v>755</v>
      </c>
      <c r="S427" s="30">
        <v>415</v>
      </c>
      <c r="T427" s="30">
        <v>1800000</v>
      </c>
      <c r="U427" s="30">
        <v>230838</v>
      </c>
      <c r="V427" s="30">
        <v>102196279</v>
      </c>
      <c r="W427">
        <f t="shared" si="30"/>
        <v>1</v>
      </c>
      <c r="X427" t="b">
        <f t="shared" si="31"/>
        <v>1</v>
      </c>
      <c r="Y427" t="b">
        <f t="shared" si="32"/>
        <v>1</v>
      </c>
      <c r="Z427" t="b">
        <f t="shared" si="33"/>
        <v>1</v>
      </c>
      <c r="AA427" t="b">
        <f t="shared" si="34"/>
        <v>0</v>
      </c>
    </row>
    <row r="428" spans="1:27" ht="27.6" thickBot="1">
      <c r="A428" s="13" t="s">
        <v>1856</v>
      </c>
      <c r="B428" s="13" t="s">
        <v>1166</v>
      </c>
      <c r="C428" s="13" t="s">
        <v>1841</v>
      </c>
      <c r="D428" s="13">
        <v>1</v>
      </c>
      <c r="E428" s="30" t="s">
        <v>1166</v>
      </c>
      <c r="F428" s="13">
        <v>3</v>
      </c>
      <c r="G428" s="13" t="s">
        <v>702</v>
      </c>
      <c r="H428" s="15"/>
      <c r="I428" s="13">
        <v>1</v>
      </c>
      <c r="J428" s="13" t="s">
        <v>1857</v>
      </c>
      <c r="K428" s="30">
        <v>767</v>
      </c>
      <c r="L428" s="30">
        <v>220000</v>
      </c>
      <c r="M428" s="13">
        <v>1</v>
      </c>
      <c r="N428" s="13" t="s">
        <v>1857</v>
      </c>
      <c r="O428" s="30">
        <v>864562</v>
      </c>
      <c r="P428" s="30">
        <v>823589</v>
      </c>
      <c r="Q428" s="13">
        <v>1</v>
      </c>
      <c r="R428" s="13" t="s">
        <v>1858</v>
      </c>
      <c r="S428" s="30">
        <v>95</v>
      </c>
      <c r="T428" s="30">
        <v>151</v>
      </c>
      <c r="U428" s="30">
        <v>152354</v>
      </c>
      <c r="V428" s="30">
        <v>69249287</v>
      </c>
      <c r="W428">
        <f t="shared" si="30"/>
        <v>1</v>
      </c>
      <c r="X428" t="b">
        <f t="shared" si="31"/>
        <v>1</v>
      </c>
      <c r="Y428" t="b">
        <f t="shared" si="32"/>
        <v>0</v>
      </c>
      <c r="Z428" t="b">
        <f t="shared" si="33"/>
        <v>0</v>
      </c>
      <c r="AA428" t="b">
        <f t="shared" si="34"/>
        <v>0</v>
      </c>
    </row>
    <row r="429" spans="1:27" ht="27.6" thickBot="1">
      <c r="A429" s="13" t="s">
        <v>1859</v>
      </c>
      <c r="B429" s="13" t="s">
        <v>1166</v>
      </c>
      <c r="C429" s="13" t="s">
        <v>1841</v>
      </c>
      <c r="D429" s="13">
        <v>1</v>
      </c>
      <c r="E429" s="30" t="s">
        <v>1166</v>
      </c>
      <c r="F429" s="13">
        <v>1</v>
      </c>
      <c r="G429" s="13" t="s">
        <v>702</v>
      </c>
      <c r="H429" s="15"/>
      <c r="I429" s="13">
        <v>1</v>
      </c>
      <c r="J429" s="13" t="s">
        <v>1860</v>
      </c>
      <c r="K429" s="30">
        <v>1371</v>
      </c>
      <c r="L429" s="30">
        <v>1233</v>
      </c>
      <c r="M429" s="13">
        <v>1</v>
      </c>
      <c r="N429" s="13" t="s">
        <v>1860</v>
      </c>
      <c r="O429" s="30">
        <v>26951</v>
      </c>
      <c r="P429" s="30">
        <v>26968</v>
      </c>
      <c r="Q429" s="13">
        <v>1</v>
      </c>
      <c r="R429" s="13" t="s">
        <v>1860</v>
      </c>
      <c r="S429" s="30">
        <v>212</v>
      </c>
      <c r="T429" s="30">
        <v>9580</v>
      </c>
      <c r="U429" s="30">
        <v>1920</v>
      </c>
      <c r="V429" s="30">
        <v>145770</v>
      </c>
      <c r="W429">
        <f t="shared" si="30"/>
        <v>1</v>
      </c>
      <c r="X429" t="b">
        <f t="shared" si="31"/>
        <v>0</v>
      </c>
      <c r="Y429" t="b">
        <f t="shared" si="32"/>
        <v>0</v>
      </c>
      <c r="Z429" t="b">
        <f t="shared" si="33"/>
        <v>0</v>
      </c>
      <c r="AA429" t="b">
        <f t="shared" si="34"/>
        <v>0</v>
      </c>
    </row>
    <row r="430" spans="1:27" ht="27.6" thickBot="1">
      <c r="A430" s="13" t="s">
        <v>1861</v>
      </c>
      <c r="B430" s="13" t="s">
        <v>1166</v>
      </c>
      <c r="C430" s="13" t="s">
        <v>1841</v>
      </c>
      <c r="D430" s="13">
        <v>1</v>
      </c>
      <c r="E430" s="30" t="s">
        <v>1166</v>
      </c>
      <c r="F430" s="13">
        <v>1</v>
      </c>
      <c r="G430" s="13" t="s">
        <v>702</v>
      </c>
      <c r="H430" s="15"/>
      <c r="I430" s="13">
        <v>1</v>
      </c>
      <c r="J430" s="13" t="s">
        <v>1862</v>
      </c>
      <c r="K430" s="30">
        <v>539</v>
      </c>
      <c r="L430" s="30">
        <v>2634</v>
      </c>
      <c r="M430" s="13">
        <v>1</v>
      </c>
      <c r="N430" s="13" t="s">
        <v>1862</v>
      </c>
      <c r="O430" s="30">
        <v>29202</v>
      </c>
      <c r="P430" s="30">
        <v>29423</v>
      </c>
      <c r="Q430" s="13">
        <v>1</v>
      </c>
      <c r="R430" s="13" t="s">
        <v>1863</v>
      </c>
      <c r="S430" s="30">
        <v>1284</v>
      </c>
      <c r="T430" s="30">
        <v>13100</v>
      </c>
      <c r="U430" s="30">
        <v>3078</v>
      </c>
      <c r="V430" s="30">
        <v>544464</v>
      </c>
      <c r="W430">
        <f t="shared" si="30"/>
        <v>1</v>
      </c>
      <c r="X430" t="b">
        <f t="shared" si="31"/>
        <v>0</v>
      </c>
      <c r="Y430" t="b">
        <f t="shared" si="32"/>
        <v>0</v>
      </c>
      <c r="Z430" t="b">
        <f t="shared" si="33"/>
        <v>0</v>
      </c>
      <c r="AA430" t="b">
        <f t="shared" si="34"/>
        <v>0</v>
      </c>
    </row>
    <row r="431" spans="1:27" ht="27.6" thickBot="1">
      <c r="A431" s="13" t="s">
        <v>1864</v>
      </c>
      <c r="B431" s="13">
        <v>33</v>
      </c>
      <c r="C431" s="13" t="s">
        <v>1841</v>
      </c>
      <c r="D431" s="13">
        <v>1</v>
      </c>
      <c r="E431" s="30" t="s">
        <v>1166</v>
      </c>
      <c r="F431" s="13">
        <v>1</v>
      </c>
      <c r="G431" s="13" t="s">
        <v>702</v>
      </c>
      <c r="H431" s="15"/>
      <c r="I431" s="13">
        <v>1</v>
      </c>
      <c r="J431" s="13" t="s">
        <v>1865</v>
      </c>
      <c r="K431" s="30">
        <v>8799</v>
      </c>
      <c r="L431" s="30">
        <v>1850000</v>
      </c>
      <c r="M431" s="13">
        <v>1</v>
      </c>
      <c r="N431" s="13" t="s">
        <v>1866</v>
      </c>
      <c r="O431" s="30">
        <v>1966422</v>
      </c>
      <c r="P431" s="30">
        <v>1857484</v>
      </c>
      <c r="Q431" s="13">
        <v>1</v>
      </c>
      <c r="R431" s="13" t="s">
        <v>1866</v>
      </c>
      <c r="S431" s="30">
        <v>1746</v>
      </c>
      <c r="T431" s="30">
        <v>1200000</v>
      </c>
      <c r="U431" s="30">
        <v>690673</v>
      </c>
      <c r="V431" s="30">
        <v>508722685</v>
      </c>
      <c r="W431">
        <f t="shared" si="30"/>
        <v>1</v>
      </c>
      <c r="X431" t="b">
        <f t="shared" si="31"/>
        <v>1</v>
      </c>
      <c r="Y431" t="b">
        <f t="shared" si="32"/>
        <v>1</v>
      </c>
      <c r="Z431" t="b">
        <f t="shared" si="33"/>
        <v>1</v>
      </c>
      <c r="AA431" t="b">
        <f t="shared" si="34"/>
        <v>1</v>
      </c>
    </row>
    <row r="432" spans="1:27" ht="27.6" thickBot="1">
      <c r="A432" s="13" t="s">
        <v>1867</v>
      </c>
      <c r="B432" s="13">
        <v>49</v>
      </c>
      <c r="C432" s="13" t="s">
        <v>1868</v>
      </c>
      <c r="D432" s="13">
        <v>1</v>
      </c>
      <c r="E432" s="30" t="s">
        <v>1166</v>
      </c>
      <c r="F432" s="13">
        <v>46</v>
      </c>
      <c r="G432" s="13" t="s">
        <v>1159</v>
      </c>
      <c r="H432" s="15"/>
      <c r="I432" s="13">
        <v>1</v>
      </c>
      <c r="J432" s="13" t="s">
        <v>1869</v>
      </c>
      <c r="K432" s="30">
        <v>605</v>
      </c>
      <c r="L432" s="30">
        <v>7216</v>
      </c>
      <c r="M432" s="13">
        <v>1</v>
      </c>
      <c r="N432" s="13" t="s">
        <v>1869</v>
      </c>
      <c r="O432" s="30">
        <v>12393</v>
      </c>
      <c r="P432" s="30">
        <v>12405</v>
      </c>
      <c r="Q432" s="13">
        <v>1</v>
      </c>
      <c r="R432" s="13" t="s">
        <v>1870</v>
      </c>
      <c r="S432" s="30">
        <v>342</v>
      </c>
      <c r="T432" s="30">
        <v>4284</v>
      </c>
      <c r="U432" s="33">
        <v>0</v>
      </c>
      <c r="V432" s="33">
        <v>0</v>
      </c>
      <c r="W432">
        <f t="shared" si="30"/>
        <v>1</v>
      </c>
      <c r="X432" t="b">
        <f t="shared" si="31"/>
        <v>0</v>
      </c>
      <c r="Y432" t="b">
        <f t="shared" si="32"/>
        <v>0</v>
      </c>
      <c r="Z432" t="b">
        <f t="shared" si="33"/>
        <v>0</v>
      </c>
      <c r="AA432" t="b">
        <f t="shared" si="34"/>
        <v>0</v>
      </c>
    </row>
    <row r="433" spans="1:27" ht="27.6" thickBot="1">
      <c r="A433" s="13" t="s">
        <v>1871</v>
      </c>
      <c r="B433" s="13">
        <v>37</v>
      </c>
      <c r="C433" s="13" t="s">
        <v>1868</v>
      </c>
      <c r="D433" s="13">
        <v>1</v>
      </c>
      <c r="E433" s="30" t="s">
        <v>1166</v>
      </c>
      <c r="F433" s="13">
        <v>4</v>
      </c>
      <c r="G433" s="13" t="s">
        <v>1159</v>
      </c>
      <c r="H433" s="15"/>
      <c r="I433" s="13">
        <v>1</v>
      </c>
      <c r="J433" s="13" t="s">
        <v>1872</v>
      </c>
      <c r="K433" s="30">
        <v>2018</v>
      </c>
      <c r="L433" s="30">
        <v>1624</v>
      </c>
      <c r="M433" s="13">
        <v>1</v>
      </c>
      <c r="N433" s="13" t="s">
        <v>1873</v>
      </c>
      <c r="O433" s="30">
        <v>2504</v>
      </c>
      <c r="P433" s="30">
        <v>2645</v>
      </c>
      <c r="Q433" s="13">
        <v>1</v>
      </c>
      <c r="R433" s="13" t="s">
        <v>1873</v>
      </c>
      <c r="S433" s="30">
        <v>308</v>
      </c>
      <c r="T433" s="30">
        <v>4178</v>
      </c>
      <c r="U433" s="30">
        <v>481</v>
      </c>
      <c r="V433" s="30">
        <v>77416</v>
      </c>
      <c r="W433">
        <f t="shared" si="30"/>
        <v>1</v>
      </c>
      <c r="X433" t="b">
        <f t="shared" si="31"/>
        <v>0</v>
      </c>
      <c r="Y433" t="b">
        <f t="shared" si="32"/>
        <v>0</v>
      </c>
      <c r="Z433" t="b">
        <f t="shared" si="33"/>
        <v>0</v>
      </c>
      <c r="AA433" t="b">
        <f t="shared" si="34"/>
        <v>0</v>
      </c>
    </row>
    <row r="434" spans="1:27" ht="27.6" thickBot="1">
      <c r="A434" s="13" t="s">
        <v>1874</v>
      </c>
      <c r="B434" s="13">
        <v>52</v>
      </c>
      <c r="C434" s="13" t="s">
        <v>1868</v>
      </c>
      <c r="D434" s="13">
        <v>1</v>
      </c>
      <c r="E434" s="30" t="s">
        <v>1166</v>
      </c>
      <c r="F434" s="13">
        <v>7</v>
      </c>
      <c r="G434" s="13" t="s">
        <v>1159</v>
      </c>
      <c r="H434" s="15"/>
      <c r="I434" s="13">
        <v>1</v>
      </c>
      <c r="J434" s="13" t="s">
        <v>1875</v>
      </c>
      <c r="K434" s="30">
        <v>2063</v>
      </c>
      <c r="L434" s="30">
        <v>19200</v>
      </c>
      <c r="M434" s="13">
        <v>1</v>
      </c>
      <c r="N434" s="13" t="s">
        <v>1876</v>
      </c>
      <c r="O434" s="30">
        <v>195768</v>
      </c>
      <c r="P434" s="30">
        <v>189574</v>
      </c>
      <c r="Q434" s="13">
        <v>1</v>
      </c>
      <c r="R434" s="13" t="s">
        <v>1877</v>
      </c>
      <c r="S434" s="30">
        <v>727</v>
      </c>
      <c r="T434" s="30">
        <v>75100</v>
      </c>
      <c r="U434" s="33">
        <v>0</v>
      </c>
      <c r="V434" s="33">
        <v>0</v>
      </c>
      <c r="W434">
        <f t="shared" si="30"/>
        <v>1</v>
      </c>
      <c r="X434" t="b">
        <f t="shared" si="31"/>
        <v>0</v>
      </c>
      <c r="Y434" t="b">
        <f t="shared" si="32"/>
        <v>0</v>
      </c>
      <c r="Z434" t="b">
        <f t="shared" si="33"/>
        <v>0</v>
      </c>
      <c r="AA434" t="b">
        <f t="shared" si="34"/>
        <v>0</v>
      </c>
    </row>
    <row r="435" spans="1:27" ht="27.6" thickBot="1">
      <c r="A435" s="13" t="s">
        <v>1878</v>
      </c>
      <c r="B435" s="13" t="s">
        <v>1166</v>
      </c>
      <c r="C435" s="13" t="s">
        <v>1868</v>
      </c>
      <c r="D435" s="13">
        <v>0</v>
      </c>
      <c r="E435" s="30" t="s">
        <v>1166</v>
      </c>
      <c r="F435" s="13" t="s">
        <v>1166</v>
      </c>
      <c r="G435" s="13" t="s">
        <v>1159</v>
      </c>
      <c r="H435" s="15"/>
      <c r="I435" s="13">
        <v>0</v>
      </c>
      <c r="J435" s="15"/>
      <c r="K435" s="33">
        <v>0</v>
      </c>
      <c r="L435" s="33">
        <v>0</v>
      </c>
      <c r="M435" s="13">
        <v>0</v>
      </c>
      <c r="N435" s="15"/>
      <c r="O435" s="33">
        <v>0</v>
      </c>
      <c r="P435" s="33">
        <v>0</v>
      </c>
      <c r="Q435" s="15"/>
      <c r="R435" s="15"/>
      <c r="S435" s="33">
        <v>0</v>
      </c>
      <c r="T435" s="33">
        <v>0</v>
      </c>
      <c r="U435" s="33">
        <v>0</v>
      </c>
      <c r="V435" s="33">
        <v>0</v>
      </c>
      <c r="W435">
        <f t="shared" si="30"/>
        <v>1</v>
      </c>
      <c r="X435" t="b">
        <f t="shared" si="31"/>
        <v>0</v>
      </c>
      <c r="Y435" t="b">
        <f t="shared" si="32"/>
        <v>0</v>
      </c>
      <c r="Z435" t="b">
        <f t="shared" si="33"/>
        <v>0</v>
      </c>
      <c r="AA435" t="b">
        <f t="shared" si="34"/>
        <v>0</v>
      </c>
    </row>
    <row r="436" spans="1:27" ht="15" thickBot="1">
      <c r="A436" s="13" t="s">
        <v>1879</v>
      </c>
      <c r="B436" s="13" t="s">
        <v>1166</v>
      </c>
      <c r="C436" s="13" t="s">
        <v>1868</v>
      </c>
      <c r="D436" s="13">
        <v>0</v>
      </c>
      <c r="E436" s="30" t="s">
        <v>1166</v>
      </c>
      <c r="F436" s="13" t="s">
        <v>1166</v>
      </c>
      <c r="G436" s="13" t="s">
        <v>1159</v>
      </c>
      <c r="H436" s="15"/>
      <c r="I436" s="13">
        <v>0</v>
      </c>
      <c r="J436" s="15"/>
      <c r="K436" s="33">
        <v>0</v>
      </c>
      <c r="L436" s="33">
        <v>0</v>
      </c>
      <c r="M436" s="13">
        <v>0</v>
      </c>
      <c r="N436" s="15"/>
      <c r="O436" s="33">
        <v>0</v>
      </c>
      <c r="P436" s="33">
        <v>0</v>
      </c>
      <c r="Q436" s="15"/>
      <c r="R436" s="15"/>
      <c r="S436" s="33">
        <v>0</v>
      </c>
      <c r="T436" s="33">
        <v>0</v>
      </c>
      <c r="U436" s="33">
        <v>0</v>
      </c>
      <c r="V436" s="33">
        <v>0</v>
      </c>
      <c r="W436">
        <f t="shared" si="30"/>
        <v>1</v>
      </c>
      <c r="X436" t="b">
        <f t="shared" si="31"/>
        <v>0</v>
      </c>
      <c r="Y436" t="b">
        <f t="shared" si="32"/>
        <v>0</v>
      </c>
      <c r="Z436" t="b">
        <f t="shared" si="33"/>
        <v>0</v>
      </c>
      <c r="AA436" t="b">
        <f t="shared" si="34"/>
        <v>0</v>
      </c>
    </row>
    <row r="437" spans="1:27" ht="27.6" thickBot="1">
      <c r="A437" s="13" t="s">
        <v>1880</v>
      </c>
      <c r="B437" s="13">
        <v>73</v>
      </c>
      <c r="C437" s="13" t="s">
        <v>1868</v>
      </c>
      <c r="D437" s="13">
        <v>1</v>
      </c>
      <c r="E437" s="30" t="s">
        <v>1166</v>
      </c>
      <c r="F437" s="13">
        <v>18</v>
      </c>
      <c r="G437" s="13" t="s">
        <v>1159</v>
      </c>
      <c r="H437" s="15"/>
      <c r="I437" s="13">
        <v>1</v>
      </c>
      <c r="J437" s="13" t="s">
        <v>1881</v>
      </c>
      <c r="K437" s="30">
        <v>40</v>
      </c>
      <c r="L437" s="30">
        <v>112</v>
      </c>
      <c r="M437" s="13">
        <v>1</v>
      </c>
      <c r="N437" s="13" t="s">
        <v>1882</v>
      </c>
      <c r="O437" s="30">
        <v>246</v>
      </c>
      <c r="P437" s="30">
        <v>272</v>
      </c>
      <c r="Q437" s="13">
        <v>1</v>
      </c>
      <c r="R437" s="13" t="s">
        <v>1883</v>
      </c>
      <c r="S437" s="30">
        <v>26</v>
      </c>
      <c r="T437" s="30">
        <v>1243</v>
      </c>
      <c r="U437" s="33">
        <v>0</v>
      </c>
      <c r="V437" s="33">
        <v>0</v>
      </c>
      <c r="W437">
        <f t="shared" si="30"/>
        <v>1</v>
      </c>
      <c r="X437" t="b">
        <f t="shared" si="31"/>
        <v>0</v>
      </c>
      <c r="Y437" t="b">
        <f t="shared" si="32"/>
        <v>0</v>
      </c>
      <c r="Z437" t="b">
        <f t="shared" si="33"/>
        <v>0</v>
      </c>
      <c r="AA437" t="b">
        <f t="shared" si="34"/>
        <v>0</v>
      </c>
    </row>
    <row r="438" spans="1:27" ht="27.6" thickBot="1">
      <c r="A438" s="13" t="s">
        <v>1884</v>
      </c>
      <c r="B438" s="13">
        <v>32</v>
      </c>
      <c r="C438" s="13" t="s">
        <v>1868</v>
      </c>
      <c r="D438" s="13">
        <v>1</v>
      </c>
      <c r="E438" s="30" t="s">
        <v>1166</v>
      </c>
      <c r="F438" s="13">
        <v>6</v>
      </c>
      <c r="G438" s="13" t="s">
        <v>1159</v>
      </c>
      <c r="H438" s="15"/>
      <c r="I438" s="13">
        <v>1</v>
      </c>
      <c r="J438" s="13" t="s">
        <v>1885</v>
      </c>
      <c r="K438" s="30">
        <v>1565</v>
      </c>
      <c r="L438" s="30">
        <v>22300</v>
      </c>
      <c r="M438" s="13">
        <v>1</v>
      </c>
      <c r="N438" s="13" t="s">
        <v>1886</v>
      </c>
      <c r="O438" s="30">
        <v>216717</v>
      </c>
      <c r="P438" s="30">
        <v>218115</v>
      </c>
      <c r="Q438" s="13">
        <v>1</v>
      </c>
      <c r="R438" s="13" t="s">
        <v>1886</v>
      </c>
      <c r="S438" s="30">
        <v>219</v>
      </c>
      <c r="T438" s="30">
        <v>102000</v>
      </c>
      <c r="U438" s="33">
        <v>0</v>
      </c>
      <c r="V438" s="33">
        <v>0</v>
      </c>
      <c r="W438">
        <f t="shared" si="30"/>
        <v>1</v>
      </c>
      <c r="X438" t="b">
        <f t="shared" si="31"/>
        <v>0</v>
      </c>
      <c r="Y438" t="b">
        <f t="shared" si="32"/>
        <v>0</v>
      </c>
      <c r="Z438" t="b">
        <f t="shared" si="33"/>
        <v>0</v>
      </c>
      <c r="AA438" t="b">
        <f t="shared" si="34"/>
        <v>0</v>
      </c>
    </row>
    <row r="439" spans="1:27" ht="27.6" thickBot="1">
      <c r="A439" s="13" t="s">
        <v>1887</v>
      </c>
      <c r="B439" s="13">
        <v>38</v>
      </c>
      <c r="C439" s="13" t="s">
        <v>1868</v>
      </c>
      <c r="D439" s="13">
        <v>1</v>
      </c>
      <c r="E439" s="30" t="s">
        <v>1166</v>
      </c>
      <c r="F439" s="13">
        <v>6</v>
      </c>
      <c r="G439" s="13" t="s">
        <v>1159</v>
      </c>
      <c r="H439" s="15"/>
      <c r="I439" s="13">
        <v>0</v>
      </c>
      <c r="J439" s="15"/>
      <c r="K439" s="33">
        <v>0</v>
      </c>
      <c r="L439" s="33">
        <v>0</v>
      </c>
      <c r="M439" s="13">
        <v>1</v>
      </c>
      <c r="N439" s="13" t="s">
        <v>1888</v>
      </c>
      <c r="O439" s="30">
        <v>40125</v>
      </c>
      <c r="P439" s="30">
        <v>39576</v>
      </c>
      <c r="Q439" s="13">
        <v>1</v>
      </c>
      <c r="R439" s="13" t="s">
        <v>1889</v>
      </c>
      <c r="S439" s="30">
        <v>191</v>
      </c>
      <c r="T439" s="30">
        <v>6426</v>
      </c>
      <c r="U439" s="33">
        <v>0</v>
      </c>
      <c r="V439" s="33">
        <v>0</v>
      </c>
      <c r="W439">
        <f t="shared" si="30"/>
        <v>1</v>
      </c>
      <c r="X439" t="b">
        <f t="shared" si="31"/>
        <v>0</v>
      </c>
      <c r="Y439" t="b">
        <f t="shared" si="32"/>
        <v>0</v>
      </c>
      <c r="Z439" t="b">
        <f t="shared" si="33"/>
        <v>0</v>
      </c>
      <c r="AA439" t="b">
        <f t="shared" si="34"/>
        <v>0</v>
      </c>
    </row>
    <row r="440" spans="1:27" ht="27.6" thickBot="1">
      <c r="A440" s="13" t="s">
        <v>1890</v>
      </c>
      <c r="B440" s="13">
        <v>47</v>
      </c>
      <c r="C440" s="13" t="s">
        <v>1868</v>
      </c>
      <c r="D440" s="13">
        <v>1</v>
      </c>
      <c r="E440" s="30" t="s">
        <v>1166</v>
      </c>
      <c r="F440" s="13">
        <v>8</v>
      </c>
      <c r="G440" s="13" t="s">
        <v>1159</v>
      </c>
      <c r="H440" s="15"/>
      <c r="I440" s="13">
        <v>1</v>
      </c>
      <c r="J440" s="13" t="s">
        <v>1891</v>
      </c>
      <c r="K440" s="30">
        <v>0</v>
      </c>
      <c r="L440" s="30">
        <v>313</v>
      </c>
      <c r="M440" s="13">
        <v>1</v>
      </c>
      <c r="N440" s="13" t="s">
        <v>1892</v>
      </c>
      <c r="O440" s="30">
        <v>30447</v>
      </c>
      <c r="P440" s="30">
        <v>33241</v>
      </c>
      <c r="Q440" s="13">
        <v>0</v>
      </c>
      <c r="R440" s="15"/>
      <c r="S440" s="33">
        <v>0</v>
      </c>
      <c r="T440" s="33">
        <v>0</v>
      </c>
      <c r="U440" s="33">
        <v>0</v>
      </c>
      <c r="V440" s="33">
        <v>0</v>
      </c>
      <c r="W440">
        <f t="shared" si="30"/>
        <v>1</v>
      </c>
      <c r="X440" t="b">
        <f t="shared" si="31"/>
        <v>0</v>
      </c>
      <c r="Y440" t="b">
        <f t="shared" si="32"/>
        <v>0</v>
      </c>
      <c r="Z440" t="b">
        <f t="shared" si="33"/>
        <v>0</v>
      </c>
      <c r="AA440" t="b">
        <f t="shared" si="34"/>
        <v>0</v>
      </c>
    </row>
    <row r="441" spans="1:27" ht="27.6" thickBot="1">
      <c r="A441" s="13" t="s">
        <v>1893</v>
      </c>
      <c r="B441" s="13">
        <v>46</v>
      </c>
      <c r="C441" s="13" t="s">
        <v>1868</v>
      </c>
      <c r="D441" s="13">
        <v>1</v>
      </c>
      <c r="E441" s="30" t="s">
        <v>1166</v>
      </c>
      <c r="F441" s="13">
        <v>24</v>
      </c>
      <c r="G441" s="13" t="s">
        <v>1159</v>
      </c>
      <c r="H441" s="15"/>
      <c r="I441" s="13">
        <v>0</v>
      </c>
      <c r="J441" s="15"/>
      <c r="K441" s="33">
        <v>0</v>
      </c>
      <c r="L441" s="33">
        <v>0</v>
      </c>
      <c r="M441" s="13">
        <v>1</v>
      </c>
      <c r="N441" s="13" t="s">
        <v>1894</v>
      </c>
      <c r="O441" s="30">
        <v>7616</v>
      </c>
      <c r="P441" s="30">
        <v>7883</v>
      </c>
      <c r="Q441" s="13">
        <v>1</v>
      </c>
      <c r="R441" s="13" t="s">
        <v>1895</v>
      </c>
      <c r="S441" s="30">
        <v>40</v>
      </c>
      <c r="T441" s="30">
        <v>1971</v>
      </c>
      <c r="U441" s="30">
        <v>752</v>
      </c>
      <c r="V441" s="30">
        <v>554044</v>
      </c>
      <c r="W441">
        <f t="shared" si="30"/>
        <v>1</v>
      </c>
      <c r="X441" t="b">
        <f t="shared" si="31"/>
        <v>0</v>
      </c>
      <c r="Y441" t="b">
        <f t="shared" si="32"/>
        <v>0</v>
      </c>
      <c r="Z441" t="b">
        <f t="shared" si="33"/>
        <v>0</v>
      </c>
      <c r="AA441" t="b">
        <f t="shared" si="34"/>
        <v>0</v>
      </c>
    </row>
    <row r="442" spans="1:27" ht="27.6" thickBot="1">
      <c r="A442" s="13" t="s">
        <v>1896</v>
      </c>
      <c r="B442" s="13">
        <v>28</v>
      </c>
      <c r="C442" s="13" t="s">
        <v>1868</v>
      </c>
      <c r="D442" s="13">
        <v>1</v>
      </c>
      <c r="E442" s="30" t="s">
        <v>1166</v>
      </c>
      <c r="F442" s="13">
        <v>2</v>
      </c>
      <c r="G442" s="13" t="s">
        <v>1159</v>
      </c>
      <c r="H442" s="15"/>
      <c r="I442" s="13">
        <v>1</v>
      </c>
      <c r="J442" s="13" t="s">
        <v>1897</v>
      </c>
      <c r="K442" s="30">
        <v>22</v>
      </c>
      <c r="L442" s="30">
        <v>55</v>
      </c>
      <c r="M442" s="13">
        <v>1</v>
      </c>
      <c r="N442" s="13" t="s">
        <v>1898</v>
      </c>
      <c r="O442" s="30">
        <v>18524</v>
      </c>
      <c r="P442" s="30">
        <v>18662</v>
      </c>
      <c r="Q442" s="13">
        <v>0</v>
      </c>
      <c r="R442" s="15"/>
      <c r="S442" s="33">
        <v>0</v>
      </c>
      <c r="T442" s="33">
        <v>0</v>
      </c>
      <c r="U442" s="33">
        <v>0</v>
      </c>
      <c r="V442" s="33">
        <v>0</v>
      </c>
      <c r="W442">
        <f t="shared" si="30"/>
        <v>1</v>
      </c>
      <c r="X442" t="b">
        <f t="shared" si="31"/>
        <v>0</v>
      </c>
      <c r="Y442" t="b">
        <f t="shared" si="32"/>
        <v>0</v>
      </c>
      <c r="Z442" t="b">
        <f t="shared" si="33"/>
        <v>0</v>
      </c>
      <c r="AA442" t="b">
        <f t="shared" si="34"/>
        <v>0</v>
      </c>
    </row>
    <row r="443" spans="1:27" ht="15" thickBot="1">
      <c r="A443" s="13" t="s">
        <v>1899</v>
      </c>
      <c r="B443" s="13">
        <v>54</v>
      </c>
      <c r="C443" s="13" t="s">
        <v>1868</v>
      </c>
      <c r="D443" s="13">
        <v>1</v>
      </c>
      <c r="E443" s="30" t="s">
        <v>1166</v>
      </c>
      <c r="F443" s="13">
        <v>37</v>
      </c>
      <c r="G443" s="13" t="s">
        <v>1159</v>
      </c>
      <c r="H443" s="15"/>
      <c r="I443" s="13">
        <v>1</v>
      </c>
      <c r="J443" s="13" t="s">
        <v>1900</v>
      </c>
      <c r="K443" s="30">
        <v>8</v>
      </c>
      <c r="L443" s="30">
        <v>101</v>
      </c>
      <c r="M443" s="13">
        <v>1</v>
      </c>
      <c r="N443" s="13" t="s">
        <v>1900</v>
      </c>
      <c r="O443" s="30">
        <v>58963</v>
      </c>
      <c r="P443" s="30">
        <v>56601</v>
      </c>
      <c r="Q443" s="13">
        <v>0</v>
      </c>
      <c r="R443" s="15"/>
      <c r="S443" s="33">
        <v>0</v>
      </c>
      <c r="T443" s="33">
        <v>0</v>
      </c>
      <c r="U443" s="33">
        <v>0</v>
      </c>
      <c r="V443" s="33">
        <v>0</v>
      </c>
      <c r="W443">
        <f t="shared" si="30"/>
        <v>1</v>
      </c>
      <c r="X443" t="b">
        <f t="shared" si="31"/>
        <v>0</v>
      </c>
      <c r="Y443" t="b">
        <f t="shared" si="32"/>
        <v>0</v>
      </c>
      <c r="Z443" t="b">
        <f t="shared" si="33"/>
        <v>0</v>
      </c>
      <c r="AA443" t="b">
        <f t="shared" si="34"/>
        <v>0</v>
      </c>
    </row>
    <row r="444" spans="1:27" ht="27.6" thickBot="1">
      <c r="A444" s="13" t="s">
        <v>1901</v>
      </c>
      <c r="B444" s="13">
        <v>47</v>
      </c>
      <c r="C444" s="13" t="s">
        <v>1868</v>
      </c>
      <c r="D444" s="13">
        <v>1</v>
      </c>
      <c r="E444" s="30" t="s">
        <v>1166</v>
      </c>
      <c r="F444" s="13">
        <v>12</v>
      </c>
      <c r="G444" s="13" t="s">
        <v>1159</v>
      </c>
      <c r="H444" s="15"/>
      <c r="I444" s="13">
        <v>1</v>
      </c>
      <c r="J444" s="13" t="s">
        <v>1902</v>
      </c>
      <c r="K444" s="30">
        <v>140</v>
      </c>
      <c r="L444" s="30">
        <v>711</v>
      </c>
      <c r="M444" s="13">
        <v>1</v>
      </c>
      <c r="N444" s="13" t="s">
        <v>1903</v>
      </c>
      <c r="O444" s="30">
        <v>18905</v>
      </c>
      <c r="P444" s="30">
        <v>18862</v>
      </c>
      <c r="Q444" s="13">
        <v>1</v>
      </c>
      <c r="R444" s="13" t="s">
        <v>1904</v>
      </c>
      <c r="S444" s="30">
        <v>97</v>
      </c>
      <c r="T444" s="30">
        <v>818</v>
      </c>
      <c r="U444" s="30">
        <v>669</v>
      </c>
      <c r="V444" s="30">
        <v>71682</v>
      </c>
      <c r="W444">
        <f t="shared" si="30"/>
        <v>1</v>
      </c>
      <c r="X444" t="b">
        <f t="shared" si="31"/>
        <v>0</v>
      </c>
      <c r="Y444" t="b">
        <f t="shared" si="32"/>
        <v>0</v>
      </c>
      <c r="Z444" t="b">
        <f t="shared" si="33"/>
        <v>0</v>
      </c>
      <c r="AA444" t="b">
        <f t="shared" si="34"/>
        <v>0</v>
      </c>
    </row>
    <row r="445" spans="1:27" ht="27.6" thickBot="1">
      <c r="A445" s="13" t="s">
        <v>1905</v>
      </c>
      <c r="B445" s="13">
        <v>78</v>
      </c>
      <c r="C445" s="13" t="s">
        <v>1868</v>
      </c>
      <c r="D445" s="13">
        <v>1</v>
      </c>
      <c r="E445" s="30" t="s">
        <v>1166</v>
      </c>
      <c r="F445" s="13">
        <v>65</v>
      </c>
      <c r="G445" s="13" t="s">
        <v>1159</v>
      </c>
      <c r="H445" s="15"/>
      <c r="I445" s="13">
        <v>0</v>
      </c>
      <c r="J445" s="13" t="s">
        <v>1906</v>
      </c>
      <c r="K445" s="30">
        <v>5080</v>
      </c>
      <c r="L445" s="30">
        <v>86900</v>
      </c>
      <c r="M445" s="13">
        <v>1</v>
      </c>
      <c r="N445" s="13" t="s">
        <v>1906</v>
      </c>
      <c r="O445" s="30">
        <v>1197584</v>
      </c>
      <c r="P445" s="30">
        <v>1121147</v>
      </c>
      <c r="Q445" s="13">
        <v>1</v>
      </c>
      <c r="R445" s="13" t="s">
        <v>1907</v>
      </c>
      <c r="S445" s="30">
        <v>1002</v>
      </c>
      <c r="T445" s="30">
        <v>200000</v>
      </c>
      <c r="U445" s="30">
        <v>1907</v>
      </c>
      <c r="V445" s="30">
        <v>816149</v>
      </c>
      <c r="W445">
        <f t="shared" si="30"/>
        <v>1</v>
      </c>
      <c r="X445" t="b">
        <f t="shared" si="31"/>
        <v>0</v>
      </c>
      <c r="Y445" t="b">
        <f t="shared" si="32"/>
        <v>1</v>
      </c>
      <c r="Z445" t="b">
        <f t="shared" si="33"/>
        <v>0</v>
      </c>
      <c r="AA445" t="b">
        <f t="shared" si="34"/>
        <v>0</v>
      </c>
    </row>
    <row r="446" spans="1:27" ht="27.6" thickBot="1">
      <c r="A446" s="13" t="s">
        <v>1908</v>
      </c>
      <c r="B446" s="13">
        <v>49</v>
      </c>
      <c r="C446" s="13" t="s">
        <v>1868</v>
      </c>
      <c r="D446" s="13">
        <v>1</v>
      </c>
      <c r="E446" s="30" t="s">
        <v>1166</v>
      </c>
      <c r="F446" s="13">
        <v>9</v>
      </c>
      <c r="G446" s="13" t="s">
        <v>1159</v>
      </c>
      <c r="H446" s="15"/>
      <c r="I446" s="13">
        <v>1</v>
      </c>
      <c r="J446" s="13" t="s">
        <v>1909</v>
      </c>
      <c r="K446" s="30">
        <v>1002</v>
      </c>
      <c r="L446" s="30">
        <v>1409</v>
      </c>
      <c r="M446" s="13">
        <v>1</v>
      </c>
      <c r="N446" s="13" t="s">
        <v>1910</v>
      </c>
      <c r="O446" s="30">
        <v>3377</v>
      </c>
      <c r="P446" s="30">
        <v>3495</v>
      </c>
      <c r="Q446" s="13">
        <v>1</v>
      </c>
      <c r="R446" s="13" t="s">
        <v>1911</v>
      </c>
      <c r="S446" s="30">
        <v>422</v>
      </c>
      <c r="T446" s="30">
        <v>4090</v>
      </c>
      <c r="U446" s="30">
        <v>5236</v>
      </c>
      <c r="V446" s="30">
        <v>1053737</v>
      </c>
      <c r="W446">
        <f t="shared" si="30"/>
        <v>1</v>
      </c>
      <c r="X446" t="b">
        <f t="shared" si="31"/>
        <v>0</v>
      </c>
      <c r="Y446" t="b">
        <f t="shared" si="32"/>
        <v>0</v>
      </c>
      <c r="Z446" t="b">
        <f t="shared" si="33"/>
        <v>0</v>
      </c>
      <c r="AA446" t="b">
        <f t="shared" si="34"/>
        <v>0</v>
      </c>
    </row>
    <row r="447" spans="1:27" ht="27.6" thickBot="1">
      <c r="A447" s="13" t="s">
        <v>1912</v>
      </c>
      <c r="B447" s="13">
        <v>46</v>
      </c>
      <c r="C447" s="13" t="s">
        <v>1868</v>
      </c>
      <c r="D447" s="13">
        <v>1</v>
      </c>
      <c r="E447" s="30" t="s">
        <v>1166</v>
      </c>
      <c r="F447" s="13">
        <v>15</v>
      </c>
      <c r="G447" s="13" t="s">
        <v>1159</v>
      </c>
      <c r="H447" s="15"/>
      <c r="I447" s="13">
        <v>1</v>
      </c>
      <c r="J447" s="13" t="s">
        <v>1913</v>
      </c>
      <c r="K447" s="30">
        <v>751</v>
      </c>
      <c r="L447" s="30">
        <v>19400</v>
      </c>
      <c r="M447" s="13">
        <v>1</v>
      </c>
      <c r="N447" s="13" t="s">
        <v>1914</v>
      </c>
      <c r="O447" s="30">
        <v>337252</v>
      </c>
      <c r="P447" s="30">
        <v>342154</v>
      </c>
      <c r="Q447" s="13">
        <v>1</v>
      </c>
      <c r="R447" s="13" t="s">
        <v>1913</v>
      </c>
      <c r="S447" s="30">
        <v>363</v>
      </c>
      <c r="T447" s="30">
        <v>72600</v>
      </c>
      <c r="U447" s="33">
        <v>0</v>
      </c>
      <c r="V447" s="33">
        <v>0</v>
      </c>
      <c r="W447">
        <f t="shared" si="30"/>
        <v>1</v>
      </c>
      <c r="X447" t="b">
        <f t="shared" si="31"/>
        <v>0</v>
      </c>
      <c r="Y447" t="b">
        <f t="shared" si="32"/>
        <v>0</v>
      </c>
      <c r="Z447" t="b">
        <f t="shared" si="33"/>
        <v>0</v>
      </c>
      <c r="AA447" t="b">
        <f t="shared" si="34"/>
        <v>0</v>
      </c>
    </row>
    <row r="448" spans="1:27" ht="27.6" thickBot="1">
      <c r="A448" s="13" t="s">
        <v>1915</v>
      </c>
      <c r="B448" s="13">
        <v>49</v>
      </c>
      <c r="C448" s="13" t="s">
        <v>1868</v>
      </c>
      <c r="D448" s="13">
        <v>1</v>
      </c>
      <c r="E448" s="30" t="s">
        <v>1166</v>
      </c>
      <c r="F448" s="13">
        <v>4</v>
      </c>
      <c r="G448" s="13" t="s">
        <v>1159</v>
      </c>
      <c r="H448" s="15"/>
      <c r="I448" s="13">
        <v>0</v>
      </c>
      <c r="J448" s="15"/>
      <c r="K448" s="33">
        <v>0</v>
      </c>
      <c r="L448" s="33">
        <v>0</v>
      </c>
      <c r="M448" s="13">
        <v>1</v>
      </c>
      <c r="N448" s="13" t="s">
        <v>1916</v>
      </c>
      <c r="O448" s="30">
        <v>28367</v>
      </c>
      <c r="P448" s="30">
        <v>28568</v>
      </c>
      <c r="Q448" s="13">
        <v>1</v>
      </c>
      <c r="R448" s="13" t="s">
        <v>1917</v>
      </c>
      <c r="S448" s="30">
        <v>67</v>
      </c>
      <c r="T448" s="30">
        <v>12000</v>
      </c>
      <c r="U448" s="33">
        <v>0</v>
      </c>
      <c r="V448" s="33">
        <v>0</v>
      </c>
      <c r="W448">
        <f t="shared" si="30"/>
        <v>1</v>
      </c>
      <c r="X448" t="b">
        <f t="shared" si="31"/>
        <v>0</v>
      </c>
      <c r="Y448" t="b">
        <f t="shared" si="32"/>
        <v>0</v>
      </c>
      <c r="Z448" t="b">
        <f t="shared" si="33"/>
        <v>0</v>
      </c>
      <c r="AA448" t="b">
        <f t="shared" si="34"/>
        <v>0</v>
      </c>
    </row>
    <row r="449" spans="1:27" ht="15" thickBot="1">
      <c r="A449" s="13" t="s">
        <v>1918</v>
      </c>
      <c r="B449" s="13">
        <v>38</v>
      </c>
      <c r="C449" s="13" t="s">
        <v>1868</v>
      </c>
      <c r="D449" s="13">
        <v>1</v>
      </c>
      <c r="E449" s="30" t="s">
        <v>1166</v>
      </c>
      <c r="F449" s="13">
        <v>19</v>
      </c>
      <c r="G449" s="13" t="s">
        <v>1159</v>
      </c>
      <c r="H449" s="15"/>
      <c r="I449" s="13">
        <v>1</v>
      </c>
      <c r="J449" s="13" t="s">
        <v>1919</v>
      </c>
      <c r="K449" s="30">
        <v>814</v>
      </c>
      <c r="L449" s="30">
        <v>5104</v>
      </c>
      <c r="M449" s="13">
        <v>1</v>
      </c>
      <c r="N449" s="13" t="s">
        <v>1919</v>
      </c>
      <c r="O449" s="30">
        <v>87694</v>
      </c>
      <c r="P449" s="30">
        <v>85851</v>
      </c>
      <c r="Q449" s="13">
        <v>1</v>
      </c>
      <c r="R449" s="13" t="s">
        <v>1920</v>
      </c>
      <c r="S449" s="30">
        <v>132</v>
      </c>
      <c r="T449" s="30">
        <v>13400</v>
      </c>
      <c r="U449" s="33">
        <v>0</v>
      </c>
      <c r="V449" s="33">
        <v>0</v>
      </c>
      <c r="W449">
        <f t="shared" si="30"/>
        <v>1</v>
      </c>
      <c r="X449" t="b">
        <f t="shared" si="31"/>
        <v>0</v>
      </c>
      <c r="Y449" t="b">
        <f t="shared" si="32"/>
        <v>0</v>
      </c>
      <c r="Z449" t="b">
        <f t="shared" si="33"/>
        <v>0</v>
      </c>
      <c r="AA449" t="b">
        <f t="shared" si="34"/>
        <v>0</v>
      </c>
    </row>
    <row r="450" spans="1:27" ht="27.6" thickBot="1">
      <c r="A450" s="13" t="s">
        <v>1921</v>
      </c>
      <c r="B450" s="13">
        <v>50</v>
      </c>
      <c r="C450" s="13" t="s">
        <v>1868</v>
      </c>
      <c r="D450" s="13">
        <v>1</v>
      </c>
      <c r="E450" s="30" t="s">
        <v>1166</v>
      </c>
      <c r="F450" s="13">
        <v>23</v>
      </c>
      <c r="G450" s="13" t="s">
        <v>1159</v>
      </c>
      <c r="H450" s="15"/>
      <c r="I450" s="13">
        <v>0</v>
      </c>
      <c r="J450" s="15"/>
      <c r="K450" s="33">
        <v>0</v>
      </c>
      <c r="L450" s="33">
        <v>0</v>
      </c>
      <c r="M450" s="13">
        <v>0</v>
      </c>
      <c r="N450" s="15"/>
      <c r="O450" s="33">
        <v>0</v>
      </c>
      <c r="P450" s="33">
        <v>0</v>
      </c>
      <c r="Q450" s="13">
        <v>0</v>
      </c>
      <c r="R450" s="15"/>
      <c r="S450" s="33">
        <v>0</v>
      </c>
      <c r="T450" s="33">
        <v>0</v>
      </c>
      <c r="U450" s="33">
        <v>0</v>
      </c>
      <c r="V450" s="33">
        <v>0</v>
      </c>
      <c r="W450">
        <f t="shared" si="30"/>
        <v>1</v>
      </c>
      <c r="X450" t="b">
        <f t="shared" si="31"/>
        <v>0</v>
      </c>
      <c r="Y450" t="b">
        <f t="shared" si="32"/>
        <v>0</v>
      </c>
      <c r="Z450" t="b">
        <f t="shared" si="33"/>
        <v>0</v>
      </c>
      <c r="AA450" t="b">
        <f t="shared" si="34"/>
        <v>0</v>
      </c>
    </row>
    <row r="451" spans="1:27" ht="15" thickBot="1">
      <c r="A451" s="13" t="s">
        <v>1922</v>
      </c>
      <c r="B451" s="13" t="s">
        <v>1166</v>
      </c>
      <c r="C451" s="13" t="s">
        <v>1868</v>
      </c>
      <c r="D451" s="13">
        <v>0</v>
      </c>
      <c r="E451" s="30" t="s">
        <v>1166</v>
      </c>
      <c r="F451" s="13" t="s">
        <v>1166</v>
      </c>
      <c r="G451" s="13" t="s">
        <v>1159</v>
      </c>
      <c r="H451" s="15"/>
      <c r="I451" s="13">
        <v>0</v>
      </c>
      <c r="J451" s="15"/>
      <c r="K451" s="33">
        <v>0</v>
      </c>
      <c r="L451" s="33">
        <v>0</v>
      </c>
      <c r="M451" s="13">
        <v>0</v>
      </c>
      <c r="N451" s="15"/>
      <c r="O451" s="33">
        <v>0</v>
      </c>
      <c r="P451" s="33">
        <v>0</v>
      </c>
      <c r="Q451" s="15"/>
      <c r="R451" s="15"/>
      <c r="S451" s="33">
        <v>0</v>
      </c>
      <c r="T451" s="33">
        <v>0</v>
      </c>
      <c r="U451" s="33">
        <v>0</v>
      </c>
      <c r="V451" s="33">
        <v>0</v>
      </c>
      <c r="W451">
        <f t="shared" ref="W451:W514" si="35">IF(U451&lt;&gt;"",1,0)</f>
        <v>1</v>
      </c>
      <c r="X451" t="b">
        <f t="shared" ref="X451:X514" si="36">IF(L451&gt;=$AD$4,TRUE,FALSE)</f>
        <v>0</v>
      </c>
      <c r="Y451" t="b">
        <f t="shared" ref="Y451:Y514" si="37">IF(P451&gt;=$AD$5,TRUE,FALSE)</f>
        <v>0</v>
      </c>
      <c r="Z451" t="b">
        <f t="shared" ref="Z451:Z514" si="38">IF(T451&gt;=$AD$6,TRUE,FALSE)</f>
        <v>0</v>
      </c>
      <c r="AA451" t="b">
        <f t="shared" ref="AA451:AA514" si="39">IF(V451&gt;=$AD$7,TRUE,FALSE)</f>
        <v>0</v>
      </c>
    </row>
    <row r="452" spans="1:27" ht="15" thickBot="1">
      <c r="A452" s="13" t="s">
        <v>1923</v>
      </c>
      <c r="B452" s="13" t="s">
        <v>1166</v>
      </c>
      <c r="C452" s="13" t="s">
        <v>1868</v>
      </c>
      <c r="D452" s="13">
        <v>0</v>
      </c>
      <c r="E452" s="30" t="s">
        <v>1166</v>
      </c>
      <c r="F452" s="13" t="s">
        <v>1166</v>
      </c>
      <c r="G452" s="13" t="s">
        <v>1159</v>
      </c>
      <c r="H452" s="15"/>
      <c r="I452" s="13">
        <v>0</v>
      </c>
      <c r="J452" s="15"/>
      <c r="K452" s="33">
        <v>0</v>
      </c>
      <c r="L452" s="33">
        <v>0</v>
      </c>
      <c r="M452" s="13">
        <v>0</v>
      </c>
      <c r="N452" s="15"/>
      <c r="O452" s="33">
        <v>0</v>
      </c>
      <c r="P452" s="33">
        <v>0</v>
      </c>
      <c r="Q452" s="15"/>
      <c r="R452" s="15"/>
      <c r="S452" s="33">
        <v>0</v>
      </c>
      <c r="T452" s="33">
        <v>0</v>
      </c>
      <c r="U452" s="33">
        <v>0</v>
      </c>
      <c r="V452" s="33">
        <v>0</v>
      </c>
      <c r="W452">
        <f t="shared" si="35"/>
        <v>1</v>
      </c>
      <c r="X452" t="b">
        <f t="shared" si="36"/>
        <v>0</v>
      </c>
      <c r="Y452" t="b">
        <f t="shared" si="37"/>
        <v>0</v>
      </c>
      <c r="Z452" t="b">
        <f t="shared" si="38"/>
        <v>0</v>
      </c>
      <c r="AA452" t="b">
        <f t="shared" si="39"/>
        <v>0</v>
      </c>
    </row>
    <row r="453" spans="1:27" ht="15" thickBot="1">
      <c r="A453" s="13" t="s">
        <v>1924</v>
      </c>
      <c r="B453" s="13">
        <v>42</v>
      </c>
      <c r="C453" s="13" t="s">
        <v>1868</v>
      </c>
      <c r="D453" s="13">
        <v>1</v>
      </c>
      <c r="E453" s="30" t="s">
        <v>1166</v>
      </c>
      <c r="F453" s="13">
        <v>6</v>
      </c>
      <c r="G453" s="13" t="s">
        <v>1159</v>
      </c>
      <c r="H453" s="15"/>
      <c r="I453" s="13">
        <v>1</v>
      </c>
      <c r="J453" s="13" t="s">
        <v>1925</v>
      </c>
      <c r="K453" s="30">
        <v>1268</v>
      </c>
      <c r="L453" s="30">
        <v>11300</v>
      </c>
      <c r="M453" s="13">
        <v>1</v>
      </c>
      <c r="N453" s="13" t="s">
        <v>1925</v>
      </c>
      <c r="O453" s="30">
        <v>50675</v>
      </c>
      <c r="P453" s="30">
        <v>49038</v>
      </c>
      <c r="Q453" s="13">
        <v>1</v>
      </c>
      <c r="R453" s="13" t="s">
        <v>1926</v>
      </c>
      <c r="S453" s="30">
        <v>353</v>
      </c>
      <c r="T453" s="30">
        <v>51400</v>
      </c>
      <c r="U453" s="33">
        <v>0</v>
      </c>
      <c r="V453" s="33">
        <v>0</v>
      </c>
      <c r="W453">
        <f t="shared" si="35"/>
        <v>1</v>
      </c>
      <c r="X453" t="b">
        <f t="shared" si="36"/>
        <v>0</v>
      </c>
      <c r="Y453" t="b">
        <f t="shared" si="37"/>
        <v>0</v>
      </c>
      <c r="Z453" t="b">
        <f t="shared" si="38"/>
        <v>0</v>
      </c>
      <c r="AA453" t="b">
        <f t="shared" si="39"/>
        <v>0</v>
      </c>
    </row>
    <row r="454" spans="1:27" ht="27.6" thickBot="1">
      <c r="A454" s="13" t="s">
        <v>1927</v>
      </c>
      <c r="B454" s="13" t="s">
        <v>1166</v>
      </c>
      <c r="C454" s="13" t="s">
        <v>1868</v>
      </c>
      <c r="D454" s="13">
        <v>0</v>
      </c>
      <c r="E454" s="30" t="s">
        <v>1166</v>
      </c>
      <c r="F454" s="13" t="s">
        <v>1166</v>
      </c>
      <c r="G454" s="13" t="s">
        <v>1159</v>
      </c>
      <c r="H454" s="15"/>
      <c r="I454" s="13">
        <v>0</v>
      </c>
      <c r="J454" s="15"/>
      <c r="K454" s="33">
        <v>0</v>
      </c>
      <c r="L454" s="33">
        <v>0</v>
      </c>
      <c r="M454" s="13">
        <v>0</v>
      </c>
      <c r="N454" s="15"/>
      <c r="O454" s="33">
        <v>0</v>
      </c>
      <c r="P454" s="33">
        <v>0</v>
      </c>
      <c r="Q454" s="15"/>
      <c r="R454" s="15"/>
      <c r="S454" s="33">
        <v>0</v>
      </c>
      <c r="T454" s="33">
        <v>0</v>
      </c>
      <c r="U454" s="33">
        <v>0</v>
      </c>
      <c r="V454" s="33">
        <v>0</v>
      </c>
      <c r="W454">
        <f t="shared" si="35"/>
        <v>1</v>
      </c>
      <c r="X454" t="b">
        <f t="shared" si="36"/>
        <v>0</v>
      </c>
      <c r="Y454" t="b">
        <f t="shared" si="37"/>
        <v>0</v>
      </c>
      <c r="Z454" t="b">
        <f t="shared" si="38"/>
        <v>0</v>
      </c>
      <c r="AA454" t="b">
        <f t="shared" si="39"/>
        <v>0</v>
      </c>
    </row>
    <row r="455" spans="1:27" ht="27.6" thickBot="1">
      <c r="A455" s="13" t="s">
        <v>1928</v>
      </c>
      <c r="B455" s="13" t="s">
        <v>1166</v>
      </c>
      <c r="C455" s="13" t="s">
        <v>1868</v>
      </c>
      <c r="D455" s="13">
        <v>1</v>
      </c>
      <c r="E455" s="30" t="s">
        <v>1166</v>
      </c>
      <c r="F455" s="13">
        <v>26</v>
      </c>
      <c r="G455" s="13" t="s">
        <v>1159</v>
      </c>
      <c r="H455" s="15"/>
      <c r="I455" s="13">
        <v>1</v>
      </c>
      <c r="J455" s="13" t="s">
        <v>1929</v>
      </c>
      <c r="K455" s="30">
        <v>1821</v>
      </c>
      <c r="L455" s="30">
        <v>4849</v>
      </c>
      <c r="M455" s="13">
        <v>1</v>
      </c>
      <c r="N455" s="13" t="s">
        <v>1930</v>
      </c>
      <c r="O455" s="30">
        <v>38670</v>
      </c>
      <c r="P455" s="30">
        <v>38510</v>
      </c>
      <c r="Q455" s="13">
        <v>1</v>
      </c>
      <c r="R455" s="13" t="s">
        <v>1929</v>
      </c>
      <c r="S455" s="30">
        <v>249</v>
      </c>
      <c r="T455" s="30">
        <v>6942</v>
      </c>
      <c r="U455" s="30">
        <v>6990</v>
      </c>
      <c r="V455" s="30">
        <v>1590813</v>
      </c>
      <c r="W455">
        <f t="shared" si="35"/>
        <v>1</v>
      </c>
      <c r="X455" t="b">
        <f t="shared" si="36"/>
        <v>0</v>
      </c>
      <c r="Y455" t="b">
        <f t="shared" si="37"/>
        <v>0</v>
      </c>
      <c r="Z455" t="b">
        <f t="shared" si="38"/>
        <v>0</v>
      </c>
      <c r="AA455" t="b">
        <f t="shared" si="39"/>
        <v>0</v>
      </c>
    </row>
    <row r="456" spans="1:27" ht="15" thickBot="1">
      <c r="A456" s="13" t="s">
        <v>1931</v>
      </c>
      <c r="B456" s="13" t="s">
        <v>1166</v>
      </c>
      <c r="C456" s="13" t="s">
        <v>1868</v>
      </c>
      <c r="D456" s="13">
        <v>0</v>
      </c>
      <c r="E456" s="30" t="s">
        <v>1166</v>
      </c>
      <c r="F456" s="13" t="s">
        <v>1166</v>
      </c>
      <c r="G456" s="13" t="s">
        <v>1159</v>
      </c>
      <c r="H456" s="15"/>
      <c r="I456" s="13">
        <v>0</v>
      </c>
      <c r="J456" s="15"/>
      <c r="K456" s="33">
        <v>0</v>
      </c>
      <c r="L456" s="33">
        <v>0</v>
      </c>
      <c r="M456" s="13">
        <v>0</v>
      </c>
      <c r="N456" s="15"/>
      <c r="O456" s="33">
        <v>0</v>
      </c>
      <c r="P456" s="33">
        <v>0</v>
      </c>
      <c r="Q456" s="15"/>
      <c r="R456" s="15"/>
      <c r="S456" s="33">
        <v>0</v>
      </c>
      <c r="T456" s="33">
        <v>0</v>
      </c>
      <c r="U456" s="33">
        <v>0</v>
      </c>
      <c r="V456" s="33">
        <v>0</v>
      </c>
      <c r="W456">
        <f t="shared" si="35"/>
        <v>1</v>
      </c>
      <c r="X456" t="b">
        <f t="shared" si="36"/>
        <v>0</v>
      </c>
      <c r="Y456" t="b">
        <f t="shared" si="37"/>
        <v>0</v>
      </c>
      <c r="Z456" t="b">
        <f t="shared" si="38"/>
        <v>0</v>
      </c>
      <c r="AA456" t="b">
        <f t="shared" si="39"/>
        <v>0</v>
      </c>
    </row>
    <row r="457" spans="1:27" ht="27.6" thickBot="1">
      <c r="A457" s="13" t="s">
        <v>1932</v>
      </c>
      <c r="B457" s="13" t="s">
        <v>1166</v>
      </c>
      <c r="C457" s="13" t="s">
        <v>1868</v>
      </c>
      <c r="D457" s="13">
        <v>0</v>
      </c>
      <c r="E457" s="30" t="s">
        <v>1166</v>
      </c>
      <c r="F457" s="13" t="s">
        <v>1166</v>
      </c>
      <c r="G457" s="13" t="s">
        <v>1159</v>
      </c>
      <c r="H457" s="15"/>
      <c r="I457" s="13">
        <v>0</v>
      </c>
      <c r="J457" s="15"/>
      <c r="K457" s="33">
        <v>0</v>
      </c>
      <c r="L457" s="33">
        <v>0</v>
      </c>
      <c r="M457" s="13">
        <v>0</v>
      </c>
      <c r="N457" s="15"/>
      <c r="O457" s="33">
        <v>0</v>
      </c>
      <c r="P457" s="33">
        <v>0</v>
      </c>
      <c r="Q457" s="15"/>
      <c r="R457" s="15"/>
      <c r="S457" s="33">
        <v>0</v>
      </c>
      <c r="T457" s="33">
        <v>0</v>
      </c>
      <c r="U457" s="33">
        <v>0</v>
      </c>
      <c r="V457" s="33">
        <v>0</v>
      </c>
      <c r="W457">
        <f t="shared" si="35"/>
        <v>1</v>
      </c>
      <c r="X457" t="b">
        <f t="shared" si="36"/>
        <v>0</v>
      </c>
      <c r="Y457" t="b">
        <f t="shared" si="37"/>
        <v>0</v>
      </c>
      <c r="Z457" t="b">
        <f t="shared" si="38"/>
        <v>0</v>
      </c>
      <c r="AA457" t="b">
        <f t="shared" si="39"/>
        <v>0</v>
      </c>
    </row>
    <row r="458" spans="1:27" ht="27.6" thickBot="1">
      <c r="A458" s="13" t="s">
        <v>1933</v>
      </c>
      <c r="B458" s="13">
        <v>50</v>
      </c>
      <c r="C458" s="13" t="s">
        <v>1868</v>
      </c>
      <c r="D458" s="13">
        <v>1</v>
      </c>
      <c r="E458" s="30" t="s">
        <v>1166</v>
      </c>
      <c r="F458" s="13">
        <v>23</v>
      </c>
      <c r="G458" s="13" t="s">
        <v>1159</v>
      </c>
      <c r="H458" s="15"/>
      <c r="I458" s="13">
        <v>1</v>
      </c>
      <c r="J458" s="13" t="s">
        <v>1934</v>
      </c>
      <c r="K458" s="30">
        <v>239</v>
      </c>
      <c r="L458" s="30">
        <v>13600</v>
      </c>
      <c r="M458" s="13">
        <v>1</v>
      </c>
      <c r="N458" s="13" t="s">
        <v>1935</v>
      </c>
      <c r="O458" s="30">
        <v>137141</v>
      </c>
      <c r="P458" s="30">
        <v>135449</v>
      </c>
      <c r="Q458" s="13">
        <v>1</v>
      </c>
      <c r="R458" s="13" t="s">
        <v>1934</v>
      </c>
      <c r="S458" s="30">
        <v>98</v>
      </c>
      <c r="T458" s="30">
        <v>36500</v>
      </c>
      <c r="U458" s="33">
        <v>0</v>
      </c>
      <c r="V458" s="33">
        <v>0</v>
      </c>
      <c r="W458">
        <f t="shared" si="35"/>
        <v>1</v>
      </c>
      <c r="X458" t="b">
        <f t="shared" si="36"/>
        <v>0</v>
      </c>
      <c r="Y458" t="b">
        <f t="shared" si="37"/>
        <v>0</v>
      </c>
      <c r="Z458" t="b">
        <f t="shared" si="38"/>
        <v>0</v>
      </c>
      <c r="AA458" t="b">
        <f t="shared" si="39"/>
        <v>0</v>
      </c>
    </row>
    <row r="459" spans="1:27" ht="27.6" thickBot="1">
      <c r="A459" s="13" t="s">
        <v>1936</v>
      </c>
      <c r="B459" s="13">
        <v>52</v>
      </c>
      <c r="C459" s="13" t="s">
        <v>1868</v>
      </c>
      <c r="D459" s="13">
        <v>1</v>
      </c>
      <c r="E459" s="30" t="s">
        <v>1166</v>
      </c>
      <c r="F459" s="13">
        <v>25</v>
      </c>
      <c r="G459" s="13" t="s">
        <v>1159</v>
      </c>
      <c r="H459" s="15"/>
      <c r="I459" s="13">
        <v>0</v>
      </c>
      <c r="J459" s="15"/>
      <c r="K459" s="33">
        <v>0</v>
      </c>
      <c r="L459" s="33">
        <v>0</v>
      </c>
      <c r="M459" s="13">
        <v>1</v>
      </c>
      <c r="N459" s="13" t="s">
        <v>1937</v>
      </c>
      <c r="O459" s="30">
        <v>83356</v>
      </c>
      <c r="P459" s="30">
        <v>83593</v>
      </c>
      <c r="Q459" s="13">
        <v>1</v>
      </c>
      <c r="R459" s="13" t="s">
        <v>1938</v>
      </c>
      <c r="S459" s="30">
        <v>51</v>
      </c>
      <c r="T459" s="30">
        <v>14700</v>
      </c>
      <c r="U459" s="33">
        <v>0</v>
      </c>
      <c r="V459" s="33">
        <v>0</v>
      </c>
      <c r="W459">
        <f t="shared" si="35"/>
        <v>1</v>
      </c>
      <c r="X459" t="b">
        <f t="shared" si="36"/>
        <v>0</v>
      </c>
      <c r="Y459" t="b">
        <f t="shared" si="37"/>
        <v>0</v>
      </c>
      <c r="Z459" t="b">
        <f t="shared" si="38"/>
        <v>0</v>
      </c>
      <c r="AA459" t="b">
        <f t="shared" si="39"/>
        <v>0</v>
      </c>
    </row>
    <row r="460" spans="1:27" ht="27.6" thickBot="1">
      <c r="A460" s="13" t="s">
        <v>1939</v>
      </c>
      <c r="B460" s="13">
        <v>54</v>
      </c>
      <c r="C460" s="13" t="s">
        <v>1868</v>
      </c>
      <c r="D460" s="13">
        <v>1</v>
      </c>
      <c r="E460" s="30" t="s">
        <v>1166</v>
      </c>
      <c r="F460" s="13">
        <v>21</v>
      </c>
      <c r="G460" s="13" t="s">
        <v>1159</v>
      </c>
      <c r="H460" s="15"/>
      <c r="I460" s="13">
        <v>1</v>
      </c>
      <c r="J460" s="13" t="s">
        <v>1940</v>
      </c>
      <c r="K460" s="30">
        <v>49</v>
      </c>
      <c r="L460" s="30">
        <v>47</v>
      </c>
      <c r="M460" s="13">
        <v>1</v>
      </c>
      <c r="N460" s="13" t="s">
        <v>1941</v>
      </c>
      <c r="O460" s="30">
        <v>7403</v>
      </c>
      <c r="P460" s="30">
        <v>7328</v>
      </c>
      <c r="Q460" s="13">
        <v>1</v>
      </c>
      <c r="R460" s="13" t="s">
        <v>1942</v>
      </c>
      <c r="S460" s="30">
        <v>132</v>
      </c>
      <c r="T460" s="30">
        <v>502</v>
      </c>
      <c r="U460" s="33">
        <v>0</v>
      </c>
      <c r="V460" s="33">
        <v>0</v>
      </c>
      <c r="W460">
        <f t="shared" si="35"/>
        <v>1</v>
      </c>
      <c r="X460" t="b">
        <f t="shared" si="36"/>
        <v>0</v>
      </c>
      <c r="Y460" t="b">
        <f t="shared" si="37"/>
        <v>0</v>
      </c>
      <c r="Z460" t="b">
        <f t="shared" si="38"/>
        <v>0</v>
      </c>
      <c r="AA460" t="b">
        <f t="shared" si="39"/>
        <v>0</v>
      </c>
    </row>
    <row r="461" spans="1:27" ht="27.6" thickBot="1">
      <c r="A461" s="13" t="s">
        <v>1943</v>
      </c>
      <c r="B461" s="13">
        <v>26</v>
      </c>
      <c r="C461" s="13" t="s">
        <v>1868</v>
      </c>
      <c r="D461" s="13">
        <v>1</v>
      </c>
      <c r="E461" s="30" t="s">
        <v>1166</v>
      </c>
      <c r="F461" s="13">
        <v>9</v>
      </c>
      <c r="G461" s="13" t="s">
        <v>1159</v>
      </c>
      <c r="H461" s="15"/>
      <c r="I461" s="13">
        <v>1</v>
      </c>
      <c r="J461" s="13" t="s">
        <v>1944</v>
      </c>
      <c r="K461" s="30">
        <v>4772</v>
      </c>
      <c r="L461" s="30">
        <v>144000</v>
      </c>
      <c r="M461" s="13">
        <v>1</v>
      </c>
      <c r="N461" s="13" t="s">
        <v>1945</v>
      </c>
      <c r="O461" s="30">
        <v>503554</v>
      </c>
      <c r="P461" s="30">
        <v>496408</v>
      </c>
      <c r="Q461" s="13">
        <v>1</v>
      </c>
      <c r="R461" s="13" t="s">
        <v>1946</v>
      </c>
      <c r="S461" s="30">
        <v>1630</v>
      </c>
      <c r="T461" s="30">
        <v>295000</v>
      </c>
      <c r="U461" s="30">
        <v>67800</v>
      </c>
      <c r="V461" s="30">
        <v>7355950</v>
      </c>
      <c r="W461">
        <f t="shared" si="35"/>
        <v>1</v>
      </c>
      <c r="X461" t="b">
        <f t="shared" si="36"/>
        <v>0</v>
      </c>
      <c r="Y461" t="b">
        <f t="shared" si="37"/>
        <v>0</v>
      </c>
      <c r="Z461" t="b">
        <f t="shared" si="38"/>
        <v>0</v>
      </c>
      <c r="AA461" t="b">
        <f t="shared" si="39"/>
        <v>0</v>
      </c>
    </row>
    <row r="462" spans="1:27" ht="15" thickBot="1">
      <c r="A462" s="13" t="s">
        <v>1947</v>
      </c>
      <c r="B462" s="13">
        <v>32</v>
      </c>
      <c r="C462" s="13" t="s">
        <v>1868</v>
      </c>
      <c r="D462" s="13">
        <v>1</v>
      </c>
      <c r="E462" s="30" t="s">
        <v>1166</v>
      </c>
      <c r="F462" s="13">
        <v>6</v>
      </c>
      <c r="G462" s="13" t="s">
        <v>1159</v>
      </c>
      <c r="H462" s="15"/>
      <c r="I462" s="13">
        <v>1</v>
      </c>
      <c r="J462" s="13" t="s">
        <v>1948</v>
      </c>
      <c r="K462" s="30">
        <v>20300</v>
      </c>
      <c r="L462" s="30">
        <v>21000</v>
      </c>
      <c r="M462" s="13">
        <v>1</v>
      </c>
      <c r="N462" s="13" t="s">
        <v>1949</v>
      </c>
      <c r="O462" s="30">
        <v>8471</v>
      </c>
      <c r="P462" s="30">
        <v>8820</v>
      </c>
      <c r="Q462" s="13">
        <v>1</v>
      </c>
      <c r="R462" s="13" t="s">
        <v>1950</v>
      </c>
      <c r="S462" s="30">
        <v>862</v>
      </c>
      <c r="T462" s="30">
        <v>7503</v>
      </c>
      <c r="U462" s="33">
        <v>0</v>
      </c>
      <c r="V462" s="33">
        <v>0</v>
      </c>
      <c r="W462">
        <f t="shared" si="35"/>
        <v>1</v>
      </c>
      <c r="X462" t="b">
        <f t="shared" si="36"/>
        <v>0</v>
      </c>
      <c r="Y462" t="b">
        <f t="shared" si="37"/>
        <v>0</v>
      </c>
      <c r="Z462" t="b">
        <f t="shared" si="38"/>
        <v>0</v>
      </c>
      <c r="AA462" t="b">
        <f t="shared" si="39"/>
        <v>0</v>
      </c>
    </row>
    <row r="463" spans="1:27" ht="15" thickBot="1">
      <c r="A463" s="13" t="s">
        <v>223</v>
      </c>
      <c r="B463" s="13">
        <v>64</v>
      </c>
      <c r="C463" s="13" t="s">
        <v>1868</v>
      </c>
      <c r="D463" s="13">
        <v>1</v>
      </c>
      <c r="E463" s="30" t="s">
        <v>1166</v>
      </c>
      <c r="F463" s="13">
        <v>129</v>
      </c>
      <c r="G463" s="13" t="s">
        <v>1159</v>
      </c>
      <c r="H463" s="15"/>
      <c r="I463" s="13">
        <v>1</v>
      </c>
      <c r="J463" s="13" t="s">
        <v>1160</v>
      </c>
      <c r="K463" s="30">
        <v>661</v>
      </c>
      <c r="L463" s="30">
        <v>39300</v>
      </c>
      <c r="M463" s="13">
        <v>1</v>
      </c>
      <c r="N463" s="13" t="s">
        <v>1951</v>
      </c>
      <c r="O463" s="30">
        <v>615197</v>
      </c>
      <c r="P463" s="30">
        <v>588449</v>
      </c>
      <c r="Q463" s="13">
        <v>1</v>
      </c>
      <c r="R463" s="13" t="s">
        <v>1952</v>
      </c>
      <c r="S463" s="30">
        <v>192</v>
      </c>
      <c r="T463" s="30">
        <v>153300</v>
      </c>
      <c r="U463" s="30">
        <v>110621</v>
      </c>
      <c r="V463" s="30">
        <v>22135216</v>
      </c>
      <c r="W463">
        <f t="shared" si="35"/>
        <v>1</v>
      </c>
      <c r="X463" t="b">
        <f t="shared" si="36"/>
        <v>0</v>
      </c>
      <c r="Y463" t="b">
        <f t="shared" si="37"/>
        <v>0</v>
      </c>
      <c r="Z463" t="b">
        <f t="shared" si="38"/>
        <v>0</v>
      </c>
      <c r="AA463" t="b">
        <f t="shared" si="39"/>
        <v>0</v>
      </c>
    </row>
    <row r="464" spans="1:27" ht="27.6" thickBot="1">
      <c r="A464" s="13" t="s">
        <v>1953</v>
      </c>
      <c r="B464" s="13">
        <v>36</v>
      </c>
      <c r="C464" s="13" t="s">
        <v>1868</v>
      </c>
      <c r="D464" s="13">
        <v>1</v>
      </c>
      <c r="E464" s="30" t="s">
        <v>1166</v>
      </c>
      <c r="F464" s="13">
        <v>4</v>
      </c>
      <c r="G464" s="13" t="s">
        <v>1159</v>
      </c>
      <c r="H464" s="15"/>
      <c r="I464" s="13">
        <v>1</v>
      </c>
      <c r="J464" s="13" t="s">
        <v>1954</v>
      </c>
      <c r="K464" s="30">
        <v>2171</v>
      </c>
      <c r="L464" s="30">
        <v>2043</v>
      </c>
      <c r="M464" s="13">
        <v>1</v>
      </c>
      <c r="N464" s="13" t="s">
        <v>1955</v>
      </c>
      <c r="O464" s="30">
        <v>105568</v>
      </c>
      <c r="P464" s="30">
        <v>105143</v>
      </c>
      <c r="Q464" s="13">
        <v>1</v>
      </c>
      <c r="R464" s="13" t="s">
        <v>1956</v>
      </c>
      <c r="S464" s="30">
        <v>2120</v>
      </c>
      <c r="T464" s="30">
        <v>27100</v>
      </c>
      <c r="U464" s="33">
        <v>0</v>
      </c>
      <c r="V464" s="33">
        <v>0</v>
      </c>
      <c r="W464">
        <f t="shared" si="35"/>
        <v>1</v>
      </c>
      <c r="X464" t="b">
        <f t="shared" si="36"/>
        <v>0</v>
      </c>
      <c r="Y464" t="b">
        <f t="shared" si="37"/>
        <v>0</v>
      </c>
      <c r="Z464" t="b">
        <f t="shared" si="38"/>
        <v>0</v>
      </c>
      <c r="AA464" t="b">
        <f t="shared" si="39"/>
        <v>0</v>
      </c>
    </row>
    <row r="465" spans="1:27" ht="15" thickBot="1">
      <c r="A465" s="13" t="s">
        <v>1957</v>
      </c>
      <c r="B465" s="13">
        <v>36</v>
      </c>
      <c r="C465" s="13" t="s">
        <v>1868</v>
      </c>
      <c r="D465" s="13">
        <v>1</v>
      </c>
      <c r="E465" s="30" t="s">
        <v>1166</v>
      </c>
      <c r="F465" s="13">
        <v>12</v>
      </c>
      <c r="G465" s="13" t="s">
        <v>1159</v>
      </c>
      <c r="H465" s="15"/>
      <c r="I465" s="13">
        <v>1</v>
      </c>
      <c r="J465" s="13" t="s">
        <v>1958</v>
      </c>
      <c r="K465" s="30">
        <v>1279</v>
      </c>
      <c r="L465" s="30">
        <v>1469</v>
      </c>
      <c r="M465" s="13">
        <v>1</v>
      </c>
      <c r="N465" s="13" t="s">
        <v>1959</v>
      </c>
      <c r="O465" s="30">
        <v>8437</v>
      </c>
      <c r="P465" s="30">
        <v>8448</v>
      </c>
      <c r="Q465" s="13">
        <v>1</v>
      </c>
      <c r="R465" s="13" t="s">
        <v>1959</v>
      </c>
      <c r="S465" s="30">
        <v>103</v>
      </c>
      <c r="T465" s="30">
        <v>1641</v>
      </c>
      <c r="U465" s="33">
        <v>0</v>
      </c>
      <c r="V465" s="33">
        <v>0</v>
      </c>
      <c r="W465">
        <f t="shared" si="35"/>
        <v>1</v>
      </c>
      <c r="X465" t="b">
        <f t="shared" si="36"/>
        <v>0</v>
      </c>
      <c r="Y465" t="b">
        <f t="shared" si="37"/>
        <v>0</v>
      </c>
      <c r="Z465" t="b">
        <f t="shared" si="38"/>
        <v>0</v>
      </c>
      <c r="AA465" t="b">
        <f t="shared" si="39"/>
        <v>0</v>
      </c>
    </row>
    <row r="466" spans="1:27" ht="27.6" thickBot="1">
      <c r="A466" s="13" t="s">
        <v>1960</v>
      </c>
      <c r="B466" s="13">
        <v>33</v>
      </c>
      <c r="C466" s="13" t="s">
        <v>1868</v>
      </c>
      <c r="D466" s="13">
        <v>1</v>
      </c>
      <c r="E466" s="30" t="s">
        <v>1166</v>
      </c>
      <c r="F466" s="13">
        <v>4</v>
      </c>
      <c r="G466" s="13" t="s">
        <v>1159</v>
      </c>
      <c r="H466" s="15"/>
      <c r="I466" s="13">
        <v>1</v>
      </c>
      <c r="J466" s="13" t="s">
        <v>1961</v>
      </c>
      <c r="K466" s="30">
        <v>0</v>
      </c>
      <c r="L466" s="30">
        <v>118</v>
      </c>
      <c r="M466" s="13">
        <v>1</v>
      </c>
      <c r="N466" s="13" t="s">
        <v>1962</v>
      </c>
      <c r="O466" s="30">
        <v>4312</v>
      </c>
      <c r="P466" s="30">
        <v>4456</v>
      </c>
      <c r="Q466" s="13">
        <v>1</v>
      </c>
      <c r="R466" s="13" t="s">
        <v>1963</v>
      </c>
      <c r="S466" s="30">
        <v>472</v>
      </c>
      <c r="T466" s="30">
        <v>3336</v>
      </c>
      <c r="U466" s="33">
        <v>0</v>
      </c>
      <c r="V466" s="33">
        <v>0</v>
      </c>
      <c r="W466">
        <f t="shared" si="35"/>
        <v>1</v>
      </c>
      <c r="X466" t="b">
        <f t="shared" si="36"/>
        <v>0</v>
      </c>
      <c r="Y466" t="b">
        <f t="shared" si="37"/>
        <v>0</v>
      </c>
      <c r="Z466" t="b">
        <f t="shared" si="38"/>
        <v>0</v>
      </c>
      <c r="AA466" t="b">
        <f t="shared" si="39"/>
        <v>0</v>
      </c>
    </row>
    <row r="467" spans="1:27" ht="15" thickBot="1">
      <c r="A467" s="13" t="s">
        <v>1964</v>
      </c>
      <c r="B467" s="13" t="s">
        <v>1166</v>
      </c>
      <c r="C467" s="13" t="s">
        <v>1868</v>
      </c>
      <c r="D467" s="13">
        <v>0</v>
      </c>
      <c r="E467" s="30" t="s">
        <v>1166</v>
      </c>
      <c r="F467" s="13" t="s">
        <v>1166</v>
      </c>
      <c r="G467" s="13" t="s">
        <v>1159</v>
      </c>
      <c r="H467" s="15"/>
      <c r="I467" s="13">
        <v>0</v>
      </c>
      <c r="J467" s="15"/>
      <c r="K467" s="33">
        <v>0</v>
      </c>
      <c r="L467" s="33">
        <v>0</v>
      </c>
      <c r="M467" s="13">
        <v>0</v>
      </c>
      <c r="N467" s="15"/>
      <c r="O467" s="33">
        <v>0</v>
      </c>
      <c r="P467" s="33">
        <v>0</v>
      </c>
      <c r="Q467" s="15"/>
      <c r="R467" s="15"/>
      <c r="S467" s="33">
        <v>0</v>
      </c>
      <c r="T467" s="33">
        <v>0</v>
      </c>
      <c r="U467" s="33">
        <v>0</v>
      </c>
      <c r="V467" s="33">
        <v>0</v>
      </c>
      <c r="W467">
        <f t="shared" si="35"/>
        <v>1</v>
      </c>
      <c r="X467" t="b">
        <f t="shared" si="36"/>
        <v>0</v>
      </c>
      <c r="Y467" t="b">
        <f t="shared" si="37"/>
        <v>0</v>
      </c>
      <c r="Z467" t="b">
        <f t="shared" si="38"/>
        <v>0</v>
      </c>
      <c r="AA467" t="b">
        <f t="shared" si="39"/>
        <v>0</v>
      </c>
    </row>
    <row r="468" spans="1:27" ht="27.6" thickBot="1">
      <c r="A468" s="13" t="s">
        <v>1965</v>
      </c>
      <c r="B468" s="13">
        <v>72</v>
      </c>
      <c r="C468" s="13" t="s">
        <v>1868</v>
      </c>
      <c r="D468" s="13">
        <v>1</v>
      </c>
      <c r="E468" s="30" t="s">
        <v>1166</v>
      </c>
      <c r="F468" s="13">
        <v>89</v>
      </c>
      <c r="G468" s="13" t="s">
        <v>1159</v>
      </c>
      <c r="H468" s="15"/>
      <c r="I468" s="13">
        <v>0</v>
      </c>
      <c r="J468" s="15"/>
      <c r="K468" s="33">
        <v>0</v>
      </c>
      <c r="L468" s="33">
        <v>0</v>
      </c>
      <c r="M468" s="13">
        <v>1</v>
      </c>
      <c r="N468" s="13" t="s">
        <v>1966</v>
      </c>
      <c r="O468" s="30">
        <v>25590</v>
      </c>
      <c r="P468" s="30">
        <v>25352</v>
      </c>
      <c r="Q468" s="13">
        <v>0</v>
      </c>
      <c r="R468" s="15"/>
      <c r="S468" s="33">
        <v>0</v>
      </c>
      <c r="T468" s="33">
        <v>0</v>
      </c>
      <c r="U468" s="33">
        <v>0</v>
      </c>
      <c r="V468" s="33">
        <v>0</v>
      </c>
      <c r="W468">
        <f t="shared" si="35"/>
        <v>1</v>
      </c>
      <c r="X468" t="b">
        <f t="shared" si="36"/>
        <v>0</v>
      </c>
      <c r="Y468" t="b">
        <f t="shared" si="37"/>
        <v>0</v>
      </c>
      <c r="Z468" t="b">
        <f t="shared" si="38"/>
        <v>0</v>
      </c>
      <c r="AA468" t="b">
        <f t="shared" si="39"/>
        <v>0</v>
      </c>
    </row>
    <row r="469" spans="1:27" ht="27.6" thickBot="1">
      <c r="A469" s="13" t="s">
        <v>1967</v>
      </c>
      <c r="B469" s="13">
        <v>39</v>
      </c>
      <c r="C469" s="13" t="s">
        <v>1868</v>
      </c>
      <c r="D469" s="13">
        <v>1</v>
      </c>
      <c r="E469" s="30" t="s">
        <v>1166</v>
      </c>
      <c r="F469" s="13">
        <v>5</v>
      </c>
      <c r="G469" s="13" t="s">
        <v>1159</v>
      </c>
      <c r="H469" s="15"/>
      <c r="I469" s="13">
        <v>1</v>
      </c>
      <c r="J469" s="13" t="s">
        <v>1968</v>
      </c>
      <c r="K469" s="30">
        <v>6637</v>
      </c>
      <c r="L469" s="30">
        <v>4285</v>
      </c>
      <c r="M469" s="13">
        <v>1</v>
      </c>
      <c r="N469" s="13" t="s">
        <v>1969</v>
      </c>
      <c r="O469" s="30">
        <v>65304</v>
      </c>
      <c r="P469" s="30">
        <v>64756</v>
      </c>
      <c r="Q469" s="13">
        <v>1</v>
      </c>
      <c r="R469" s="13" t="s">
        <v>1970</v>
      </c>
      <c r="S469" s="30">
        <v>1307</v>
      </c>
      <c r="T469" s="30">
        <v>42500</v>
      </c>
      <c r="U469" s="33">
        <v>0</v>
      </c>
      <c r="V469" s="30">
        <v>28855</v>
      </c>
      <c r="W469">
        <f t="shared" si="35"/>
        <v>1</v>
      </c>
      <c r="X469" t="b">
        <f t="shared" si="36"/>
        <v>0</v>
      </c>
      <c r="Y469" t="b">
        <f t="shared" si="37"/>
        <v>0</v>
      </c>
      <c r="Z469" t="b">
        <f t="shared" si="38"/>
        <v>0</v>
      </c>
      <c r="AA469" t="b">
        <f t="shared" si="39"/>
        <v>0</v>
      </c>
    </row>
    <row r="470" spans="1:27" ht="27.6" thickBot="1">
      <c r="A470" s="13" t="s">
        <v>1971</v>
      </c>
      <c r="B470" s="13">
        <v>92</v>
      </c>
      <c r="C470" s="13" t="s">
        <v>1868</v>
      </c>
      <c r="D470" s="13">
        <v>1</v>
      </c>
      <c r="E470" s="30" t="s">
        <v>1166</v>
      </c>
      <c r="F470" s="13">
        <v>112</v>
      </c>
      <c r="G470" s="13" t="s">
        <v>1159</v>
      </c>
      <c r="H470" s="15"/>
      <c r="I470" s="13">
        <v>1</v>
      </c>
      <c r="J470" s="13" t="s">
        <v>1972</v>
      </c>
      <c r="K470" s="30">
        <v>0</v>
      </c>
      <c r="L470" s="30">
        <v>3</v>
      </c>
      <c r="M470" s="13">
        <v>1</v>
      </c>
      <c r="N470" s="13" t="s">
        <v>1973</v>
      </c>
      <c r="O470" s="30">
        <v>21282</v>
      </c>
      <c r="P470" s="30">
        <v>20691</v>
      </c>
      <c r="Q470" s="13">
        <v>0</v>
      </c>
      <c r="R470" s="15"/>
      <c r="S470" s="33">
        <v>0</v>
      </c>
      <c r="T470" s="33">
        <v>0</v>
      </c>
      <c r="U470" s="33">
        <v>0</v>
      </c>
      <c r="V470" s="33">
        <v>0</v>
      </c>
      <c r="W470">
        <f t="shared" si="35"/>
        <v>1</v>
      </c>
      <c r="X470" t="b">
        <f t="shared" si="36"/>
        <v>0</v>
      </c>
      <c r="Y470" t="b">
        <f t="shared" si="37"/>
        <v>0</v>
      </c>
      <c r="Z470" t="b">
        <f t="shared" si="38"/>
        <v>0</v>
      </c>
      <c r="AA470" t="b">
        <f t="shared" si="39"/>
        <v>0</v>
      </c>
    </row>
    <row r="471" spans="1:27" ht="27.6" thickBot="1">
      <c r="A471" s="13" t="s">
        <v>1974</v>
      </c>
      <c r="B471" s="13">
        <v>35</v>
      </c>
      <c r="C471" s="13" t="s">
        <v>1868</v>
      </c>
      <c r="D471" s="13">
        <v>1</v>
      </c>
      <c r="E471" s="30" t="s">
        <v>1166</v>
      </c>
      <c r="F471" s="13">
        <v>2</v>
      </c>
      <c r="G471" s="13" t="s">
        <v>1159</v>
      </c>
      <c r="H471" s="15"/>
      <c r="I471" s="13">
        <v>1</v>
      </c>
      <c r="J471" s="13" t="s">
        <v>1975</v>
      </c>
      <c r="K471" s="30">
        <v>4035</v>
      </c>
      <c r="L471" s="30">
        <v>2845</v>
      </c>
      <c r="M471" s="13">
        <v>1</v>
      </c>
      <c r="N471" s="13" t="s">
        <v>1976</v>
      </c>
      <c r="O471" s="30">
        <v>83568</v>
      </c>
      <c r="P471" s="30">
        <v>83547</v>
      </c>
      <c r="Q471" s="13">
        <v>1</v>
      </c>
      <c r="R471" s="13" t="s">
        <v>1977</v>
      </c>
      <c r="S471" s="30">
        <v>2624</v>
      </c>
      <c r="T471" s="30">
        <v>56800</v>
      </c>
      <c r="U471" s="33">
        <v>0</v>
      </c>
      <c r="V471" s="33">
        <v>0</v>
      </c>
      <c r="W471">
        <f t="shared" si="35"/>
        <v>1</v>
      </c>
      <c r="X471" t="b">
        <f t="shared" si="36"/>
        <v>0</v>
      </c>
      <c r="Y471" t="b">
        <f t="shared" si="37"/>
        <v>0</v>
      </c>
      <c r="Z471" t="b">
        <f t="shared" si="38"/>
        <v>0</v>
      </c>
      <c r="AA471" t="b">
        <f t="shared" si="39"/>
        <v>0</v>
      </c>
    </row>
    <row r="472" spans="1:27" ht="27.6" thickBot="1">
      <c r="A472" s="13" t="s">
        <v>1978</v>
      </c>
      <c r="B472" s="13">
        <v>52</v>
      </c>
      <c r="C472" s="13" t="s">
        <v>1868</v>
      </c>
      <c r="D472" s="13">
        <v>1</v>
      </c>
      <c r="E472" s="30" t="s">
        <v>1166</v>
      </c>
      <c r="F472" s="13">
        <v>22</v>
      </c>
      <c r="G472" s="13" t="s">
        <v>1159</v>
      </c>
      <c r="H472" s="15"/>
      <c r="I472" s="13">
        <v>0</v>
      </c>
      <c r="J472" s="15"/>
      <c r="K472" s="33">
        <v>0</v>
      </c>
      <c r="L472" s="33">
        <v>0</v>
      </c>
      <c r="M472" s="13">
        <v>0</v>
      </c>
      <c r="N472" s="15"/>
      <c r="O472" s="33">
        <v>0</v>
      </c>
      <c r="P472" s="33">
        <v>0</v>
      </c>
      <c r="Q472" s="13">
        <v>0</v>
      </c>
      <c r="R472" s="15"/>
      <c r="S472" s="33">
        <v>0</v>
      </c>
      <c r="T472" s="33">
        <v>0</v>
      </c>
      <c r="U472" s="33">
        <v>0</v>
      </c>
      <c r="V472" s="33">
        <v>0</v>
      </c>
      <c r="W472">
        <f t="shared" si="35"/>
        <v>1</v>
      </c>
      <c r="X472" t="b">
        <f t="shared" si="36"/>
        <v>0</v>
      </c>
      <c r="Y472" t="b">
        <f t="shared" si="37"/>
        <v>0</v>
      </c>
      <c r="Z472" t="b">
        <f t="shared" si="38"/>
        <v>0</v>
      </c>
      <c r="AA472" t="b">
        <f t="shared" si="39"/>
        <v>0</v>
      </c>
    </row>
    <row r="473" spans="1:27" ht="27.6" thickBot="1">
      <c r="A473" s="13" t="s">
        <v>1979</v>
      </c>
      <c r="B473" s="13" t="s">
        <v>1166</v>
      </c>
      <c r="C473" s="13" t="s">
        <v>1868</v>
      </c>
      <c r="D473" s="13">
        <v>0</v>
      </c>
      <c r="E473" s="30" t="s">
        <v>1166</v>
      </c>
      <c r="F473" s="13" t="s">
        <v>1166</v>
      </c>
      <c r="G473" s="13" t="s">
        <v>1159</v>
      </c>
      <c r="H473" s="15"/>
      <c r="I473" s="13">
        <v>0</v>
      </c>
      <c r="J473" s="15"/>
      <c r="K473" s="33">
        <v>0</v>
      </c>
      <c r="L473" s="33">
        <v>0</v>
      </c>
      <c r="M473" s="13">
        <v>0</v>
      </c>
      <c r="N473" s="15"/>
      <c r="O473" s="33">
        <v>0</v>
      </c>
      <c r="P473" s="33">
        <v>0</v>
      </c>
      <c r="Q473" s="15"/>
      <c r="R473" s="15"/>
      <c r="S473" s="33">
        <v>0</v>
      </c>
      <c r="T473" s="33">
        <v>0</v>
      </c>
      <c r="U473" s="33">
        <v>0</v>
      </c>
      <c r="V473" s="33">
        <v>0</v>
      </c>
      <c r="W473">
        <f t="shared" si="35"/>
        <v>1</v>
      </c>
      <c r="X473" t="b">
        <f t="shared" si="36"/>
        <v>0</v>
      </c>
      <c r="Y473" t="b">
        <f t="shared" si="37"/>
        <v>0</v>
      </c>
      <c r="Z473" t="b">
        <f t="shared" si="38"/>
        <v>0</v>
      </c>
      <c r="AA473" t="b">
        <f t="shared" si="39"/>
        <v>0</v>
      </c>
    </row>
    <row r="474" spans="1:27" ht="27.6" thickBot="1">
      <c r="A474" s="13" t="s">
        <v>1980</v>
      </c>
      <c r="B474" s="13">
        <v>61</v>
      </c>
      <c r="C474" s="13" t="s">
        <v>1868</v>
      </c>
      <c r="D474" s="13">
        <v>1</v>
      </c>
      <c r="E474" s="30" t="s">
        <v>1166</v>
      </c>
      <c r="F474" s="13">
        <v>108</v>
      </c>
      <c r="G474" s="13" t="s">
        <v>1159</v>
      </c>
      <c r="H474" s="15"/>
      <c r="I474" s="13">
        <v>1</v>
      </c>
      <c r="J474" s="13" t="s">
        <v>1981</v>
      </c>
      <c r="K474" s="30">
        <v>2062</v>
      </c>
      <c r="L474" s="30">
        <v>36200</v>
      </c>
      <c r="M474" s="13">
        <v>1</v>
      </c>
      <c r="N474" s="13" t="s">
        <v>1981</v>
      </c>
      <c r="O474" s="30">
        <v>17691</v>
      </c>
      <c r="P474" s="30">
        <v>17883</v>
      </c>
      <c r="Q474" s="13">
        <v>1</v>
      </c>
      <c r="R474" s="13" t="s">
        <v>1982</v>
      </c>
      <c r="S474" s="30">
        <v>42</v>
      </c>
      <c r="T474" s="30">
        <v>1321</v>
      </c>
      <c r="U474" s="33">
        <v>0</v>
      </c>
      <c r="V474" s="33">
        <v>0</v>
      </c>
      <c r="W474">
        <f t="shared" si="35"/>
        <v>1</v>
      </c>
      <c r="X474" t="b">
        <f t="shared" si="36"/>
        <v>0</v>
      </c>
      <c r="Y474" t="b">
        <f t="shared" si="37"/>
        <v>0</v>
      </c>
      <c r="Z474" t="b">
        <f t="shared" si="38"/>
        <v>0</v>
      </c>
      <c r="AA474" t="b">
        <f t="shared" si="39"/>
        <v>0</v>
      </c>
    </row>
    <row r="475" spans="1:27" ht="15" thickBot="1">
      <c r="A475" s="13" t="s">
        <v>1983</v>
      </c>
      <c r="B475" s="13">
        <v>33</v>
      </c>
      <c r="C475" s="13" t="s">
        <v>1868</v>
      </c>
      <c r="D475" s="13">
        <v>1</v>
      </c>
      <c r="E475" s="30" t="s">
        <v>1166</v>
      </c>
      <c r="F475" s="13">
        <v>9</v>
      </c>
      <c r="G475" s="13" t="s">
        <v>1159</v>
      </c>
      <c r="H475" s="15"/>
      <c r="I475" s="13">
        <v>1</v>
      </c>
      <c r="J475" s="13" t="s">
        <v>1984</v>
      </c>
      <c r="K475" s="30">
        <v>280</v>
      </c>
      <c r="L475" s="30">
        <v>901</v>
      </c>
      <c r="M475" s="13">
        <v>1</v>
      </c>
      <c r="N475" s="13" t="s">
        <v>1985</v>
      </c>
      <c r="O475" s="30">
        <v>56548</v>
      </c>
      <c r="P475" s="30">
        <v>56311</v>
      </c>
      <c r="Q475" s="13">
        <v>1</v>
      </c>
      <c r="R475" s="13" t="s">
        <v>1985</v>
      </c>
      <c r="S475" s="30">
        <v>298</v>
      </c>
      <c r="T475" s="30">
        <v>50500</v>
      </c>
      <c r="U475" s="30">
        <v>22513</v>
      </c>
      <c r="V475" s="30">
        <v>6169984</v>
      </c>
      <c r="W475">
        <f t="shared" si="35"/>
        <v>1</v>
      </c>
      <c r="X475" t="b">
        <f t="shared" si="36"/>
        <v>0</v>
      </c>
      <c r="Y475" t="b">
        <f t="shared" si="37"/>
        <v>0</v>
      </c>
      <c r="Z475" t="b">
        <f t="shared" si="38"/>
        <v>0</v>
      </c>
      <c r="AA475" t="b">
        <f t="shared" si="39"/>
        <v>0</v>
      </c>
    </row>
    <row r="476" spans="1:27" ht="15" thickBot="1">
      <c r="A476" s="13" t="s">
        <v>1986</v>
      </c>
      <c r="B476" s="13">
        <v>47</v>
      </c>
      <c r="C476" s="13" t="s">
        <v>1868</v>
      </c>
      <c r="D476" s="13">
        <v>1</v>
      </c>
      <c r="E476" s="30" t="s">
        <v>1166</v>
      </c>
      <c r="F476" s="13">
        <v>4</v>
      </c>
      <c r="G476" s="13" t="s">
        <v>1159</v>
      </c>
      <c r="H476" s="15"/>
      <c r="I476" s="13">
        <v>1</v>
      </c>
      <c r="J476" s="13" t="s">
        <v>1987</v>
      </c>
      <c r="K476" s="30">
        <v>4765</v>
      </c>
      <c r="L476" s="30">
        <v>15500</v>
      </c>
      <c r="M476" s="13">
        <v>1</v>
      </c>
      <c r="N476" s="13" t="s">
        <v>1987</v>
      </c>
      <c r="O476" s="30">
        <v>47446</v>
      </c>
      <c r="P476" s="30">
        <v>46028</v>
      </c>
      <c r="Q476" s="13">
        <v>1</v>
      </c>
      <c r="R476" s="13" t="s">
        <v>1987</v>
      </c>
      <c r="S476" s="30">
        <v>316</v>
      </c>
      <c r="T476" s="30">
        <v>30600</v>
      </c>
      <c r="U476" s="33">
        <v>0</v>
      </c>
      <c r="V476" s="33">
        <v>0</v>
      </c>
      <c r="W476">
        <f t="shared" si="35"/>
        <v>1</v>
      </c>
      <c r="X476" t="b">
        <f t="shared" si="36"/>
        <v>0</v>
      </c>
      <c r="Y476" t="b">
        <f t="shared" si="37"/>
        <v>0</v>
      </c>
      <c r="Z476" t="b">
        <f t="shared" si="38"/>
        <v>0</v>
      </c>
      <c r="AA476" t="b">
        <f t="shared" si="39"/>
        <v>0</v>
      </c>
    </row>
    <row r="477" spans="1:27" ht="15" thickBot="1">
      <c r="A477" s="13" t="s">
        <v>1988</v>
      </c>
      <c r="B477" s="13" t="s">
        <v>1166</v>
      </c>
      <c r="C477" s="13" t="s">
        <v>1868</v>
      </c>
      <c r="D477" s="13">
        <v>0</v>
      </c>
      <c r="E477" s="30" t="s">
        <v>1166</v>
      </c>
      <c r="F477" s="13" t="s">
        <v>1166</v>
      </c>
      <c r="G477" s="13" t="s">
        <v>1159</v>
      </c>
      <c r="H477" s="15"/>
      <c r="I477" s="13">
        <v>0</v>
      </c>
      <c r="J477" s="15"/>
      <c r="K477" s="33">
        <v>0</v>
      </c>
      <c r="L477" s="33">
        <v>0</v>
      </c>
      <c r="M477" s="13">
        <v>0</v>
      </c>
      <c r="N477" s="15"/>
      <c r="O477" s="33">
        <v>0</v>
      </c>
      <c r="P477" s="33">
        <v>0</v>
      </c>
      <c r="Q477" s="15"/>
      <c r="R477" s="15"/>
      <c r="S477" s="33">
        <v>0</v>
      </c>
      <c r="T477" s="33">
        <v>0</v>
      </c>
      <c r="U477" s="33">
        <v>0</v>
      </c>
      <c r="V477" s="33">
        <v>0</v>
      </c>
      <c r="W477">
        <f t="shared" si="35"/>
        <v>1</v>
      </c>
      <c r="X477" t="b">
        <f t="shared" si="36"/>
        <v>0</v>
      </c>
      <c r="Y477" t="b">
        <f t="shared" si="37"/>
        <v>0</v>
      </c>
      <c r="Z477" t="b">
        <f t="shared" si="38"/>
        <v>0</v>
      </c>
      <c r="AA477" t="b">
        <f t="shared" si="39"/>
        <v>0</v>
      </c>
    </row>
    <row r="478" spans="1:27" ht="15" thickBot="1">
      <c r="A478" s="13" t="s">
        <v>1989</v>
      </c>
      <c r="B478" s="13" t="s">
        <v>1166</v>
      </c>
      <c r="C478" s="13" t="s">
        <v>1868</v>
      </c>
      <c r="D478" s="13">
        <v>0</v>
      </c>
      <c r="E478" s="30" t="s">
        <v>1166</v>
      </c>
      <c r="F478" s="13" t="s">
        <v>1166</v>
      </c>
      <c r="G478" s="13" t="s">
        <v>1159</v>
      </c>
      <c r="H478" s="15"/>
      <c r="I478" s="13">
        <v>0</v>
      </c>
      <c r="J478" s="15"/>
      <c r="K478" s="33">
        <v>0</v>
      </c>
      <c r="L478" s="33">
        <v>0</v>
      </c>
      <c r="M478" s="13">
        <v>0</v>
      </c>
      <c r="N478" s="15"/>
      <c r="O478" s="33">
        <v>0</v>
      </c>
      <c r="P478" s="33">
        <v>0</v>
      </c>
      <c r="Q478" s="15"/>
      <c r="R478" s="15"/>
      <c r="S478" s="33">
        <v>0</v>
      </c>
      <c r="T478" s="33">
        <v>0</v>
      </c>
      <c r="U478" s="33">
        <v>0</v>
      </c>
      <c r="V478" s="33">
        <v>0</v>
      </c>
      <c r="W478">
        <f t="shared" si="35"/>
        <v>1</v>
      </c>
      <c r="X478" t="b">
        <f t="shared" si="36"/>
        <v>0</v>
      </c>
      <c r="Y478" t="b">
        <f t="shared" si="37"/>
        <v>0</v>
      </c>
      <c r="Z478" t="b">
        <f t="shared" si="38"/>
        <v>0</v>
      </c>
      <c r="AA478" t="b">
        <f t="shared" si="39"/>
        <v>0</v>
      </c>
    </row>
    <row r="479" spans="1:27" ht="27.6" thickBot="1">
      <c r="A479" s="13" t="s">
        <v>1990</v>
      </c>
      <c r="B479" s="13" t="s">
        <v>1166</v>
      </c>
      <c r="C479" s="13" t="s">
        <v>1868</v>
      </c>
      <c r="D479" s="13">
        <v>0</v>
      </c>
      <c r="E479" s="30" t="s">
        <v>1166</v>
      </c>
      <c r="F479" s="13" t="s">
        <v>1166</v>
      </c>
      <c r="G479" s="13" t="s">
        <v>1159</v>
      </c>
      <c r="H479" s="15"/>
      <c r="I479" s="13">
        <v>0</v>
      </c>
      <c r="J479" s="15"/>
      <c r="K479" s="33">
        <v>0</v>
      </c>
      <c r="L479" s="33">
        <v>0</v>
      </c>
      <c r="M479" s="13">
        <v>0</v>
      </c>
      <c r="N479" s="15"/>
      <c r="O479" s="33">
        <v>0</v>
      </c>
      <c r="P479" s="33">
        <v>0</v>
      </c>
      <c r="Q479" s="15"/>
      <c r="R479" s="15"/>
      <c r="S479" s="33">
        <v>0</v>
      </c>
      <c r="T479" s="33">
        <v>0</v>
      </c>
      <c r="U479" s="33">
        <v>0</v>
      </c>
      <c r="V479" s="33">
        <v>0</v>
      </c>
      <c r="W479">
        <f t="shared" si="35"/>
        <v>1</v>
      </c>
      <c r="X479" t="b">
        <f t="shared" si="36"/>
        <v>0</v>
      </c>
      <c r="Y479" t="b">
        <f t="shared" si="37"/>
        <v>0</v>
      </c>
      <c r="Z479" t="b">
        <f t="shared" si="38"/>
        <v>0</v>
      </c>
      <c r="AA479" t="b">
        <f t="shared" si="39"/>
        <v>0</v>
      </c>
    </row>
    <row r="480" spans="1:27" ht="27.6" thickBot="1">
      <c r="A480" s="13" t="s">
        <v>1991</v>
      </c>
      <c r="B480" s="13">
        <v>38</v>
      </c>
      <c r="C480" s="13" t="s">
        <v>1868</v>
      </c>
      <c r="D480" s="13">
        <v>1</v>
      </c>
      <c r="E480" s="30" t="s">
        <v>1166</v>
      </c>
      <c r="F480" s="13">
        <v>15</v>
      </c>
      <c r="G480" s="13" t="s">
        <v>1159</v>
      </c>
      <c r="H480" s="15"/>
      <c r="I480" s="13">
        <v>1</v>
      </c>
      <c r="J480" s="13" t="s">
        <v>1992</v>
      </c>
      <c r="K480" s="30">
        <v>11400</v>
      </c>
      <c r="L480" s="30">
        <v>5330</v>
      </c>
      <c r="M480" s="13">
        <v>1</v>
      </c>
      <c r="N480" s="13" t="s">
        <v>1993</v>
      </c>
      <c r="O480" s="30">
        <v>45597</v>
      </c>
      <c r="P480" s="30">
        <v>45875</v>
      </c>
      <c r="Q480" s="13">
        <v>1</v>
      </c>
      <c r="R480" s="13" t="s">
        <v>1994</v>
      </c>
      <c r="S480" s="30">
        <v>983</v>
      </c>
      <c r="T480" s="30">
        <v>10600</v>
      </c>
      <c r="U480" s="33">
        <v>0</v>
      </c>
      <c r="V480" s="33">
        <v>0</v>
      </c>
      <c r="W480">
        <f t="shared" si="35"/>
        <v>1</v>
      </c>
      <c r="X480" t="b">
        <f t="shared" si="36"/>
        <v>0</v>
      </c>
      <c r="Y480" t="b">
        <f t="shared" si="37"/>
        <v>0</v>
      </c>
      <c r="Z480" t="b">
        <f t="shared" si="38"/>
        <v>0</v>
      </c>
      <c r="AA480" t="b">
        <f t="shared" si="39"/>
        <v>0</v>
      </c>
    </row>
    <row r="481" spans="1:27" ht="15" thickBot="1">
      <c r="A481" s="13" t="s">
        <v>1995</v>
      </c>
      <c r="B481" s="13">
        <v>47</v>
      </c>
      <c r="C481" s="13" t="s">
        <v>1868</v>
      </c>
      <c r="D481" s="13">
        <v>1</v>
      </c>
      <c r="E481" s="30" t="s">
        <v>1166</v>
      </c>
      <c r="F481" s="13">
        <v>9</v>
      </c>
      <c r="G481" s="13" t="s">
        <v>1159</v>
      </c>
      <c r="H481" s="15"/>
      <c r="I481" s="13">
        <v>1</v>
      </c>
      <c r="J481" s="13" t="s">
        <v>1996</v>
      </c>
      <c r="K481" s="30">
        <v>469</v>
      </c>
      <c r="L481" s="30">
        <v>444</v>
      </c>
      <c r="M481" s="13">
        <v>1</v>
      </c>
      <c r="N481" s="13" t="s">
        <v>1996</v>
      </c>
      <c r="O481" s="30">
        <v>1477</v>
      </c>
      <c r="P481" s="30">
        <v>1489</v>
      </c>
      <c r="Q481" s="13">
        <v>1</v>
      </c>
      <c r="R481" s="13" t="s">
        <v>1997</v>
      </c>
      <c r="S481" s="30">
        <v>137</v>
      </c>
      <c r="T481" s="30">
        <v>1734</v>
      </c>
      <c r="U481" s="33">
        <v>0</v>
      </c>
      <c r="V481" s="33">
        <v>0</v>
      </c>
      <c r="W481">
        <f t="shared" si="35"/>
        <v>1</v>
      </c>
      <c r="X481" t="b">
        <f t="shared" si="36"/>
        <v>0</v>
      </c>
      <c r="Y481" t="b">
        <f t="shared" si="37"/>
        <v>0</v>
      </c>
      <c r="Z481" t="b">
        <f t="shared" si="38"/>
        <v>0</v>
      </c>
      <c r="AA481" t="b">
        <f t="shared" si="39"/>
        <v>0</v>
      </c>
    </row>
    <row r="482" spans="1:27" ht="27.6" thickBot="1">
      <c r="A482" s="13" t="s">
        <v>1998</v>
      </c>
      <c r="B482" s="13" t="s">
        <v>1166</v>
      </c>
      <c r="C482" s="13" t="s">
        <v>1868</v>
      </c>
      <c r="D482" s="13">
        <v>1</v>
      </c>
      <c r="E482" s="30" t="s">
        <v>1166</v>
      </c>
      <c r="F482" s="13">
        <v>1805</v>
      </c>
      <c r="G482" s="13" t="s">
        <v>1159</v>
      </c>
      <c r="H482" s="15"/>
      <c r="I482" s="13">
        <v>1</v>
      </c>
      <c r="J482" s="13" t="s">
        <v>1999</v>
      </c>
      <c r="K482" s="30">
        <v>567</v>
      </c>
      <c r="L482" s="30">
        <v>20100</v>
      </c>
      <c r="M482" s="13">
        <v>1</v>
      </c>
      <c r="N482" s="13" t="s">
        <v>2000</v>
      </c>
      <c r="O482" s="30">
        <v>410404</v>
      </c>
      <c r="P482" s="30">
        <v>405188</v>
      </c>
      <c r="Q482" s="15">
        <v>0</v>
      </c>
      <c r="R482" s="15"/>
      <c r="S482" s="33">
        <v>0</v>
      </c>
      <c r="T482" s="33">
        <v>0</v>
      </c>
      <c r="U482" s="33">
        <v>0</v>
      </c>
      <c r="V482" s="33">
        <v>0</v>
      </c>
      <c r="W482">
        <f t="shared" si="35"/>
        <v>1</v>
      </c>
      <c r="X482" t="b">
        <f t="shared" si="36"/>
        <v>0</v>
      </c>
      <c r="Y482" t="b">
        <f t="shared" si="37"/>
        <v>0</v>
      </c>
      <c r="Z482" t="b">
        <f t="shared" si="38"/>
        <v>0</v>
      </c>
      <c r="AA482" t="b">
        <f t="shared" si="39"/>
        <v>0</v>
      </c>
    </row>
    <row r="483" spans="1:27" ht="27.6" thickBot="1">
      <c r="A483" s="13" t="s">
        <v>2001</v>
      </c>
      <c r="B483" s="13">
        <v>34</v>
      </c>
      <c r="C483" s="13" t="s">
        <v>1868</v>
      </c>
      <c r="D483" s="13">
        <v>1</v>
      </c>
      <c r="E483" s="30" t="s">
        <v>1166</v>
      </c>
      <c r="F483" s="13">
        <v>2</v>
      </c>
      <c r="G483" s="13" t="s">
        <v>1159</v>
      </c>
      <c r="H483" s="15"/>
      <c r="I483" s="13">
        <v>1</v>
      </c>
      <c r="J483" s="13" t="s">
        <v>2002</v>
      </c>
      <c r="K483" s="30">
        <v>4028</v>
      </c>
      <c r="L483" s="30">
        <v>5734</v>
      </c>
      <c r="M483" s="13">
        <v>1</v>
      </c>
      <c r="N483" s="13" t="s">
        <v>2003</v>
      </c>
      <c r="O483" s="30">
        <v>33677</v>
      </c>
      <c r="P483" s="30">
        <v>33960</v>
      </c>
      <c r="Q483" s="13">
        <v>1</v>
      </c>
      <c r="R483" s="13" t="s">
        <v>2004</v>
      </c>
      <c r="S483" s="30">
        <v>1553</v>
      </c>
      <c r="T483" s="30">
        <v>26400</v>
      </c>
      <c r="U483" s="33">
        <v>0</v>
      </c>
      <c r="V483" s="33">
        <v>0</v>
      </c>
      <c r="W483">
        <f t="shared" si="35"/>
        <v>1</v>
      </c>
      <c r="X483" t="b">
        <f t="shared" si="36"/>
        <v>0</v>
      </c>
      <c r="Y483" t="b">
        <f t="shared" si="37"/>
        <v>0</v>
      </c>
      <c r="Z483" t="b">
        <f t="shared" si="38"/>
        <v>0</v>
      </c>
      <c r="AA483" t="b">
        <f t="shared" si="39"/>
        <v>0</v>
      </c>
    </row>
    <row r="484" spans="1:27" ht="27.6" thickBot="1">
      <c r="A484" s="13" t="s">
        <v>2005</v>
      </c>
      <c r="B484" s="13">
        <v>37</v>
      </c>
      <c r="C484" s="13" t="s">
        <v>1868</v>
      </c>
      <c r="D484" s="13">
        <v>1</v>
      </c>
      <c r="E484" s="30" t="s">
        <v>1166</v>
      </c>
      <c r="F484" s="13">
        <v>4</v>
      </c>
      <c r="G484" s="13" t="s">
        <v>1159</v>
      </c>
      <c r="H484" s="15"/>
      <c r="I484" s="13">
        <v>1</v>
      </c>
      <c r="J484" s="13" t="s">
        <v>2006</v>
      </c>
      <c r="K484" s="30">
        <v>1416</v>
      </c>
      <c r="L484" s="30">
        <v>6573</v>
      </c>
      <c r="M484" s="13">
        <v>1</v>
      </c>
      <c r="N484" s="13" t="s">
        <v>2007</v>
      </c>
      <c r="O484" s="30">
        <v>67311</v>
      </c>
      <c r="P484" s="30">
        <v>67740</v>
      </c>
      <c r="Q484" s="13">
        <v>1</v>
      </c>
      <c r="R484" s="13" t="s">
        <v>2006</v>
      </c>
      <c r="S484" s="30">
        <v>694</v>
      </c>
      <c r="T484" s="30">
        <v>51600</v>
      </c>
      <c r="U484" s="33">
        <v>0</v>
      </c>
      <c r="V484" s="33">
        <v>0</v>
      </c>
      <c r="W484">
        <f t="shared" si="35"/>
        <v>1</v>
      </c>
      <c r="X484" t="b">
        <f t="shared" si="36"/>
        <v>0</v>
      </c>
      <c r="Y484" t="b">
        <f t="shared" si="37"/>
        <v>0</v>
      </c>
      <c r="Z484" t="b">
        <f t="shared" si="38"/>
        <v>0</v>
      </c>
      <c r="AA484" t="b">
        <f t="shared" si="39"/>
        <v>0</v>
      </c>
    </row>
    <row r="485" spans="1:27" ht="15" thickBot="1">
      <c r="A485" s="13" t="s">
        <v>2008</v>
      </c>
      <c r="B485" s="13">
        <v>62</v>
      </c>
      <c r="C485" s="13" t="s">
        <v>1868</v>
      </c>
      <c r="D485" s="13">
        <v>1</v>
      </c>
      <c r="E485" s="30" t="s">
        <v>1166</v>
      </c>
      <c r="F485" s="13">
        <v>112</v>
      </c>
      <c r="G485" s="13" t="s">
        <v>1159</v>
      </c>
      <c r="H485" s="15"/>
      <c r="I485" s="13">
        <v>1</v>
      </c>
      <c r="J485" s="13" t="s">
        <v>2009</v>
      </c>
      <c r="K485" s="30">
        <v>614</v>
      </c>
      <c r="L485" s="30">
        <v>202000</v>
      </c>
      <c r="M485" s="13">
        <v>1</v>
      </c>
      <c r="N485" s="13" t="s">
        <v>2010</v>
      </c>
      <c r="O485" s="30">
        <v>2227861</v>
      </c>
      <c r="P485" s="30">
        <v>2144760</v>
      </c>
      <c r="Q485" s="13">
        <v>1</v>
      </c>
      <c r="R485" s="13" t="s">
        <v>2010</v>
      </c>
      <c r="S485" s="30">
        <v>153</v>
      </c>
      <c r="T485" s="30">
        <v>323000</v>
      </c>
      <c r="U485" s="33">
        <v>0</v>
      </c>
      <c r="V485" s="33">
        <v>0</v>
      </c>
      <c r="W485">
        <f t="shared" si="35"/>
        <v>1</v>
      </c>
      <c r="X485" t="b">
        <f t="shared" si="36"/>
        <v>1</v>
      </c>
      <c r="Y485" t="b">
        <f t="shared" si="37"/>
        <v>1</v>
      </c>
      <c r="Z485" t="b">
        <f t="shared" si="38"/>
        <v>0</v>
      </c>
      <c r="AA485" t="b">
        <f t="shared" si="39"/>
        <v>0</v>
      </c>
    </row>
    <row r="486" spans="1:27" ht="15" thickBot="1">
      <c r="A486" s="13" t="s">
        <v>24</v>
      </c>
      <c r="B486" s="13" t="s">
        <v>1166</v>
      </c>
      <c r="C486" s="13" t="s">
        <v>2011</v>
      </c>
      <c r="D486" s="13">
        <v>1</v>
      </c>
      <c r="E486" s="30">
        <v>79600000</v>
      </c>
      <c r="F486" s="13">
        <v>16</v>
      </c>
      <c r="G486" s="13" t="s">
        <v>688</v>
      </c>
      <c r="H486" s="13" t="s">
        <v>701</v>
      </c>
      <c r="I486" s="13">
        <v>1</v>
      </c>
      <c r="J486" s="13" t="s">
        <v>667</v>
      </c>
      <c r="K486" s="30">
        <v>672</v>
      </c>
      <c r="L486" s="30">
        <v>318000</v>
      </c>
      <c r="M486" s="13">
        <v>1</v>
      </c>
      <c r="N486" s="13" t="s">
        <v>667</v>
      </c>
      <c r="O486" s="30">
        <v>29265888</v>
      </c>
      <c r="P486" s="30">
        <v>27241953</v>
      </c>
      <c r="Q486" s="13">
        <v>1</v>
      </c>
      <c r="R486" s="13" t="s">
        <v>667</v>
      </c>
      <c r="S486" s="30">
        <v>498</v>
      </c>
      <c r="T486" s="30">
        <v>2100000</v>
      </c>
      <c r="U486" s="30">
        <v>4975000</v>
      </c>
      <c r="V486" s="30">
        <v>3483000000</v>
      </c>
      <c r="W486">
        <f t="shared" si="35"/>
        <v>1</v>
      </c>
      <c r="X486" t="b">
        <f t="shared" si="36"/>
        <v>1</v>
      </c>
      <c r="Y486" t="b">
        <f t="shared" si="37"/>
        <v>1</v>
      </c>
      <c r="Z486" t="b">
        <f t="shared" si="38"/>
        <v>1</v>
      </c>
      <c r="AA486" t="b">
        <f t="shared" si="39"/>
        <v>1</v>
      </c>
    </row>
    <row r="487" spans="1:27" ht="15" thickBot="1">
      <c r="A487" s="13" t="s">
        <v>27</v>
      </c>
      <c r="B487" s="13">
        <v>31</v>
      </c>
      <c r="C487" s="13" t="s">
        <v>2011</v>
      </c>
      <c r="D487" s="13">
        <v>1</v>
      </c>
      <c r="E487" s="30">
        <v>24400000</v>
      </c>
      <c r="F487" s="13">
        <v>3</v>
      </c>
      <c r="G487" s="13" t="s">
        <v>664</v>
      </c>
      <c r="H487" s="13" t="s">
        <v>697</v>
      </c>
      <c r="I487" s="13">
        <v>1</v>
      </c>
      <c r="J487" s="13" t="s">
        <v>27</v>
      </c>
      <c r="K487" s="30">
        <v>309</v>
      </c>
      <c r="L487" s="30">
        <v>27700000</v>
      </c>
      <c r="M487" s="13">
        <v>1</v>
      </c>
      <c r="N487" s="13" t="s">
        <v>669</v>
      </c>
      <c r="O487" s="30">
        <v>63174244</v>
      </c>
      <c r="P487" s="30">
        <v>59065087</v>
      </c>
      <c r="Q487" s="13">
        <v>1</v>
      </c>
      <c r="R487" s="13" t="s">
        <v>669</v>
      </c>
      <c r="S487" s="30">
        <v>3555</v>
      </c>
      <c r="T487" s="30">
        <v>31800000</v>
      </c>
      <c r="U487" s="30">
        <v>19776000</v>
      </c>
      <c r="V487" s="30">
        <v>8533000000</v>
      </c>
      <c r="W487">
        <f t="shared" si="35"/>
        <v>1</v>
      </c>
      <c r="X487" t="b">
        <f t="shared" si="36"/>
        <v>1</v>
      </c>
      <c r="Y487" t="b">
        <f t="shared" si="37"/>
        <v>1</v>
      </c>
      <c r="Z487" t="b">
        <f t="shared" si="38"/>
        <v>1</v>
      </c>
      <c r="AA487" t="b">
        <f t="shared" si="39"/>
        <v>1</v>
      </c>
    </row>
    <row r="488" spans="1:27" ht="15" thickBot="1">
      <c r="A488" s="13" t="s">
        <v>2012</v>
      </c>
      <c r="B488" s="13">
        <v>19</v>
      </c>
      <c r="C488" s="13" t="s">
        <v>2011</v>
      </c>
      <c r="D488" s="13">
        <v>1</v>
      </c>
      <c r="E488" s="30" t="s">
        <v>1166</v>
      </c>
      <c r="F488" s="13">
        <v>1</v>
      </c>
      <c r="G488" s="13" t="s">
        <v>665</v>
      </c>
      <c r="H488" s="13" t="s">
        <v>1168</v>
      </c>
      <c r="I488" s="13">
        <v>1</v>
      </c>
      <c r="J488" s="13" t="s">
        <v>2013</v>
      </c>
      <c r="K488" s="30">
        <v>19</v>
      </c>
      <c r="L488" s="30">
        <v>1016</v>
      </c>
      <c r="M488" s="13">
        <v>0</v>
      </c>
      <c r="N488" s="15"/>
      <c r="O488" s="33">
        <v>0</v>
      </c>
      <c r="P488" s="33">
        <v>0</v>
      </c>
      <c r="Q488" s="13">
        <v>1</v>
      </c>
      <c r="R488" s="13" t="s">
        <v>2013</v>
      </c>
      <c r="S488" s="30">
        <v>257</v>
      </c>
      <c r="T488" s="30">
        <v>43300</v>
      </c>
      <c r="U488" s="30">
        <v>38778</v>
      </c>
      <c r="V488" s="30">
        <v>2530939</v>
      </c>
      <c r="W488">
        <f t="shared" si="35"/>
        <v>1</v>
      </c>
      <c r="X488" t="b">
        <f t="shared" si="36"/>
        <v>0</v>
      </c>
      <c r="Y488" t="b">
        <f t="shared" si="37"/>
        <v>0</v>
      </c>
      <c r="Z488" t="b">
        <f t="shared" si="38"/>
        <v>0</v>
      </c>
      <c r="AA488" t="b">
        <f t="shared" si="39"/>
        <v>0</v>
      </c>
    </row>
    <row r="489" spans="1:27" ht="15" thickBot="1">
      <c r="A489" s="13" t="s">
        <v>2014</v>
      </c>
      <c r="B489" s="13" t="s">
        <v>1166</v>
      </c>
      <c r="C489" s="13" t="s">
        <v>2011</v>
      </c>
      <c r="D489" s="13">
        <v>1</v>
      </c>
      <c r="E489" s="30" t="s">
        <v>1166</v>
      </c>
      <c r="F489" s="13">
        <v>5</v>
      </c>
      <c r="G489" s="13" t="s">
        <v>1337</v>
      </c>
      <c r="H489" s="13" t="s">
        <v>878</v>
      </c>
      <c r="I489" s="13">
        <v>1</v>
      </c>
      <c r="J489" s="13" t="s">
        <v>2015</v>
      </c>
      <c r="K489" s="30">
        <v>2059</v>
      </c>
      <c r="L489" s="30">
        <v>1010000</v>
      </c>
      <c r="M489" s="13">
        <v>1</v>
      </c>
      <c r="N489" s="13" t="s">
        <v>2015</v>
      </c>
      <c r="O489" s="30">
        <v>2337791</v>
      </c>
      <c r="P489" s="30">
        <v>2242541</v>
      </c>
      <c r="Q489" s="13">
        <v>1</v>
      </c>
      <c r="R489" s="13" t="s">
        <v>2015</v>
      </c>
      <c r="S489" s="30">
        <v>410</v>
      </c>
      <c r="T489" s="30">
        <v>323000</v>
      </c>
      <c r="U489" s="30">
        <v>355125</v>
      </c>
      <c r="V489" s="30">
        <v>178666754</v>
      </c>
      <c r="W489">
        <f t="shared" si="35"/>
        <v>1</v>
      </c>
      <c r="X489" t="b">
        <f t="shared" si="36"/>
        <v>1</v>
      </c>
      <c r="Y489" t="b">
        <f t="shared" si="37"/>
        <v>1</v>
      </c>
      <c r="Z489" t="b">
        <f t="shared" si="38"/>
        <v>0</v>
      </c>
      <c r="AA489" t="b">
        <f t="shared" si="39"/>
        <v>1</v>
      </c>
    </row>
    <row r="490" spans="1:27" ht="15" thickBot="1">
      <c r="A490" s="13" t="s">
        <v>2016</v>
      </c>
      <c r="B490" s="13">
        <v>17</v>
      </c>
      <c r="C490" s="13" t="s">
        <v>2011</v>
      </c>
      <c r="D490" s="13">
        <v>1</v>
      </c>
      <c r="E490" s="30" t="s">
        <v>1166</v>
      </c>
      <c r="F490" s="13">
        <v>2</v>
      </c>
      <c r="G490" s="13" t="s">
        <v>2017</v>
      </c>
      <c r="H490" s="13" t="s">
        <v>2018</v>
      </c>
      <c r="I490" s="13">
        <v>1</v>
      </c>
      <c r="J490" s="13" t="s">
        <v>2019</v>
      </c>
      <c r="K490" s="30">
        <v>2160</v>
      </c>
      <c r="L490" s="30">
        <v>8129</v>
      </c>
      <c r="M490" s="13">
        <v>1</v>
      </c>
      <c r="N490" s="13" t="s">
        <v>2020</v>
      </c>
      <c r="O490" s="30">
        <v>16414</v>
      </c>
      <c r="P490" s="30">
        <v>16617</v>
      </c>
      <c r="Q490" s="13">
        <v>1</v>
      </c>
      <c r="R490" s="13" t="s">
        <v>2019</v>
      </c>
      <c r="S490" s="30">
        <v>548</v>
      </c>
      <c r="T490" s="30">
        <v>62000</v>
      </c>
      <c r="U490" s="30">
        <v>195165</v>
      </c>
      <c r="V490" s="30">
        <v>32234073</v>
      </c>
      <c r="W490">
        <f t="shared" si="35"/>
        <v>1</v>
      </c>
      <c r="X490" t="b">
        <f t="shared" si="36"/>
        <v>0</v>
      </c>
      <c r="Y490" t="b">
        <f t="shared" si="37"/>
        <v>0</v>
      </c>
      <c r="Z490" t="b">
        <f t="shared" si="38"/>
        <v>0</v>
      </c>
      <c r="AA490" t="b">
        <f t="shared" si="39"/>
        <v>0</v>
      </c>
    </row>
    <row r="491" spans="1:27" ht="27.6" thickBot="1">
      <c r="A491" s="13" t="s">
        <v>2021</v>
      </c>
      <c r="B491" s="13" t="s">
        <v>1166</v>
      </c>
      <c r="C491" s="13" t="s">
        <v>2011</v>
      </c>
      <c r="D491" s="13">
        <v>1</v>
      </c>
      <c r="E491" s="30" t="s">
        <v>1166</v>
      </c>
      <c r="F491" s="13">
        <v>0</v>
      </c>
      <c r="G491" s="13" t="s">
        <v>665</v>
      </c>
      <c r="H491" s="13" t="s">
        <v>1174</v>
      </c>
      <c r="I491" s="13">
        <v>1</v>
      </c>
      <c r="J491" s="13" t="s">
        <v>2022</v>
      </c>
      <c r="K491" s="30">
        <v>16</v>
      </c>
      <c r="L491" s="30">
        <v>1304</v>
      </c>
      <c r="M491" s="13">
        <v>0</v>
      </c>
      <c r="N491" s="15"/>
      <c r="O491" s="33">
        <v>0</v>
      </c>
      <c r="P491" s="33">
        <v>0</v>
      </c>
      <c r="Q491" s="13">
        <v>1</v>
      </c>
      <c r="R491" s="13" t="s">
        <v>2023</v>
      </c>
      <c r="S491" s="30">
        <v>426</v>
      </c>
      <c r="T491" s="30">
        <v>26000</v>
      </c>
      <c r="U491" s="30">
        <v>4817309</v>
      </c>
      <c r="V491" s="30">
        <v>1066895053</v>
      </c>
      <c r="W491">
        <f t="shared" si="35"/>
        <v>1</v>
      </c>
      <c r="X491" t="b">
        <f t="shared" si="36"/>
        <v>0</v>
      </c>
      <c r="Y491" t="b">
        <f t="shared" si="37"/>
        <v>0</v>
      </c>
      <c r="Z491" t="b">
        <f t="shared" si="38"/>
        <v>0</v>
      </c>
      <c r="AA491" t="b">
        <f t="shared" si="39"/>
        <v>1</v>
      </c>
    </row>
    <row r="492" spans="1:27" ht="27.6" thickBot="1">
      <c r="A492" s="13" t="s">
        <v>2024</v>
      </c>
      <c r="B492" s="13" t="s">
        <v>1166</v>
      </c>
      <c r="C492" s="13" t="s">
        <v>2011</v>
      </c>
      <c r="D492" s="13">
        <v>1</v>
      </c>
      <c r="E492" s="30" t="s">
        <v>1166</v>
      </c>
      <c r="F492" s="13">
        <v>2</v>
      </c>
      <c r="G492" s="13" t="s">
        <v>766</v>
      </c>
      <c r="H492" s="13" t="s">
        <v>732</v>
      </c>
      <c r="I492" s="13">
        <v>1</v>
      </c>
      <c r="J492" s="13" t="s">
        <v>2024</v>
      </c>
      <c r="K492" s="30">
        <v>537</v>
      </c>
      <c r="L492" s="30">
        <v>7529</v>
      </c>
      <c r="M492" s="13">
        <v>1</v>
      </c>
      <c r="N492" s="13" t="s">
        <v>2025</v>
      </c>
      <c r="O492" s="30">
        <v>6696</v>
      </c>
      <c r="P492" s="30">
        <v>6769</v>
      </c>
      <c r="Q492" s="13">
        <v>1</v>
      </c>
      <c r="R492" s="13" t="s">
        <v>2024</v>
      </c>
      <c r="S492" s="30">
        <v>348</v>
      </c>
      <c r="T492" s="30">
        <v>20500</v>
      </c>
      <c r="U492" s="30">
        <v>31121</v>
      </c>
      <c r="V492" s="30">
        <v>7744912</v>
      </c>
      <c r="W492">
        <f t="shared" si="35"/>
        <v>1</v>
      </c>
      <c r="X492" t="b">
        <f t="shared" si="36"/>
        <v>0</v>
      </c>
      <c r="Y492" t="b">
        <f t="shared" si="37"/>
        <v>0</v>
      </c>
      <c r="Z492" t="b">
        <f t="shared" si="38"/>
        <v>0</v>
      </c>
      <c r="AA492" t="b">
        <f t="shared" si="39"/>
        <v>0</v>
      </c>
    </row>
    <row r="493" spans="1:27" ht="27.6" thickBot="1">
      <c r="A493" s="13" t="s">
        <v>40</v>
      </c>
      <c r="B493" s="13">
        <v>77</v>
      </c>
      <c r="C493" s="13" t="s">
        <v>2011</v>
      </c>
      <c r="D493" s="13">
        <v>1</v>
      </c>
      <c r="E493" s="30">
        <v>68500000</v>
      </c>
      <c r="F493" s="13">
        <v>36</v>
      </c>
      <c r="G493" s="13" t="s">
        <v>720</v>
      </c>
      <c r="H493" s="13" t="s">
        <v>721</v>
      </c>
      <c r="I493" s="13">
        <v>1</v>
      </c>
      <c r="J493" s="13" t="s">
        <v>2026</v>
      </c>
      <c r="K493" s="30">
        <v>2668</v>
      </c>
      <c r="L493" s="30">
        <v>593000</v>
      </c>
      <c r="M493" s="13">
        <v>1</v>
      </c>
      <c r="N493" s="13" t="s">
        <v>676</v>
      </c>
      <c r="O493" s="30">
        <v>2705638</v>
      </c>
      <c r="P493" s="30">
        <v>2368782</v>
      </c>
      <c r="Q493" s="13">
        <v>1</v>
      </c>
      <c r="R493" s="13" t="s">
        <v>676</v>
      </c>
      <c r="S493" s="30">
        <v>691</v>
      </c>
      <c r="T493" s="30">
        <v>950000</v>
      </c>
      <c r="U493" s="30">
        <v>142812</v>
      </c>
      <c r="V493" s="30">
        <v>63319769</v>
      </c>
      <c r="W493">
        <f t="shared" si="35"/>
        <v>1</v>
      </c>
      <c r="X493" t="b">
        <f t="shared" si="36"/>
        <v>1</v>
      </c>
      <c r="Y493" t="b">
        <f t="shared" si="37"/>
        <v>1</v>
      </c>
      <c r="Z493" t="b">
        <f t="shared" si="38"/>
        <v>1</v>
      </c>
      <c r="AA493" t="b">
        <f t="shared" si="39"/>
        <v>0</v>
      </c>
    </row>
    <row r="494" spans="1:27" ht="15" thickBot="1">
      <c r="A494" s="13" t="s">
        <v>42</v>
      </c>
      <c r="B494" s="13">
        <v>37</v>
      </c>
      <c r="C494" s="13" t="s">
        <v>2011</v>
      </c>
      <c r="D494" s="13">
        <v>1</v>
      </c>
      <c r="E494" s="30">
        <v>17200000</v>
      </c>
      <c r="F494" s="13">
        <v>6</v>
      </c>
      <c r="G494" s="13" t="s">
        <v>707</v>
      </c>
      <c r="H494" s="13" t="s">
        <v>664</v>
      </c>
      <c r="I494" s="13">
        <v>1</v>
      </c>
      <c r="J494" s="13" t="s">
        <v>251</v>
      </c>
      <c r="K494" s="30">
        <v>12</v>
      </c>
      <c r="L494" s="30">
        <v>15000000</v>
      </c>
      <c r="M494" s="13">
        <v>1</v>
      </c>
      <c r="N494" s="13" t="s">
        <v>722</v>
      </c>
      <c r="O494" s="30">
        <v>61894627</v>
      </c>
      <c r="P494" s="30">
        <v>58777384</v>
      </c>
      <c r="Q494" s="13">
        <v>1</v>
      </c>
      <c r="R494" s="13" t="s">
        <v>722</v>
      </c>
      <c r="S494" s="30">
        <v>1781</v>
      </c>
      <c r="T494" s="30">
        <v>128000000</v>
      </c>
      <c r="U494" s="30">
        <v>18578261</v>
      </c>
      <c r="V494" s="30">
        <v>10715211667</v>
      </c>
      <c r="W494">
        <f t="shared" si="35"/>
        <v>1</v>
      </c>
      <c r="X494" t="b">
        <f t="shared" si="36"/>
        <v>1</v>
      </c>
      <c r="Y494" t="b">
        <f t="shared" si="37"/>
        <v>1</v>
      </c>
      <c r="Z494" t="b">
        <f t="shared" si="38"/>
        <v>1</v>
      </c>
      <c r="AA494" t="b">
        <f t="shared" si="39"/>
        <v>1</v>
      </c>
    </row>
    <row r="495" spans="1:27" ht="15" thickBot="1">
      <c r="A495" s="13" t="s">
        <v>2027</v>
      </c>
      <c r="B495" s="13">
        <v>20</v>
      </c>
      <c r="C495" s="13" t="s">
        <v>2011</v>
      </c>
      <c r="D495" s="13">
        <v>1</v>
      </c>
      <c r="E495" s="30" t="s">
        <v>1166</v>
      </c>
      <c r="F495" s="13">
        <v>2</v>
      </c>
      <c r="G495" s="13" t="s">
        <v>2028</v>
      </c>
      <c r="H495" s="13" t="s">
        <v>725</v>
      </c>
      <c r="I495" s="13">
        <v>1</v>
      </c>
      <c r="J495" s="13" t="s">
        <v>2029</v>
      </c>
      <c r="K495" s="30">
        <v>2854</v>
      </c>
      <c r="L495" s="30">
        <v>11400</v>
      </c>
      <c r="M495" s="13">
        <v>1</v>
      </c>
      <c r="N495" s="13" t="s">
        <v>2030</v>
      </c>
      <c r="O495" s="30">
        <v>28507</v>
      </c>
      <c r="P495" s="30">
        <v>28496</v>
      </c>
      <c r="Q495" s="13">
        <v>1</v>
      </c>
      <c r="R495" s="13" t="s">
        <v>2030</v>
      </c>
      <c r="S495" s="30">
        <v>331</v>
      </c>
      <c r="T495" s="30">
        <v>22600</v>
      </c>
      <c r="U495" s="30">
        <v>42353</v>
      </c>
      <c r="V495" s="30">
        <v>5723700</v>
      </c>
      <c r="W495">
        <f t="shared" si="35"/>
        <v>1</v>
      </c>
      <c r="X495" t="b">
        <f t="shared" si="36"/>
        <v>0</v>
      </c>
      <c r="Y495" t="b">
        <f t="shared" si="37"/>
        <v>0</v>
      </c>
      <c r="Z495" t="b">
        <f t="shared" si="38"/>
        <v>0</v>
      </c>
      <c r="AA495" t="b">
        <f t="shared" si="39"/>
        <v>0</v>
      </c>
    </row>
    <row r="496" spans="1:27" ht="15" thickBot="1">
      <c r="A496" s="13" t="s">
        <v>44</v>
      </c>
      <c r="B496" s="13">
        <v>70</v>
      </c>
      <c r="C496" s="13" t="s">
        <v>2011</v>
      </c>
      <c r="D496" s="13">
        <v>1</v>
      </c>
      <c r="E496" s="30">
        <v>150000000</v>
      </c>
      <c r="F496" s="13">
        <v>13</v>
      </c>
      <c r="G496" s="13" t="s">
        <v>709</v>
      </c>
      <c r="H496" s="13" t="s">
        <v>723</v>
      </c>
      <c r="I496" s="13">
        <v>1</v>
      </c>
      <c r="J496" s="13" t="s">
        <v>677</v>
      </c>
      <c r="K496" s="30">
        <v>1217</v>
      </c>
      <c r="L496" s="30">
        <v>265000</v>
      </c>
      <c r="M496" s="13">
        <v>1</v>
      </c>
      <c r="N496" s="13" t="s">
        <v>677</v>
      </c>
      <c r="O496" s="30">
        <v>3467720</v>
      </c>
      <c r="P496" s="30">
        <v>2934554</v>
      </c>
      <c r="Q496" s="13">
        <v>1</v>
      </c>
      <c r="R496" s="13" t="s">
        <v>677</v>
      </c>
      <c r="S496" s="30">
        <v>288</v>
      </c>
      <c r="T496" s="30">
        <v>207000</v>
      </c>
      <c r="U496" s="30">
        <v>722330</v>
      </c>
      <c r="V496" s="30">
        <v>724527232</v>
      </c>
      <c r="W496">
        <f t="shared" si="35"/>
        <v>1</v>
      </c>
      <c r="X496" t="b">
        <f t="shared" si="36"/>
        <v>1</v>
      </c>
      <c r="Y496" t="b">
        <f t="shared" si="37"/>
        <v>1</v>
      </c>
      <c r="Z496" t="b">
        <f t="shared" si="38"/>
        <v>0</v>
      </c>
      <c r="AA496" t="b">
        <f t="shared" si="39"/>
        <v>1</v>
      </c>
    </row>
    <row r="497" spans="1:27" ht="15" thickBot="1">
      <c r="A497" s="13" t="s">
        <v>47</v>
      </c>
      <c r="B497" s="13">
        <v>78</v>
      </c>
      <c r="C497" s="13" t="s">
        <v>2011</v>
      </c>
      <c r="D497" s="13">
        <v>1</v>
      </c>
      <c r="E497" s="30">
        <v>100000000</v>
      </c>
      <c r="F497" s="13">
        <v>38</v>
      </c>
      <c r="G497" s="13" t="s">
        <v>725</v>
      </c>
      <c r="H497" s="13" t="s">
        <v>1155</v>
      </c>
      <c r="I497" s="13">
        <v>1</v>
      </c>
      <c r="J497" s="13" t="s">
        <v>678</v>
      </c>
      <c r="K497" s="30">
        <v>628</v>
      </c>
      <c r="L497" s="30">
        <v>339000</v>
      </c>
      <c r="M497" s="13">
        <v>1</v>
      </c>
      <c r="N497" s="13" t="s">
        <v>678</v>
      </c>
      <c r="O497" s="30">
        <v>6593208</v>
      </c>
      <c r="P497" s="30">
        <v>6057761</v>
      </c>
      <c r="Q497" s="13">
        <v>1</v>
      </c>
      <c r="R497" s="13" t="s">
        <v>678</v>
      </c>
      <c r="S497" s="30">
        <v>106</v>
      </c>
      <c r="T497" s="30">
        <v>169000</v>
      </c>
      <c r="U497" s="30">
        <v>429393</v>
      </c>
      <c r="V497" s="30">
        <v>287689961</v>
      </c>
      <c r="W497">
        <f t="shared" si="35"/>
        <v>1</v>
      </c>
      <c r="X497" t="b">
        <f t="shared" si="36"/>
        <v>1</v>
      </c>
      <c r="Y497" t="b">
        <f t="shared" si="37"/>
        <v>1</v>
      </c>
      <c r="Z497" t="b">
        <f t="shared" si="38"/>
        <v>0</v>
      </c>
      <c r="AA497" t="b">
        <f t="shared" si="39"/>
        <v>1</v>
      </c>
    </row>
    <row r="498" spans="1:27" ht="27.6" thickBot="1">
      <c r="A498" s="13" t="s">
        <v>2031</v>
      </c>
      <c r="B498" s="13" t="s">
        <v>1166</v>
      </c>
      <c r="C498" s="13" t="s">
        <v>2011</v>
      </c>
      <c r="D498" s="13">
        <v>1</v>
      </c>
      <c r="E498" s="30" t="s">
        <v>1166</v>
      </c>
      <c r="F498" s="13">
        <v>6</v>
      </c>
      <c r="G498" s="13" t="s">
        <v>2032</v>
      </c>
      <c r="H498" s="13" t="s">
        <v>2033</v>
      </c>
      <c r="I498" s="13">
        <v>1</v>
      </c>
      <c r="J498" s="13" t="s">
        <v>2034</v>
      </c>
      <c r="K498" s="30">
        <v>7543</v>
      </c>
      <c r="L498" s="30">
        <v>1910000</v>
      </c>
      <c r="M498" s="13">
        <v>1</v>
      </c>
      <c r="N498" s="13" t="s">
        <v>2034</v>
      </c>
      <c r="O498" s="30">
        <v>5749846</v>
      </c>
      <c r="P498" s="30">
        <v>5626866</v>
      </c>
      <c r="Q498" s="13">
        <v>1</v>
      </c>
      <c r="R498" s="13" t="s">
        <v>2035</v>
      </c>
      <c r="S498" s="30">
        <v>255</v>
      </c>
      <c r="T498" s="30">
        <v>2300000</v>
      </c>
      <c r="U498" s="30">
        <v>2398817</v>
      </c>
      <c r="V498" s="30">
        <v>691720716</v>
      </c>
      <c r="W498">
        <f t="shared" si="35"/>
        <v>1</v>
      </c>
      <c r="X498" t="b">
        <f t="shared" si="36"/>
        <v>1</v>
      </c>
      <c r="Y498" t="b">
        <f t="shared" si="37"/>
        <v>1</v>
      </c>
      <c r="Z498" t="b">
        <f t="shared" si="38"/>
        <v>1</v>
      </c>
      <c r="AA498" t="b">
        <f t="shared" si="39"/>
        <v>1</v>
      </c>
    </row>
    <row r="499" spans="1:27" ht="27.6" thickBot="1">
      <c r="A499" s="13" t="s">
        <v>52</v>
      </c>
      <c r="B499" s="13">
        <v>69</v>
      </c>
      <c r="C499" s="13" t="s">
        <v>2011</v>
      </c>
      <c r="D499" s="13">
        <v>1</v>
      </c>
      <c r="E499" s="30">
        <v>135000000</v>
      </c>
      <c r="F499" s="13">
        <v>19</v>
      </c>
      <c r="G499" s="13" t="s">
        <v>709</v>
      </c>
      <c r="H499" s="13" t="s">
        <v>2036</v>
      </c>
      <c r="I499" s="13">
        <v>1</v>
      </c>
      <c r="J499" s="13" t="s">
        <v>729</v>
      </c>
      <c r="K499" s="30">
        <v>3885</v>
      </c>
      <c r="L499" s="30">
        <v>1180000</v>
      </c>
      <c r="M499" s="13">
        <v>1</v>
      </c>
      <c r="N499" s="13" t="s">
        <v>680</v>
      </c>
      <c r="O499" s="30">
        <v>5395233</v>
      </c>
      <c r="P499" s="30">
        <v>4704731</v>
      </c>
      <c r="Q499" s="13">
        <v>1</v>
      </c>
      <c r="R499" s="13" t="s">
        <v>729</v>
      </c>
      <c r="S499" s="30">
        <v>459</v>
      </c>
      <c r="T499" s="30">
        <v>859000</v>
      </c>
      <c r="U499" s="30">
        <v>762774</v>
      </c>
      <c r="V499" s="30">
        <v>749267078</v>
      </c>
      <c r="W499">
        <f t="shared" si="35"/>
        <v>1</v>
      </c>
      <c r="X499" t="b">
        <f t="shared" si="36"/>
        <v>1</v>
      </c>
      <c r="Y499" t="b">
        <f t="shared" si="37"/>
        <v>1</v>
      </c>
      <c r="Z499" t="b">
        <f t="shared" si="38"/>
        <v>1</v>
      </c>
      <c r="AA499" t="b">
        <f t="shared" si="39"/>
        <v>1</v>
      </c>
    </row>
    <row r="500" spans="1:27" ht="15" thickBot="1">
      <c r="A500" s="13" t="s">
        <v>53</v>
      </c>
      <c r="B500" s="13">
        <v>35</v>
      </c>
      <c r="C500" s="13" t="s">
        <v>2011</v>
      </c>
      <c r="D500" s="13">
        <v>1</v>
      </c>
      <c r="E500" s="30" t="s">
        <v>1166</v>
      </c>
      <c r="F500" s="13">
        <v>5</v>
      </c>
      <c r="G500" s="13" t="s">
        <v>731</v>
      </c>
      <c r="H500" s="13" t="s">
        <v>1228</v>
      </c>
      <c r="I500" s="13">
        <v>1</v>
      </c>
      <c r="J500" s="13" t="s">
        <v>681</v>
      </c>
      <c r="K500" s="30">
        <v>1214</v>
      </c>
      <c r="L500" s="30">
        <v>12800000</v>
      </c>
      <c r="M500" s="13">
        <v>1</v>
      </c>
      <c r="N500" s="13" t="s">
        <v>681</v>
      </c>
      <c r="O500" s="30">
        <v>13757216</v>
      </c>
      <c r="P500" s="30">
        <v>13146832</v>
      </c>
      <c r="Q500" s="13">
        <v>1</v>
      </c>
      <c r="R500" s="13" t="s">
        <v>681</v>
      </c>
      <c r="S500" s="30">
        <v>1894</v>
      </c>
      <c r="T500" s="30">
        <v>10200000</v>
      </c>
      <c r="U500" s="30">
        <v>16548098</v>
      </c>
      <c r="V500" s="30">
        <v>11104988663</v>
      </c>
      <c r="W500">
        <f t="shared" si="35"/>
        <v>1</v>
      </c>
      <c r="X500" t="b">
        <f t="shared" si="36"/>
        <v>1</v>
      </c>
      <c r="Y500" t="b">
        <f t="shared" si="37"/>
        <v>1</v>
      </c>
      <c r="Z500" t="b">
        <f t="shared" si="38"/>
        <v>1</v>
      </c>
      <c r="AA500" t="b">
        <f t="shared" si="39"/>
        <v>1</v>
      </c>
    </row>
    <row r="501" spans="1:27" ht="15" thickBot="1">
      <c r="A501" s="13" t="s">
        <v>2037</v>
      </c>
      <c r="B501" s="13">
        <v>51</v>
      </c>
      <c r="C501" s="13" t="s">
        <v>2011</v>
      </c>
      <c r="D501" s="13">
        <v>1</v>
      </c>
      <c r="E501" s="30">
        <v>250000000</v>
      </c>
      <c r="F501" s="13">
        <v>26</v>
      </c>
      <c r="G501" s="13" t="s">
        <v>664</v>
      </c>
      <c r="H501" s="13" t="s">
        <v>2038</v>
      </c>
      <c r="I501" s="13">
        <v>1</v>
      </c>
      <c r="J501" s="13" t="s">
        <v>682</v>
      </c>
      <c r="K501" s="30">
        <v>1934</v>
      </c>
      <c r="L501" s="30">
        <v>862000</v>
      </c>
      <c r="M501" s="13">
        <v>1</v>
      </c>
      <c r="N501" s="13" t="s">
        <v>682</v>
      </c>
      <c r="O501" s="30">
        <v>23091181</v>
      </c>
      <c r="P501" s="30">
        <v>21241623</v>
      </c>
      <c r="Q501" s="13">
        <v>1</v>
      </c>
      <c r="R501" s="13" t="s">
        <v>682</v>
      </c>
      <c r="S501" s="30">
        <v>370</v>
      </c>
      <c r="T501" s="30">
        <v>3300000</v>
      </c>
      <c r="U501" s="30">
        <v>3094590</v>
      </c>
      <c r="V501" s="30">
        <v>1917051204</v>
      </c>
      <c r="W501">
        <f t="shared" si="35"/>
        <v>1</v>
      </c>
      <c r="X501" t="b">
        <f t="shared" si="36"/>
        <v>1</v>
      </c>
      <c r="Y501" t="b">
        <f t="shared" si="37"/>
        <v>1</v>
      </c>
      <c r="Z501" t="b">
        <f t="shared" si="38"/>
        <v>1</v>
      </c>
      <c r="AA501" t="b">
        <f t="shared" si="39"/>
        <v>1</v>
      </c>
    </row>
    <row r="502" spans="1:27" ht="15" thickBot="1">
      <c r="A502" s="13" t="s">
        <v>2039</v>
      </c>
      <c r="B502" s="13">
        <v>29</v>
      </c>
      <c r="C502" s="13" t="s">
        <v>2011</v>
      </c>
      <c r="D502" s="13">
        <v>1</v>
      </c>
      <c r="E502" s="30" t="s">
        <v>1166</v>
      </c>
      <c r="F502" s="13">
        <v>2</v>
      </c>
      <c r="G502" s="15"/>
      <c r="H502" s="15"/>
      <c r="I502" s="13">
        <v>1</v>
      </c>
      <c r="J502" s="13" t="s">
        <v>2040</v>
      </c>
      <c r="K502" s="30">
        <v>25200</v>
      </c>
      <c r="L502" s="30">
        <v>40300</v>
      </c>
      <c r="M502" s="13">
        <v>1</v>
      </c>
      <c r="N502" s="13" t="s">
        <v>2040</v>
      </c>
      <c r="O502" s="30">
        <v>633</v>
      </c>
      <c r="P502" s="30">
        <v>650</v>
      </c>
      <c r="Q502" s="13">
        <v>1</v>
      </c>
      <c r="R502" s="13" t="s">
        <v>2040</v>
      </c>
      <c r="S502" s="30">
        <v>2</v>
      </c>
      <c r="T502" s="30">
        <v>201000</v>
      </c>
      <c r="U502" s="33">
        <v>0</v>
      </c>
      <c r="V502" s="33">
        <v>0</v>
      </c>
      <c r="W502">
        <f t="shared" si="35"/>
        <v>1</v>
      </c>
      <c r="X502" t="b">
        <f t="shared" si="36"/>
        <v>0</v>
      </c>
      <c r="Y502" t="b">
        <f t="shared" si="37"/>
        <v>0</v>
      </c>
      <c r="Z502" t="b">
        <f t="shared" si="38"/>
        <v>0</v>
      </c>
      <c r="AA502" t="b">
        <f t="shared" si="39"/>
        <v>0</v>
      </c>
    </row>
    <row r="503" spans="1:27" ht="15" thickBot="1">
      <c r="A503" s="13" t="s">
        <v>2041</v>
      </c>
      <c r="B503" s="13" t="s">
        <v>1166</v>
      </c>
      <c r="C503" s="13" t="s">
        <v>2011</v>
      </c>
      <c r="D503" s="13">
        <v>1</v>
      </c>
      <c r="E503" s="30">
        <v>2000</v>
      </c>
      <c r="F503" s="13">
        <v>1</v>
      </c>
      <c r="G503" s="13" t="s">
        <v>707</v>
      </c>
      <c r="H503" s="15"/>
      <c r="I503" s="13">
        <v>1</v>
      </c>
      <c r="J503" s="13" t="s">
        <v>2042</v>
      </c>
      <c r="K503" s="30">
        <v>31700</v>
      </c>
      <c r="L503" s="30">
        <v>198000</v>
      </c>
      <c r="M503" s="13">
        <v>1</v>
      </c>
      <c r="N503" s="13" t="s">
        <v>2042</v>
      </c>
      <c r="O503" s="30">
        <v>770345</v>
      </c>
      <c r="P503" s="30">
        <v>768586</v>
      </c>
      <c r="Q503" s="13">
        <v>1</v>
      </c>
      <c r="R503" s="13" t="s">
        <v>2042</v>
      </c>
      <c r="S503" s="30">
        <v>1706</v>
      </c>
      <c r="T503" s="30">
        <v>1700000</v>
      </c>
      <c r="U503" s="30">
        <v>1046397</v>
      </c>
      <c r="V503" s="30">
        <v>101025018</v>
      </c>
      <c r="W503">
        <f t="shared" si="35"/>
        <v>1</v>
      </c>
      <c r="X503" t="b">
        <f t="shared" si="36"/>
        <v>0</v>
      </c>
      <c r="Y503" t="b">
        <f t="shared" si="37"/>
        <v>0</v>
      </c>
      <c r="Z503" t="b">
        <f t="shared" si="38"/>
        <v>1</v>
      </c>
      <c r="AA503" t="b">
        <f t="shared" si="39"/>
        <v>0</v>
      </c>
    </row>
    <row r="504" spans="1:27" ht="15" thickBot="1">
      <c r="A504" s="13" t="s">
        <v>67</v>
      </c>
      <c r="B504" s="13" t="s">
        <v>1166</v>
      </c>
      <c r="C504" s="13" t="s">
        <v>2011</v>
      </c>
      <c r="D504" s="13">
        <v>1</v>
      </c>
      <c r="E504" s="30">
        <v>12000000</v>
      </c>
      <c r="F504" s="13">
        <v>4</v>
      </c>
      <c r="G504" s="13" t="s">
        <v>762</v>
      </c>
      <c r="H504" s="13" t="s">
        <v>732</v>
      </c>
      <c r="I504" s="13">
        <v>0</v>
      </c>
      <c r="J504" s="15"/>
      <c r="K504" s="33">
        <v>0</v>
      </c>
      <c r="L504" s="33">
        <v>0</v>
      </c>
      <c r="M504" s="13">
        <v>1</v>
      </c>
      <c r="N504" s="13" t="s">
        <v>735</v>
      </c>
      <c r="O504" s="30">
        <v>12937489</v>
      </c>
      <c r="P504" s="30">
        <v>12021476</v>
      </c>
      <c r="Q504" s="13">
        <v>1</v>
      </c>
      <c r="R504" s="13" t="s">
        <v>735</v>
      </c>
      <c r="S504" s="30">
        <v>48</v>
      </c>
      <c r="T504" s="30">
        <v>395000</v>
      </c>
      <c r="U504" s="30">
        <v>3247989</v>
      </c>
      <c r="V504" s="30">
        <v>1158370586</v>
      </c>
      <c r="W504">
        <f t="shared" si="35"/>
        <v>1</v>
      </c>
      <c r="X504" t="b">
        <f t="shared" si="36"/>
        <v>0</v>
      </c>
      <c r="Y504" t="b">
        <f t="shared" si="37"/>
        <v>1</v>
      </c>
      <c r="Z504" t="b">
        <f t="shared" si="38"/>
        <v>0</v>
      </c>
      <c r="AA504" t="b">
        <f t="shared" si="39"/>
        <v>1</v>
      </c>
    </row>
    <row r="505" spans="1:27" ht="15" thickBot="1">
      <c r="A505" s="13" t="s">
        <v>2043</v>
      </c>
      <c r="B505" s="13">
        <v>57</v>
      </c>
      <c r="C505" s="13" t="s">
        <v>2011</v>
      </c>
      <c r="D505" s="13">
        <v>1</v>
      </c>
      <c r="E505" s="30" t="s">
        <v>1166</v>
      </c>
      <c r="F505" s="13">
        <v>2</v>
      </c>
      <c r="G505" s="13" t="s">
        <v>2044</v>
      </c>
      <c r="H505" s="13" t="s">
        <v>2045</v>
      </c>
      <c r="I505" s="13">
        <v>0</v>
      </c>
      <c r="J505" s="15"/>
      <c r="K505" s="33">
        <v>0</v>
      </c>
      <c r="L505" s="33">
        <v>0</v>
      </c>
      <c r="M505" s="13">
        <v>1</v>
      </c>
      <c r="N505" s="13" t="s">
        <v>2046</v>
      </c>
      <c r="O505" s="30">
        <v>754990</v>
      </c>
      <c r="P505" s="30">
        <v>734511</v>
      </c>
      <c r="Q505" s="13">
        <v>1</v>
      </c>
      <c r="R505" s="13" t="s">
        <v>2047</v>
      </c>
      <c r="S505" s="30">
        <v>1446</v>
      </c>
      <c r="T505" s="30">
        <v>51900</v>
      </c>
      <c r="U505" s="30">
        <v>16500</v>
      </c>
      <c r="V505" s="30">
        <v>4840762</v>
      </c>
      <c r="W505">
        <f t="shared" si="35"/>
        <v>1</v>
      </c>
      <c r="X505" t="b">
        <f t="shared" si="36"/>
        <v>0</v>
      </c>
      <c r="Y505" t="b">
        <f t="shared" si="37"/>
        <v>0</v>
      </c>
      <c r="Z505" t="b">
        <f t="shared" si="38"/>
        <v>0</v>
      </c>
      <c r="AA505" t="b">
        <f t="shared" si="39"/>
        <v>0</v>
      </c>
    </row>
    <row r="506" spans="1:27" ht="27.6" thickBot="1">
      <c r="A506" s="13" t="s">
        <v>74</v>
      </c>
      <c r="B506" s="13">
        <v>73</v>
      </c>
      <c r="C506" s="13" t="s">
        <v>2011</v>
      </c>
      <c r="D506" s="13">
        <v>1</v>
      </c>
      <c r="E506" s="30" t="s">
        <v>1166</v>
      </c>
      <c r="F506" s="13">
        <v>4</v>
      </c>
      <c r="G506" s="13" t="s">
        <v>764</v>
      </c>
      <c r="H506" s="13" t="s">
        <v>765</v>
      </c>
      <c r="I506" s="13">
        <v>1</v>
      </c>
      <c r="J506" s="13" t="s">
        <v>767</v>
      </c>
      <c r="K506" s="30">
        <v>527</v>
      </c>
      <c r="L506" s="30">
        <v>138000</v>
      </c>
      <c r="M506" s="13">
        <v>1</v>
      </c>
      <c r="N506" s="13" t="s">
        <v>745</v>
      </c>
      <c r="O506" s="30">
        <v>2472639</v>
      </c>
      <c r="P506" s="30">
        <v>2404850</v>
      </c>
      <c r="Q506" s="13">
        <v>1</v>
      </c>
      <c r="R506" s="13" t="s">
        <v>745</v>
      </c>
      <c r="S506" s="30">
        <v>163</v>
      </c>
      <c r="T506" s="30">
        <v>514000</v>
      </c>
      <c r="U506" s="30">
        <v>334319</v>
      </c>
      <c r="V506" s="30">
        <v>51999785</v>
      </c>
      <c r="W506">
        <f t="shared" si="35"/>
        <v>1</v>
      </c>
      <c r="X506" t="b">
        <f t="shared" si="36"/>
        <v>0</v>
      </c>
      <c r="Y506" t="b">
        <f t="shared" si="37"/>
        <v>1</v>
      </c>
      <c r="Z506" t="b">
        <f t="shared" si="38"/>
        <v>1</v>
      </c>
      <c r="AA506" t="b">
        <f t="shared" si="39"/>
        <v>0</v>
      </c>
    </row>
    <row r="507" spans="1:27" ht="27.6" thickBot="1">
      <c r="A507" s="13" t="s">
        <v>2048</v>
      </c>
      <c r="B507" s="13">
        <v>20</v>
      </c>
      <c r="C507" s="13" t="s">
        <v>2011</v>
      </c>
      <c r="D507" s="13">
        <v>1</v>
      </c>
      <c r="E507" s="30" t="s">
        <v>1166</v>
      </c>
      <c r="F507" s="13">
        <v>1</v>
      </c>
      <c r="G507" s="19" t="s">
        <v>1337</v>
      </c>
      <c r="H507" s="20"/>
      <c r="I507" s="13">
        <v>1</v>
      </c>
      <c r="J507" s="13" t="s">
        <v>2049</v>
      </c>
      <c r="K507" s="30">
        <v>2373</v>
      </c>
      <c r="L507" s="30">
        <v>118000</v>
      </c>
      <c r="M507" s="13">
        <v>1</v>
      </c>
      <c r="N507" s="13" t="s">
        <v>2050</v>
      </c>
      <c r="O507" s="30">
        <v>75907</v>
      </c>
      <c r="P507" s="30">
        <v>76789</v>
      </c>
      <c r="Q507" s="13">
        <v>1</v>
      </c>
      <c r="R507" s="13" t="s">
        <v>2051</v>
      </c>
      <c r="S507" s="30">
        <v>979</v>
      </c>
      <c r="T507" s="30">
        <v>288000</v>
      </c>
      <c r="U507" s="30">
        <v>272457</v>
      </c>
      <c r="V507" s="30">
        <v>34584910</v>
      </c>
      <c r="W507">
        <f t="shared" si="35"/>
        <v>1</v>
      </c>
      <c r="X507" t="b">
        <f t="shared" si="36"/>
        <v>0</v>
      </c>
      <c r="Y507" t="b">
        <f t="shared" si="37"/>
        <v>0</v>
      </c>
      <c r="Z507" t="b">
        <f t="shared" si="38"/>
        <v>0</v>
      </c>
      <c r="AA507" t="b">
        <f t="shared" si="39"/>
        <v>0</v>
      </c>
    </row>
    <row r="508" spans="1:27" ht="15" thickBot="1">
      <c r="A508" s="13" t="s">
        <v>2052</v>
      </c>
      <c r="B508" s="13">
        <v>28</v>
      </c>
      <c r="C508" s="13" t="s">
        <v>2011</v>
      </c>
      <c r="D508" s="13">
        <v>1</v>
      </c>
      <c r="E508" s="30" t="s">
        <v>1166</v>
      </c>
      <c r="F508" s="13">
        <v>2</v>
      </c>
      <c r="G508" s="13" t="s">
        <v>665</v>
      </c>
      <c r="H508" s="13" t="s">
        <v>707</v>
      </c>
      <c r="I508" s="13">
        <v>1</v>
      </c>
      <c r="J508" s="13" t="s">
        <v>2053</v>
      </c>
      <c r="K508" s="30">
        <v>53500</v>
      </c>
      <c r="L508" s="30">
        <v>635000</v>
      </c>
      <c r="M508" s="13">
        <v>1</v>
      </c>
      <c r="N508" s="13" t="s">
        <v>2054</v>
      </c>
      <c r="O508" s="30">
        <v>1587888</v>
      </c>
      <c r="P508" s="30">
        <v>1586353</v>
      </c>
      <c r="Q508" s="13">
        <v>1</v>
      </c>
      <c r="R508" s="13" t="s">
        <v>2055</v>
      </c>
      <c r="S508" s="30">
        <v>50</v>
      </c>
      <c r="T508" s="30">
        <v>5500000</v>
      </c>
      <c r="U508" s="30">
        <v>1072356</v>
      </c>
      <c r="V508" s="30">
        <v>413705800</v>
      </c>
      <c r="W508">
        <f t="shared" si="35"/>
        <v>1</v>
      </c>
      <c r="X508" t="b">
        <f t="shared" si="36"/>
        <v>1</v>
      </c>
      <c r="Y508" t="b">
        <f t="shared" si="37"/>
        <v>1</v>
      </c>
      <c r="Z508" t="b">
        <f t="shared" si="38"/>
        <v>1</v>
      </c>
      <c r="AA508" t="b">
        <f t="shared" si="39"/>
        <v>1</v>
      </c>
    </row>
    <row r="509" spans="1:27" ht="15" thickBot="1">
      <c r="A509" s="13" t="s">
        <v>77</v>
      </c>
      <c r="B509" s="13" t="s">
        <v>1166</v>
      </c>
      <c r="C509" s="13" t="s">
        <v>2011</v>
      </c>
      <c r="D509" s="13">
        <v>1</v>
      </c>
      <c r="E509" s="30">
        <v>100000000</v>
      </c>
      <c r="F509" s="13">
        <v>14</v>
      </c>
      <c r="G509" s="13" t="s">
        <v>2056</v>
      </c>
      <c r="H509" s="13" t="s">
        <v>2057</v>
      </c>
      <c r="I509" s="13">
        <v>1</v>
      </c>
      <c r="J509" s="13" t="s">
        <v>753</v>
      </c>
      <c r="K509" s="30">
        <v>1235</v>
      </c>
      <c r="L509" s="30">
        <v>2270000</v>
      </c>
      <c r="M509" s="13">
        <v>1</v>
      </c>
      <c r="N509" s="13" t="s">
        <v>753</v>
      </c>
      <c r="O509" s="30">
        <v>7151524</v>
      </c>
      <c r="P509" s="30">
        <v>6486135</v>
      </c>
      <c r="Q509" s="13">
        <v>1</v>
      </c>
      <c r="R509" s="13" t="s">
        <v>753</v>
      </c>
      <c r="S509" s="30">
        <v>596</v>
      </c>
      <c r="T509" s="30">
        <v>730000</v>
      </c>
      <c r="U509" s="30">
        <v>871994</v>
      </c>
      <c r="V509" s="30">
        <v>943105786</v>
      </c>
      <c r="W509">
        <f t="shared" si="35"/>
        <v>1</v>
      </c>
      <c r="X509" t="b">
        <f t="shared" si="36"/>
        <v>1</v>
      </c>
      <c r="Y509" t="b">
        <f t="shared" si="37"/>
        <v>1</v>
      </c>
      <c r="Z509" t="b">
        <f t="shared" si="38"/>
        <v>1</v>
      </c>
      <c r="AA509" t="b">
        <f t="shared" si="39"/>
        <v>1</v>
      </c>
    </row>
    <row r="510" spans="1:27" ht="15" thickBot="1">
      <c r="A510" s="13" t="s">
        <v>78</v>
      </c>
      <c r="B510" s="13" t="s">
        <v>1166</v>
      </c>
      <c r="C510" s="13" t="s">
        <v>2011</v>
      </c>
      <c r="D510" s="13">
        <v>0</v>
      </c>
      <c r="E510" s="30" t="s">
        <v>1166</v>
      </c>
      <c r="F510" s="13">
        <v>5</v>
      </c>
      <c r="G510" s="13" t="s">
        <v>707</v>
      </c>
      <c r="H510" s="15"/>
      <c r="I510" s="13">
        <v>0</v>
      </c>
      <c r="J510" s="15"/>
      <c r="K510" s="33">
        <v>0</v>
      </c>
      <c r="L510" s="33">
        <v>0</v>
      </c>
      <c r="M510" s="13">
        <v>1</v>
      </c>
      <c r="N510" s="13" t="s">
        <v>2058</v>
      </c>
      <c r="O510" s="30">
        <v>2656442</v>
      </c>
      <c r="P510" s="30">
        <v>2475804</v>
      </c>
      <c r="Q510" s="13">
        <v>1</v>
      </c>
      <c r="R510" s="13" t="s">
        <v>2059</v>
      </c>
      <c r="S510" s="30">
        <v>75</v>
      </c>
      <c r="T510" s="30">
        <v>208000</v>
      </c>
      <c r="U510" s="30">
        <v>1101522</v>
      </c>
      <c r="V510" s="30">
        <v>987962087</v>
      </c>
      <c r="W510">
        <f t="shared" si="35"/>
        <v>1</v>
      </c>
      <c r="X510" t="b">
        <f t="shared" si="36"/>
        <v>0</v>
      </c>
      <c r="Y510" t="b">
        <f t="shared" si="37"/>
        <v>1</v>
      </c>
      <c r="Z510" t="b">
        <f t="shared" si="38"/>
        <v>0</v>
      </c>
      <c r="AA510" t="b">
        <f t="shared" si="39"/>
        <v>1</v>
      </c>
    </row>
    <row r="511" spans="1:27" ht="15" thickBot="1">
      <c r="A511" s="13" t="s">
        <v>2060</v>
      </c>
      <c r="B511" s="13">
        <v>40</v>
      </c>
      <c r="C511" s="13" t="s">
        <v>2011</v>
      </c>
      <c r="D511" s="13">
        <v>1</v>
      </c>
      <c r="E511" s="30" t="s">
        <v>1166</v>
      </c>
      <c r="F511" s="13">
        <v>1</v>
      </c>
      <c r="G511" s="13" t="s">
        <v>731</v>
      </c>
      <c r="H511" s="13" t="s">
        <v>1297</v>
      </c>
      <c r="I511" s="13">
        <v>1</v>
      </c>
      <c r="J511" s="13" t="s">
        <v>2061</v>
      </c>
      <c r="K511" s="30">
        <v>70600</v>
      </c>
      <c r="L511" s="30">
        <v>2630000</v>
      </c>
      <c r="M511" s="13">
        <v>1</v>
      </c>
      <c r="N511" s="13" t="s">
        <v>2061</v>
      </c>
      <c r="O511" s="30">
        <v>3358088</v>
      </c>
      <c r="P511" s="30">
        <v>3340661</v>
      </c>
      <c r="Q511" s="13">
        <v>1</v>
      </c>
      <c r="R511" s="13" t="s">
        <v>2061</v>
      </c>
      <c r="S511" s="30">
        <v>6261</v>
      </c>
      <c r="T511" s="30">
        <v>5300000</v>
      </c>
      <c r="U511" s="30">
        <v>1687885</v>
      </c>
      <c r="V511" s="30">
        <v>478769074</v>
      </c>
      <c r="W511">
        <f t="shared" si="35"/>
        <v>1</v>
      </c>
      <c r="X511" t="b">
        <f t="shared" si="36"/>
        <v>1</v>
      </c>
      <c r="Y511" t="b">
        <f t="shared" si="37"/>
        <v>1</v>
      </c>
      <c r="Z511" t="b">
        <f t="shared" si="38"/>
        <v>1</v>
      </c>
      <c r="AA511" t="b">
        <f t="shared" si="39"/>
        <v>1</v>
      </c>
    </row>
    <row r="512" spans="1:27" ht="15" thickBot="1">
      <c r="A512" s="13" t="s">
        <v>325</v>
      </c>
      <c r="B512" s="13" t="s">
        <v>1166</v>
      </c>
      <c r="C512" s="13" t="s">
        <v>2011</v>
      </c>
      <c r="D512" s="13">
        <v>1</v>
      </c>
      <c r="E512" s="30">
        <v>30000000</v>
      </c>
      <c r="F512" s="13">
        <v>7</v>
      </c>
      <c r="G512" s="13" t="s">
        <v>702</v>
      </c>
      <c r="H512" s="13" t="s">
        <v>2062</v>
      </c>
      <c r="I512" s="13">
        <v>1</v>
      </c>
      <c r="J512" s="13" t="s">
        <v>2063</v>
      </c>
      <c r="K512" s="30">
        <v>3504</v>
      </c>
      <c r="L512" s="30">
        <v>587000</v>
      </c>
      <c r="M512" s="13">
        <v>1</v>
      </c>
      <c r="N512" s="13" t="s">
        <v>2063</v>
      </c>
      <c r="O512" s="30">
        <v>1467387</v>
      </c>
      <c r="P512" s="30">
        <v>1304077</v>
      </c>
      <c r="Q512" s="13">
        <v>0</v>
      </c>
      <c r="R512" s="15"/>
      <c r="S512" s="33">
        <v>0</v>
      </c>
      <c r="T512" s="33">
        <v>0</v>
      </c>
      <c r="U512" s="30">
        <v>238532</v>
      </c>
      <c r="V512" s="30">
        <v>187791879</v>
      </c>
      <c r="W512">
        <f t="shared" si="35"/>
        <v>1</v>
      </c>
      <c r="X512" t="b">
        <f t="shared" si="36"/>
        <v>1</v>
      </c>
      <c r="Y512" t="b">
        <f t="shared" si="37"/>
        <v>1</v>
      </c>
      <c r="Z512" t="b">
        <f t="shared" si="38"/>
        <v>0</v>
      </c>
      <c r="AA512" t="b">
        <f t="shared" si="39"/>
        <v>1</v>
      </c>
    </row>
    <row r="513" spans="1:27" ht="27.6" thickBot="1">
      <c r="A513" s="13" t="s">
        <v>2064</v>
      </c>
      <c r="B513" s="13">
        <v>23</v>
      </c>
      <c r="C513" s="13" t="s">
        <v>2011</v>
      </c>
      <c r="D513" s="13">
        <v>1</v>
      </c>
      <c r="E513" s="30" t="s">
        <v>1166</v>
      </c>
      <c r="F513" s="13">
        <v>1</v>
      </c>
      <c r="G513" s="13" t="s">
        <v>664</v>
      </c>
      <c r="H513" s="15"/>
      <c r="I513" s="13">
        <v>0</v>
      </c>
      <c r="J513" s="15"/>
      <c r="K513" s="33">
        <v>0</v>
      </c>
      <c r="L513" s="33">
        <v>0</v>
      </c>
      <c r="M513" s="13">
        <v>1</v>
      </c>
      <c r="N513" s="13" t="s">
        <v>2065</v>
      </c>
      <c r="O513" s="30">
        <v>3767</v>
      </c>
      <c r="P513" s="30">
        <v>3844</v>
      </c>
      <c r="Q513" s="13">
        <v>1</v>
      </c>
      <c r="R513" s="13" t="s">
        <v>2066</v>
      </c>
      <c r="S513" s="30">
        <v>55</v>
      </c>
      <c r="T513" s="30">
        <v>159000</v>
      </c>
      <c r="U513" s="30">
        <v>64501</v>
      </c>
      <c r="V513" s="30">
        <v>12290867</v>
      </c>
      <c r="W513">
        <f t="shared" si="35"/>
        <v>1</v>
      </c>
      <c r="X513" t="b">
        <f t="shared" si="36"/>
        <v>0</v>
      </c>
      <c r="Y513" t="b">
        <f t="shared" si="37"/>
        <v>0</v>
      </c>
      <c r="Z513" t="b">
        <f t="shared" si="38"/>
        <v>0</v>
      </c>
      <c r="AA513" t="b">
        <f t="shared" si="39"/>
        <v>0</v>
      </c>
    </row>
    <row r="514" spans="1:27" ht="27.6" thickBot="1">
      <c r="A514" s="13" t="s">
        <v>2067</v>
      </c>
      <c r="B514" s="13">
        <v>25</v>
      </c>
      <c r="C514" s="13" t="s">
        <v>2011</v>
      </c>
      <c r="D514" s="13">
        <v>1</v>
      </c>
      <c r="E514" s="30" t="s">
        <v>1166</v>
      </c>
      <c r="F514" s="13">
        <v>3</v>
      </c>
      <c r="G514" s="19" t="s">
        <v>2068</v>
      </c>
      <c r="H514" s="20"/>
      <c r="I514" s="13">
        <v>1</v>
      </c>
      <c r="J514" s="13" t="s">
        <v>2069</v>
      </c>
      <c r="K514" s="30">
        <v>10400</v>
      </c>
      <c r="L514" s="30">
        <v>2210000</v>
      </c>
      <c r="M514" s="13">
        <v>1</v>
      </c>
      <c r="N514" s="13" t="s">
        <v>2070</v>
      </c>
      <c r="O514" s="30">
        <v>839920</v>
      </c>
      <c r="P514" s="30">
        <v>832989</v>
      </c>
      <c r="Q514" s="13">
        <v>1</v>
      </c>
      <c r="R514" s="13" t="s">
        <v>2071</v>
      </c>
      <c r="S514" s="30">
        <v>697</v>
      </c>
      <c r="T514" s="30">
        <v>826000</v>
      </c>
      <c r="U514" s="30">
        <v>255697</v>
      </c>
      <c r="V514" s="30">
        <v>60880896</v>
      </c>
      <c r="W514">
        <f t="shared" si="35"/>
        <v>1</v>
      </c>
      <c r="X514" t="b">
        <f t="shared" si="36"/>
        <v>1</v>
      </c>
      <c r="Y514" t="b">
        <f t="shared" si="37"/>
        <v>0</v>
      </c>
      <c r="Z514" t="b">
        <f t="shared" si="38"/>
        <v>1</v>
      </c>
      <c r="AA514" t="b">
        <f t="shared" si="39"/>
        <v>0</v>
      </c>
    </row>
    <row r="515" spans="1:27" ht="27.6" thickBot="1">
      <c r="A515" s="13" t="s">
        <v>350</v>
      </c>
      <c r="B515" s="13" t="s">
        <v>1166</v>
      </c>
      <c r="C515" s="13" t="s">
        <v>2011</v>
      </c>
      <c r="D515" s="13">
        <v>1</v>
      </c>
      <c r="E515" s="30" t="s">
        <v>1166</v>
      </c>
      <c r="F515" s="13">
        <v>4</v>
      </c>
      <c r="G515" s="13" t="s">
        <v>725</v>
      </c>
      <c r="H515" s="13" t="s">
        <v>1310</v>
      </c>
      <c r="I515" s="13">
        <v>1</v>
      </c>
      <c r="J515" s="13" t="s">
        <v>2072</v>
      </c>
      <c r="K515" s="30">
        <v>4909</v>
      </c>
      <c r="L515" s="30">
        <v>138000</v>
      </c>
      <c r="M515" s="13">
        <v>1</v>
      </c>
      <c r="N515" s="13" t="s">
        <v>2073</v>
      </c>
      <c r="O515" s="30">
        <v>368248</v>
      </c>
      <c r="P515" s="30">
        <v>356374</v>
      </c>
      <c r="Q515" s="13">
        <v>1</v>
      </c>
      <c r="R515" s="13" t="s">
        <v>2073</v>
      </c>
      <c r="S515" s="30">
        <v>1220</v>
      </c>
      <c r="T515" s="30">
        <v>190000</v>
      </c>
      <c r="U515" s="30">
        <v>178680</v>
      </c>
      <c r="V515" s="30">
        <v>95766494</v>
      </c>
      <c r="W515">
        <f t="shared" ref="W515:W578" si="40">IF(U515&lt;&gt;"",1,0)</f>
        <v>1</v>
      </c>
      <c r="X515" t="b">
        <f t="shared" ref="X515:X578" si="41">IF(L515&gt;=$AD$4,TRUE,FALSE)</f>
        <v>0</v>
      </c>
      <c r="Y515" t="b">
        <f t="shared" ref="Y515:Y578" si="42">IF(P515&gt;=$AD$5,TRUE,FALSE)</f>
        <v>0</v>
      </c>
      <c r="Z515" t="b">
        <f t="shared" ref="Z515:Z578" si="43">IF(T515&gt;=$AD$6,TRUE,FALSE)</f>
        <v>0</v>
      </c>
      <c r="AA515" t="b">
        <f t="shared" ref="AA515:AA578" si="44">IF(V515&gt;=$AD$7,TRUE,FALSE)</f>
        <v>0</v>
      </c>
    </row>
    <row r="516" spans="1:27" ht="27.6" thickBot="1">
      <c r="A516" s="13" t="s">
        <v>354</v>
      </c>
      <c r="B516" s="13" t="s">
        <v>1166</v>
      </c>
      <c r="C516" s="13" t="s">
        <v>2011</v>
      </c>
      <c r="D516" s="13">
        <v>1</v>
      </c>
      <c r="E516" s="30" t="s">
        <v>1166</v>
      </c>
      <c r="F516" s="13">
        <v>3</v>
      </c>
      <c r="G516" s="13" t="s">
        <v>1183</v>
      </c>
      <c r="H516" s="13" t="s">
        <v>690</v>
      </c>
      <c r="I516" s="13">
        <v>1</v>
      </c>
      <c r="J516" s="13" t="s">
        <v>2074</v>
      </c>
      <c r="K516" s="30">
        <v>5329</v>
      </c>
      <c r="L516" s="30">
        <v>991000</v>
      </c>
      <c r="M516" s="13">
        <v>1</v>
      </c>
      <c r="N516" s="13" t="s">
        <v>2074</v>
      </c>
      <c r="O516" s="30">
        <v>4406066</v>
      </c>
      <c r="P516" s="30">
        <v>4147165</v>
      </c>
      <c r="Q516" s="13">
        <v>1</v>
      </c>
      <c r="R516" s="13" t="s">
        <v>2074</v>
      </c>
      <c r="S516" s="30">
        <v>954</v>
      </c>
      <c r="T516" s="30">
        <v>472000</v>
      </c>
      <c r="U516" s="30">
        <v>2117347</v>
      </c>
      <c r="V516" s="30">
        <v>1012004710</v>
      </c>
      <c r="W516">
        <f t="shared" si="40"/>
        <v>1</v>
      </c>
      <c r="X516" t="b">
        <f t="shared" si="41"/>
        <v>1</v>
      </c>
      <c r="Y516" t="b">
        <f t="shared" si="42"/>
        <v>1</v>
      </c>
      <c r="Z516" t="b">
        <f t="shared" si="43"/>
        <v>1</v>
      </c>
      <c r="AA516" t="b">
        <f t="shared" si="44"/>
        <v>1</v>
      </c>
    </row>
    <row r="517" spans="1:27" ht="27.6" thickBot="1">
      <c r="A517" s="13" t="s">
        <v>2075</v>
      </c>
      <c r="B517" s="13">
        <v>26</v>
      </c>
      <c r="C517" s="13" t="s">
        <v>2011</v>
      </c>
      <c r="D517" s="13">
        <v>1</v>
      </c>
      <c r="E517" s="30" t="s">
        <v>1166</v>
      </c>
      <c r="F517" s="13">
        <v>2</v>
      </c>
      <c r="G517" s="13" t="s">
        <v>1338</v>
      </c>
      <c r="H517" s="13" t="s">
        <v>1155</v>
      </c>
      <c r="I517" s="13">
        <v>1</v>
      </c>
      <c r="J517" s="13" t="s">
        <v>2076</v>
      </c>
      <c r="K517" s="30">
        <v>13100</v>
      </c>
      <c r="L517" s="30">
        <v>732000</v>
      </c>
      <c r="M517" s="13">
        <v>1</v>
      </c>
      <c r="N517" s="13" t="s">
        <v>2077</v>
      </c>
      <c r="O517" s="30">
        <v>698342</v>
      </c>
      <c r="P517" s="30">
        <v>689067</v>
      </c>
      <c r="Q517" s="13">
        <v>1</v>
      </c>
      <c r="R517" s="13" t="s">
        <v>2078</v>
      </c>
      <c r="S517" s="30">
        <v>1637</v>
      </c>
      <c r="T517" s="30">
        <v>787000</v>
      </c>
      <c r="U517" s="30">
        <v>1429090</v>
      </c>
      <c r="V517" s="30">
        <v>801880310</v>
      </c>
      <c r="W517">
        <f t="shared" si="40"/>
        <v>1</v>
      </c>
      <c r="X517" t="b">
        <f t="shared" si="41"/>
        <v>1</v>
      </c>
      <c r="Y517" t="b">
        <f t="shared" si="42"/>
        <v>0</v>
      </c>
      <c r="Z517" t="b">
        <f t="shared" si="43"/>
        <v>1</v>
      </c>
      <c r="AA517" t="b">
        <f t="shared" si="44"/>
        <v>1</v>
      </c>
    </row>
    <row r="518" spans="1:27" ht="27.6" thickBot="1">
      <c r="A518" s="13" t="s">
        <v>2079</v>
      </c>
      <c r="B518" s="13">
        <v>31</v>
      </c>
      <c r="C518" s="13" t="s">
        <v>2011</v>
      </c>
      <c r="D518" s="13">
        <v>1</v>
      </c>
      <c r="E518" s="30" t="s">
        <v>1166</v>
      </c>
      <c r="F518" s="13">
        <v>2</v>
      </c>
      <c r="G518" s="13" t="s">
        <v>2080</v>
      </c>
      <c r="H518" s="13" t="s">
        <v>2081</v>
      </c>
      <c r="I518" s="13">
        <v>0</v>
      </c>
      <c r="J518" s="15"/>
      <c r="K518" s="33">
        <v>0</v>
      </c>
      <c r="L518" s="33">
        <v>0</v>
      </c>
      <c r="M518" s="13">
        <v>1</v>
      </c>
      <c r="N518" s="13" t="s">
        <v>2082</v>
      </c>
      <c r="O518" s="30">
        <v>403808</v>
      </c>
      <c r="P518" s="30">
        <v>404027</v>
      </c>
      <c r="Q518" s="13">
        <v>0</v>
      </c>
      <c r="R518" s="15"/>
      <c r="S518" s="33">
        <v>0</v>
      </c>
      <c r="T518" s="33">
        <v>0</v>
      </c>
      <c r="U518" s="30">
        <v>238647</v>
      </c>
      <c r="V518" s="30">
        <v>92307658</v>
      </c>
      <c r="W518">
        <f t="shared" si="40"/>
        <v>1</v>
      </c>
      <c r="X518" t="b">
        <f t="shared" si="41"/>
        <v>0</v>
      </c>
      <c r="Y518" t="b">
        <f t="shared" si="42"/>
        <v>0</v>
      </c>
      <c r="Z518" t="b">
        <f t="shared" si="43"/>
        <v>0</v>
      </c>
      <c r="AA518" t="b">
        <f t="shared" si="44"/>
        <v>0</v>
      </c>
    </row>
    <row r="519" spans="1:27" ht="27.6" thickBot="1">
      <c r="A519" s="13" t="s">
        <v>2083</v>
      </c>
      <c r="B519" s="13">
        <v>15</v>
      </c>
      <c r="C519" s="13" t="s">
        <v>2011</v>
      </c>
      <c r="D519" s="13">
        <v>1</v>
      </c>
      <c r="E519" s="30" t="s">
        <v>1166</v>
      </c>
      <c r="F519" s="13">
        <v>1</v>
      </c>
      <c r="G519" s="13" t="s">
        <v>664</v>
      </c>
      <c r="H519" s="15"/>
      <c r="I519" s="13">
        <v>1</v>
      </c>
      <c r="J519" s="13" t="s">
        <v>2084</v>
      </c>
      <c r="K519" s="30">
        <v>3962</v>
      </c>
      <c r="L519" s="30">
        <v>306000</v>
      </c>
      <c r="M519" s="13">
        <v>1</v>
      </c>
      <c r="N519" s="13" t="s">
        <v>2085</v>
      </c>
      <c r="O519" s="30">
        <v>1089297</v>
      </c>
      <c r="P519" s="30">
        <v>1117907</v>
      </c>
      <c r="Q519" s="13">
        <v>1</v>
      </c>
      <c r="R519" s="13" t="s">
        <v>2086</v>
      </c>
      <c r="S519" s="30">
        <v>499</v>
      </c>
      <c r="T519" s="30">
        <v>3100000</v>
      </c>
      <c r="U519" s="30">
        <v>3098738</v>
      </c>
      <c r="V519" s="30">
        <v>321752459</v>
      </c>
      <c r="W519">
        <f t="shared" si="40"/>
        <v>1</v>
      </c>
      <c r="X519" t="b">
        <f t="shared" si="41"/>
        <v>1</v>
      </c>
      <c r="Y519" t="b">
        <f t="shared" si="42"/>
        <v>1</v>
      </c>
      <c r="Z519" t="b">
        <f t="shared" si="43"/>
        <v>1</v>
      </c>
      <c r="AA519" t="b">
        <f t="shared" si="44"/>
        <v>1</v>
      </c>
    </row>
    <row r="520" spans="1:27" ht="15" thickBot="1">
      <c r="A520" s="13" t="s">
        <v>2087</v>
      </c>
      <c r="B520" s="13" t="s">
        <v>1166</v>
      </c>
      <c r="C520" s="13" t="s">
        <v>2011</v>
      </c>
      <c r="D520" s="13">
        <v>1</v>
      </c>
      <c r="E520" s="30" t="s">
        <v>1166</v>
      </c>
      <c r="F520" s="13">
        <v>2</v>
      </c>
      <c r="G520" s="13" t="s">
        <v>737</v>
      </c>
      <c r="H520" s="13" t="s">
        <v>723</v>
      </c>
      <c r="I520" s="13">
        <v>1</v>
      </c>
      <c r="J520" s="13" t="s">
        <v>2088</v>
      </c>
      <c r="K520" s="30">
        <v>3378</v>
      </c>
      <c r="L520" s="30">
        <v>1200000</v>
      </c>
      <c r="M520" s="13">
        <v>1</v>
      </c>
      <c r="N520" s="13" t="s">
        <v>2089</v>
      </c>
      <c r="O520" s="30">
        <v>839628</v>
      </c>
      <c r="P520" s="30">
        <v>824766</v>
      </c>
      <c r="Q520" s="13">
        <v>1</v>
      </c>
      <c r="R520" s="13" t="s">
        <v>2089</v>
      </c>
      <c r="S520" s="30">
        <v>587</v>
      </c>
      <c r="T520" s="30">
        <v>1000000</v>
      </c>
      <c r="U520" s="30">
        <v>380935</v>
      </c>
      <c r="V520" s="30">
        <v>142188763</v>
      </c>
      <c r="W520">
        <f t="shared" si="40"/>
        <v>1</v>
      </c>
      <c r="X520" t="b">
        <f t="shared" si="41"/>
        <v>1</v>
      </c>
      <c r="Y520" t="b">
        <f t="shared" si="42"/>
        <v>0</v>
      </c>
      <c r="Z520" t="b">
        <f t="shared" si="43"/>
        <v>1</v>
      </c>
      <c r="AA520" t="b">
        <f t="shared" si="44"/>
        <v>0</v>
      </c>
    </row>
    <row r="521" spans="1:27" ht="15" thickBot="1">
      <c r="A521" s="13" t="s">
        <v>2090</v>
      </c>
      <c r="B521" s="13">
        <v>25</v>
      </c>
      <c r="C521" s="13" t="s">
        <v>2011</v>
      </c>
      <c r="D521" s="13">
        <v>1</v>
      </c>
      <c r="E521" s="30" t="s">
        <v>1166</v>
      </c>
      <c r="F521" s="13">
        <v>1</v>
      </c>
      <c r="G521" s="13" t="s">
        <v>723</v>
      </c>
      <c r="H521" s="13" t="s">
        <v>664</v>
      </c>
      <c r="I521" s="13">
        <v>1</v>
      </c>
      <c r="J521" s="13" t="s">
        <v>2091</v>
      </c>
      <c r="K521" s="30">
        <v>5489</v>
      </c>
      <c r="L521" s="30">
        <v>33400000</v>
      </c>
      <c r="M521" s="13">
        <v>1</v>
      </c>
      <c r="N521" s="13" t="s">
        <v>2092</v>
      </c>
      <c r="O521" s="30">
        <v>14507554</v>
      </c>
      <c r="P521" s="30">
        <v>14051362</v>
      </c>
      <c r="Q521" s="13">
        <v>1</v>
      </c>
      <c r="R521" s="13" t="s">
        <v>2092</v>
      </c>
      <c r="S521" s="30">
        <v>481</v>
      </c>
      <c r="T521" s="30">
        <v>24200000</v>
      </c>
      <c r="U521" s="30">
        <v>4143380</v>
      </c>
      <c r="V521" s="30">
        <v>815984926</v>
      </c>
      <c r="W521">
        <f t="shared" si="40"/>
        <v>1</v>
      </c>
      <c r="X521" t="b">
        <f t="shared" si="41"/>
        <v>1</v>
      </c>
      <c r="Y521" t="b">
        <f t="shared" si="42"/>
        <v>1</v>
      </c>
      <c r="Z521" t="b">
        <f t="shared" si="43"/>
        <v>1</v>
      </c>
      <c r="AA521" t="b">
        <f t="shared" si="44"/>
        <v>1</v>
      </c>
    </row>
    <row r="522" spans="1:27" ht="15" thickBot="1">
      <c r="A522" s="13" t="s">
        <v>378</v>
      </c>
      <c r="B522" s="13">
        <v>29</v>
      </c>
      <c r="C522" s="13" t="s">
        <v>2011</v>
      </c>
      <c r="D522" s="13">
        <v>1</v>
      </c>
      <c r="E522" s="30" t="s">
        <v>1166</v>
      </c>
      <c r="F522" s="13">
        <v>2</v>
      </c>
      <c r="G522" s="13" t="s">
        <v>1337</v>
      </c>
      <c r="H522" s="13" t="s">
        <v>697</v>
      </c>
      <c r="I522" s="13">
        <v>1</v>
      </c>
      <c r="J522" s="13" t="s">
        <v>378</v>
      </c>
      <c r="K522" s="30">
        <v>3646</v>
      </c>
      <c r="L522" s="30">
        <v>778000</v>
      </c>
      <c r="M522" s="13">
        <v>1</v>
      </c>
      <c r="N522" s="13" t="s">
        <v>2093</v>
      </c>
      <c r="O522" s="30">
        <v>1570536</v>
      </c>
      <c r="P522" s="30">
        <v>1551315</v>
      </c>
      <c r="Q522" s="13">
        <v>1</v>
      </c>
      <c r="R522" s="13" t="s">
        <v>2094</v>
      </c>
      <c r="S522" s="30">
        <v>468</v>
      </c>
      <c r="T522" s="30">
        <v>1200000</v>
      </c>
      <c r="U522" s="30">
        <v>2305464</v>
      </c>
      <c r="V522" s="30">
        <v>1117573652</v>
      </c>
      <c r="W522">
        <f t="shared" si="40"/>
        <v>1</v>
      </c>
      <c r="X522" t="b">
        <f t="shared" si="41"/>
        <v>1</v>
      </c>
      <c r="Y522" t="b">
        <f t="shared" si="42"/>
        <v>1</v>
      </c>
      <c r="Z522" t="b">
        <f t="shared" si="43"/>
        <v>1</v>
      </c>
      <c r="AA522" t="b">
        <f t="shared" si="44"/>
        <v>1</v>
      </c>
    </row>
    <row r="523" spans="1:27" ht="27.6" thickBot="1">
      <c r="A523" s="13" t="s">
        <v>2095</v>
      </c>
      <c r="B523" s="13">
        <v>43</v>
      </c>
      <c r="C523" s="13" t="s">
        <v>2011</v>
      </c>
      <c r="D523" s="13">
        <v>1</v>
      </c>
      <c r="E523" s="30" t="s">
        <v>1166</v>
      </c>
      <c r="F523" s="13">
        <v>3</v>
      </c>
      <c r="G523" s="13" t="s">
        <v>709</v>
      </c>
      <c r="H523" s="13" t="s">
        <v>690</v>
      </c>
      <c r="I523" s="13">
        <v>1</v>
      </c>
      <c r="J523" s="13" t="s">
        <v>2096</v>
      </c>
      <c r="K523" s="30">
        <v>226</v>
      </c>
      <c r="L523" s="30">
        <v>2520</v>
      </c>
      <c r="M523" s="13">
        <v>1</v>
      </c>
      <c r="N523" s="13" t="s">
        <v>2097</v>
      </c>
      <c r="O523" s="30">
        <v>1577664</v>
      </c>
      <c r="P523" s="30">
        <v>1531758</v>
      </c>
      <c r="Q523" s="13">
        <v>1</v>
      </c>
      <c r="R523" s="13" t="s">
        <v>2098</v>
      </c>
      <c r="S523" s="30">
        <v>718</v>
      </c>
      <c r="T523" s="30">
        <v>201000</v>
      </c>
      <c r="U523" s="30">
        <v>359951</v>
      </c>
      <c r="V523" s="30">
        <v>123603007</v>
      </c>
      <c r="W523">
        <f t="shared" si="40"/>
        <v>1</v>
      </c>
      <c r="X523" t="b">
        <f t="shared" si="41"/>
        <v>0</v>
      </c>
      <c r="Y523" t="b">
        <f t="shared" si="42"/>
        <v>1</v>
      </c>
      <c r="Z523" t="b">
        <f t="shared" si="43"/>
        <v>0</v>
      </c>
      <c r="AA523" t="b">
        <f t="shared" si="44"/>
        <v>0</v>
      </c>
    </row>
    <row r="524" spans="1:27" ht="27.6" thickBot="1">
      <c r="A524" s="13" t="s">
        <v>2099</v>
      </c>
      <c r="B524" s="13">
        <v>31</v>
      </c>
      <c r="C524" s="13" t="s">
        <v>2011</v>
      </c>
      <c r="D524" s="13">
        <v>1</v>
      </c>
      <c r="E524" s="30" t="s">
        <v>1166</v>
      </c>
      <c r="F524" s="13">
        <v>4</v>
      </c>
      <c r="G524" s="13" t="s">
        <v>664</v>
      </c>
      <c r="H524" s="13" t="s">
        <v>707</v>
      </c>
      <c r="I524" s="13">
        <v>1</v>
      </c>
      <c r="J524" s="13" t="s">
        <v>2100</v>
      </c>
      <c r="K524" s="30">
        <v>16700</v>
      </c>
      <c r="L524" s="30">
        <v>2210000</v>
      </c>
      <c r="M524" s="13">
        <v>1</v>
      </c>
      <c r="N524" s="13" t="s">
        <v>2101</v>
      </c>
      <c r="O524" s="30">
        <v>2111651</v>
      </c>
      <c r="P524" s="30">
        <v>2037495</v>
      </c>
      <c r="Q524" s="13">
        <v>1</v>
      </c>
      <c r="R524" s="13" t="s">
        <v>2102</v>
      </c>
      <c r="S524" s="30">
        <v>15</v>
      </c>
      <c r="T524" s="30">
        <v>617</v>
      </c>
      <c r="U524" s="30">
        <v>3923537</v>
      </c>
      <c r="V524" s="30">
        <v>1677958599</v>
      </c>
      <c r="W524">
        <f t="shared" si="40"/>
        <v>1</v>
      </c>
      <c r="X524" t="b">
        <f t="shared" si="41"/>
        <v>1</v>
      </c>
      <c r="Y524" t="b">
        <f t="shared" si="42"/>
        <v>1</v>
      </c>
      <c r="Z524" t="b">
        <f t="shared" si="43"/>
        <v>0</v>
      </c>
      <c r="AA524" t="b">
        <f t="shared" si="44"/>
        <v>1</v>
      </c>
    </row>
    <row r="525" spans="1:27" ht="27.6" thickBot="1">
      <c r="A525" s="13" t="s">
        <v>2103</v>
      </c>
      <c r="B525" s="13">
        <v>71</v>
      </c>
      <c r="C525" s="13" t="s">
        <v>2011</v>
      </c>
      <c r="D525" s="13">
        <v>1</v>
      </c>
      <c r="E525" s="30" t="s">
        <v>1166</v>
      </c>
      <c r="F525" s="13">
        <v>18</v>
      </c>
      <c r="G525" s="13" t="s">
        <v>709</v>
      </c>
      <c r="H525" s="13" t="s">
        <v>664</v>
      </c>
      <c r="I525" s="13">
        <v>1</v>
      </c>
      <c r="J525" s="13" t="s">
        <v>2104</v>
      </c>
      <c r="K525" s="30">
        <v>697</v>
      </c>
      <c r="L525" s="30">
        <v>39000</v>
      </c>
      <c r="M525" s="13">
        <v>1</v>
      </c>
      <c r="N525" s="13" t="s">
        <v>2105</v>
      </c>
      <c r="O525" s="30">
        <v>253037</v>
      </c>
      <c r="P525" s="30">
        <v>247476</v>
      </c>
      <c r="Q525" s="13">
        <v>1</v>
      </c>
      <c r="R525" s="13" t="s">
        <v>2106</v>
      </c>
      <c r="S525" s="30">
        <v>285</v>
      </c>
      <c r="T525" s="30">
        <v>44100</v>
      </c>
      <c r="U525" s="30">
        <v>231615</v>
      </c>
      <c r="V525" s="30">
        <v>206467611</v>
      </c>
      <c r="W525">
        <f t="shared" si="40"/>
        <v>1</v>
      </c>
      <c r="X525" t="b">
        <f t="shared" si="41"/>
        <v>0</v>
      </c>
      <c r="Y525" t="b">
        <f t="shared" si="42"/>
        <v>0</v>
      </c>
      <c r="Z525" t="b">
        <f t="shared" si="43"/>
        <v>0</v>
      </c>
      <c r="AA525" t="b">
        <f t="shared" si="44"/>
        <v>1</v>
      </c>
    </row>
    <row r="526" spans="1:27" ht="15" thickBot="1">
      <c r="A526" s="13" t="s">
        <v>2107</v>
      </c>
      <c r="B526" s="13">
        <v>27</v>
      </c>
      <c r="C526" s="13" t="s">
        <v>2011</v>
      </c>
      <c r="D526" s="13">
        <v>1</v>
      </c>
      <c r="E526" s="30" t="s">
        <v>1166</v>
      </c>
      <c r="F526" s="13">
        <v>3</v>
      </c>
      <c r="G526" s="13" t="s">
        <v>2108</v>
      </c>
      <c r="H526" s="15"/>
      <c r="I526" s="13">
        <v>1</v>
      </c>
      <c r="J526" s="13" t="s">
        <v>2109</v>
      </c>
      <c r="K526" s="30">
        <v>11800</v>
      </c>
      <c r="L526" s="30">
        <v>234000</v>
      </c>
      <c r="M526" s="13">
        <v>1</v>
      </c>
      <c r="N526" s="13" t="s">
        <v>2109</v>
      </c>
      <c r="O526" s="30">
        <v>59025</v>
      </c>
      <c r="P526" s="30">
        <v>59356</v>
      </c>
      <c r="Q526" s="13">
        <v>1</v>
      </c>
      <c r="R526" s="13" t="s">
        <v>2109</v>
      </c>
      <c r="S526" s="30">
        <v>58</v>
      </c>
      <c r="T526" s="30">
        <v>721000</v>
      </c>
      <c r="U526" s="30">
        <v>1665</v>
      </c>
      <c r="V526" s="33">
        <v>0</v>
      </c>
      <c r="W526">
        <f t="shared" si="40"/>
        <v>1</v>
      </c>
      <c r="X526" t="b">
        <f t="shared" si="41"/>
        <v>1</v>
      </c>
      <c r="Y526" t="b">
        <f t="shared" si="42"/>
        <v>0</v>
      </c>
      <c r="Z526" t="b">
        <f t="shared" si="43"/>
        <v>1</v>
      </c>
      <c r="AA526" t="b">
        <f t="shared" si="44"/>
        <v>0</v>
      </c>
    </row>
    <row r="527" spans="1:27" ht="15" thickBot="1">
      <c r="A527" s="13" t="s">
        <v>409</v>
      </c>
      <c r="B527" s="13">
        <v>40</v>
      </c>
      <c r="C527" s="13" t="s">
        <v>2011</v>
      </c>
      <c r="D527" s="13">
        <v>1</v>
      </c>
      <c r="E527" s="30" t="s">
        <v>1166</v>
      </c>
      <c r="F527" s="13">
        <v>6</v>
      </c>
      <c r="G527" s="13" t="s">
        <v>707</v>
      </c>
      <c r="H527" s="13" t="s">
        <v>697</v>
      </c>
      <c r="I527" s="13">
        <v>1</v>
      </c>
      <c r="J527" s="13" t="s">
        <v>2110</v>
      </c>
      <c r="K527" s="30">
        <v>13300</v>
      </c>
      <c r="L527" s="30">
        <v>12700000</v>
      </c>
      <c r="M527" s="13">
        <v>1</v>
      </c>
      <c r="N527" s="13" t="s">
        <v>2110</v>
      </c>
      <c r="O527" s="30">
        <v>9101046</v>
      </c>
      <c r="P527" s="30">
        <v>8798435</v>
      </c>
      <c r="Q527" s="13">
        <v>1</v>
      </c>
      <c r="R527" s="13" t="s">
        <v>2110</v>
      </c>
      <c r="S527" s="30">
        <v>1613</v>
      </c>
      <c r="T527" s="30">
        <v>10400000</v>
      </c>
      <c r="U527" s="30">
        <v>5278455</v>
      </c>
      <c r="V527" s="30">
        <v>2366764868</v>
      </c>
      <c r="W527">
        <f t="shared" si="40"/>
        <v>1</v>
      </c>
      <c r="X527" t="b">
        <f t="shared" si="41"/>
        <v>1</v>
      </c>
      <c r="Y527" t="b">
        <f t="shared" si="42"/>
        <v>1</v>
      </c>
      <c r="Z527" t="b">
        <f t="shared" si="43"/>
        <v>1</v>
      </c>
      <c r="AA527" t="b">
        <f t="shared" si="44"/>
        <v>1</v>
      </c>
    </row>
    <row r="528" spans="1:27" ht="27.6" thickBot="1">
      <c r="A528" s="13" t="s">
        <v>122</v>
      </c>
      <c r="B528" s="13">
        <v>41</v>
      </c>
      <c r="C528" s="13" t="s">
        <v>2011</v>
      </c>
      <c r="D528" s="13">
        <v>1</v>
      </c>
      <c r="E528" s="30">
        <v>20000000</v>
      </c>
      <c r="F528" s="13">
        <v>7</v>
      </c>
      <c r="G528" s="13" t="s">
        <v>664</v>
      </c>
      <c r="H528" s="13" t="s">
        <v>690</v>
      </c>
      <c r="I528" s="13">
        <v>1</v>
      </c>
      <c r="J528" s="13" t="s">
        <v>804</v>
      </c>
      <c r="K528" s="30">
        <v>2722</v>
      </c>
      <c r="L528" s="30">
        <v>1470000</v>
      </c>
      <c r="M528" s="13">
        <v>1</v>
      </c>
      <c r="N528" s="13" t="s">
        <v>804</v>
      </c>
      <c r="O528" s="30">
        <v>6770543</v>
      </c>
      <c r="P528" s="30">
        <v>6371960</v>
      </c>
      <c r="Q528" s="13">
        <v>1</v>
      </c>
      <c r="R528" s="13" t="s">
        <v>804</v>
      </c>
      <c r="S528" s="30">
        <v>1372</v>
      </c>
      <c r="T528" s="30">
        <v>4300000</v>
      </c>
      <c r="U528" s="30">
        <v>1499832</v>
      </c>
      <c r="V528" s="30">
        <v>684530870</v>
      </c>
      <c r="W528">
        <f t="shared" si="40"/>
        <v>1</v>
      </c>
      <c r="X528" t="b">
        <f t="shared" si="41"/>
        <v>1</v>
      </c>
      <c r="Y528" t="b">
        <f t="shared" si="42"/>
        <v>1</v>
      </c>
      <c r="Z528" t="b">
        <f t="shared" si="43"/>
        <v>1</v>
      </c>
      <c r="AA528" t="b">
        <f t="shared" si="44"/>
        <v>1</v>
      </c>
    </row>
    <row r="529" spans="1:27" ht="27.6" thickBot="1">
      <c r="A529" s="13" t="s">
        <v>2111</v>
      </c>
      <c r="B529" s="13" t="s">
        <v>1166</v>
      </c>
      <c r="C529" s="13" t="s">
        <v>2011</v>
      </c>
      <c r="D529" s="13">
        <v>1</v>
      </c>
      <c r="E529" s="30" t="s">
        <v>1166</v>
      </c>
      <c r="F529" s="13" t="s">
        <v>1166</v>
      </c>
      <c r="G529" s="15"/>
      <c r="H529" s="15"/>
      <c r="I529" s="13">
        <v>1</v>
      </c>
      <c r="J529" s="13" t="s">
        <v>2112</v>
      </c>
      <c r="K529" s="30">
        <v>49300</v>
      </c>
      <c r="L529" s="30">
        <v>7380</v>
      </c>
      <c r="M529" s="13">
        <v>0</v>
      </c>
      <c r="N529" s="15"/>
      <c r="O529" s="33">
        <v>0</v>
      </c>
      <c r="P529" s="33">
        <v>0</v>
      </c>
      <c r="Q529" s="13">
        <v>1</v>
      </c>
      <c r="R529" s="13" t="s">
        <v>2113</v>
      </c>
      <c r="S529" s="30">
        <v>51</v>
      </c>
      <c r="T529" s="30">
        <v>40600</v>
      </c>
      <c r="U529" s="30">
        <v>1491</v>
      </c>
      <c r="V529" s="30">
        <v>48424</v>
      </c>
      <c r="W529">
        <f t="shared" si="40"/>
        <v>1</v>
      </c>
      <c r="X529" t="b">
        <f t="shared" si="41"/>
        <v>0</v>
      </c>
      <c r="Y529" t="b">
        <f t="shared" si="42"/>
        <v>0</v>
      </c>
      <c r="Z529" t="b">
        <f t="shared" si="43"/>
        <v>0</v>
      </c>
      <c r="AA529" t="b">
        <f t="shared" si="44"/>
        <v>0</v>
      </c>
    </row>
    <row r="530" spans="1:27" ht="15" thickBot="1">
      <c r="A530" s="13" t="s">
        <v>2114</v>
      </c>
      <c r="B530" s="13">
        <v>44</v>
      </c>
      <c r="C530" s="13" t="s">
        <v>2011</v>
      </c>
      <c r="D530" s="13">
        <v>1</v>
      </c>
      <c r="E530" s="30" t="s">
        <v>1166</v>
      </c>
      <c r="F530" s="13">
        <v>4</v>
      </c>
      <c r="G530" s="13" t="s">
        <v>665</v>
      </c>
      <c r="H530" s="15"/>
      <c r="I530" s="13">
        <v>1</v>
      </c>
      <c r="J530" s="13" t="s">
        <v>2115</v>
      </c>
      <c r="K530" s="30">
        <v>43000</v>
      </c>
      <c r="L530" s="30">
        <v>2640000</v>
      </c>
      <c r="M530" s="13">
        <v>1</v>
      </c>
      <c r="N530" s="13" t="s">
        <v>2116</v>
      </c>
      <c r="O530" s="30">
        <v>4367503</v>
      </c>
      <c r="P530" s="30">
        <v>5263741</v>
      </c>
      <c r="Q530" s="13">
        <v>1</v>
      </c>
      <c r="R530" s="13" t="s">
        <v>2117</v>
      </c>
      <c r="S530" s="30">
        <v>165</v>
      </c>
      <c r="T530" s="30">
        <v>3100000</v>
      </c>
      <c r="U530" s="30">
        <v>1225708</v>
      </c>
      <c r="V530" s="30">
        <v>486797439</v>
      </c>
      <c r="W530">
        <f t="shared" si="40"/>
        <v>1</v>
      </c>
      <c r="X530" t="b">
        <f t="shared" si="41"/>
        <v>1</v>
      </c>
      <c r="Y530" t="b">
        <f t="shared" si="42"/>
        <v>1</v>
      </c>
      <c r="Z530" t="b">
        <f t="shared" si="43"/>
        <v>1</v>
      </c>
      <c r="AA530" t="b">
        <f t="shared" si="44"/>
        <v>1</v>
      </c>
    </row>
    <row r="531" spans="1:27" ht="27.6" thickBot="1">
      <c r="A531" s="13" t="s">
        <v>2118</v>
      </c>
      <c r="B531" s="13">
        <v>48</v>
      </c>
      <c r="C531" s="13" t="s">
        <v>2011</v>
      </c>
      <c r="D531" s="13">
        <v>1</v>
      </c>
      <c r="E531" s="30" t="s">
        <v>1166</v>
      </c>
      <c r="F531" s="13">
        <v>10</v>
      </c>
      <c r="G531" s="13" t="s">
        <v>762</v>
      </c>
      <c r="H531" s="13" t="s">
        <v>2119</v>
      </c>
      <c r="I531" s="13">
        <v>1</v>
      </c>
      <c r="J531" s="13" t="s">
        <v>2120</v>
      </c>
      <c r="K531" s="30">
        <v>35900</v>
      </c>
      <c r="L531" s="30">
        <v>1160000</v>
      </c>
      <c r="M531" s="13">
        <v>1</v>
      </c>
      <c r="N531" s="13" t="s">
        <v>2120</v>
      </c>
      <c r="O531" s="30">
        <v>1737359</v>
      </c>
      <c r="P531" s="30">
        <v>1687547</v>
      </c>
      <c r="Q531" s="13">
        <v>1</v>
      </c>
      <c r="R531" s="13" t="s">
        <v>2120</v>
      </c>
      <c r="S531" s="30">
        <v>2717</v>
      </c>
      <c r="T531" s="30">
        <v>1200000</v>
      </c>
      <c r="U531" s="30">
        <v>310838</v>
      </c>
      <c r="V531" s="30">
        <v>85009614</v>
      </c>
      <c r="W531">
        <f t="shared" si="40"/>
        <v>1</v>
      </c>
      <c r="X531" t="b">
        <f t="shared" si="41"/>
        <v>1</v>
      </c>
      <c r="Y531" t="b">
        <f t="shared" si="42"/>
        <v>1</v>
      </c>
      <c r="Z531" t="b">
        <f t="shared" si="43"/>
        <v>1</v>
      </c>
      <c r="AA531" t="b">
        <f t="shared" si="44"/>
        <v>0</v>
      </c>
    </row>
    <row r="532" spans="1:27" ht="15" thickBot="1">
      <c r="A532" s="13" t="s">
        <v>2121</v>
      </c>
      <c r="B532" s="13">
        <v>28</v>
      </c>
      <c r="C532" s="13" t="s">
        <v>2011</v>
      </c>
      <c r="D532" s="13">
        <v>1</v>
      </c>
      <c r="E532" s="30" t="s">
        <v>1166</v>
      </c>
      <c r="F532" s="13" t="s">
        <v>1166</v>
      </c>
      <c r="G532" s="15"/>
      <c r="H532" s="15"/>
      <c r="I532" s="13">
        <v>1</v>
      </c>
      <c r="J532" s="13" t="s">
        <v>2122</v>
      </c>
      <c r="K532" s="30">
        <v>5133</v>
      </c>
      <c r="L532" s="30">
        <v>6349</v>
      </c>
      <c r="M532" s="13">
        <v>1</v>
      </c>
      <c r="N532" s="13" t="s">
        <v>2123</v>
      </c>
      <c r="O532" s="30">
        <v>13571</v>
      </c>
      <c r="P532" s="30">
        <v>13795</v>
      </c>
      <c r="Q532" s="13">
        <v>1</v>
      </c>
      <c r="R532" s="13" t="s">
        <v>2123</v>
      </c>
      <c r="S532" s="30">
        <v>3331</v>
      </c>
      <c r="T532" s="30">
        <v>86200</v>
      </c>
      <c r="U532" s="30">
        <v>17741</v>
      </c>
      <c r="V532" s="30">
        <v>1918867</v>
      </c>
      <c r="W532">
        <f t="shared" si="40"/>
        <v>1</v>
      </c>
      <c r="X532" t="b">
        <f t="shared" si="41"/>
        <v>0</v>
      </c>
      <c r="Y532" t="b">
        <f t="shared" si="42"/>
        <v>0</v>
      </c>
      <c r="Z532" t="b">
        <f t="shared" si="43"/>
        <v>0</v>
      </c>
      <c r="AA532" t="b">
        <f t="shared" si="44"/>
        <v>0</v>
      </c>
    </row>
    <row r="533" spans="1:27" ht="15" thickBot="1">
      <c r="A533" s="13" t="s">
        <v>2124</v>
      </c>
      <c r="B533" s="13">
        <v>19</v>
      </c>
      <c r="C533" s="13" t="s">
        <v>2011</v>
      </c>
      <c r="D533" s="13">
        <v>1</v>
      </c>
      <c r="E533" s="30" t="s">
        <v>1166</v>
      </c>
      <c r="F533" s="13" t="s">
        <v>1166</v>
      </c>
      <c r="G533" s="15"/>
      <c r="H533" s="15"/>
      <c r="I533" s="13">
        <v>1</v>
      </c>
      <c r="J533" s="13" t="s">
        <v>2125</v>
      </c>
      <c r="K533" s="30">
        <v>159</v>
      </c>
      <c r="L533" s="30">
        <v>1342</v>
      </c>
      <c r="M533" s="13">
        <v>0</v>
      </c>
      <c r="N533" s="15"/>
      <c r="O533" s="33">
        <v>0</v>
      </c>
      <c r="P533" s="33">
        <v>0</v>
      </c>
      <c r="Q533" s="13">
        <v>1</v>
      </c>
      <c r="R533" s="13" t="s">
        <v>2126</v>
      </c>
      <c r="S533" s="30">
        <v>68</v>
      </c>
      <c r="T533" s="30">
        <v>30900</v>
      </c>
      <c r="U533" s="30">
        <v>62853</v>
      </c>
      <c r="V533" s="30">
        <v>3814711</v>
      </c>
      <c r="W533">
        <f t="shared" si="40"/>
        <v>1</v>
      </c>
      <c r="X533" t="b">
        <f t="shared" si="41"/>
        <v>0</v>
      </c>
      <c r="Y533" t="b">
        <f t="shared" si="42"/>
        <v>0</v>
      </c>
      <c r="Z533" t="b">
        <f t="shared" si="43"/>
        <v>0</v>
      </c>
      <c r="AA533" t="b">
        <f t="shared" si="44"/>
        <v>0</v>
      </c>
    </row>
    <row r="534" spans="1:27" ht="27.6" thickBot="1">
      <c r="A534" s="13" t="s">
        <v>2127</v>
      </c>
      <c r="B534" s="13">
        <v>20</v>
      </c>
      <c r="C534" s="13" t="s">
        <v>2011</v>
      </c>
      <c r="D534" s="13">
        <v>1</v>
      </c>
      <c r="E534" s="30" t="s">
        <v>1166</v>
      </c>
      <c r="F534" s="13">
        <v>1</v>
      </c>
      <c r="G534" s="13" t="s">
        <v>664</v>
      </c>
      <c r="H534" s="15"/>
      <c r="I534" s="13">
        <v>1</v>
      </c>
      <c r="J534" s="13" t="s">
        <v>2128</v>
      </c>
      <c r="K534" s="30">
        <v>1007</v>
      </c>
      <c r="L534" s="30">
        <v>109000</v>
      </c>
      <c r="M534" s="13">
        <v>1</v>
      </c>
      <c r="N534" s="13" t="s">
        <v>2128</v>
      </c>
      <c r="O534" s="30">
        <v>24354</v>
      </c>
      <c r="P534" s="30">
        <v>24802</v>
      </c>
      <c r="Q534" s="13">
        <v>1</v>
      </c>
      <c r="R534" s="13" t="s">
        <v>2129</v>
      </c>
      <c r="S534" s="30">
        <v>940</v>
      </c>
      <c r="T534" s="30">
        <v>442000</v>
      </c>
      <c r="U534" s="30">
        <v>187602</v>
      </c>
      <c r="V534" s="30">
        <v>22807586</v>
      </c>
      <c r="W534">
        <f t="shared" si="40"/>
        <v>1</v>
      </c>
      <c r="X534" t="b">
        <f t="shared" si="41"/>
        <v>0</v>
      </c>
      <c r="Y534" t="b">
        <f t="shared" si="42"/>
        <v>0</v>
      </c>
      <c r="Z534" t="b">
        <f t="shared" si="43"/>
        <v>1</v>
      </c>
      <c r="AA534" t="b">
        <f t="shared" si="44"/>
        <v>0</v>
      </c>
    </row>
    <row r="535" spans="1:27" ht="27.6" thickBot="1">
      <c r="A535" s="13" t="s">
        <v>2130</v>
      </c>
      <c r="B535" s="13">
        <v>22</v>
      </c>
      <c r="C535" s="13" t="s">
        <v>2011</v>
      </c>
      <c r="D535" s="13">
        <v>1</v>
      </c>
      <c r="E535" s="30" t="s">
        <v>1166</v>
      </c>
      <c r="F535" s="13">
        <v>0</v>
      </c>
      <c r="G535" s="13" t="s">
        <v>664</v>
      </c>
      <c r="H535" s="15"/>
      <c r="I535" s="13">
        <v>1</v>
      </c>
      <c r="J535" s="13" t="s">
        <v>2131</v>
      </c>
      <c r="K535" s="30">
        <v>13300</v>
      </c>
      <c r="L535" s="30">
        <v>4170000</v>
      </c>
      <c r="M535" s="13">
        <v>1</v>
      </c>
      <c r="N535" s="13" t="s">
        <v>2132</v>
      </c>
      <c r="O535" s="30">
        <v>904585</v>
      </c>
      <c r="P535" s="30">
        <v>914985</v>
      </c>
      <c r="Q535" s="13">
        <v>1</v>
      </c>
      <c r="R535" s="13" t="s">
        <v>2133</v>
      </c>
      <c r="S535" s="30">
        <v>1237</v>
      </c>
      <c r="T535" s="30">
        <v>7100000</v>
      </c>
      <c r="U535" s="30">
        <v>583430</v>
      </c>
      <c r="V535" s="30">
        <v>31160650</v>
      </c>
      <c r="W535">
        <f t="shared" si="40"/>
        <v>1</v>
      </c>
      <c r="X535" t="b">
        <f t="shared" si="41"/>
        <v>1</v>
      </c>
      <c r="Y535" t="b">
        <f t="shared" si="42"/>
        <v>0</v>
      </c>
      <c r="Z535" t="b">
        <f t="shared" si="43"/>
        <v>1</v>
      </c>
      <c r="AA535" t="b">
        <f t="shared" si="44"/>
        <v>0</v>
      </c>
    </row>
    <row r="536" spans="1:27" ht="27.6" thickBot="1">
      <c r="A536" s="13" t="s">
        <v>2134</v>
      </c>
      <c r="B536" s="13" t="s">
        <v>1166</v>
      </c>
      <c r="C536" s="13" t="s">
        <v>2011</v>
      </c>
      <c r="D536" s="13">
        <v>1</v>
      </c>
      <c r="E536" s="30" t="s">
        <v>1166</v>
      </c>
      <c r="F536" s="13">
        <v>4</v>
      </c>
      <c r="G536" s="13" t="s">
        <v>2135</v>
      </c>
      <c r="H536" s="13" t="s">
        <v>997</v>
      </c>
      <c r="I536" s="13">
        <v>1</v>
      </c>
      <c r="J536" s="13" t="s">
        <v>2136</v>
      </c>
      <c r="K536" s="30">
        <v>492</v>
      </c>
      <c r="L536" s="30">
        <v>170000</v>
      </c>
      <c r="M536" s="13">
        <v>1</v>
      </c>
      <c r="N536" s="13" t="s">
        <v>2136</v>
      </c>
      <c r="O536" s="30">
        <v>760430</v>
      </c>
      <c r="P536" s="30">
        <v>733204</v>
      </c>
      <c r="Q536" s="13">
        <v>1</v>
      </c>
      <c r="R536" s="13" t="s">
        <v>2136</v>
      </c>
      <c r="S536" s="30">
        <v>6</v>
      </c>
      <c r="T536" s="30">
        <v>45600</v>
      </c>
      <c r="U536" s="30">
        <v>37168</v>
      </c>
      <c r="V536" s="30">
        <v>11393633</v>
      </c>
      <c r="W536">
        <f t="shared" si="40"/>
        <v>1</v>
      </c>
      <c r="X536" t="b">
        <f t="shared" si="41"/>
        <v>0</v>
      </c>
      <c r="Y536" t="b">
        <f t="shared" si="42"/>
        <v>0</v>
      </c>
      <c r="Z536" t="b">
        <f t="shared" si="43"/>
        <v>0</v>
      </c>
      <c r="AA536" t="b">
        <f t="shared" si="44"/>
        <v>0</v>
      </c>
    </row>
    <row r="537" spans="1:27" ht="15" thickBot="1">
      <c r="A537" s="13" t="s">
        <v>2137</v>
      </c>
      <c r="B537" s="13">
        <v>39</v>
      </c>
      <c r="C537" s="13" t="s">
        <v>2011</v>
      </c>
      <c r="D537" s="13">
        <v>1</v>
      </c>
      <c r="E537" s="30" t="s">
        <v>1166</v>
      </c>
      <c r="F537" s="13">
        <v>9</v>
      </c>
      <c r="G537" s="13" t="s">
        <v>1764</v>
      </c>
      <c r="H537" s="13" t="s">
        <v>665</v>
      </c>
      <c r="I537" s="13">
        <v>1</v>
      </c>
      <c r="J537" s="13" t="s">
        <v>2138</v>
      </c>
      <c r="K537" s="30">
        <v>12900</v>
      </c>
      <c r="L537" s="30">
        <v>1670000</v>
      </c>
      <c r="M537" s="13">
        <v>1</v>
      </c>
      <c r="N537" s="13" t="s">
        <v>2137</v>
      </c>
      <c r="O537" s="30">
        <v>2067404</v>
      </c>
      <c r="P537" s="30">
        <v>2007803</v>
      </c>
      <c r="Q537" s="13">
        <v>1</v>
      </c>
      <c r="R537" s="13" t="s">
        <v>2138</v>
      </c>
      <c r="S537" s="30">
        <v>84</v>
      </c>
      <c r="T537" s="30">
        <v>1400000</v>
      </c>
      <c r="U537" s="30">
        <v>543545</v>
      </c>
      <c r="V537" s="30">
        <v>133193075</v>
      </c>
      <c r="W537">
        <f t="shared" si="40"/>
        <v>1</v>
      </c>
      <c r="X537" t="b">
        <f t="shared" si="41"/>
        <v>1</v>
      </c>
      <c r="Y537" t="b">
        <f t="shared" si="42"/>
        <v>1</v>
      </c>
      <c r="Z537" t="b">
        <f t="shared" si="43"/>
        <v>1</v>
      </c>
      <c r="AA537" t="b">
        <f t="shared" si="44"/>
        <v>0</v>
      </c>
    </row>
    <row r="538" spans="1:27" ht="15" thickBot="1">
      <c r="A538" s="13" t="s">
        <v>2139</v>
      </c>
      <c r="B538" s="13">
        <v>20</v>
      </c>
      <c r="C538" s="13" t="s">
        <v>2011</v>
      </c>
      <c r="D538" s="13">
        <v>1</v>
      </c>
      <c r="E538" s="30" t="s">
        <v>1166</v>
      </c>
      <c r="F538" s="13">
        <v>1</v>
      </c>
      <c r="G538" s="13" t="s">
        <v>702</v>
      </c>
      <c r="H538" s="13" t="s">
        <v>664</v>
      </c>
      <c r="I538" s="13">
        <v>1</v>
      </c>
      <c r="J538" s="13" t="s">
        <v>2140</v>
      </c>
      <c r="K538" s="30">
        <v>613</v>
      </c>
      <c r="L538" s="30">
        <v>52400</v>
      </c>
      <c r="M538" s="13">
        <v>0</v>
      </c>
      <c r="N538" s="15"/>
      <c r="O538" s="33">
        <v>0</v>
      </c>
      <c r="P538" s="33">
        <v>0</v>
      </c>
      <c r="Q538" s="13">
        <v>1</v>
      </c>
      <c r="R538" s="13" t="s">
        <v>2140</v>
      </c>
      <c r="S538" s="30">
        <v>2741</v>
      </c>
      <c r="T538" s="30">
        <v>746000</v>
      </c>
      <c r="U538" s="30">
        <v>104484</v>
      </c>
      <c r="V538" s="30">
        <v>11887812</v>
      </c>
      <c r="W538">
        <f t="shared" si="40"/>
        <v>1</v>
      </c>
      <c r="X538" t="b">
        <f t="shared" si="41"/>
        <v>0</v>
      </c>
      <c r="Y538" t="b">
        <f t="shared" si="42"/>
        <v>0</v>
      </c>
      <c r="Z538" t="b">
        <f t="shared" si="43"/>
        <v>1</v>
      </c>
      <c r="AA538" t="b">
        <f t="shared" si="44"/>
        <v>0</v>
      </c>
    </row>
    <row r="539" spans="1:27" ht="27.6" thickBot="1">
      <c r="A539" s="13" t="s">
        <v>2141</v>
      </c>
      <c r="B539" s="13">
        <v>29</v>
      </c>
      <c r="C539" s="13" t="s">
        <v>2011</v>
      </c>
      <c r="D539" s="13">
        <v>1</v>
      </c>
      <c r="E539" s="30" t="s">
        <v>1166</v>
      </c>
      <c r="F539" s="13">
        <v>2</v>
      </c>
      <c r="G539" s="13" t="s">
        <v>697</v>
      </c>
      <c r="H539" s="13" t="s">
        <v>2142</v>
      </c>
      <c r="I539" s="13">
        <v>1</v>
      </c>
      <c r="J539" s="13" t="s">
        <v>2143</v>
      </c>
      <c r="K539" s="30">
        <v>4276</v>
      </c>
      <c r="L539" s="30">
        <v>105000</v>
      </c>
      <c r="M539" s="13">
        <v>1</v>
      </c>
      <c r="N539" s="13" t="s">
        <v>2144</v>
      </c>
      <c r="O539" s="30">
        <v>258222</v>
      </c>
      <c r="P539" s="30">
        <v>257618</v>
      </c>
      <c r="Q539" s="13">
        <v>1</v>
      </c>
      <c r="R539" s="13" t="s">
        <v>2145</v>
      </c>
      <c r="S539" s="30">
        <v>242</v>
      </c>
      <c r="T539" s="30">
        <v>426000</v>
      </c>
      <c r="U539" s="30">
        <v>285297</v>
      </c>
      <c r="V539" s="30">
        <v>106240264</v>
      </c>
      <c r="W539">
        <f t="shared" si="40"/>
        <v>1</v>
      </c>
      <c r="X539" t="b">
        <f t="shared" si="41"/>
        <v>0</v>
      </c>
      <c r="Y539" t="b">
        <f t="shared" si="42"/>
        <v>0</v>
      </c>
      <c r="Z539" t="b">
        <f t="shared" si="43"/>
        <v>0</v>
      </c>
      <c r="AA539" t="b">
        <f t="shared" si="44"/>
        <v>0</v>
      </c>
    </row>
    <row r="540" spans="1:27" ht="15" thickBot="1">
      <c r="A540" s="13" t="s">
        <v>2146</v>
      </c>
      <c r="B540" s="13" t="s">
        <v>1166</v>
      </c>
      <c r="C540" s="13" t="s">
        <v>2011</v>
      </c>
      <c r="D540" s="13">
        <v>1</v>
      </c>
      <c r="E540" s="30" t="s">
        <v>1166</v>
      </c>
      <c r="F540" s="13">
        <v>1</v>
      </c>
      <c r="G540" s="13" t="s">
        <v>2147</v>
      </c>
      <c r="H540" s="13" t="s">
        <v>709</v>
      </c>
      <c r="I540" s="13">
        <v>1</v>
      </c>
      <c r="J540" s="13" t="s">
        <v>2148</v>
      </c>
      <c r="K540" s="30">
        <v>3068</v>
      </c>
      <c r="L540" s="30">
        <v>10100</v>
      </c>
      <c r="M540" s="13">
        <v>1</v>
      </c>
      <c r="N540" s="13" t="s">
        <v>2149</v>
      </c>
      <c r="O540" s="30">
        <v>21234</v>
      </c>
      <c r="P540" s="30">
        <v>21367</v>
      </c>
      <c r="Q540" s="13">
        <v>1</v>
      </c>
      <c r="R540" s="13" t="s">
        <v>2149</v>
      </c>
      <c r="S540" s="30">
        <v>130</v>
      </c>
      <c r="T540" s="30">
        <v>24400</v>
      </c>
      <c r="U540" s="30">
        <v>20371</v>
      </c>
      <c r="V540" s="30">
        <v>5796446</v>
      </c>
      <c r="W540">
        <f t="shared" si="40"/>
        <v>1</v>
      </c>
      <c r="X540" t="b">
        <f t="shared" si="41"/>
        <v>0</v>
      </c>
      <c r="Y540" t="b">
        <f t="shared" si="42"/>
        <v>0</v>
      </c>
      <c r="Z540" t="b">
        <f t="shared" si="43"/>
        <v>0</v>
      </c>
      <c r="AA540" t="b">
        <f t="shared" si="44"/>
        <v>0</v>
      </c>
    </row>
    <row r="541" spans="1:27" ht="15" thickBot="1">
      <c r="A541" s="13" t="s">
        <v>2150</v>
      </c>
      <c r="B541" s="13">
        <v>20</v>
      </c>
      <c r="C541" s="13" t="s">
        <v>2011</v>
      </c>
      <c r="D541" s="13">
        <v>1</v>
      </c>
      <c r="E541" s="30" t="s">
        <v>1166</v>
      </c>
      <c r="F541" s="13">
        <v>0</v>
      </c>
      <c r="G541" s="13" t="s">
        <v>665</v>
      </c>
      <c r="H541" s="13" t="s">
        <v>2151</v>
      </c>
      <c r="I541" s="13">
        <v>1</v>
      </c>
      <c r="J541" s="13" t="s">
        <v>2152</v>
      </c>
      <c r="K541" s="30">
        <v>5314</v>
      </c>
      <c r="L541" s="30">
        <v>1030000</v>
      </c>
      <c r="M541" s="13">
        <v>1</v>
      </c>
      <c r="N541" s="13" t="s">
        <v>2152</v>
      </c>
      <c r="O541" s="30">
        <v>41908</v>
      </c>
      <c r="P541" s="30">
        <v>42677</v>
      </c>
      <c r="Q541" s="13">
        <v>1</v>
      </c>
      <c r="R541" s="13" t="s">
        <v>2153</v>
      </c>
      <c r="S541" s="30">
        <v>424</v>
      </c>
      <c r="T541" s="30">
        <v>2200000</v>
      </c>
      <c r="U541" s="30">
        <v>2750639</v>
      </c>
      <c r="V541" s="30">
        <v>505604104</v>
      </c>
      <c r="W541">
        <f t="shared" si="40"/>
        <v>1</v>
      </c>
      <c r="X541" t="b">
        <f t="shared" si="41"/>
        <v>1</v>
      </c>
      <c r="Y541" t="b">
        <f t="shared" si="42"/>
        <v>0</v>
      </c>
      <c r="Z541" t="b">
        <f t="shared" si="43"/>
        <v>1</v>
      </c>
      <c r="AA541" t="b">
        <f t="shared" si="44"/>
        <v>1</v>
      </c>
    </row>
    <row r="542" spans="1:27" ht="15" thickBot="1">
      <c r="A542" s="13" t="s">
        <v>2154</v>
      </c>
      <c r="B542" s="13">
        <v>21</v>
      </c>
      <c r="C542" s="13" t="s">
        <v>2011</v>
      </c>
      <c r="D542" s="13">
        <v>0</v>
      </c>
      <c r="E542" s="30" t="s">
        <v>1166</v>
      </c>
      <c r="F542" s="13" t="s">
        <v>1166</v>
      </c>
      <c r="G542" s="15"/>
      <c r="H542" s="15"/>
      <c r="I542" s="13">
        <v>0</v>
      </c>
      <c r="J542" s="15"/>
      <c r="K542" s="33">
        <v>0</v>
      </c>
      <c r="L542" s="33">
        <v>0</v>
      </c>
      <c r="M542" s="13">
        <v>0</v>
      </c>
      <c r="N542" s="15"/>
      <c r="O542" s="33">
        <v>0</v>
      </c>
      <c r="P542" s="33">
        <v>0</v>
      </c>
      <c r="Q542" s="15"/>
      <c r="R542" s="15"/>
      <c r="S542" s="33">
        <v>0</v>
      </c>
      <c r="T542" s="33">
        <v>0</v>
      </c>
      <c r="U542" s="33">
        <v>0</v>
      </c>
      <c r="V542" s="33">
        <v>0</v>
      </c>
      <c r="W542">
        <f t="shared" si="40"/>
        <v>1</v>
      </c>
      <c r="X542" t="b">
        <f t="shared" si="41"/>
        <v>0</v>
      </c>
      <c r="Y542" t="b">
        <f t="shared" si="42"/>
        <v>0</v>
      </c>
      <c r="Z542" t="b">
        <f t="shared" si="43"/>
        <v>0</v>
      </c>
      <c r="AA542" t="b">
        <f t="shared" si="44"/>
        <v>0</v>
      </c>
    </row>
    <row r="543" spans="1:27" ht="15" thickBot="1">
      <c r="A543" s="13" t="s">
        <v>2155</v>
      </c>
      <c r="B543" s="13">
        <v>18</v>
      </c>
      <c r="C543" s="13" t="s">
        <v>2011</v>
      </c>
      <c r="D543" s="13">
        <v>1</v>
      </c>
      <c r="E543" s="30" t="s">
        <v>1166</v>
      </c>
      <c r="F543" s="13">
        <v>0</v>
      </c>
      <c r="G543" s="13" t="s">
        <v>665</v>
      </c>
      <c r="H543" s="15"/>
      <c r="I543" s="13">
        <v>1</v>
      </c>
      <c r="J543" s="13" t="s">
        <v>2156</v>
      </c>
      <c r="K543" s="30">
        <v>4</v>
      </c>
      <c r="L543" s="30">
        <v>552</v>
      </c>
      <c r="M543" s="13">
        <v>0</v>
      </c>
      <c r="N543" s="15"/>
      <c r="O543" s="33">
        <v>0</v>
      </c>
      <c r="P543" s="33">
        <v>0</v>
      </c>
      <c r="Q543" s="13">
        <v>1</v>
      </c>
      <c r="R543" s="13" t="s">
        <v>2157</v>
      </c>
      <c r="S543" s="30">
        <v>132</v>
      </c>
      <c r="T543" s="30">
        <v>1100000</v>
      </c>
      <c r="U543" s="30">
        <v>442611</v>
      </c>
      <c r="V543" s="30">
        <v>101220662</v>
      </c>
      <c r="W543">
        <f t="shared" si="40"/>
        <v>1</v>
      </c>
      <c r="X543" t="b">
        <f t="shared" si="41"/>
        <v>0</v>
      </c>
      <c r="Y543" t="b">
        <f t="shared" si="42"/>
        <v>0</v>
      </c>
      <c r="Z543" t="b">
        <f t="shared" si="43"/>
        <v>1</v>
      </c>
      <c r="AA543" t="b">
        <f t="shared" si="44"/>
        <v>0</v>
      </c>
    </row>
    <row r="544" spans="1:27" ht="15" thickBot="1">
      <c r="A544" s="13" t="s">
        <v>2158</v>
      </c>
      <c r="B544" s="13" t="s">
        <v>1166</v>
      </c>
      <c r="C544" s="13" t="s">
        <v>2011</v>
      </c>
      <c r="D544" s="13">
        <v>1</v>
      </c>
      <c r="E544" s="30">
        <v>30000000</v>
      </c>
      <c r="F544" s="13">
        <v>5</v>
      </c>
      <c r="G544" s="13" t="s">
        <v>707</v>
      </c>
      <c r="H544" s="13" t="s">
        <v>664</v>
      </c>
      <c r="I544" s="13">
        <v>1</v>
      </c>
      <c r="J544" s="13" t="s">
        <v>2159</v>
      </c>
      <c r="K544" s="30">
        <v>32400</v>
      </c>
      <c r="L544" s="30">
        <v>11800000</v>
      </c>
      <c r="M544" s="13">
        <v>1</v>
      </c>
      <c r="N544" s="13" t="s">
        <v>2160</v>
      </c>
      <c r="O544" s="30">
        <v>9960298</v>
      </c>
      <c r="P544" s="30">
        <v>9673250</v>
      </c>
      <c r="Q544" s="13">
        <v>1</v>
      </c>
      <c r="R544" s="13" t="s">
        <v>2161</v>
      </c>
      <c r="S544" s="34">
        <v>3163</v>
      </c>
      <c r="T544" s="30">
        <v>11600000</v>
      </c>
      <c r="U544" s="30">
        <v>11948646</v>
      </c>
      <c r="V544" s="30">
        <v>4421658031</v>
      </c>
      <c r="W544">
        <f t="shared" si="40"/>
        <v>1</v>
      </c>
      <c r="X544" t="b">
        <f t="shared" si="41"/>
        <v>1</v>
      </c>
      <c r="Y544" t="b">
        <f t="shared" si="42"/>
        <v>1</v>
      </c>
      <c r="Z544" t="b">
        <f t="shared" si="43"/>
        <v>1</v>
      </c>
      <c r="AA544" t="b">
        <f t="shared" si="44"/>
        <v>1</v>
      </c>
    </row>
    <row r="545" spans="1:27" ht="15" thickBot="1">
      <c r="A545" s="13" t="s">
        <v>2162</v>
      </c>
      <c r="B545" s="13" t="s">
        <v>1166</v>
      </c>
      <c r="C545" s="13" t="s">
        <v>2011</v>
      </c>
      <c r="D545" s="13">
        <v>1</v>
      </c>
      <c r="E545" s="30" t="s">
        <v>1166</v>
      </c>
      <c r="F545" s="13">
        <v>1</v>
      </c>
      <c r="G545" s="13" t="s">
        <v>1183</v>
      </c>
      <c r="H545" s="13" t="s">
        <v>1337</v>
      </c>
      <c r="I545" s="13">
        <v>1</v>
      </c>
      <c r="J545" s="13" t="s">
        <v>2163</v>
      </c>
      <c r="K545" s="30">
        <v>1438</v>
      </c>
      <c r="L545" s="30">
        <v>17100</v>
      </c>
      <c r="M545" s="13">
        <v>1</v>
      </c>
      <c r="N545" s="13" t="s">
        <v>2163</v>
      </c>
      <c r="O545" s="30">
        <v>11981</v>
      </c>
      <c r="P545" s="30">
        <v>12309</v>
      </c>
      <c r="Q545" s="13">
        <v>1</v>
      </c>
      <c r="R545" s="13" t="s">
        <v>2163</v>
      </c>
      <c r="S545" s="34">
        <v>403</v>
      </c>
      <c r="T545" s="30">
        <v>9825</v>
      </c>
      <c r="U545" s="30">
        <v>22178</v>
      </c>
      <c r="V545" s="30">
        <v>3959316</v>
      </c>
      <c r="W545">
        <f t="shared" si="40"/>
        <v>1</v>
      </c>
      <c r="X545" t="b">
        <f t="shared" si="41"/>
        <v>0</v>
      </c>
      <c r="Y545" t="b">
        <f t="shared" si="42"/>
        <v>0</v>
      </c>
      <c r="Z545" t="b">
        <f t="shared" si="43"/>
        <v>0</v>
      </c>
      <c r="AA545" t="b">
        <f t="shared" si="44"/>
        <v>0</v>
      </c>
    </row>
    <row r="546" spans="1:27" ht="27.6" thickBot="1">
      <c r="A546" s="13" t="s">
        <v>2164</v>
      </c>
      <c r="B546" s="13" t="s">
        <v>1166</v>
      </c>
      <c r="C546" s="13" t="s">
        <v>2011</v>
      </c>
      <c r="D546" s="13">
        <v>1</v>
      </c>
      <c r="E546" s="30" t="s">
        <v>1166</v>
      </c>
      <c r="F546" s="13">
        <v>2</v>
      </c>
      <c r="G546" s="13" t="s">
        <v>1183</v>
      </c>
      <c r="H546" s="13" t="s">
        <v>2165</v>
      </c>
      <c r="I546" s="13">
        <v>1</v>
      </c>
      <c r="J546" s="13" t="s">
        <v>2166</v>
      </c>
      <c r="K546" s="30">
        <v>1575</v>
      </c>
      <c r="L546" s="30">
        <v>156000</v>
      </c>
      <c r="M546" s="13">
        <v>1</v>
      </c>
      <c r="N546" s="13" t="s">
        <v>2166</v>
      </c>
      <c r="O546" s="30">
        <v>1095150</v>
      </c>
      <c r="P546" s="30">
        <v>1084183</v>
      </c>
      <c r="Q546" s="13">
        <v>1</v>
      </c>
      <c r="R546" s="13" t="s">
        <v>2166</v>
      </c>
      <c r="S546" s="30">
        <v>149</v>
      </c>
      <c r="T546" s="30">
        <v>193000</v>
      </c>
      <c r="U546" s="30">
        <v>499897</v>
      </c>
      <c r="V546" s="30">
        <v>223298438</v>
      </c>
      <c r="W546">
        <f t="shared" si="40"/>
        <v>1</v>
      </c>
      <c r="X546" t="b">
        <f t="shared" si="41"/>
        <v>0</v>
      </c>
      <c r="Y546" t="b">
        <f t="shared" si="42"/>
        <v>1</v>
      </c>
      <c r="Z546" t="b">
        <f t="shared" si="43"/>
        <v>0</v>
      </c>
      <c r="AA546" t="b">
        <f t="shared" si="44"/>
        <v>1</v>
      </c>
    </row>
    <row r="547" spans="1:27" ht="15" thickBot="1">
      <c r="A547" s="13" t="s">
        <v>2167</v>
      </c>
      <c r="B547" s="13" t="s">
        <v>1166</v>
      </c>
      <c r="C547" s="13" t="s">
        <v>2011</v>
      </c>
      <c r="D547" s="13">
        <v>1</v>
      </c>
      <c r="E547" s="30" t="s">
        <v>1166</v>
      </c>
      <c r="F547" s="13">
        <v>1</v>
      </c>
      <c r="G547" s="13" t="s">
        <v>732</v>
      </c>
      <c r="H547" s="13" t="s">
        <v>664</v>
      </c>
      <c r="I547" s="13">
        <v>0</v>
      </c>
      <c r="J547" s="15"/>
      <c r="K547" s="33">
        <v>0</v>
      </c>
      <c r="L547" s="33">
        <v>0</v>
      </c>
      <c r="M547" s="13">
        <v>1</v>
      </c>
      <c r="N547" s="13" t="s">
        <v>2168</v>
      </c>
      <c r="O547" s="30">
        <v>28781</v>
      </c>
      <c r="P547" s="30">
        <v>29411</v>
      </c>
      <c r="Q547" s="13">
        <v>0</v>
      </c>
      <c r="R547" s="15"/>
      <c r="S547" s="33">
        <v>0</v>
      </c>
      <c r="T547" s="33">
        <v>0</v>
      </c>
      <c r="U547" s="30">
        <v>86580</v>
      </c>
      <c r="V547" s="30">
        <v>20131331</v>
      </c>
      <c r="W547">
        <f t="shared" si="40"/>
        <v>1</v>
      </c>
      <c r="X547" t="b">
        <f t="shared" si="41"/>
        <v>0</v>
      </c>
      <c r="Y547" t="b">
        <f t="shared" si="42"/>
        <v>0</v>
      </c>
      <c r="Z547" t="b">
        <f t="shared" si="43"/>
        <v>0</v>
      </c>
      <c r="AA547" t="b">
        <f t="shared" si="44"/>
        <v>0</v>
      </c>
    </row>
    <row r="548" spans="1:27" ht="15" thickBot="1">
      <c r="A548" s="13" t="s">
        <v>2169</v>
      </c>
      <c r="B548" s="13">
        <v>25</v>
      </c>
      <c r="C548" s="13" t="s">
        <v>2011</v>
      </c>
      <c r="D548" s="13">
        <v>1</v>
      </c>
      <c r="E548" s="30" t="s">
        <v>1166</v>
      </c>
      <c r="F548" s="13">
        <v>2</v>
      </c>
      <c r="G548" s="13" t="s">
        <v>2170</v>
      </c>
      <c r="H548" s="13" t="s">
        <v>762</v>
      </c>
      <c r="I548" s="13">
        <v>1</v>
      </c>
      <c r="J548" s="13" t="s">
        <v>2171</v>
      </c>
      <c r="K548" s="30">
        <v>6674</v>
      </c>
      <c r="L548" s="30">
        <v>594000</v>
      </c>
      <c r="M548" s="13">
        <v>1</v>
      </c>
      <c r="N548" s="13" t="s">
        <v>2172</v>
      </c>
      <c r="O548" s="30">
        <v>780890</v>
      </c>
      <c r="P548" s="30">
        <v>767551</v>
      </c>
      <c r="Q548" s="13">
        <v>1</v>
      </c>
      <c r="R548" s="13" t="s">
        <v>2171</v>
      </c>
      <c r="S548" s="30">
        <v>24</v>
      </c>
      <c r="T548" s="30">
        <v>180000</v>
      </c>
      <c r="U548" s="30">
        <v>776419</v>
      </c>
      <c r="V548" s="30">
        <v>238380358</v>
      </c>
      <c r="W548">
        <f t="shared" si="40"/>
        <v>1</v>
      </c>
      <c r="X548" t="b">
        <f t="shared" si="41"/>
        <v>1</v>
      </c>
      <c r="Y548" t="b">
        <f t="shared" si="42"/>
        <v>0</v>
      </c>
      <c r="Z548" t="b">
        <f t="shared" si="43"/>
        <v>0</v>
      </c>
      <c r="AA548" t="b">
        <f t="shared" si="44"/>
        <v>1</v>
      </c>
    </row>
    <row r="549" spans="1:27" ht="27.6" thickBot="1">
      <c r="A549" s="13" t="s">
        <v>2173</v>
      </c>
      <c r="B549" s="13" t="s">
        <v>1166</v>
      </c>
      <c r="C549" s="13" t="s">
        <v>2011</v>
      </c>
      <c r="D549" s="13">
        <v>1</v>
      </c>
      <c r="E549" s="30" t="s">
        <v>1166</v>
      </c>
      <c r="F549" s="13">
        <v>7</v>
      </c>
      <c r="G549" s="13" t="s">
        <v>918</v>
      </c>
      <c r="H549" s="13" t="s">
        <v>707</v>
      </c>
      <c r="I549" s="13">
        <v>1</v>
      </c>
      <c r="J549" s="13" t="s">
        <v>2174</v>
      </c>
      <c r="K549" s="30">
        <v>28900</v>
      </c>
      <c r="L549" s="30">
        <v>567000</v>
      </c>
      <c r="M549" s="13">
        <v>1</v>
      </c>
      <c r="N549" s="13" t="s">
        <v>2175</v>
      </c>
      <c r="O549" s="30">
        <v>3685798</v>
      </c>
      <c r="P549" s="30">
        <v>3535397</v>
      </c>
      <c r="Q549" s="13">
        <v>1</v>
      </c>
      <c r="R549" s="13" t="s">
        <v>2174</v>
      </c>
      <c r="S549" s="30">
        <v>1691</v>
      </c>
      <c r="T549" s="30">
        <v>675000</v>
      </c>
      <c r="U549" s="30">
        <v>266007</v>
      </c>
      <c r="V549" s="30">
        <v>119163199</v>
      </c>
      <c r="W549">
        <f t="shared" si="40"/>
        <v>1</v>
      </c>
      <c r="X549" t="b">
        <f t="shared" si="41"/>
        <v>1</v>
      </c>
      <c r="Y549" t="b">
        <f t="shared" si="42"/>
        <v>1</v>
      </c>
      <c r="Z549" t="b">
        <f t="shared" si="43"/>
        <v>1</v>
      </c>
      <c r="AA549" t="b">
        <f t="shared" si="44"/>
        <v>0</v>
      </c>
    </row>
    <row r="550" spans="1:27" ht="15" thickBot="1">
      <c r="A550" s="13" t="s">
        <v>460</v>
      </c>
      <c r="B550" s="13">
        <v>46</v>
      </c>
      <c r="C550" s="13" t="s">
        <v>2011</v>
      </c>
      <c r="D550" s="13">
        <v>1</v>
      </c>
      <c r="E550" s="30" t="s">
        <v>1166</v>
      </c>
      <c r="F550" s="13">
        <v>5</v>
      </c>
      <c r="G550" s="13" t="s">
        <v>707</v>
      </c>
      <c r="H550" s="13" t="s">
        <v>697</v>
      </c>
      <c r="I550" s="13">
        <v>1</v>
      </c>
      <c r="J550" s="13" t="s">
        <v>2176</v>
      </c>
      <c r="K550" s="30">
        <v>15600</v>
      </c>
      <c r="L550" s="30">
        <v>1180000</v>
      </c>
      <c r="M550" s="13">
        <v>1</v>
      </c>
      <c r="N550" s="13" t="s">
        <v>460</v>
      </c>
      <c r="O550" s="30">
        <v>4046981</v>
      </c>
      <c r="P550" s="30">
        <v>3913627</v>
      </c>
      <c r="Q550" s="13">
        <v>1</v>
      </c>
      <c r="R550" s="13" t="s">
        <v>2177</v>
      </c>
      <c r="S550" s="30">
        <v>1163</v>
      </c>
      <c r="T550" s="30">
        <v>747000</v>
      </c>
      <c r="U550" s="30">
        <v>366649</v>
      </c>
      <c r="V550" s="30">
        <v>216182193</v>
      </c>
      <c r="W550">
        <f t="shared" si="40"/>
        <v>1</v>
      </c>
      <c r="X550" t="b">
        <f t="shared" si="41"/>
        <v>1</v>
      </c>
      <c r="Y550" t="b">
        <f t="shared" si="42"/>
        <v>1</v>
      </c>
      <c r="Z550" t="b">
        <f t="shared" si="43"/>
        <v>1</v>
      </c>
      <c r="AA550" t="b">
        <f t="shared" si="44"/>
        <v>1</v>
      </c>
    </row>
    <row r="551" spans="1:27" ht="15" thickBot="1">
      <c r="A551" s="13" t="s">
        <v>467</v>
      </c>
      <c r="B551" s="13" t="s">
        <v>1166</v>
      </c>
      <c r="C551" s="13" t="s">
        <v>2011</v>
      </c>
      <c r="D551" s="13">
        <v>1</v>
      </c>
      <c r="E551" s="30" t="s">
        <v>1166</v>
      </c>
      <c r="F551" s="13">
        <v>4</v>
      </c>
      <c r="G551" s="13" t="s">
        <v>1337</v>
      </c>
      <c r="H551" s="13" t="s">
        <v>1183</v>
      </c>
      <c r="I551" s="13">
        <v>1</v>
      </c>
      <c r="J551" s="13" t="s">
        <v>2178</v>
      </c>
      <c r="K551" s="30">
        <v>1224</v>
      </c>
      <c r="L551" s="30">
        <v>397000</v>
      </c>
      <c r="M551" s="13">
        <v>1</v>
      </c>
      <c r="N551" s="13" t="s">
        <v>2179</v>
      </c>
      <c r="O551" s="30">
        <v>3803106</v>
      </c>
      <c r="P551" s="30">
        <v>3580205</v>
      </c>
      <c r="Q551" s="13">
        <v>1</v>
      </c>
      <c r="R551" s="13" t="s">
        <v>2180</v>
      </c>
      <c r="S551" s="30">
        <v>762</v>
      </c>
      <c r="T551" s="30">
        <v>249000</v>
      </c>
      <c r="U551" s="30">
        <v>574901</v>
      </c>
      <c r="V551" s="30">
        <v>416667294</v>
      </c>
      <c r="W551">
        <f t="shared" si="40"/>
        <v>1</v>
      </c>
      <c r="X551" t="b">
        <f t="shared" si="41"/>
        <v>1</v>
      </c>
      <c r="Y551" t="b">
        <f t="shared" si="42"/>
        <v>1</v>
      </c>
      <c r="Z551" t="b">
        <f t="shared" si="43"/>
        <v>0</v>
      </c>
      <c r="AA551" t="b">
        <f t="shared" si="44"/>
        <v>1</v>
      </c>
    </row>
    <row r="552" spans="1:27" ht="27.6" thickBot="1">
      <c r="A552" s="13" t="s">
        <v>2181</v>
      </c>
      <c r="B552" s="13">
        <v>30</v>
      </c>
      <c r="C552" s="13" t="s">
        <v>2011</v>
      </c>
      <c r="D552" s="13">
        <v>1</v>
      </c>
      <c r="E552" s="30" t="s">
        <v>1166</v>
      </c>
      <c r="F552" s="13">
        <v>2</v>
      </c>
      <c r="G552" s="13" t="s">
        <v>732</v>
      </c>
      <c r="H552" s="13" t="s">
        <v>2018</v>
      </c>
      <c r="I552" s="13">
        <v>1</v>
      </c>
      <c r="J552" s="13" t="s">
        <v>2182</v>
      </c>
      <c r="K552" s="30">
        <v>7042</v>
      </c>
      <c r="L552" s="30">
        <v>263000</v>
      </c>
      <c r="M552" s="13">
        <v>1</v>
      </c>
      <c r="N552" s="13" t="s">
        <v>2182</v>
      </c>
      <c r="O552" s="30">
        <v>1064950</v>
      </c>
      <c r="P552" s="30">
        <v>1070249</v>
      </c>
      <c r="Q552" s="13">
        <v>1</v>
      </c>
      <c r="R552" s="13" t="s">
        <v>2183</v>
      </c>
      <c r="S552" s="30">
        <v>2103</v>
      </c>
      <c r="T552" s="30">
        <v>646000</v>
      </c>
      <c r="U552" s="30">
        <v>1024001</v>
      </c>
      <c r="V552" s="30">
        <v>358562334</v>
      </c>
      <c r="W552">
        <f t="shared" si="40"/>
        <v>1</v>
      </c>
      <c r="X552" t="b">
        <f t="shared" si="41"/>
        <v>1</v>
      </c>
      <c r="Y552" t="b">
        <f t="shared" si="42"/>
        <v>1</v>
      </c>
      <c r="Z552" t="b">
        <f t="shared" si="43"/>
        <v>1</v>
      </c>
      <c r="AA552" t="b">
        <f t="shared" si="44"/>
        <v>1</v>
      </c>
    </row>
    <row r="553" spans="1:27" ht="15" thickBot="1">
      <c r="A553" s="13" t="s">
        <v>2184</v>
      </c>
      <c r="B553" s="13" t="s">
        <v>1166</v>
      </c>
      <c r="C553" s="13" t="s">
        <v>2011</v>
      </c>
      <c r="D553" s="13">
        <v>1</v>
      </c>
      <c r="E553" s="30" t="s">
        <v>1166</v>
      </c>
      <c r="F553" s="13">
        <v>5</v>
      </c>
      <c r="G553" s="13" t="s">
        <v>2068</v>
      </c>
      <c r="H553" s="13" t="s">
        <v>795</v>
      </c>
      <c r="I553" s="13">
        <v>1</v>
      </c>
      <c r="J553" s="13" t="s">
        <v>2185</v>
      </c>
      <c r="K553" s="30">
        <v>195</v>
      </c>
      <c r="L553" s="30">
        <v>158000</v>
      </c>
      <c r="M553" s="13">
        <v>1</v>
      </c>
      <c r="N553" s="13" t="s">
        <v>2186</v>
      </c>
      <c r="O553" s="30">
        <v>422865</v>
      </c>
      <c r="P553" s="30">
        <v>410817</v>
      </c>
      <c r="Q553" s="13">
        <v>1</v>
      </c>
      <c r="R553" s="13" t="s">
        <v>2187</v>
      </c>
      <c r="S553" s="30">
        <v>119</v>
      </c>
      <c r="T553" s="30">
        <v>304000</v>
      </c>
      <c r="U553" s="30">
        <v>308264</v>
      </c>
      <c r="V553" s="30">
        <v>204060121</v>
      </c>
      <c r="W553">
        <f t="shared" si="40"/>
        <v>1</v>
      </c>
      <c r="X553" t="b">
        <f t="shared" si="41"/>
        <v>0</v>
      </c>
      <c r="Y553" t="b">
        <f t="shared" si="42"/>
        <v>0</v>
      </c>
      <c r="Z553" t="b">
        <f t="shared" si="43"/>
        <v>0</v>
      </c>
      <c r="AA553" t="b">
        <f t="shared" si="44"/>
        <v>1</v>
      </c>
    </row>
    <row r="554" spans="1:27" ht="15" thickBot="1">
      <c r="A554" s="13" t="s">
        <v>2188</v>
      </c>
      <c r="B554" s="13">
        <v>44</v>
      </c>
      <c r="C554" s="13" t="s">
        <v>2011</v>
      </c>
      <c r="D554" s="13">
        <v>1</v>
      </c>
      <c r="E554" s="30" t="s">
        <v>1166</v>
      </c>
      <c r="F554" s="13">
        <v>7</v>
      </c>
      <c r="G554" s="13" t="s">
        <v>665</v>
      </c>
      <c r="H554" s="15"/>
      <c r="I554" s="13">
        <v>1</v>
      </c>
      <c r="J554" s="13" t="s">
        <v>2189</v>
      </c>
      <c r="K554" s="30">
        <v>10900</v>
      </c>
      <c r="L554" s="30">
        <v>3890000</v>
      </c>
      <c r="M554" s="13">
        <v>1</v>
      </c>
      <c r="N554" s="13" t="s">
        <v>2190</v>
      </c>
      <c r="O554" s="30">
        <v>10317512</v>
      </c>
      <c r="P554" s="30">
        <v>9584820</v>
      </c>
      <c r="Q554" s="13">
        <v>1</v>
      </c>
      <c r="R554" s="13" t="s">
        <v>2191</v>
      </c>
      <c r="S554" s="30">
        <v>12</v>
      </c>
      <c r="T554" s="30">
        <v>5182</v>
      </c>
      <c r="U554" s="30">
        <v>68662</v>
      </c>
      <c r="V554" s="30">
        <v>17787986</v>
      </c>
      <c r="W554">
        <f t="shared" si="40"/>
        <v>1</v>
      </c>
      <c r="X554" t="b">
        <f t="shared" si="41"/>
        <v>1</v>
      </c>
      <c r="Y554" t="b">
        <f t="shared" si="42"/>
        <v>1</v>
      </c>
      <c r="Z554" t="b">
        <f t="shared" si="43"/>
        <v>0</v>
      </c>
      <c r="AA554" t="b">
        <f t="shared" si="44"/>
        <v>0</v>
      </c>
    </row>
    <row r="555" spans="1:27" ht="15" thickBot="1">
      <c r="A555" s="13" t="s">
        <v>2192</v>
      </c>
      <c r="B555" s="13">
        <v>16</v>
      </c>
      <c r="C555" s="13" t="s">
        <v>2011</v>
      </c>
      <c r="D555" s="13">
        <v>1</v>
      </c>
      <c r="E555" s="30" t="s">
        <v>1166</v>
      </c>
      <c r="F555" s="13">
        <v>0</v>
      </c>
      <c r="G555" s="13" t="s">
        <v>707</v>
      </c>
      <c r="H555" s="13" t="s">
        <v>697</v>
      </c>
      <c r="I555" s="13">
        <v>1</v>
      </c>
      <c r="J555" s="13" t="s">
        <v>2193</v>
      </c>
      <c r="K555" s="30">
        <v>7179</v>
      </c>
      <c r="L555" s="30">
        <v>78100</v>
      </c>
      <c r="M555" s="13">
        <v>1</v>
      </c>
      <c r="N555" s="13" t="s">
        <v>2194</v>
      </c>
      <c r="O555" s="30">
        <v>863</v>
      </c>
      <c r="P555" s="30">
        <v>888</v>
      </c>
      <c r="Q555" s="13">
        <v>1</v>
      </c>
      <c r="R555" s="13" t="s">
        <v>2193</v>
      </c>
      <c r="S555" s="30">
        <v>27</v>
      </c>
      <c r="T555" s="30">
        <v>32600</v>
      </c>
      <c r="U555" s="30">
        <v>381</v>
      </c>
      <c r="V555" s="30">
        <v>82729</v>
      </c>
      <c r="W555">
        <f t="shared" si="40"/>
        <v>1</v>
      </c>
      <c r="X555" t="b">
        <f t="shared" si="41"/>
        <v>0</v>
      </c>
      <c r="Y555" t="b">
        <f t="shared" si="42"/>
        <v>0</v>
      </c>
      <c r="Z555" t="b">
        <f t="shared" si="43"/>
        <v>0</v>
      </c>
      <c r="AA555" t="b">
        <f t="shared" si="44"/>
        <v>0</v>
      </c>
    </row>
    <row r="556" spans="1:27" ht="15" thickBot="1">
      <c r="A556" s="13" t="s">
        <v>2195</v>
      </c>
      <c r="B556" s="13">
        <v>19</v>
      </c>
      <c r="C556" s="13" t="s">
        <v>2011</v>
      </c>
      <c r="D556" s="13">
        <v>1</v>
      </c>
      <c r="E556" s="30" t="s">
        <v>1166</v>
      </c>
      <c r="F556" s="13">
        <v>1</v>
      </c>
      <c r="G556" s="13" t="s">
        <v>664</v>
      </c>
      <c r="H556" s="15"/>
      <c r="I556" s="13">
        <v>1</v>
      </c>
      <c r="J556" s="13" t="s">
        <v>2196</v>
      </c>
      <c r="K556" s="30">
        <v>8136</v>
      </c>
      <c r="L556" s="30">
        <v>625000</v>
      </c>
      <c r="M556" s="13">
        <v>1</v>
      </c>
      <c r="N556" s="13" t="s">
        <v>2197</v>
      </c>
      <c r="O556" s="30">
        <v>445623</v>
      </c>
      <c r="P556" s="30">
        <v>451617</v>
      </c>
      <c r="Q556" s="13">
        <v>1</v>
      </c>
      <c r="R556" s="13" t="s">
        <v>2196</v>
      </c>
      <c r="S556" s="30">
        <v>2902</v>
      </c>
      <c r="T556" s="30">
        <v>5000000</v>
      </c>
      <c r="U556" s="30">
        <v>1585823</v>
      </c>
      <c r="V556" s="30">
        <v>377885538</v>
      </c>
      <c r="W556">
        <f t="shared" si="40"/>
        <v>1</v>
      </c>
      <c r="X556" t="b">
        <f t="shared" si="41"/>
        <v>1</v>
      </c>
      <c r="Y556" t="b">
        <f t="shared" si="42"/>
        <v>0</v>
      </c>
      <c r="Z556" t="b">
        <f t="shared" si="43"/>
        <v>1</v>
      </c>
      <c r="AA556" t="b">
        <f t="shared" si="44"/>
        <v>1</v>
      </c>
    </row>
    <row r="557" spans="1:27" ht="15" thickBot="1">
      <c r="A557" s="13" t="s">
        <v>2198</v>
      </c>
      <c r="B557" s="13">
        <v>19</v>
      </c>
      <c r="C557" s="13" t="s">
        <v>2011</v>
      </c>
      <c r="D557" s="13">
        <v>1</v>
      </c>
      <c r="E557" s="30" t="s">
        <v>1166</v>
      </c>
      <c r="F557" s="13">
        <v>0</v>
      </c>
      <c r="G557" s="13" t="s">
        <v>665</v>
      </c>
      <c r="H557" s="13" t="s">
        <v>1168</v>
      </c>
      <c r="I557" s="13">
        <v>1</v>
      </c>
      <c r="J557" s="13" t="s">
        <v>2199</v>
      </c>
      <c r="K557" s="30">
        <v>29300</v>
      </c>
      <c r="L557" s="30">
        <v>7742</v>
      </c>
      <c r="M557" s="13">
        <v>0</v>
      </c>
      <c r="N557" s="15"/>
      <c r="O557" s="33">
        <v>0</v>
      </c>
      <c r="P557" s="33">
        <v>0</v>
      </c>
      <c r="Q557" s="13">
        <v>1</v>
      </c>
      <c r="R557" s="13" t="s">
        <v>2200</v>
      </c>
      <c r="S557" s="30">
        <v>129</v>
      </c>
      <c r="T557" s="30">
        <v>187000</v>
      </c>
      <c r="U557" s="30">
        <v>3350</v>
      </c>
      <c r="V557" s="30">
        <v>274320</v>
      </c>
      <c r="W557">
        <f t="shared" si="40"/>
        <v>1</v>
      </c>
      <c r="X557" t="b">
        <f t="shared" si="41"/>
        <v>0</v>
      </c>
      <c r="Y557" t="b">
        <f t="shared" si="42"/>
        <v>0</v>
      </c>
      <c r="Z557" t="b">
        <f t="shared" si="43"/>
        <v>0</v>
      </c>
      <c r="AA557" t="b">
        <f t="shared" si="44"/>
        <v>0</v>
      </c>
    </row>
    <row r="558" spans="1:27" ht="27.6" thickBot="1">
      <c r="A558" s="13" t="s">
        <v>157</v>
      </c>
      <c r="B558" s="13" t="s">
        <v>1166</v>
      </c>
      <c r="C558" s="13" t="s">
        <v>2011</v>
      </c>
      <c r="D558" s="13">
        <v>0</v>
      </c>
      <c r="E558" s="30">
        <v>50000000</v>
      </c>
      <c r="F558" s="13">
        <v>5</v>
      </c>
      <c r="G558" s="13" t="s">
        <v>664</v>
      </c>
      <c r="H558" s="13" t="s">
        <v>2201</v>
      </c>
      <c r="I558" s="13">
        <v>1</v>
      </c>
      <c r="J558" s="13" t="s">
        <v>2202</v>
      </c>
      <c r="K558" s="30">
        <v>9868</v>
      </c>
      <c r="L558" s="30">
        <v>30800000</v>
      </c>
      <c r="M558" s="13">
        <v>1</v>
      </c>
      <c r="N558" s="13" t="s">
        <v>2203</v>
      </c>
      <c r="O558" s="30">
        <v>36975247</v>
      </c>
      <c r="P558" s="30">
        <v>35451760</v>
      </c>
      <c r="Q558" s="13">
        <v>1</v>
      </c>
      <c r="R558" s="13" t="s">
        <v>2202</v>
      </c>
      <c r="S558" s="30">
        <v>726</v>
      </c>
      <c r="T558" s="30">
        <v>17000000</v>
      </c>
      <c r="U558" s="30">
        <v>29396867</v>
      </c>
      <c r="V558" s="30">
        <v>9188524716</v>
      </c>
      <c r="W558">
        <f t="shared" si="40"/>
        <v>1</v>
      </c>
      <c r="X558" t="b">
        <f t="shared" si="41"/>
        <v>1</v>
      </c>
      <c r="Y558" t="b">
        <f t="shared" si="42"/>
        <v>1</v>
      </c>
      <c r="Z558" t="b">
        <f t="shared" si="43"/>
        <v>1</v>
      </c>
      <c r="AA558" t="b">
        <f t="shared" si="44"/>
        <v>1</v>
      </c>
    </row>
    <row r="559" spans="1:27" ht="27.6" thickBot="1">
      <c r="A559" s="13" t="s">
        <v>2204</v>
      </c>
      <c r="B559" s="13" t="s">
        <v>1166</v>
      </c>
      <c r="C559" s="13" t="s">
        <v>2011</v>
      </c>
      <c r="D559" s="13">
        <v>1</v>
      </c>
      <c r="E559" s="30" t="s">
        <v>1166</v>
      </c>
      <c r="F559" s="13">
        <v>4</v>
      </c>
      <c r="G559" s="13" t="s">
        <v>2170</v>
      </c>
      <c r="H559" s="13" t="s">
        <v>2205</v>
      </c>
      <c r="I559" s="13">
        <v>1</v>
      </c>
      <c r="J559" s="13" t="s">
        <v>2206</v>
      </c>
      <c r="K559" s="30">
        <v>1898</v>
      </c>
      <c r="L559" s="30">
        <v>207000</v>
      </c>
      <c r="M559" s="13">
        <v>1</v>
      </c>
      <c r="N559" s="13" t="s">
        <v>2207</v>
      </c>
      <c r="O559" s="30">
        <v>1249037</v>
      </c>
      <c r="P559" s="30">
        <v>1163958</v>
      </c>
      <c r="Q559" s="13">
        <v>1</v>
      </c>
      <c r="R559" s="13" t="s">
        <v>2208</v>
      </c>
      <c r="S559" s="30">
        <v>138</v>
      </c>
      <c r="T559" s="30">
        <v>45500</v>
      </c>
      <c r="U559" s="30">
        <v>279156</v>
      </c>
      <c r="V559" s="30">
        <v>114054230</v>
      </c>
      <c r="W559">
        <f t="shared" si="40"/>
        <v>1</v>
      </c>
      <c r="X559" t="b">
        <f t="shared" si="41"/>
        <v>1</v>
      </c>
      <c r="Y559" t="b">
        <f t="shared" si="42"/>
        <v>1</v>
      </c>
      <c r="Z559" t="b">
        <f t="shared" si="43"/>
        <v>0</v>
      </c>
      <c r="AA559" t="b">
        <f t="shared" si="44"/>
        <v>0</v>
      </c>
    </row>
    <row r="560" spans="1:27" ht="27.6" thickBot="1">
      <c r="A560" s="13" t="s">
        <v>2209</v>
      </c>
      <c r="B560" s="13">
        <v>65</v>
      </c>
      <c r="C560" s="13" t="s">
        <v>2011</v>
      </c>
      <c r="D560" s="13">
        <v>1</v>
      </c>
      <c r="E560" s="30" t="s">
        <v>1166</v>
      </c>
      <c r="F560" s="13">
        <v>5</v>
      </c>
      <c r="G560" s="13" t="s">
        <v>709</v>
      </c>
      <c r="H560" s="15"/>
      <c r="I560" s="13">
        <v>0</v>
      </c>
      <c r="J560" s="15"/>
      <c r="K560" s="33">
        <v>0</v>
      </c>
      <c r="L560" s="33">
        <v>0</v>
      </c>
      <c r="M560" s="13">
        <v>0</v>
      </c>
      <c r="N560" s="15"/>
      <c r="O560" s="33">
        <v>0</v>
      </c>
      <c r="P560" s="33">
        <v>0</v>
      </c>
      <c r="Q560" s="13">
        <v>1</v>
      </c>
      <c r="R560" s="13" t="s">
        <v>2210</v>
      </c>
      <c r="S560" s="30">
        <v>562</v>
      </c>
      <c r="T560" s="30">
        <v>106000</v>
      </c>
      <c r="U560" s="30">
        <v>426</v>
      </c>
      <c r="V560" s="30">
        <v>67430</v>
      </c>
      <c r="W560">
        <f t="shared" si="40"/>
        <v>1</v>
      </c>
      <c r="X560" t="b">
        <f t="shared" si="41"/>
        <v>0</v>
      </c>
      <c r="Y560" t="b">
        <f t="shared" si="42"/>
        <v>0</v>
      </c>
      <c r="Z560" t="b">
        <f t="shared" si="43"/>
        <v>0</v>
      </c>
      <c r="AA560" t="b">
        <f t="shared" si="44"/>
        <v>0</v>
      </c>
    </row>
    <row r="561" spans="1:27" ht="27.6" thickBot="1">
      <c r="A561" s="13" t="s">
        <v>159</v>
      </c>
      <c r="B561" s="13">
        <v>72</v>
      </c>
      <c r="C561" s="13" t="s">
        <v>2011</v>
      </c>
      <c r="D561" s="13">
        <v>1</v>
      </c>
      <c r="E561" s="30" t="s">
        <v>1166</v>
      </c>
      <c r="F561" s="13">
        <v>11</v>
      </c>
      <c r="G561" s="13" t="s">
        <v>959</v>
      </c>
      <c r="H561" s="13" t="s">
        <v>878</v>
      </c>
      <c r="I561" s="13">
        <v>0</v>
      </c>
      <c r="J561" s="15"/>
      <c r="K561" s="33">
        <v>0</v>
      </c>
      <c r="L561" s="33">
        <v>0</v>
      </c>
      <c r="M561" s="13">
        <v>1</v>
      </c>
      <c r="N561" s="13" t="s">
        <v>960</v>
      </c>
      <c r="O561" s="30">
        <v>450313</v>
      </c>
      <c r="P561" s="30">
        <v>433038</v>
      </c>
      <c r="Q561" s="13">
        <v>1</v>
      </c>
      <c r="R561" s="13" t="s">
        <v>963</v>
      </c>
      <c r="S561" s="30">
        <v>522</v>
      </c>
      <c r="T561" s="30">
        <v>413000</v>
      </c>
      <c r="U561" s="30">
        <v>6026</v>
      </c>
      <c r="V561" s="30">
        <v>971216</v>
      </c>
      <c r="W561">
        <f t="shared" si="40"/>
        <v>1</v>
      </c>
      <c r="X561" t="b">
        <f t="shared" si="41"/>
        <v>0</v>
      </c>
      <c r="Y561" t="b">
        <f t="shared" si="42"/>
        <v>0</v>
      </c>
      <c r="Z561" t="b">
        <f t="shared" si="43"/>
        <v>0</v>
      </c>
      <c r="AA561" t="b">
        <f t="shared" si="44"/>
        <v>0</v>
      </c>
    </row>
    <row r="562" spans="1:27" ht="15" thickBot="1">
      <c r="A562" s="13" t="s">
        <v>2211</v>
      </c>
      <c r="B562" s="13" t="s">
        <v>1166</v>
      </c>
      <c r="C562" s="13" t="s">
        <v>2011</v>
      </c>
      <c r="D562" s="13">
        <v>1</v>
      </c>
      <c r="E562" s="30" t="s">
        <v>1166</v>
      </c>
      <c r="F562" s="13">
        <v>1</v>
      </c>
      <c r="G562" s="13" t="s">
        <v>664</v>
      </c>
      <c r="H562" s="15"/>
      <c r="I562" s="13">
        <v>1</v>
      </c>
      <c r="J562" s="13" t="s">
        <v>2212</v>
      </c>
      <c r="K562" s="30">
        <v>1706</v>
      </c>
      <c r="L562" s="30">
        <v>13700</v>
      </c>
      <c r="M562" s="13">
        <v>1</v>
      </c>
      <c r="N562" s="13" t="s">
        <v>2213</v>
      </c>
      <c r="O562" s="30">
        <v>31821</v>
      </c>
      <c r="P562" s="30">
        <v>32220</v>
      </c>
      <c r="Q562" s="13">
        <v>1</v>
      </c>
      <c r="R562" s="13" t="s">
        <v>2213</v>
      </c>
      <c r="S562" s="30">
        <v>315</v>
      </c>
      <c r="T562" s="30">
        <v>71300</v>
      </c>
      <c r="U562" s="30">
        <v>100019</v>
      </c>
      <c r="V562" s="30">
        <v>10838508</v>
      </c>
      <c r="W562">
        <f t="shared" si="40"/>
        <v>1</v>
      </c>
      <c r="X562" t="b">
        <f t="shared" si="41"/>
        <v>0</v>
      </c>
      <c r="Y562" t="b">
        <f t="shared" si="42"/>
        <v>0</v>
      </c>
      <c r="Z562" t="b">
        <f t="shared" si="43"/>
        <v>0</v>
      </c>
      <c r="AA562" t="b">
        <f t="shared" si="44"/>
        <v>0</v>
      </c>
    </row>
    <row r="563" spans="1:27" ht="27.6" thickBot="1">
      <c r="A563" s="13" t="s">
        <v>504</v>
      </c>
      <c r="B563" s="13">
        <v>46</v>
      </c>
      <c r="C563" s="13" t="s">
        <v>2011</v>
      </c>
      <c r="D563" s="13">
        <v>1</v>
      </c>
      <c r="E563" s="30" t="s">
        <v>1166</v>
      </c>
      <c r="F563" s="13">
        <v>7</v>
      </c>
      <c r="G563" s="13" t="s">
        <v>665</v>
      </c>
      <c r="H563" s="13" t="s">
        <v>707</v>
      </c>
      <c r="I563" s="13">
        <v>1</v>
      </c>
      <c r="J563" s="13" t="s">
        <v>2214</v>
      </c>
      <c r="K563" s="30">
        <v>4694</v>
      </c>
      <c r="L563" s="30">
        <v>10900000</v>
      </c>
      <c r="M563" s="13">
        <v>1</v>
      </c>
      <c r="N563" s="13" t="s">
        <v>2214</v>
      </c>
      <c r="O563" s="30">
        <v>10306221</v>
      </c>
      <c r="P563" s="30">
        <v>9928803</v>
      </c>
      <c r="Q563" s="13">
        <v>1</v>
      </c>
      <c r="R563" s="13" t="s">
        <v>2215</v>
      </c>
      <c r="S563" s="30">
        <v>1022</v>
      </c>
      <c r="T563" s="30">
        <v>12100000</v>
      </c>
      <c r="U563" s="30">
        <v>2391994</v>
      </c>
      <c r="V563" s="30">
        <v>1004889445</v>
      </c>
      <c r="W563">
        <f t="shared" si="40"/>
        <v>1</v>
      </c>
      <c r="X563" t="b">
        <f t="shared" si="41"/>
        <v>1</v>
      </c>
      <c r="Y563" t="b">
        <f t="shared" si="42"/>
        <v>1</v>
      </c>
      <c r="Z563" t="b">
        <f t="shared" si="43"/>
        <v>1</v>
      </c>
      <c r="AA563" t="b">
        <f t="shared" si="44"/>
        <v>1</v>
      </c>
    </row>
    <row r="564" spans="1:27" ht="27.6" thickBot="1">
      <c r="A564" s="13" t="s">
        <v>166</v>
      </c>
      <c r="B564" s="13" t="s">
        <v>1166</v>
      </c>
      <c r="C564" s="13" t="s">
        <v>2011</v>
      </c>
      <c r="D564" s="13">
        <v>0</v>
      </c>
      <c r="E564" s="30">
        <v>1696000000</v>
      </c>
      <c r="F564" s="13">
        <v>15</v>
      </c>
      <c r="G564" s="13" t="s">
        <v>764</v>
      </c>
      <c r="H564" s="13" t="s">
        <v>878</v>
      </c>
      <c r="I564" s="13">
        <v>1</v>
      </c>
      <c r="J564" s="13" t="s">
        <v>2216</v>
      </c>
      <c r="K564" s="30">
        <v>1748</v>
      </c>
      <c r="L564" s="30">
        <v>3210000</v>
      </c>
      <c r="M564" s="13">
        <v>1</v>
      </c>
      <c r="N564" s="13" t="s">
        <v>2216</v>
      </c>
      <c r="O564" s="30">
        <v>28281162</v>
      </c>
      <c r="P564" s="30">
        <v>25492604</v>
      </c>
      <c r="Q564" s="13">
        <v>1</v>
      </c>
      <c r="R564" s="13" t="s">
        <v>2217</v>
      </c>
      <c r="S564" s="30">
        <v>10</v>
      </c>
      <c r="T564" s="30">
        <v>170</v>
      </c>
      <c r="U564" s="30">
        <v>1426727</v>
      </c>
      <c r="V564" s="30">
        <v>262519076</v>
      </c>
      <c r="W564">
        <f t="shared" si="40"/>
        <v>1</v>
      </c>
      <c r="X564" t="b">
        <f t="shared" si="41"/>
        <v>1</v>
      </c>
      <c r="Y564" t="b">
        <f t="shared" si="42"/>
        <v>1</v>
      </c>
      <c r="Z564" t="b">
        <f t="shared" si="43"/>
        <v>0</v>
      </c>
      <c r="AA564" t="b">
        <f t="shared" si="44"/>
        <v>1</v>
      </c>
    </row>
    <row r="565" spans="1:27" ht="15" thickBot="1">
      <c r="A565" s="13" t="s">
        <v>2218</v>
      </c>
      <c r="B565" s="13">
        <v>20</v>
      </c>
      <c r="C565" s="13" t="s">
        <v>2011</v>
      </c>
      <c r="D565" s="13">
        <v>1</v>
      </c>
      <c r="E565" s="30" t="s">
        <v>1166</v>
      </c>
      <c r="F565" s="13">
        <v>1</v>
      </c>
      <c r="G565" s="13" t="s">
        <v>665</v>
      </c>
      <c r="H565" s="15"/>
      <c r="I565" s="13">
        <v>1</v>
      </c>
      <c r="J565" s="13" t="s">
        <v>2219</v>
      </c>
      <c r="K565" s="30">
        <v>95</v>
      </c>
      <c r="L565" s="30">
        <v>30700</v>
      </c>
      <c r="M565" s="13">
        <v>1</v>
      </c>
      <c r="N565" s="13" t="s">
        <v>2220</v>
      </c>
      <c r="O565" s="30">
        <v>14372</v>
      </c>
      <c r="P565" s="30">
        <v>18062</v>
      </c>
      <c r="Q565" s="13">
        <v>1</v>
      </c>
      <c r="R565" s="13" t="s">
        <v>2221</v>
      </c>
      <c r="S565" s="30">
        <v>67</v>
      </c>
      <c r="T565" s="30">
        <v>1000000</v>
      </c>
      <c r="U565" s="30">
        <v>664734</v>
      </c>
      <c r="V565" s="30">
        <v>199278637</v>
      </c>
      <c r="W565">
        <f t="shared" si="40"/>
        <v>1</v>
      </c>
      <c r="X565" t="b">
        <f t="shared" si="41"/>
        <v>0</v>
      </c>
      <c r="Y565" t="b">
        <f t="shared" si="42"/>
        <v>0</v>
      </c>
      <c r="Z565" t="b">
        <f t="shared" si="43"/>
        <v>1</v>
      </c>
      <c r="AA565" t="b">
        <f t="shared" si="44"/>
        <v>1</v>
      </c>
    </row>
    <row r="566" spans="1:27" ht="15" thickBot="1">
      <c r="A566" s="13" t="s">
        <v>2222</v>
      </c>
      <c r="B566" s="13" t="s">
        <v>1166</v>
      </c>
      <c r="C566" s="13" t="s">
        <v>2011</v>
      </c>
      <c r="D566" s="13">
        <v>1</v>
      </c>
      <c r="E566" s="30" t="s">
        <v>1166</v>
      </c>
      <c r="F566" s="13">
        <v>0</v>
      </c>
      <c r="G566" s="13" t="s">
        <v>664</v>
      </c>
      <c r="H566" s="13" t="s">
        <v>707</v>
      </c>
      <c r="I566" s="13">
        <v>1</v>
      </c>
      <c r="J566" s="13" t="s">
        <v>2222</v>
      </c>
      <c r="K566" s="30">
        <v>2894</v>
      </c>
      <c r="L566" s="30">
        <v>164000</v>
      </c>
      <c r="M566" s="13">
        <v>1</v>
      </c>
      <c r="N566" s="13" t="s">
        <v>2222</v>
      </c>
      <c r="O566" s="30">
        <v>105802</v>
      </c>
      <c r="P566" s="30">
        <v>107592</v>
      </c>
      <c r="Q566" s="13">
        <v>1</v>
      </c>
      <c r="R566" s="13" t="s">
        <v>2223</v>
      </c>
      <c r="S566" s="30">
        <v>628</v>
      </c>
      <c r="T566" s="30">
        <v>773000</v>
      </c>
      <c r="U566" s="30">
        <v>648844</v>
      </c>
      <c r="V566" s="30">
        <v>100856807</v>
      </c>
      <c r="W566">
        <f t="shared" si="40"/>
        <v>1</v>
      </c>
      <c r="X566" t="b">
        <f t="shared" si="41"/>
        <v>0</v>
      </c>
      <c r="Y566" t="b">
        <f t="shared" si="42"/>
        <v>0</v>
      </c>
      <c r="Z566" t="b">
        <f t="shared" si="43"/>
        <v>1</v>
      </c>
      <c r="AA566" t="b">
        <f t="shared" si="44"/>
        <v>0</v>
      </c>
    </row>
    <row r="567" spans="1:27" ht="15" thickBot="1">
      <c r="A567" s="13" t="s">
        <v>2224</v>
      </c>
      <c r="B567" s="13">
        <v>27</v>
      </c>
      <c r="C567" s="13" t="s">
        <v>2011</v>
      </c>
      <c r="D567" s="13">
        <v>1</v>
      </c>
      <c r="E567" s="30" t="s">
        <v>1166</v>
      </c>
      <c r="F567" s="13">
        <v>2</v>
      </c>
      <c r="G567" s="13" t="s">
        <v>665</v>
      </c>
      <c r="H567" s="13" t="s">
        <v>664</v>
      </c>
      <c r="I567" s="13">
        <v>1</v>
      </c>
      <c r="J567" s="13" t="s">
        <v>2225</v>
      </c>
      <c r="K567" s="30">
        <v>4388</v>
      </c>
      <c r="L567" s="30">
        <v>70100</v>
      </c>
      <c r="M567" s="13">
        <v>1</v>
      </c>
      <c r="N567" s="13" t="s">
        <v>2226</v>
      </c>
      <c r="O567" s="30">
        <v>27681</v>
      </c>
      <c r="P567" s="30">
        <v>28008</v>
      </c>
      <c r="Q567" s="13">
        <v>1</v>
      </c>
      <c r="R567" s="13" t="s">
        <v>2226</v>
      </c>
      <c r="S567" s="30">
        <v>1128</v>
      </c>
      <c r="T567" s="30">
        <v>158000</v>
      </c>
      <c r="U567" s="30">
        <v>132077</v>
      </c>
      <c r="V567" s="30">
        <v>37969176</v>
      </c>
      <c r="W567">
        <f t="shared" si="40"/>
        <v>1</v>
      </c>
      <c r="X567" t="b">
        <f t="shared" si="41"/>
        <v>0</v>
      </c>
      <c r="Y567" t="b">
        <f t="shared" si="42"/>
        <v>0</v>
      </c>
      <c r="Z567" t="b">
        <f t="shared" si="43"/>
        <v>0</v>
      </c>
      <c r="AA567" t="b">
        <f t="shared" si="44"/>
        <v>0</v>
      </c>
    </row>
    <row r="568" spans="1:27" ht="27.6" thickBot="1">
      <c r="A568" s="13" t="s">
        <v>2227</v>
      </c>
      <c r="B568" s="13">
        <v>34</v>
      </c>
      <c r="C568" s="13" t="s">
        <v>2011</v>
      </c>
      <c r="D568" s="13">
        <v>1</v>
      </c>
      <c r="E568" s="30" t="s">
        <v>1166</v>
      </c>
      <c r="F568" s="13">
        <v>1</v>
      </c>
      <c r="G568" s="13" t="s">
        <v>2228</v>
      </c>
      <c r="H568" s="13" t="s">
        <v>697</v>
      </c>
      <c r="I568" s="13">
        <v>0</v>
      </c>
      <c r="J568" s="15"/>
      <c r="K568" s="33">
        <v>0</v>
      </c>
      <c r="L568" s="33">
        <v>0</v>
      </c>
      <c r="M568" s="13">
        <v>1</v>
      </c>
      <c r="N568" s="13" t="s">
        <v>2229</v>
      </c>
      <c r="O568" s="30">
        <v>465291</v>
      </c>
      <c r="P568" s="30">
        <v>469781</v>
      </c>
      <c r="Q568" s="13">
        <v>1</v>
      </c>
      <c r="R568" s="13" t="s">
        <v>2229</v>
      </c>
      <c r="S568" s="30">
        <v>0</v>
      </c>
      <c r="T568" s="30">
        <v>245000</v>
      </c>
      <c r="U568" s="30">
        <v>2444055</v>
      </c>
      <c r="V568" s="30">
        <v>1219080058</v>
      </c>
      <c r="W568">
        <f t="shared" si="40"/>
        <v>1</v>
      </c>
      <c r="X568" t="b">
        <f t="shared" si="41"/>
        <v>0</v>
      </c>
      <c r="Y568" t="b">
        <f t="shared" si="42"/>
        <v>0</v>
      </c>
      <c r="Z568" t="b">
        <f t="shared" si="43"/>
        <v>0</v>
      </c>
      <c r="AA568" t="b">
        <f t="shared" si="44"/>
        <v>1</v>
      </c>
    </row>
    <row r="569" spans="1:27" ht="27.6" thickBot="1">
      <c r="A569" s="13" t="s">
        <v>2230</v>
      </c>
      <c r="B569" s="13">
        <v>53</v>
      </c>
      <c r="C569" s="13" t="s">
        <v>2011</v>
      </c>
      <c r="D569" s="13">
        <v>1</v>
      </c>
      <c r="E569" s="30" t="s">
        <v>1166</v>
      </c>
      <c r="F569" s="13">
        <v>5</v>
      </c>
      <c r="G569" s="13" t="s">
        <v>707</v>
      </c>
      <c r="H569" s="13" t="s">
        <v>697</v>
      </c>
      <c r="I569" s="13">
        <v>1</v>
      </c>
      <c r="J569" s="13" t="s">
        <v>2231</v>
      </c>
      <c r="K569" s="30">
        <v>2331</v>
      </c>
      <c r="L569" s="30">
        <v>52900</v>
      </c>
      <c r="M569" s="13">
        <v>1</v>
      </c>
      <c r="N569" s="13" t="s">
        <v>2232</v>
      </c>
      <c r="O569" s="30">
        <v>685410</v>
      </c>
      <c r="P569" s="30">
        <v>674212</v>
      </c>
      <c r="Q569" s="13">
        <v>1</v>
      </c>
      <c r="R569" s="13" t="s">
        <v>2233</v>
      </c>
      <c r="S569" s="30">
        <v>9</v>
      </c>
      <c r="T569" s="30">
        <v>201000</v>
      </c>
      <c r="U569" s="30">
        <v>75310</v>
      </c>
      <c r="V569" s="30">
        <v>33503994</v>
      </c>
      <c r="W569">
        <f t="shared" si="40"/>
        <v>1</v>
      </c>
      <c r="X569" t="b">
        <f t="shared" si="41"/>
        <v>0</v>
      </c>
      <c r="Y569" t="b">
        <f t="shared" si="42"/>
        <v>0</v>
      </c>
      <c r="Z569" t="b">
        <f t="shared" si="43"/>
        <v>0</v>
      </c>
      <c r="AA569" t="b">
        <f t="shared" si="44"/>
        <v>0</v>
      </c>
    </row>
    <row r="570" spans="1:27" ht="15" thickBot="1">
      <c r="A570" s="13" t="s">
        <v>2234</v>
      </c>
      <c r="B570" s="13">
        <v>39</v>
      </c>
      <c r="C570" s="13" t="s">
        <v>2011</v>
      </c>
      <c r="D570" s="13">
        <v>1</v>
      </c>
      <c r="E570" s="30" t="s">
        <v>1166</v>
      </c>
      <c r="F570" s="13">
        <v>1</v>
      </c>
      <c r="G570" s="13" t="s">
        <v>665</v>
      </c>
      <c r="H570" s="15"/>
      <c r="I570" s="13">
        <v>1</v>
      </c>
      <c r="J570" s="13" t="s">
        <v>2235</v>
      </c>
      <c r="K570" s="30">
        <v>2709</v>
      </c>
      <c r="L570" s="30">
        <v>431000</v>
      </c>
      <c r="M570" s="13">
        <v>1</v>
      </c>
      <c r="N570" s="13" t="s">
        <v>2235</v>
      </c>
      <c r="O570" s="30">
        <v>736540</v>
      </c>
      <c r="P570" s="30">
        <v>751953</v>
      </c>
      <c r="Q570" s="13">
        <v>1</v>
      </c>
      <c r="R570" s="13" t="s">
        <v>2236</v>
      </c>
      <c r="S570" s="30">
        <v>996</v>
      </c>
      <c r="T570" s="30">
        <v>7100000</v>
      </c>
      <c r="U570" s="30">
        <v>197361</v>
      </c>
      <c r="V570" s="30">
        <v>51443146</v>
      </c>
      <c r="W570">
        <f t="shared" si="40"/>
        <v>1</v>
      </c>
      <c r="X570" t="b">
        <f t="shared" si="41"/>
        <v>1</v>
      </c>
      <c r="Y570" t="b">
        <f t="shared" si="42"/>
        <v>0</v>
      </c>
      <c r="Z570" t="b">
        <f t="shared" si="43"/>
        <v>1</v>
      </c>
      <c r="AA570" t="b">
        <f t="shared" si="44"/>
        <v>0</v>
      </c>
    </row>
    <row r="571" spans="1:27" ht="27.6" thickBot="1">
      <c r="A571" s="13" t="s">
        <v>2237</v>
      </c>
      <c r="B571" s="13">
        <v>45</v>
      </c>
      <c r="C571" s="13" t="s">
        <v>2011</v>
      </c>
      <c r="D571" s="13">
        <v>1</v>
      </c>
      <c r="E571" s="30">
        <v>75000000</v>
      </c>
      <c r="F571" s="13">
        <v>11</v>
      </c>
      <c r="G571" s="13" t="s">
        <v>737</v>
      </c>
      <c r="H571" s="13" t="s">
        <v>723</v>
      </c>
      <c r="I571" s="13">
        <v>1</v>
      </c>
      <c r="J571" s="13" t="s">
        <v>2238</v>
      </c>
      <c r="K571" s="30">
        <v>4774</v>
      </c>
      <c r="L571" s="30">
        <v>2580000</v>
      </c>
      <c r="M571" s="13">
        <v>1</v>
      </c>
      <c r="N571" s="13" t="s">
        <v>2238</v>
      </c>
      <c r="O571" s="30">
        <v>4938812</v>
      </c>
      <c r="P571" s="30">
        <v>4494406</v>
      </c>
      <c r="Q571" s="13">
        <v>1</v>
      </c>
      <c r="R571" s="13" t="s">
        <v>2238</v>
      </c>
      <c r="S571" s="30">
        <v>1510</v>
      </c>
      <c r="T571" s="30">
        <v>1800000</v>
      </c>
      <c r="U571" s="30">
        <v>1265408</v>
      </c>
      <c r="V571" s="30">
        <v>1058321414</v>
      </c>
      <c r="W571">
        <f t="shared" si="40"/>
        <v>1</v>
      </c>
      <c r="X571" t="b">
        <f t="shared" si="41"/>
        <v>1</v>
      </c>
      <c r="Y571" t="b">
        <f t="shared" si="42"/>
        <v>1</v>
      </c>
      <c r="Z571" t="b">
        <f t="shared" si="43"/>
        <v>1</v>
      </c>
      <c r="AA571" t="b">
        <f t="shared" si="44"/>
        <v>1</v>
      </c>
    </row>
    <row r="572" spans="1:27" ht="27.6" thickBot="1">
      <c r="A572" s="13" t="s">
        <v>2239</v>
      </c>
      <c r="B572" s="13">
        <v>23</v>
      </c>
      <c r="C572" s="13" t="s">
        <v>2011</v>
      </c>
      <c r="D572" s="13">
        <v>1</v>
      </c>
      <c r="E572" s="30" t="s">
        <v>1166</v>
      </c>
      <c r="F572" s="13">
        <v>0</v>
      </c>
      <c r="G572" s="13" t="s">
        <v>664</v>
      </c>
      <c r="H572" s="15"/>
      <c r="I572" s="13">
        <v>1</v>
      </c>
      <c r="J572" s="13" t="s">
        <v>2240</v>
      </c>
      <c r="K572" s="30">
        <v>1103</v>
      </c>
      <c r="L572" s="30">
        <v>2208</v>
      </c>
      <c r="M572" s="13">
        <v>1</v>
      </c>
      <c r="N572" s="13" t="s">
        <v>2240</v>
      </c>
      <c r="O572" s="30">
        <v>7437</v>
      </c>
      <c r="P572" s="30">
        <v>7690</v>
      </c>
      <c r="Q572" s="13">
        <v>1</v>
      </c>
      <c r="R572" s="13" t="s">
        <v>2240</v>
      </c>
      <c r="S572" s="30">
        <v>366</v>
      </c>
      <c r="T572" s="30">
        <v>12700</v>
      </c>
      <c r="U572" s="30">
        <v>16458</v>
      </c>
      <c r="V572" s="30">
        <v>4879635</v>
      </c>
      <c r="W572">
        <f t="shared" si="40"/>
        <v>1</v>
      </c>
      <c r="X572" t="b">
        <f t="shared" si="41"/>
        <v>0</v>
      </c>
      <c r="Y572" t="b">
        <f t="shared" si="42"/>
        <v>0</v>
      </c>
      <c r="Z572" t="b">
        <f t="shared" si="43"/>
        <v>0</v>
      </c>
      <c r="AA572" t="b">
        <f t="shared" si="44"/>
        <v>0</v>
      </c>
    </row>
    <row r="573" spans="1:27" ht="27.6" thickBot="1">
      <c r="A573" s="13" t="s">
        <v>537</v>
      </c>
      <c r="B573" s="13">
        <v>75</v>
      </c>
      <c r="C573" s="13" t="s">
        <v>2011</v>
      </c>
      <c r="D573" s="13">
        <v>1</v>
      </c>
      <c r="E573" s="30" t="s">
        <v>1166</v>
      </c>
      <c r="F573" s="13">
        <v>5</v>
      </c>
      <c r="G573" s="13" t="s">
        <v>764</v>
      </c>
      <c r="H573" s="13" t="s">
        <v>765</v>
      </c>
      <c r="I573" s="13">
        <v>1</v>
      </c>
      <c r="J573" s="13" t="s">
        <v>2241</v>
      </c>
      <c r="K573" s="30">
        <v>645</v>
      </c>
      <c r="L573" s="30">
        <v>310000</v>
      </c>
      <c r="M573" s="13">
        <v>1</v>
      </c>
      <c r="N573" s="13" t="s">
        <v>2241</v>
      </c>
      <c r="O573" s="30">
        <v>2133896</v>
      </c>
      <c r="P573" s="30">
        <v>2076337</v>
      </c>
      <c r="Q573" s="13">
        <v>1</v>
      </c>
      <c r="R573" s="13" t="s">
        <v>2241</v>
      </c>
      <c r="S573" s="30">
        <v>730</v>
      </c>
      <c r="T573" s="30">
        <v>632000</v>
      </c>
      <c r="U573" s="30">
        <v>18098</v>
      </c>
      <c r="V573" s="30">
        <v>1988946</v>
      </c>
      <c r="W573">
        <f t="shared" si="40"/>
        <v>1</v>
      </c>
      <c r="X573" t="b">
        <f t="shared" si="41"/>
        <v>1</v>
      </c>
      <c r="Y573" t="b">
        <f t="shared" si="42"/>
        <v>1</v>
      </c>
      <c r="Z573" t="b">
        <f t="shared" si="43"/>
        <v>1</v>
      </c>
      <c r="AA573" t="b">
        <f t="shared" si="44"/>
        <v>0</v>
      </c>
    </row>
    <row r="574" spans="1:27" ht="15" thickBot="1">
      <c r="A574" s="13" t="s">
        <v>2242</v>
      </c>
      <c r="B574" s="13">
        <v>25</v>
      </c>
      <c r="C574" s="13" t="s">
        <v>2011</v>
      </c>
      <c r="D574" s="13">
        <v>1</v>
      </c>
      <c r="E574" s="30" t="s">
        <v>1166</v>
      </c>
      <c r="F574" s="13">
        <v>2</v>
      </c>
      <c r="G574" s="13" t="s">
        <v>1439</v>
      </c>
      <c r="H574" s="13" t="s">
        <v>725</v>
      </c>
      <c r="I574" s="13">
        <v>1</v>
      </c>
      <c r="J574" s="13" t="s">
        <v>2243</v>
      </c>
      <c r="K574" s="30">
        <v>4668</v>
      </c>
      <c r="L574" s="30">
        <v>318000</v>
      </c>
      <c r="M574" s="13">
        <v>1</v>
      </c>
      <c r="N574" s="18" t="s">
        <v>2244</v>
      </c>
      <c r="O574" s="30">
        <v>156457</v>
      </c>
      <c r="P574" s="30">
        <v>159404</v>
      </c>
      <c r="Q574" s="13">
        <v>1</v>
      </c>
      <c r="R574" s="18" t="s">
        <v>2244</v>
      </c>
      <c r="S574" s="30">
        <v>581</v>
      </c>
      <c r="T574" s="30">
        <v>3100000</v>
      </c>
      <c r="U574" s="30">
        <v>1623511</v>
      </c>
      <c r="V574" s="30">
        <v>541632440</v>
      </c>
      <c r="W574">
        <f t="shared" si="40"/>
        <v>1</v>
      </c>
      <c r="X574" t="b">
        <f t="shared" si="41"/>
        <v>1</v>
      </c>
      <c r="Y574" t="b">
        <f t="shared" si="42"/>
        <v>0</v>
      </c>
      <c r="Z574" t="b">
        <f t="shared" si="43"/>
        <v>1</v>
      </c>
      <c r="AA574" t="b">
        <f t="shared" si="44"/>
        <v>1</v>
      </c>
    </row>
    <row r="575" spans="1:27" ht="27.6" thickBot="1">
      <c r="A575" s="13" t="s">
        <v>2245</v>
      </c>
      <c r="B575" s="13">
        <v>26</v>
      </c>
      <c r="C575" s="13" t="s">
        <v>2011</v>
      </c>
      <c r="D575" s="13">
        <v>1</v>
      </c>
      <c r="E575" s="30" t="s">
        <v>1166</v>
      </c>
      <c r="F575" s="13">
        <v>2</v>
      </c>
      <c r="G575" s="13" t="s">
        <v>665</v>
      </c>
      <c r="H575" s="13" t="s">
        <v>2246</v>
      </c>
      <c r="I575" s="13">
        <v>1</v>
      </c>
      <c r="J575" s="13" t="s">
        <v>2247</v>
      </c>
      <c r="K575" s="30">
        <v>38200</v>
      </c>
      <c r="L575" s="30">
        <v>2040000</v>
      </c>
      <c r="M575" s="13">
        <v>1</v>
      </c>
      <c r="N575" s="13" t="s">
        <v>2248</v>
      </c>
      <c r="O575" s="30">
        <v>1495075</v>
      </c>
      <c r="P575" s="30">
        <v>1626411</v>
      </c>
      <c r="Q575" s="13">
        <v>1</v>
      </c>
      <c r="R575" s="13" t="s">
        <v>2249</v>
      </c>
      <c r="S575" s="30">
        <v>1684</v>
      </c>
      <c r="T575" s="30">
        <v>2400000</v>
      </c>
      <c r="U575" s="30">
        <v>3423180</v>
      </c>
      <c r="V575" s="30">
        <v>1317579883</v>
      </c>
      <c r="W575">
        <f t="shared" si="40"/>
        <v>1</v>
      </c>
      <c r="X575" t="b">
        <f t="shared" si="41"/>
        <v>1</v>
      </c>
      <c r="Y575" t="b">
        <f t="shared" si="42"/>
        <v>1</v>
      </c>
      <c r="Z575" t="b">
        <f t="shared" si="43"/>
        <v>1</v>
      </c>
      <c r="AA575" t="b">
        <f t="shared" si="44"/>
        <v>1</v>
      </c>
    </row>
    <row r="576" spans="1:27" ht="15" thickBot="1">
      <c r="A576" s="13" t="s">
        <v>2250</v>
      </c>
      <c r="B576" s="13">
        <v>23</v>
      </c>
      <c r="C576" s="13" t="s">
        <v>2011</v>
      </c>
      <c r="D576" s="13">
        <v>1</v>
      </c>
      <c r="E576" s="30" t="s">
        <v>1166</v>
      </c>
      <c r="F576" s="13">
        <v>1</v>
      </c>
      <c r="G576" s="13" t="s">
        <v>664</v>
      </c>
      <c r="H576" s="15"/>
      <c r="I576" s="13">
        <v>1</v>
      </c>
      <c r="J576" s="13" t="s">
        <v>2251</v>
      </c>
      <c r="K576" s="30">
        <v>4760</v>
      </c>
      <c r="L576" s="30">
        <v>1390000</v>
      </c>
      <c r="M576" s="13">
        <v>1</v>
      </c>
      <c r="N576" s="13" t="s">
        <v>2252</v>
      </c>
      <c r="O576" s="30">
        <v>69070</v>
      </c>
      <c r="P576" s="30">
        <v>69621</v>
      </c>
      <c r="Q576" s="13">
        <v>1</v>
      </c>
      <c r="R576" s="13" t="s">
        <v>2251</v>
      </c>
      <c r="S576" s="30">
        <v>968</v>
      </c>
      <c r="T576" s="30">
        <v>298000</v>
      </c>
      <c r="U576" s="30">
        <v>1070085</v>
      </c>
      <c r="V576" s="30">
        <v>216527130</v>
      </c>
      <c r="W576">
        <f t="shared" si="40"/>
        <v>1</v>
      </c>
      <c r="X576" t="b">
        <f t="shared" si="41"/>
        <v>1</v>
      </c>
      <c r="Y576" t="b">
        <f t="shared" si="42"/>
        <v>0</v>
      </c>
      <c r="Z576" t="b">
        <f t="shared" si="43"/>
        <v>0</v>
      </c>
      <c r="AA576" t="b">
        <f t="shared" si="44"/>
        <v>1</v>
      </c>
    </row>
    <row r="577" spans="1:27" ht="15" thickBot="1">
      <c r="A577" s="13" t="s">
        <v>2253</v>
      </c>
      <c r="B577" s="13">
        <v>26</v>
      </c>
      <c r="C577" s="13" t="s">
        <v>2011</v>
      </c>
      <c r="D577" s="13">
        <v>1</v>
      </c>
      <c r="E577" s="30" t="s">
        <v>1166</v>
      </c>
      <c r="F577" s="13">
        <v>1</v>
      </c>
      <c r="G577" s="13" t="s">
        <v>762</v>
      </c>
      <c r="H577" s="13" t="s">
        <v>2254</v>
      </c>
      <c r="I577" s="13">
        <v>1</v>
      </c>
      <c r="J577" s="13" t="s">
        <v>2255</v>
      </c>
      <c r="K577" s="30">
        <v>3889</v>
      </c>
      <c r="L577" s="30">
        <v>53800</v>
      </c>
      <c r="M577" s="13">
        <v>1</v>
      </c>
      <c r="N577" s="13" t="s">
        <v>2256</v>
      </c>
      <c r="O577" s="30">
        <v>144430</v>
      </c>
      <c r="P577" s="30">
        <v>144865</v>
      </c>
      <c r="Q577" s="13">
        <v>1</v>
      </c>
      <c r="R577" s="13" t="s">
        <v>2256</v>
      </c>
      <c r="S577" s="30">
        <v>1047</v>
      </c>
      <c r="T577" s="30">
        <v>98900</v>
      </c>
      <c r="U577" s="30">
        <v>988914</v>
      </c>
      <c r="V577" s="30">
        <v>694722243</v>
      </c>
      <c r="W577">
        <f t="shared" si="40"/>
        <v>1</v>
      </c>
      <c r="X577" t="b">
        <f t="shared" si="41"/>
        <v>0</v>
      </c>
      <c r="Y577" t="b">
        <f t="shared" si="42"/>
        <v>0</v>
      </c>
      <c r="Z577" t="b">
        <f t="shared" si="43"/>
        <v>0</v>
      </c>
      <c r="AA577" t="b">
        <f t="shared" si="44"/>
        <v>1</v>
      </c>
    </row>
    <row r="578" spans="1:27" ht="15" thickBot="1">
      <c r="A578" s="13" t="s">
        <v>2257</v>
      </c>
      <c r="B578" s="13" t="s">
        <v>1166</v>
      </c>
      <c r="C578" s="13" t="s">
        <v>2011</v>
      </c>
      <c r="D578" s="13">
        <v>1</v>
      </c>
      <c r="E578" s="30" t="s">
        <v>1166</v>
      </c>
      <c r="F578" s="13">
        <v>0</v>
      </c>
      <c r="G578" s="13" t="s">
        <v>731</v>
      </c>
      <c r="H578" s="13" t="s">
        <v>762</v>
      </c>
      <c r="I578" s="13">
        <v>0</v>
      </c>
      <c r="J578" s="15"/>
      <c r="K578" s="33">
        <v>0</v>
      </c>
      <c r="L578" s="33">
        <v>0</v>
      </c>
      <c r="M578" s="13">
        <v>1</v>
      </c>
      <c r="N578" s="13" t="s">
        <v>2258</v>
      </c>
      <c r="O578" s="30">
        <v>4186</v>
      </c>
      <c r="P578" s="30">
        <v>4240</v>
      </c>
      <c r="Q578" s="13">
        <v>0</v>
      </c>
      <c r="R578" s="15"/>
      <c r="S578" s="33">
        <v>0</v>
      </c>
      <c r="T578" s="33">
        <v>0</v>
      </c>
      <c r="U578" s="30">
        <v>1464</v>
      </c>
      <c r="V578" s="30">
        <v>6350184</v>
      </c>
      <c r="W578">
        <f t="shared" si="40"/>
        <v>1</v>
      </c>
      <c r="X578" t="b">
        <f t="shared" si="41"/>
        <v>0</v>
      </c>
      <c r="Y578" t="b">
        <f t="shared" si="42"/>
        <v>0</v>
      </c>
      <c r="Z578" t="b">
        <f t="shared" si="43"/>
        <v>0</v>
      </c>
      <c r="AA578" t="b">
        <f t="shared" si="44"/>
        <v>0</v>
      </c>
    </row>
    <row r="579" spans="1:27" ht="27.6" thickBot="1">
      <c r="A579" s="13" t="s">
        <v>2259</v>
      </c>
      <c r="B579" s="13">
        <v>32</v>
      </c>
      <c r="C579" s="13" t="s">
        <v>2011</v>
      </c>
      <c r="D579" s="13">
        <v>1</v>
      </c>
      <c r="E579" s="30" t="s">
        <v>1166</v>
      </c>
      <c r="F579" s="13">
        <v>4</v>
      </c>
      <c r="G579" s="13" t="s">
        <v>707</v>
      </c>
      <c r="H579" s="13" t="s">
        <v>664</v>
      </c>
      <c r="I579" s="13">
        <v>1</v>
      </c>
      <c r="J579" s="13" t="s">
        <v>2260</v>
      </c>
      <c r="K579" s="30">
        <v>478</v>
      </c>
      <c r="L579" s="30">
        <v>4140000</v>
      </c>
      <c r="M579" s="13">
        <v>1</v>
      </c>
      <c r="N579" s="13" t="s">
        <v>2261</v>
      </c>
      <c r="O579" s="30">
        <v>1403391</v>
      </c>
      <c r="P579" s="30">
        <v>1392816</v>
      </c>
      <c r="Q579" s="13">
        <v>1</v>
      </c>
      <c r="R579" s="13" t="s">
        <v>2262</v>
      </c>
      <c r="S579" s="30">
        <v>50</v>
      </c>
      <c r="T579" s="30">
        <v>4000000</v>
      </c>
      <c r="U579" s="30">
        <v>396253</v>
      </c>
      <c r="V579" s="30">
        <v>157664776</v>
      </c>
      <c r="W579">
        <f t="shared" ref="W579:W642" si="45">IF(U579&lt;&gt;"",1,0)</f>
        <v>1</v>
      </c>
      <c r="X579" t="b">
        <f t="shared" ref="X579:X642" si="46">IF(L579&gt;=$AD$4,TRUE,FALSE)</f>
        <v>1</v>
      </c>
      <c r="Y579" t="b">
        <f t="shared" ref="Y579:Y642" si="47">IF(P579&gt;=$AD$5,TRUE,FALSE)</f>
        <v>1</v>
      </c>
      <c r="Z579" t="b">
        <f t="shared" ref="Z579:Z642" si="48">IF(T579&gt;=$AD$6,TRUE,FALSE)</f>
        <v>1</v>
      </c>
      <c r="AA579" t="b">
        <f t="shared" ref="AA579:AA642" si="49">IF(V579&gt;=$AD$7,TRUE,FALSE)</f>
        <v>1</v>
      </c>
    </row>
    <row r="580" spans="1:27" ht="27.6" thickBot="1">
      <c r="A580" s="13" t="s">
        <v>189</v>
      </c>
      <c r="B580" s="13">
        <v>58</v>
      </c>
      <c r="C580" s="13" t="s">
        <v>2011</v>
      </c>
      <c r="D580" s="13">
        <v>1</v>
      </c>
      <c r="E580" s="30">
        <v>19000000</v>
      </c>
      <c r="F580" s="13">
        <v>8</v>
      </c>
      <c r="G580" s="13" t="s">
        <v>1065</v>
      </c>
      <c r="H580" s="13" t="s">
        <v>664</v>
      </c>
      <c r="I580" s="13">
        <v>1</v>
      </c>
      <c r="J580" s="13" t="s">
        <v>984</v>
      </c>
      <c r="K580" s="30">
        <v>1775</v>
      </c>
      <c r="L580" s="30">
        <v>33900</v>
      </c>
      <c r="M580" s="13">
        <v>1</v>
      </c>
      <c r="N580" s="13" t="s">
        <v>984</v>
      </c>
      <c r="O580" s="30">
        <v>1555444</v>
      </c>
      <c r="P580" s="30">
        <v>1348474</v>
      </c>
      <c r="Q580" s="13">
        <v>1</v>
      </c>
      <c r="R580" s="13" t="s">
        <v>1068</v>
      </c>
      <c r="S580" s="30">
        <v>127</v>
      </c>
      <c r="T580" s="30">
        <v>35400</v>
      </c>
      <c r="U580" s="30">
        <v>115679</v>
      </c>
      <c r="V580" s="30">
        <v>51826638</v>
      </c>
      <c r="W580">
        <f t="shared" si="45"/>
        <v>1</v>
      </c>
      <c r="X580" t="b">
        <f t="shared" si="46"/>
        <v>0</v>
      </c>
      <c r="Y580" t="b">
        <f t="shared" si="47"/>
        <v>1</v>
      </c>
      <c r="Z580" t="b">
        <f t="shared" si="48"/>
        <v>0</v>
      </c>
      <c r="AA580" t="b">
        <f t="shared" si="49"/>
        <v>0</v>
      </c>
    </row>
    <row r="581" spans="1:27" ht="27.6" thickBot="1">
      <c r="A581" s="13" t="s">
        <v>2263</v>
      </c>
      <c r="B581" s="13" t="s">
        <v>1166</v>
      </c>
      <c r="C581" s="13" t="s">
        <v>2011</v>
      </c>
      <c r="D581" s="13">
        <v>1</v>
      </c>
      <c r="E581" s="30" t="s">
        <v>1166</v>
      </c>
      <c r="F581" s="13">
        <v>2</v>
      </c>
      <c r="G581" s="13" t="s">
        <v>1412</v>
      </c>
      <c r="H581" s="13" t="s">
        <v>1228</v>
      </c>
      <c r="I581" s="13">
        <v>1</v>
      </c>
      <c r="J581" s="13" t="s">
        <v>2264</v>
      </c>
      <c r="K581" s="30">
        <v>278</v>
      </c>
      <c r="L581" s="30">
        <v>2180000</v>
      </c>
      <c r="M581" s="13">
        <v>1</v>
      </c>
      <c r="N581" s="13" t="s">
        <v>2264</v>
      </c>
      <c r="O581" s="30">
        <v>9088272</v>
      </c>
      <c r="P581" s="30">
        <v>8579615</v>
      </c>
      <c r="Q581" s="13">
        <v>1</v>
      </c>
      <c r="R581" s="13" t="s">
        <v>2264</v>
      </c>
      <c r="S581" s="30">
        <v>20</v>
      </c>
      <c r="T581" s="30">
        <v>950000</v>
      </c>
      <c r="U581" s="30">
        <v>2124074</v>
      </c>
      <c r="V581" s="30">
        <v>1161636388</v>
      </c>
      <c r="W581">
        <f t="shared" si="45"/>
        <v>1</v>
      </c>
      <c r="X581" t="b">
        <f t="shared" si="46"/>
        <v>1</v>
      </c>
      <c r="Y581" t="b">
        <f t="shared" si="47"/>
        <v>1</v>
      </c>
      <c r="Z581" t="b">
        <f t="shared" si="48"/>
        <v>1</v>
      </c>
      <c r="AA581" t="b">
        <f t="shared" si="49"/>
        <v>1</v>
      </c>
    </row>
    <row r="582" spans="1:27" ht="15" thickBot="1">
      <c r="A582" s="13" t="s">
        <v>2265</v>
      </c>
      <c r="B582" s="13">
        <v>27</v>
      </c>
      <c r="C582" s="13" t="s">
        <v>2011</v>
      </c>
      <c r="D582" s="13">
        <v>1</v>
      </c>
      <c r="E582" s="30" t="s">
        <v>1166</v>
      </c>
      <c r="F582" s="13">
        <v>5</v>
      </c>
      <c r="G582" s="13" t="s">
        <v>697</v>
      </c>
      <c r="H582" s="13" t="s">
        <v>2266</v>
      </c>
      <c r="I582" s="13">
        <v>0</v>
      </c>
      <c r="J582" s="15"/>
      <c r="K582" s="33">
        <v>0</v>
      </c>
      <c r="L582" s="33">
        <v>0</v>
      </c>
      <c r="M582" s="13">
        <v>1</v>
      </c>
      <c r="N582" s="13" t="s">
        <v>2267</v>
      </c>
      <c r="O582" s="30">
        <v>54114</v>
      </c>
      <c r="P582" s="30">
        <v>54329</v>
      </c>
      <c r="Q582" s="13">
        <v>1</v>
      </c>
      <c r="R582" s="13" t="s">
        <v>2267</v>
      </c>
      <c r="S582" s="30">
        <v>4</v>
      </c>
      <c r="T582" s="30">
        <v>543000</v>
      </c>
      <c r="U582" s="30">
        <v>68136</v>
      </c>
      <c r="V582" s="30">
        <v>9604052</v>
      </c>
      <c r="W582">
        <f t="shared" si="45"/>
        <v>1</v>
      </c>
      <c r="X582" t="b">
        <f t="shared" si="46"/>
        <v>0</v>
      </c>
      <c r="Y582" t="b">
        <f t="shared" si="47"/>
        <v>0</v>
      </c>
      <c r="Z582" t="b">
        <f t="shared" si="48"/>
        <v>1</v>
      </c>
      <c r="AA582" t="b">
        <f t="shared" si="49"/>
        <v>0</v>
      </c>
    </row>
    <row r="583" spans="1:27" ht="27.6" thickBot="1">
      <c r="A583" s="13" t="s">
        <v>577</v>
      </c>
      <c r="B583" s="13" t="s">
        <v>1166</v>
      </c>
      <c r="C583" s="13" t="s">
        <v>2011</v>
      </c>
      <c r="D583" s="13">
        <v>1</v>
      </c>
      <c r="E583" s="30">
        <v>40000000</v>
      </c>
      <c r="F583" s="13">
        <v>5</v>
      </c>
      <c r="G583" s="13" t="s">
        <v>706</v>
      </c>
      <c r="H583" s="13" t="s">
        <v>698</v>
      </c>
      <c r="I583" s="13">
        <v>1</v>
      </c>
      <c r="J583" s="13" t="s">
        <v>1025</v>
      </c>
      <c r="K583" s="30">
        <v>385</v>
      </c>
      <c r="L583" s="30">
        <v>1390000</v>
      </c>
      <c r="M583" s="13">
        <v>1</v>
      </c>
      <c r="N583" s="13" t="s">
        <v>1025</v>
      </c>
      <c r="O583" s="30">
        <v>19358699</v>
      </c>
      <c r="P583" s="30">
        <v>18321442</v>
      </c>
      <c r="Q583" s="13">
        <v>1</v>
      </c>
      <c r="R583" s="13" t="s">
        <v>1025</v>
      </c>
      <c r="S583" s="30">
        <v>255</v>
      </c>
      <c r="T583" s="30">
        <v>1800000</v>
      </c>
      <c r="U583" s="30">
        <v>3945709</v>
      </c>
      <c r="V583" s="30">
        <v>2477718716</v>
      </c>
      <c r="W583">
        <f t="shared" si="45"/>
        <v>1</v>
      </c>
      <c r="X583" t="b">
        <f t="shared" si="46"/>
        <v>1</v>
      </c>
      <c r="Y583" t="b">
        <f t="shared" si="47"/>
        <v>1</v>
      </c>
      <c r="Z583" t="b">
        <f t="shared" si="48"/>
        <v>1</v>
      </c>
      <c r="AA583" t="b">
        <f t="shared" si="49"/>
        <v>1</v>
      </c>
    </row>
    <row r="584" spans="1:27" ht="27.6" thickBot="1">
      <c r="A584" s="13" t="s">
        <v>585</v>
      </c>
      <c r="B584" s="13" t="s">
        <v>1166</v>
      </c>
      <c r="C584" s="13" t="s">
        <v>2011</v>
      </c>
      <c r="D584" s="13">
        <v>1</v>
      </c>
      <c r="E584" s="30" t="s">
        <v>1166</v>
      </c>
      <c r="F584" s="13">
        <v>4</v>
      </c>
      <c r="G584" s="13" t="s">
        <v>2268</v>
      </c>
      <c r="H584" s="13" t="s">
        <v>1270</v>
      </c>
      <c r="I584" s="13">
        <v>1</v>
      </c>
      <c r="J584" s="13" t="s">
        <v>2269</v>
      </c>
      <c r="K584" s="30">
        <v>773</v>
      </c>
      <c r="L584" s="30">
        <v>187000</v>
      </c>
      <c r="M584" s="13">
        <v>1</v>
      </c>
      <c r="N584" s="13" t="s">
        <v>2270</v>
      </c>
      <c r="O584" s="30">
        <v>2819585</v>
      </c>
      <c r="P584" s="30">
        <v>2681191</v>
      </c>
      <c r="Q584" s="13">
        <v>1</v>
      </c>
      <c r="R584" s="13" t="s">
        <v>2271</v>
      </c>
      <c r="S584" s="30">
        <v>152</v>
      </c>
      <c r="T584" s="30">
        <v>212000</v>
      </c>
      <c r="U584" s="30">
        <v>579104</v>
      </c>
      <c r="V584" s="30">
        <v>150379064</v>
      </c>
      <c r="W584">
        <f t="shared" si="45"/>
        <v>1</v>
      </c>
      <c r="X584" t="b">
        <f t="shared" si="46"/>
        <v>0</v>
      </c>
      <c r="Y584" t="b">
        <f t="shared" si="47"/>
        <v>1</v>
      </c>
      <c r="Z584" t="b">
        <f t="shared" si="48"/>
        <v>0</v>
      </c>
      <c r="AA584" t="b">
        <f t="shared" si="49"/>
        <v>0</v>
      </c>
    </row>
    <row r="585" spans="1:27" ht="27.6" thickBot="1">
      <c r="A585" s="13" t="s">
        <v>2272</v>
      </c>
      <c r="B585" s="13" t="s">
        <v>1166</v>
      </c>
      <c r="C585" s="13" t="s">
        <v>2011</v>
      </c>
      <c r="D585" s="13">
        <v>1</v>
      </c>
      <c r="E585" s="30" t="s">
        <v>1166</v>
      </c>
      <c r="F585" s="13">
        <v>3</v>
      </c>
      <c r="G585" s="13" t="s">
        <v>731</v>
      </c>
      <c r="H585" s="13" t="s">
        <v>664</v>
      </c>
      <c r="I585" s="13">
        <v>1</v>
      </c>
      <c r="J585" s="13" t="s">
        <v>2273</v>
      </c>
      <c r="K585" s="30">
        <v>368</v>
      </c>
      <c r="L585" s="30">
        <v>30700</v>
      </c>
      <c r="M585" s="13">
        <v>1</v>
      </c>
      <c r="N585" s="13" t="s">
        <v>2274</v>
      </c>
      <c r="O585" s="30">
        <v>8601767</v>
      </c>
      <c r="P585" s="30">
        <v>8643941</v>
      </c>
      <c r="Q585" s="13">
        <v>1</v>
      </c>
      <c r="R585" s="13" t="s">
        <v>2274</v>
      </c>
      <c r="S585" s="30">
        <v>2932</v>
      </c>
      <c r="T585" s="30">
        <v>7600000</v>
      </c>
      <c r="U585" s="30">
        <v>18919444</v>
      </c>
      <c r="V585" s="30">
        <v>9557114063</v>
      </c>
      <c r="W585">
        <f t="shared" si="45"/>
        <v>1</v>
      </c>
      <c r="X585" t="b">
        <f t="shared" si="46"/>
        <v>0</v>
      </c>
      <c r="Y585" t="b">
        <f t="shared" si="47"/>
        <v>1</v>
      </c>
      <c r="Z585" t="b">
        <f t="shared" si="48"/>
        <v>1</v>
      </c>
      <c r="AA585" t="b">
        <f t="shared" si="49"/>
        <v>1</v>
      </c>
    </row>
    <row r="586" spans="1:27" ht="27.6" thickBot="1">
      <c r="A586" s="13" t="s">
        <v>2275</v>
      </c>
      <c r="B586" s="13" t="s">
        <v>1166</v>
      </c>
      <c r="C586" s="13" t="s">
        <v>2011</v>
      </c>
      <c r="D586" s="13">
        <v>1</v>
      </c>
      <c r="E586" s="30" t="s">
        <v>1166</v>
      </c>
      <c r="F586" s="13">
        <v>4</v>
      </c>
      <c r="G586" s="13" t="s">
        <v>697</v>
      </c>
      <c r="H586" s="13" t="s">
        <v>2266</v>
      </c>
      <c r="I586" s="13">
        <v>1</v>
      </c>
      <c r="J586" s="13" t="s">
        <v>2276</v>
      </c>
      <c r="K586" s="30">
        <v>14800</v>
      </c>
      <c r="L586" s="30">
        <v>345000</v>
      </c>
      <c r="M586" s="13">
        <v>1</v>
      </c>
      <c r="N586" s="13" t="s">
        <v>2277</v>
      </c>
      <c r="O586" s="30">
        <v>225448</v>
      </c>
      <c r="P586" s="30">
        <v>225701</v>
      </c>
      <c r="Q586" s="13">
        <v>1</v>
      </c>
      <c r="R586" s="13" t="s">
        <v>2278</v>
      </c>
      <c r="S586" s="30">
        <v>49</v>
      </c>
      <c r="T586" s="30">
        <v>400000</v>
      </c>
      <c r="U586" s="30">
        <v>304073</v>
      </c>
      <c r="V586" s="30">
        <v>97374283</v>
      </c>
      <c r="W586">
        <f t="shared" si="45"/>
        <v>1</v>
      </c>
      <c r="X586" t="b">
        <f t="shared" si="46"/>
        <v>1</v>
      </c>
      <c r="Y586" t="b">
        <f t="shared" si="47"/>
        <v>0</v>
      </c>
      <c r="Z586" t="b">
        <f t="shared" si="48"/>
        <v>0</v>
      </c>
      <c r="AA586" t="b">
        <f t="shared" si="49"/>
        <v>0</v>
      </c>
    </row>
    <row r="587" spans="1:27" ht="27.6" thickBot="1">
      <c r="A587" s="13" t="s">
        <v>2279</v>
      </c>
      <c r="B587" s="13" t="s">
        <v>1166</v>
      </c>
      <c r="C587" s="13" t="s">
        <v>2011</v>
      </c>
      <c r="D587" s="13">
        <v>1</v>
      </c>
      <c r="E587" s="30" t="s">
        <v>1166</v>
      </c>
      <c r="F587" s="13">
        <v>3</v>
      </c>
      <c r="G587" s="13" t="s">
        <v>690</v>
      </c>
      <c r="H587" s="13" t="s">
        <v>1183</v>
      </c>
      <c r="I587" s="13">
        <v>1</v>
      </c>
      <c r="J587" s="13" t="s">
        <v>2280</v>
      </c>
      <c r="K587" s="30">
        <v>6937</v>
      </c>
      <c r="L587" s="30">
        <v>954000</v>
      </c>
      <c r="M587" s="13">
        <v>1</v>
      </c>
      <c r="N587" s="13" t="s">
        <v>2281</v>
      </c>
      <c r="O587" s="30">
        <v>1349435</v>
      </c>
      <c r="P587" s="30">
        <v>1335385</v>
      </c>
      <c r="Q587" s="13">
        <v>1</v>
      </c>
      <c r="R587" s="13" t="s">
        <v>2280</v>
      </c>
      <c r="S587" s="30">
        <v>856</v>
      </c>
      <c r="T587" s="30">
        <v>1100000</v>
      </c>
      <c r="U587" s="30">
        <v>2165422</v>
      </c>
      <c r="V587" s="30">
        <v>646329037</v>
      </c>
      <c r="W587">
        <f t="shared" si="45"/>
        <v>1</v>
      </c>
      <c r="X587" t="b">
        <f t="shared" si="46"/>
        <v>1</v>
      </c>
      <c r="Y587" t="b">
        <f t="shared" si="47"/>
        <v>1</v>
      </c>
      <c r="Z587" t="b">
        <f t="shared" si="48"/>
        <v>1</v>
      </c>
      <c r="AA587" t="b">
        <f t="shared" si="49"/>
        <v>1</v>
      </c>
    </row>
    <row r="588" spans="1:27" ht="15" thickBot="1">
      <c r="A588" s="13" t="s">
        <v>615</v>
      </c>
      <c r="B588" s="13" t="s">
        <v>1166</v>
      </c>
      <c r="C588" s="13" t="s">
        <v>2011</v>
      </c>
      <c r="D588" s="13">
        <v>1</v>
      </c>
      <c r="E588" s="30" t="s">
        <v>1166</v>
      </c>
      <c r="F588" s="13">
        <v>5</v>
      </c>
      <c r="G588" s="13" t="s">
        <v>664</v>
      </c>
      <c r="H588" s="13" t="s">
        <v>723</v>
      </c>
      <c r="I588" s="13">
        <v>1</v>
      </c>
      <c r="J588" s="13" t="s">
        <v>2282</v>
      </c>
      <c r="K588" s="30">
        <v>21400</v>
      </c>
      <c r="L588" s="30">
        <v>2080000</v>
      </c>
      <c r="M588" s="13">
        <v>1</v>
      </c>
      <c r="N588" s="13" t="s">
        <v>2282</v>
      </c>
      <c r="O588" s="30">
        <v>6470976</v>
      </c>
      <c r="P588" s="30">
        <v>6068766</v>
      </c>
      <c r="Q588" s="13">
        <v>1</v>
      </c>
      <c r="R588" s="13" t="s">
        <v>2283</v>
      </c>
      <c r="S588" s="30">
        <v>1859</v>
      </c>
      <c r="T588" s="30">
        <v>594000</v>
      </c>
      <c r="U588" s="30">
        <v>3069512</v>
      </c>
      <c r="V588" s="30">
        <v>1545649740</v>
      </c>
      <c r="W588">
        <f t="shared" si="45"/>
        <v>1</v>
      </c>
      <c r="X588" t="b">
        <f t="shared" si="46"/>
        <v>1</v>
      </c>
      <c r="Y588" t="b">
        <f t="shared" si="47"/>
        <v>1</v>
      </c>
      <c r="Z588" t="b">
        <f t="shared" si="48"/>
        <v>1</v>
      </c>
      <c r="AA588" t="b">
        <f t="shared" si="49"/>
        <v>1</v>
      </c>
    </row>
    <row r="589" spans="1:27" ht="15" thickBot="1">
      <c r="A589" s="13" t="s">
        <v>210</v>
      </c>
      <c r="B589" s="13">
        <v>92</v>
      </c>
      <c r="C589" s="13" t="s">
        <v>2011</v>
      </c>
      <c r="D589" s="13">
        <v>1</v>
      </c>
      <c r="E589" s="30">
        <v>50000000</v>
      </c>
      <c r="F589" s="13">
        <v>57</v>
      </c>
      <c r="G589" s="13" t="s">
        <v>721</v>
      </c>
      <c r="H589" s="13" t="s">
        <v>857</v>
      </c>
      <c r="I589" s="13">
        <v>1</v>
      </c>
      <c r="J589" s="13" t="s">
        <v>1114</v>
      </c>
      <c r="K589" s="30">
        <v>3163</v>
      </c>
      <c r="L589" s="30">
        <v>142000</v>
      </c>
      <c r="M589" s="13">
        <v>1</v>
      </c>
      <c r="N589" s="13" t="s">
        <v>1080</v>
      </c>
      <c r="O589" s="30">
        <v>665740</v>
      </c>
      <c r="P589" s="30">
        <v>594151</v>
      </c>
      <c r="Q589" s="13">
        <v>1</v>
      </c>
      <c r="R589" s="13">
        <v>0</v>
      </c>
      <c r="S589" s="30">
        <v>434</v>
      </c>
      <c r="T589" s="30">
        <v>184000</v>
      </c>
      <c r="U589" s="30">
        <v>190738</v>
      </c>
      <c r="V589" s="30">
        <v>111434535</v>
      </c>
      <c r="W589">
        <f t="shared" si="45"/>
        <v>1</v>
      </c>
      <c r="X589" t="b">
        <f t="shared" si="46"/>
        <v>0</v>
      </c>
      <c r="Y589" t="b">
        <f t="shared" si="47"/>
        <v>0</v>
      </c>
      <c r="Z589" t="b">
        <f t="shared" si="48"/>
        <v>0</v>
      </c>
      <c r="AA589" t="b">
        <f t="shared" si="49"/>
        <v>0</v>
      </c>
    </row>
    <row r="590" spans="1:27" ht="15" thickBot="1">
      <c r="A590" s="13" t="s">
        <v>634</v>
      </c>
      <c r="B590" s="13" t="s">
        <v>1166</v>
      </c>
      <c r="C590" s="13" t="s">
        <v>2011</v>
      </c>
      <c r="D590" s="13">
        <v>1</v>
      </c>
      <c r="E590" s="30">
        <v>10000000</v>
      </c>
      <c r="F590" s="13">
        <v>10</v>
      </c>
      <c r="G590" s="13" t="s">
        <v>709</v>
      </c>
      <c r="H590" s="13" t="s">
        <v>737</v>
      </c>
      <c r="I590" s="13">
        <v>1</v>
      </c>
      <c r="J590" s="13" t="s">
        <v>2284</v>
      </c>
      <c r="K590" s="30">
        <v>13600</v>
      </c>
      <c r="L590" s="30">
        <v>417000</v>
      </c>
      <c r="M590" s="13">
        <v>1</v>
      </c>
      <c r="N590" s="13" t="s">
        <v>634</v>
      </c>
      <c r="O590" s="30">
        <v>4456266</v>
      </c>
      <c r="P590" s="30">
        <v>3935222</v>
      </c>
      <c r="Q590" s="13">
        <v>1</v>
      </c>
      <c r="R590" s="13" t="s">
        <v>2284</v>
      </c>
      <c r="S590" s="30">
        <v>1542</v>
      </c>
      <c r="T590" s="30">
        <v>175000</v>
      </c>
      <c r="U590" s="30">
        <v>1239528</v>
      </c>
      <c r="V590" s="30">
        <v>990531268</v>
      </c>
      <c r="W590">
        <f t="shared" si="45"/>
        <v>1</v>
      </c>
      <c r="X590" t="b">
        <f t="shared" si="46"/>
        <v>1</v>
      </c>
      <c r="Y590" t="b">
        <f t="shared" si="47"/>
        <v>1</v>
      </c>
      <c r="Z590" t="b">
        <f t="shared" si="48"/>
        <v>0</v>
      </c>
      <c r="AA590" t="b">
        <f t="shared" si="49"/>
        <v>1</v>
      </c>
    </row>
    <row r="591" spans="1:27" ht="27.6" thickBot="1">
      <c r="A591" s="13" t="s">
        <v>2285</v>
      </c>
      <c r="B591" s="13">
        <v>28</v>
      </c>
      <c r="C591" s="13" t="s">
        <v>2011</v>
      </c>
      <c r="D591" s="13">
        <v>1</v>
      </c>
      <c r="E591" s="30" t="s">
        <v>1166</v>
      </c>
      <c r="F591" s="13">
        <v>6</v>
      </c>
      <c r="G591" s="19" t="s">
        <v>2068</v>
      </c>
      <c r="H591" s="20"/>
      <c r="I591" s="13">
        <v>1</v>
      </c>
      <c r="J591" s="13" t="s">
        <v>2286</v>
      </c>
      <c r="K591" s="30">
        <v>40400</v>
      </c>
      <c r="L591" s="30">
        <v>8150000</v>
      </c>
      <c r="M591" s="13">
        <v>1</v>
      </c>
      <c r="N591" s="13" t="s">
        <v>2287</v>
      </c>
      <c r="O591" s="30">
        <v>3033501</v>
      </c>
      <c r="P591" s="30">
        <v>2981200</v>
      </c>
      <c r="Q591" s="13">
        <v>1</v>
      </c>
      <c r="R591" s="13" t="s">
        <v>2288</v>
      </c>
      <c r="S591" s="30">
        <v>425</v>
      </c>
      <c r="T591" s="30">
        <v>7000000</v>
      </c>
      <c r="U591" s="30">
        <v>1681811</v>
      </c>
      <c r="V591" s="30">
        <v>296509384</v>
      </c>
      <c r="W591">
        <f t="shared" si="45"/>
        <v>1</v>
      </c>
      <c r="X591" t="b">
        <f t="shared" si="46"/>
        <v>1</v>
      </c>
      <c r="Y591" t="b">
        <f t="shared" si="47"/>
        <v>1</v>
      </c>
      <c r="Z591" t="b">
        <f t="shared" si="48"/>
        <v>1</v>
      </c>
      <c r="AA591" t="b">
        <f t="shared" si="49"/>
        <v>1</v>
      </c>
    </row>
    <row r="592" spans="1:27" ht="27.6" thickBot="1">
      <c r="A592" s="13" t="s">
        <v>2289</v>
      </c>
      <c r="B592" s="13" t="s">
        <v>1166</v>
      </c>
      <c r="C592" s="13" t="s">
        <v>2011</v>
      </c>
      <c r="D592" s="13">
        <v>1</v>
      </c>
      <c r="E592" s="30" t="s">
        <v>1166</v>
      </c>
      <c r="F592" s="13">
        <v>4</v>
      </c>
      <c r="G592" s="13" t="s">
        <v>1183</v>
      </c>
      <c r="H592" s="13" t="s">
        <v>1337</v>
      </c>
      <c r="I592" s="13">
        <v>1</v>
      </c>
      <c r="J592" s="13" t="s">
        <v>2290</v>
      </c>
      <c r="K592" s="30">
        <v>83</v>
      </c>
      <c r="L592" s="30">
        <v>321000</v>
      </c>
      <c r="M592" s="13">
        <v>1</v>
      </c>
      <c r="N592" s="13" t="s">
        <v>2291</v>
      </c>
      <c r="O592" s="30">
        <v>2098841</v>
      </c>
      <c r="P592" s="30">
        <v>2012759</v>
      </c>
      <c r="Q592" s="13">
        <v>1</v>
      </c>
      <c r="R592" s="13" t="s">
        <v>2290</v>
      </c>
      <c r="S592" s="30">
        <v>129</v>
      </c>
      <c r="T592" s="30">
        <v>182000</v>
      </c>
      <c r="U592" s="30">
        <v>223263</v>
      </c>
      <c r="V592" s="30">
        <v>61834959</v>
      </c>
      <c r="W592">
        <f t="shared" si="45"/>
        <v>1</v>
      </c>
      <c r="X592" t="b">
        <f t="shared" si="46"/>
        <v>1</v>
      </c>
      <c r="Y592" t="b">
        <f t="shared" si="47"/>
        <v>1</v>
      </c>
      <c r="Z592" t="b">
        <f t="shared" si="48"/>
        <v>0</v>
      </c>
      <c r="AA592" t="b">
        <f t="shared" si="49"/>
        <v>0</v>
      </c>
    </row>
    <row r="593" spans="1:27" ht="15" thickBot="1">
      <c r="A593" s="13" t="s">
        <v>2292</v>
      </c>
      <c r="B593" s="13" t="s">
        <v>1166</v>
      </c>
      <c r="C593" s="13" t="s">
        <v>2011</v>
      </c>
      <c r="D593" s="13">
        <v>1</v>
      </c>
      <c r="E593" s="30" t="s">
        <v>1166</v>
      </c>
      <c r="F593" s="13">
        <v>1</v>
      </c>
      <c r="G593" s="13" t="s">
        <v>1183</v>
      </c>
      <c r="H593" s="13" t="s">
        <v>1337</v>
      </c>
      <c r="I593" s="13">
        <v>1</v>
      </c>
      <c r="J593" s="13" t="s">
        <v>2293</v>
      </c>
      <c r="K593" s="30">
        <v>7785</v>
      </c>
      <c r="L593" s="30">
        <v>34200</v>
      </c>
      <c r="M593" s="13">
        <v>1</v>
      </c>
      <c r="N593" s="13" t="s">
        <v>2293</v>
      </c>
      <c r="O593" s="30">
        <v>61025</v>
      </c>
      <c r="P593" s="30">
        <v>61232</v>
      </c>
      <c r="Q593" s="13">
        <v>1</v>
      </c>
      <c r="R593" s="13" t="s">
        <v>2293</v>
      </c>
      <c r="S593" s="30">
        <v>745</v>
      </c>
      <c r="T593" s="30">
        <v>39900</v>
      </c>
      <c r="U593" s="30">
        <v>115730</v>
      </c>
      <c r="V593" s="30">
        <v>23215711</v>
      </c>
      <c r="W593">
        <f t="shared" si="45"/>
        <v>1</v>
      </c>
      <c r="X593" t="b">
        <f t="shared" si="46"/>
        <v>0</v>
      </c>
      <c r="Y593" t="b">
        <f t="shared" si="47"/>
        <v>0</v>
      </c>
      <c r="Z593" t="b">
        <f t="shared" si="48"/>
        <v>0</v>
      </c>
      <c r="AA593" t="b">
        <f t="shared" si="49"/>
        <v>0</v>
      </c>
    </row>
    <row r="594" spans="1:27" ht="27.6" thickBot="1">
      <c r="A594" s="13" t="s">
        <v>2294</v>
      </c>
      <c r="B594" s="13">
        <v>25</v>
      </c>
      <c r="C594" s="13" t="s">
        <v>2011</v>
      </c>
      <c r="D594" s="13">
        <v>1</v>
      </c>
      <c r="E594" s="30" t="s">
        <v>1166</v>
      </c>
      <c r="F594" s="13">
        <v>4</v>
      </c>
      <c r="G594" s="13" t="s">
        <v>665</v>
      </c>
      <c r="H594" s="13" t="s">
        <v>1168</v>
      </c>
      <c r="I594" s="13">
        <v>1</v>
      </c>
      <c r="J594" s="13" t="s">
        <v>2295</v>
      </c>
      <c r="K594" s="30">
        <v>31500</v>
      </c>
      <c r="L594" s="30">
        <v>86500</v>
      </c>
      <c r="M594" s="13">
        <v>1</v>
      </c>
      <c r="N594" s="13" t="s">
        <v>2296</v>
      </c>
      <c r="O594" s="30">
        <v>296327</v>
      </c>
      <c r="P594" s="30">
        <v>366158</v>
      </c>
      <c r="Q594" s="13">
        <v>1</v>
      </c>
      <c r="R594" s="13" t="s">
        <v>2297</v>
      </c>
      <c r="S594" s="30">
        <v>2</v>
      </c>
      <c r="T594" s="30">
        <v>613000</v>
      </c>
      <c r="U594" s="30">
        <v>580070</v>
      </c>
      <c r="V594" s="30">
        <v>257544732</v>
      </c>
      <c r="W594">
        <f t="shared" si="45"/>
        <v>1</v>
      </c>
      <c r="X594" t="b">
        <f t="shared" si="46"/>
        <v>0</v>
      </c>
      <c r="Y594" t="b">
        <f t="shared" si="47"/>
        <v>0</v>
      </c>
      <c r="Z594" t="b">
        <f t="shared" si="48"/>
        <v>1</v>
      </c>
      <c r="AA594" t="b">
        <f t="shared" si="49"/>
        <v>1</v>
      </c>
    </row>
    <row r="595" spans="1:27" ht="15" thickBot="1">
      <c r="A595" s="13" t="s">
        <v>2298</v>
      </c>
      <c r="B595" s="13">
        <v>22</v>
      </c>
      <c r="C595" s="13" t="s">
        <v>2011</v>
      </c>
      <c r="D595" s="13">
        <v>1</v>
      </c>
      <c r="E595" s="30" t="s">
        <v>1166</v>
      </c>
      <c r="F595" s="13">
        <v>3</v>
      </c>
      <c r="G595" s="13" t="s">
        <v>665</v>
      </c>
      <c r="H595" s="13" t="s">
        <v>1168</v>
      </c>
      <c r="I595" s="13">
        <v>1</v>
      </c>
      <c r="J595" s="13" t="s">
        <v>2299</v>
      </c>
      <c r="K595" s="30">
        <v>20200</v>
      </c>
      <c r="L595" s="30">
        <v>94200</v>
      </c>
      <c r="M595" s="13">
        <v>1</v>
      </c>
      <c r="N595" s="13" t="s">
        <v>2300</v>
      </c>
      <c r="O595" s="30">
        <v>25187</v>
      </c>
      <c r="P595" s="30">
        <v>25765</v>
      </c>
      <c r="Q595" s="13">
        <v>1</v>
      </c>
      <c r="R595" s="13" t="s">
        <v>2299</v>
      </c>
      <c r="S595" s="30">
        <v>724</v>
      </c>
      <c r="T595" s="30">
        <v>501000</v>
      </c>
      <c r="U595" s="30">
        <v>240200</v>
      </c>
      <c r="V595" s="30">
        <v>64792752</v>
      </c>
      <c r="W595">
        <f t="shared" si="45"/>
        <v>1</v>
      </c>
      <c r="X595" t="b">
        <f t="shared" si="46"/>
        <v>0</v>
      </c>
      <c r="Y595" t="b">
        <f t="shared" si="47"/>
        <v>0</v>
      </c>
      <c r="Z595" t="b">
        <f t="shared" si="48"/>
        <v>1</v>
      </c>
      <c r="AA595" t="b">
        <f t="shared" si="49"/>
        <v>0</v>
      </c>
    </row>
    <row r="596" spans="1:27" ht="15" thickBot="1">
      <c r="A596" s="13" t="s">
        <v>2301</v>
      </c>
      <c r="B596" s="13">
        <v>18</v>
      </c>
      <c r="C596" s="13" t="s">
        <v>2011</v>
      </c>
      <c r="D596" s="13">
        <v>1</v>
      </c>
      <c r="E596" s="30" t="s">
        <v>1166</v>
      </c>
      <c r="F596" s="13">
        <v>1</v>
      </c>
      <c r="G596" s="13" t="s">
        <v>664</v>
      </c>
      <c r="H596" s="13" t="s">
        <v>707</v>
      </c>
      <c r="I596" s="13">
        <v>1</v>
      </c>
      <c r="J596" s="13" t="s">
        <v>2302</v>
      </c>
      <c r="K596" s="30">
        <v>585</v>
      </c>
      <c r="L596" s="30">
        <v>203000</v>
      </c>
      <c r="M596" s="13">
        <v>1</v>
      </c>
      <c r="N596" s="13" t="s">
        <v>2302</v>
      </c>
      <c r="O596" s="30">
        <v>1185285</v>
      </c>
      <c r="P596" s="30">
        <v>1258423</v>
      </c>
      <c r="Q596" s="13">
        <v>1</v>
      </c>
      <c r="R596" s="13" t="s">
        <v>2303</v>
      </c>
      <c r="S596" s="30">
        <v>348</v>
      </c>
      <c r="T596" s="30">
        <v>3500000</v>
      </c>
      <c r="U596" s="30">
        <v>967226</v>
      </c>
      <c r="V596" s="30">
        <v>44708508</v>
      </c>
      <c r="W596">
        <f t="shared" si="45"/>
        <v>1</v>
      </c>
      <c r="X596" t="b">
        <f t="shared" si="46"/>
        <v>1</v>
      </c>
      <c r="Y596" t="b">
        <f t="shared" si="47"/>
        <v>1</v>
      </c>
      <c r="Z596" t="b">
        <f t="shared" si="48"/>
        <v>1</v>
      </c>
      <c r="AA596" t="b">
        <f t="shared" si="49"/>
        <v>0</v>
      </c>
    </row>
    <row r="597" spans="1:27" ht="27.6" thickBot="1">
      <c r="A597" s="13" t="s">
        <v>2304</v>
      </c>
      <c r="B597" s="13" t="s">
        <v>1166</v>
      </c>
      <c r="C597" s="13" t="s">
        <v>2305</v>
      </c>
      <c r="D597" s="13">
        <v>1</v>
      </c>
      <c r="E597" s="30" t="s">
        <v>1166</v>
      </c>
      <c r="F597" s="13">
        <v>21</v>
      </c>
      <c r="G597" s="13" t="s">
        <v>791</v>
      </c>
      <c r="H597" s="13" t="s">
        <v>2306</v>
      </c>
      <c r="I597" s="13">
        <v>1</v>
      </c>
      <c r="J597" s="13" t="s">
        <v>2307</v>
      </c>
      <c r="K597" s="30">
        <v>94</v>
      </c>
      <c r="L597" s="30">
        <v>16900</v>
      </c>
      <c r="M597" s="13">
        <v>1</v>
      </c>
      <c r="N597" s="13" t="s">
        <v>2308</v>
      </c>
      <c r="O597" s="30">
        <v>1059508</v>
      </c>
      <c r="P597" s="30">
        <v>1087959</v>
      </c>
      <c r="Q597" s="13">
        <v>1</v>
      </c>
      <c r="R597" s="13" t="s">
        <v>2309</v>
      </c>
      <c r="S597" s="30">
        <v>1057</v>
      </c>
      <c r="T597" s="30">
        <v>852000</v>
      </c>
      <c r="U597" s="30">
        <v>786525</v>
      </c>
      <c r="V597" s="30">
        <v>312019664</v>
      </c>
      <c r="W597">
        <f t="shared" si="45"/>
        <v>1</v>
      </c>
      <c r="X597" t="b">
        <f t="shared" si="46"/>
        <v>0</v>
      </c>
      <c r="Y597" t="b">
        <f t="shared" si="47"/>
        <v>1</v>
      </c>
      <c r="Z597" t="b">
        <f t="shared" si="48"/>
        <v>1</v>
      </c>
      <c r="AA597" t="b">
        <f t="shared" si="49"/>
        <v>1</v>
      </c>
    </row>
    <row r="598" spans="1:27" ht="27.6" thickBot="1">
      <c r="A598" s="13" t="s">
        <v>2310</v>
      </c>
      <c r="B598" s="13" t="s">
        <v>1166</v>
      </c>
      <c r="C598" s="13" t="s">
        <v>2305</v>
      </c>
      <c r="D598" s="13">
        <v>1</v>
      </c>
      <c r="E598" s="30" t="s">
        <v>1166</v>
      </c>
      <c r="F598" s="13">
        <v>9</v>
      </c>
      <c r="G598" s="13" t="s">
        <v>708</v>
      </c>
      <c r="H598" s="13" t="s">
        <v>2311</v>
      </c>
      <c r="I598" s="13">
        <v>0</v>
      </c>
      <c r="J598" s="15"/>
      <c r="K598" s="33">
        <v>0</v>
      </c>
      <c r="L598" s="33">
        <v>0</v>
      </c>
      <c r="M598" s="13">
        <v>1</v>
      </c>
      <c r="N598" s="13" t="s">
        <v>2312</v>
      </c>
      <c r="O598" s="30">
        <v>18204</v>
      </c>
      <c r="P598" s="30">
        <v>19462</v>
      </c>
      <c r="Q598" s="13">
        <v>1</v>
      </c>
      <c r="R598" s="13" t="s">
        <v>2313</v>
      </c>
      <c r="S598" s="30">
        <v>607</v>
      </c>
      <c r="T598" s="30">
        <v>46400</v>
      </c>
      <c r="U598" s="30">
        <v>115000</v>
      </c>
      <c r="V598" s="30">
        <v>50875052</v>
      </c>
      <c r="W598">
        <f t="shared" si="45"/>
        <v>1</v>
      </c>
      <c r="X598" t="b">
        <f t="shared" si="46"/>
        <v>0</v>
      </c>
      <c r="Y598" t="b">
        <f t="shared" si="47"/>
        <v>0</v>
      </c>
      <c r="Z598" t="b">
        <f t="shared" si="48"/>
        <v>0</v>
      </c>
      <c r="AA598" t="b">
        <f t="shared" si="49"/>
        <v>0</v>
      </c>
    </row>
    <row r="599" spans="1:27" ht="27.6" thickBot="1">
      <c r="A599" s="13" t="s">
        <v>2314</v>
      </c>
      <c r="B599" s="13">
        <v>36</v>
      </c>
      <c r="C599" s="13" t="s">
        <v>2305</v>
      </c>
      <c r="D599" s="13">
        <v>1</v>
      </c>
      <c r="E599" s="30" t="s">
        <v>1166</v>
      </c>
      <c r="F599" s="13">
        <v>8</v>
      </c>
      <c r="G599" s="13" t="s">
        <v>708</v>
      </c>
      <c r="H599" s="13" t="s">
        <v>707</v>
      </c>
      <c r="I599" s="13">
        <v>1</v>
      </c>
      <c r="J599" s="13" t="s">
        <v>2315</v>
      </c>
      <c r="K599" s="30">
        <v>7240</v>
      </c>
      <c r="L599" s="30">
        <v>72400</v>
      </c>
      <c r="M599" s="13">
        <v>1</v>
      </c>
      <c r="N599" s="13" t="s">
        <v>2316</v>
      </c>
      <c r="O599" s="30">
        <v>178523</v>
      </c>
      <c r="P599" s="30">
        <v>177409</v>
      </c>
      <c r="Q599" s="13">
        <v>1</v>
      </c>
      <c r="R599" s="13" t="s">
        <v>2317</v>
      </c>
      <c r="S599" s="30">
        <v>1152</v>
      </c>
      <c r="T599" s="30">
        <v>335000</v>
      </c>
      <c r="U599" s="30">
        <v>254712</v>
      </c>
      <c r="V599" s="30">
        <v>122338856</v>
      </c>
      <c r="W599">
        <f t="shared" si="45"/>
        <v>1</v>
      </c>
      <c r="X599" t="b">
        <f t="shared" si="46"/>
        <v>0</v>
      </c>
      <c r="Y599" t="b">
        <f t="shared" si="47"/>
        <v>0</v>
      </c>
      <c r="Z599" t="b">
        <f t="shared" si="48"/>
        <v>0</v>
      </c>
      <c r="AA599" t="b">
        <f t="shared" si="49"/>
        <v>0</v>
      </c>
    </row>
    <row r="600" spans="1:27" ht="27.6" thickBot="1">
      <c r="A600" s="13" t="s">
        <v>1206</v>
      </c>
      <c r="B600" s="13">
        <v>22</v>
      </c>
      <c r="C600" s="13" t="s">
        <v>2305</v>
      </c>
      <c r="D600" s="13">
        <v>1</v>
      </c>
      <c r="E600" s="30" t="s">
        <v>1166</v>
      </c>
      <c r="F600" s="13">
        <v>6</v>
      </c>
      <c r="G600" s="13" t="s">
        <v>664</v>
      </c>
      <c r="H600" s="13" t="s">
        <v>1167</v>
      </c>
      <c r="I600" s="13">
        <v>1</v>
      </c>
      <c r="J600" s="13" t="s">
        <v>2318</v>
      </c>
      <c r="K600" s="30">
        <v>26300</v>
      </c>
      <c r="L600" s="30">
        <v>2160000</v>
      </c>
      <c r="M600" s="13">
        <v>1</v>
      </c>
      <c r="N600" s="13" t="s">
        <v>2318</v>
      </c>
      <c r="O600" s="30">
        <v>8620197</v>
      </c>
      <c r="P600" s="30">
        <v>8627950</v>
      </c>
      <c r="Q600" s="13">
        <v>1</v>
      </c>
      <c r="R600" s="13" t="s">
        <v>1207</v>
      </c>
      <c r="S600" s="30">
        <v>7788</v>
      </c>
      <c r="T600" s="30">
        <v>18700000</v>
      </c>
      <c r="U600" s="30">
        <v>13383748</v>
      </c>
      <c r="V600" s="30">
        <v>5207138262</v>
      </c>
      <c r="W600">
        <f t="shared" si="45"/>
        <v>1</v>
      </c>
      <c r="X600" t="b">
        <f t="shared" si="46"/>
        <v>1</v>
      </c>
      <c r="Y600" t="b">
        <f t="shared" si="47"/>
        <v>1</v>
      </c>
      <c r="Z600" t="b">
        <f t="shared" si="48"/>
        <v>1</v>
      </c>
      <c r="AA600" t="b">
        <f t="shared" si="49"/>
        <v>1</v>
      </c>
    </row>
    <row r="601" spans="1:27" ht="27.6" thickBot="1">
      <c r="A601" s="13" t="s">
        <v>2319</v>
      </c>
      <c r="B601" s="13" t="s">
        <v>1166</v>
      </c>
      <c r="C601" s="13" t="s">
        <v>2305</v>
      </c>
      <c r="D601" s="13">
        <v>1</v>
      </c>
      <c r="E601" s="30" t="s">
        <v>1166</v>
      </c>
      <c r="F601" s="13">
        <v>13</v>
      </c>
      <c r="G601" s="13" t="s">
        <v>2320</v>
      </c>
      <c r="H601" s="13" t="s">
        <v>2321</v>
      </c>
      <c r="I601" s="13">
        <v>1</v>
      </c>
      <c r="J601" s="13" t="s">
        <v>2322</v>
      </c>
      <c r="K601" s="30">
        <v>8460</v>
      </c>
      <c r="L601" s="30">
        <v>226000</v>
      </c>
      <c r="M601" s="13">
        <v>1</v>
      </c>
      <c r="N601" s="13" t="s">
        <v>2323</v>
      </c>
      <c r="O601" s="30">
        <v>705228</v>
      </c>
      <c r="P601" s="30">
        <v>703338</v>
      </c>
      <c r="Q601" s="13">
        <v>1</v>
      </c>
      <c r="R601" s="13" t="s">
        <v>2324</v>
      </c>
      <c r="S601" s="30">
        <v>2261</v>
      </c>
      <c r="T601" s="30">
        <v>313000</v>
      </c>
      <c r="U601" s="30">
        <v>1412081</v>
      </c>
      <c r="V601" s="30">
        <v>655618870</v>
      </c>
      <c r="W601">
        <f t="shared" si="45"/>
        <v>1</v>
      </c>
      <c r="X601" t="b">
        <f t="shared" si="46"/>
        <v>1</v>
      </c>
      <c r="Y601" t="b">
        <f t="shared" si="47"/>
        <v>0</v>
      </c>
      <c r="Z601" t="b">
        <f t="shared" si="48"/>
        <v>0</v>
      </c>
      <c r="AA601" t="b">
        <f t="shared" si="49"/>
        <v>1</v>
      </c>
    </row>
    <row r="602" spans="1:27" ht="27.6" thickBot="1">
      <c r="A602" s="13" t="s">
        <v>2325</v>
      </c>
      <c r="B602" s="13" t="s">
        <v>1166</v>
      </c>
      <c r="C602" s="13" t="s">
        <v>2305</v>
      </c>
      <c r="D602" s="13">
        <v>1</v>
      </c>
      <c r="E602" s="30" t="s">
        <v>1166</v>
      </c>
      <c r="F602" s="13">
        <v>32</v>
      </c>
      <c r="G602" s="13" t="s">
        <v>2321</v>
      </c>
      <c r="H602" s="13" t="s">
        <v>2326</v>
      </c>
      <c r="I602" s="13">
        <v>1</v>
      </c>
      <c r="J602" s="13" t="s">
        <v>2327</v>
      </c>
      <c r="K602" s="30">
        <v>6118</v>
      </c>
      <c r="L602" s="30">
        <v>25100</v>
      </c>
      <c r="M602" s="13">
        <v>1</v>
      </c>
      <c r="N602" s="13" t="s">
        <v>2328</v>
      </c>
      <c r="O602" s="30">
        <v>1262623</v>
      </c>
      <c r="P602" s="30">
        <v>1262588</v>
      </c>
      <c r="Q602" s="13">
        <v>1</v>
      </c>
      <c r="R602" s="13" t="s">
        <v>2329</v>
      </c>
      <c r="S602" s="30">
        <v>1819</v>
      </c>
      <c r="T602" s="30">
        <v>132000</v>
      </c>
      <c r="U602" s="30">
        <v>564289</v>
      </c>
      <c r="V602" s="30">
        <v>547445058</v>
      </c>
      <c r="W602">
        <f t="shared" si="45"/>
        <v>1</v>
      </c>
      <c r="X602" t="b">
        <f t="shared" si="46"/>
        <v>0</v>
      </c>
      <c r="Y602" t="b">
        <f t="shared" si="47"/>
        <v>1</v>
      </c>
      <c r="Z602" t="b">
        <f t="shared" si="48"/>
        <v>0</v>
      </c>
      <c r="AA602" t="b">
        <f t="shared" si="49"/>
        <v>1</v>
      </c>
    </row>
    <row r="603" spans="1:27" ht="27.6" thickBot="1">
      <c r="A603" s="13" t="s">
        <v>2330</v>
      </c>
      <c r="B603" s="13">
        <v>28</v>
      </c>
      <c r="C603" s="13" t="s">
        <v>2305</v>
      </c>
      <c r="D603" s="13">
        <v>1</v>
      </c>
      <c r="E603" s="30" t="s">
        <v>1166</v>
      </c>
      <c r="F603" s="13">
        <v>5</v>
      </c>
      <c r="G603" s="13" t="s">
        <v>1251</v>
      </c>
      <c r="H603" s="13" t="s">
        <v>1174</v>
      </c>
      <c r="I603" s="13">
        <v>1</v>
      </c>
      <c r="J603" s="13" t="s">
        <v>2331</v>
      </c>
      <c r="K603" s="30">
        <v>2929</v>
      </c>
      <c r="L603" s="30">
        <v>119000</v>
      </c>
      <c r="M603" s="13">
        <v>1</v>
      </c>
      <c r="N603" s="13" t="s">
        <v>2332</v>
      </c>
      <c r="O603" s="30">
        <v>74138</v>
      </c>
      <c r="P603" s="30">
        <v>76306</v>
      </c>
      <c r="Q603" s="13">
        <v>1</v>
      </c>
      <c r="R603" s="13" t="s">
        <v>2333</v>
      </c>
      <c r="S603" s="30">
        <v>310</v>
      </c>
      <c r="T603" s="30">
        <v>751000</v>
      </c>
      <c r="U603" s="30">
        <v>877000</v>
      </c>
      <c r="V603" s="30">
        <v>345336451</v>
      </c>
      <c r="W603">
        <f t="shared" si="45"/>
        <v>1</v>
      </c>
      <c r="X603" t="b">
        <f t="shared" si="46"/>
        <v>0</v>
      </c>
      <c r="Y603" t="b">
        <f t="shared" si="47"/>
        <v>0</v>
      </c>
      <c r="Z603" t="b">
        <f t="shared" si="48"/>
        <v>1</v>
      </c>
      <c r="AA603" t="b">
        <f t="shared" si="49"/>
        <v>1</v>
      </c>
    </row>
    <row r="604" spans="1:27" ht="27.6" thickBot="1">
      <c r="A604" s="13" t="s">
        <v>2334</v>
      </c>
      <c r="B604" s="13">
        <v>25</v>
      </c>
      <c r="C604" s="13" t="s">
        <v>2305</v>
      </c>
      <c r="D604" s="13">
        <v>1</v>
      </c>
      <c r="E604" s="30" t="s">
        <v>1166</v>
      </c>
      <c r="F604" s="13">
        <v>12</v>
      </c>
      <c r="G604" s="13" t="s">
        <v>1159</v>
      </c>
      <c r="H604" s="13" t="s">
        <v>2335</v>
      </c>
      <c r="I604" s="13">
        <v>1</v>
      </c>
      <c r="J604" s="13" t="s">
        <v>2336</v>
      </c>
      <c r="K604" s="30">
        <v>15100</v>
      </c>
      <c r="L604" s="30">
        <v>498000</v>
      </c>
      <c r="M604" s="13">
        <v>1</v>
      </c>
      <c r="N604" s="13" t="s">
        <v>2337</v>
      </c>
      <c r="O604" s="30">
        <v>2532443</v>
      </c>
      <c r="P604" s="30">
        <v>2599266</v>
      </c>
      <c r="Q604" s="13">
        <v>1</v>
      </c>
      <c r="R604" s="13" t="s">
        <v>2338</v>
      </c>
      <c r="S604" s="30">
        <v>1160</v>
      </c>
      <c r="T604" s="30">
        <v>2600000</v>
      </c>
      <c r="U604" s="30">
        <v>1390581</v>
      </c>
      <c r="V604" s="30">
        <v>165354298</v>
      </c>
      <c r="W604">
        <f t="shared" si="45"/>
        <v>1</v>
      </c>
      <c r="X604" t="b">
        <f t="shared" si="46"/>
        <v>1</v>
      </c>
      <c r="Y604" t="b">
        <f t="shared" si="47"/>
        <v>1</v>
      </c>
      <c r="Z604" t="b">
        <f t="shared" si="48"/>
        <v>1</v>
      </c>
      <c r="AA604" t="b">
        <f t="shared" si="49"/>
        <v>1</v>
      </c>
    </row>
    <row r="605" spans="1:27" ht="27.6" thickBot="1">
      <c r="A605" s="13" t="s">
        <v>2339</v>
      </c>
      <c r="B605" s="13">
        <v>57</v>
      </c>
      <c r="C605" s="13" t="s">
        <v>2305</v>
      </c>
      <c r="D605" s="13">
        <v>1</v>
      </c>
      <c r="E605" s="30" t="s">
        <v>1166</v>
      </c>
      <c r="F605" s="13">
        <v>26</v>
      </c>
      <c r="G605" s="13" t="s">
        <v>2340</v>
      </c>
      <c r="H605" s="13" t="s">
        <v>2321</v>
      </c>
      <c r="I605" s="13">
        <v>1</v>
      </c>
      <c r="J605" s="13" t="s">
        <v>2341</v>
      </c>
      <c r="K605" s="30">
        <v>24600</v>
      </c>
      <c r="L605" s="30">
        <v>5060000</v>
      </c>
      <c r="M605" s="13">
        <v>1</v>
      </c>
      <c r="N605" s="13" t="s">
        <v>2342</v>
      </c>
      <c r="O605" s="30">
        <v>3995419</v>
      </c>
      <c r="P605" s="30">
        <v>3956657</v>
      </c>
      <c r="Q605" s="13">
        <v>1</v>
      </c>
      <c r="R605" s="13" t="s">
        <v>2343</v>
      </c>
      <c r="S605" s="30">
        <v>3709</v>
      </c>
      <c r="T605" s="30">
        <v>5800000</v>
      </c>
      <c r="U605" s="30">
        <v>4344435</v>
      </c>
      <c r="V605" s="30">
        <v>3573602677</v>
      </c>
      <c r="W605">
        <f t="shared" si="45"/>
        <v>1</v>
      </c>
      <c r="X605" t="b">
        <f t="shared" si="46"/>
        <v>1</v>
      </c>
      <c r="Y605" t="b">
        <f t="shared" si="47"/>
        <v>1</v>
      </c>
      <c r="Z605" t="b">
        <f t="shared" si="48"/>
        <v>1</v>
      </c>
      <c r="AA605" t="b">
        <f t="shared" si="49"/>
        <v>1</v>
      </c>
    </row>
    <row r="606" spans="1:27" ht="27.6" thickBot="1">
      <c r="A606" s="13" t="s">
        <v>2344</v>
      </c>
      <c r="B606" s="13">
        <v>50</v>
      </c>
      <c r="C606" s="13" t="s">
        <v>2305</v>
      </c>
      <c r="D606" s="13">
        <v>1</v>
      </c>
      <c r="E606" s="30" t="s">
        <v>1166</v>
      </c>
      <c r="F606" s="13">
        <v>35</v>
      </c>
      <c r="G606" s="13" t="s">
        <v>708</v>
      </c>
      <c r="H606" s="15"/>
      <c r="I606" s="13">
        <v>1</v>
      </c>
      <c r="J606" s="13" t="s">
        <v>2345</v>
      </c>
      <c r="K606" s="30">
        <v>4869</v>
      </c>
      <c r="L606" s="30">
        <v>9290000</v>
      </c>
      <c r="M606" s="13">
        <v>1</v>
      </c>
      <c r="N606" s="13" t="s">
        <v>2346</v>
      </c>
      <c r="O606" s="30">
        <v>12801122</v>
      </c>
      <c r="P606" s="30">
        <v>11826623</v>
      </c>
      <c r="Q606" s="13">
        <v>1</v>
      </c>
      <c r="R606" s="13" t="s">
        <v>2347</v>
      </c>
      <c r="S606" s="30">
        <v>1321</v>
      </c>
      <c r="T606" s="30">
        <v>4900000</v>
      </c>
      <c r="U606" s="30">
        <v>2808358</v>
      </c>
      <c r="V606" s="30">
        <v>2282262547</v>
      </c>
      <c r="W606">
        <f t="shared" si="45"/>
        <v>1</v>
      </c>
      <c r="X606" t="b">
        <f t="shared" si="46"/>
        <v>1</v>
      </c>
      <c r="Y606" t="b">
        <f t="shared" si="47"/>
        <v>1</v>
      </c>
      <c r="Z606" t="b">
        <f t="shared" si="48"/>
        <v>1</v>
      </c>
      <c r="AA606" t="b">
        <f t="shared" si="49"/>
        <v>1</v>
      </c>
    </row>
    <row r="607" spans="1:27" ht="27.6" thickBot="1">
      <c r="A607" s="13" t="s">
        <v>2348</v>
      </c>
      <c r="B607" s="13" t="s">
        <v>1166</v>
      </c>
      <c r="C607" s="13" t="s">
        <v>2305</v>
      </c>
      <c r="D607" s="13">
        <v>1</v>
      </c>
      <c r="E607" s="30" t="s">
        <v>1166</v>
      </c>
      <c r="F607" s="13">
        <v>15</v>
      </c>
      <c r="G607" s="13" t="s">
        <v>1167</v>
      </c>
      <c r="H607" s="13" t="s">
        <v>1251</v>
      </c>
      <c r="I607" s="13">
        <v>1</v>
      </c>
      <c r="J607" s="13" t="s">
        <v>2349</v>
      </c>
      <c r="K607" s="30">
        <v>17000</v>
      </c>
      <c r="L607" s="30">
        <v>1100000</v>
      </c>
      <c r="M607" s="13">
        <v>1</v>
      </c>
      <c r="N607" s="13" t="s">
        <v>2349</v>
      </c>
      <c r="O607" s="30">
        <v>970059</v>
      </c>
      <c r="P607" s="30">
        <v>906418</v>
      </c>
      <c r="Q607" s="13">
        <v>1</v>
      </c>
      <c r="R607" s="13" t="s">
        <v>2350</v>
      </c>
      <c r="S607" s="30">
        <v>3608</v>
      </c>
      <c r="T607" s="30">
        <v>720000</v>
      </c>
      <c r="U607" s="30">
        <v>768936</v>
      </c>
      <c r="V607" s="30">
        <v>442070560</v>
      </c>
      <c r="W607">
        <f t="shared" si="45"/>
        <v>1</v>
      </c>
      <c r="X607" t="b">
        <f t="shared" si="46"/>
        <v>1</v>
      </c>
      <c r="Y607" t="b">
        <f t="shared" si="47"/>
        <v>0</v>
      </c>
      <c r="Z607" t="b">
        <f t="shared" si="48"/>
        <v>1</v>
      </c>
      <c r="AA607" t="b">
        <f t="shared" si="49"/>
        <v>1</v>
      </c>
    </row>
    <row r="608" spans="1:27" ht="27.6" thickBot="1">
      <c r="A608" s="13" t="s">
        <v>1250</v>
      </c>
      <c r="B608" s="13" t="s">
        <v>1166</v>
      </c>
      <c r="C608" s="13" t="s">
        <v>2305</v>
      </c>
      <c r="D608" s="13">
        <v>1</v>
      </c>
      <c r="E608" s="30" t="s">
        <v>1166</v>
      </c>
      <c r="F608" s="13">
        <v>3</v>
      </c>
      <c r="G608" s="13" t="s">
        <v>708</v>
      </c>
      <c r="H608" s="13" t="s">
        <v>1251</v>
      </c>
      <c r="I608" s="13">
        <v>1</v>
      </c>
      <c r="J608" s="13" t="s">
        <v>2351</v>
      </c>
      <c r="K608" s="30">
        <v>8636</v>
      </c>
      <c r="L608" s="30">
        <v>952000</v>
      </c>
      <c r="M608" s="13">
        <v>1</v>
      </c>
      <c r="N608" s="13" t="s">
        <v>2351</v>
      </c>
      <c r="O608" s="30">
        <v>3520384</v>
      </c>
      <c r="P608" s="30">
        <v>3610787</v>
      </c>
      <c r="Q608" s="13">
        <v>1</v>
      </c>
      <c r="R608" s="13" t="s">
        <v>2352</v>
      </c>
      <c r="S608" s="30">
        <v>18989</v>
      </c>
      <c r="T608" s="30">
        <v>3100000</v>
      </c>
      <c r="U608" s="30">
        <v>8969019</v>
      </c>
      <c r="V608" s="30">
        <v>5012076875</v>
      </c>
      <c r="W608">
        <f t="shared" si="45"/>
        <v>1</v>
      </c>
      <c r="X608" t="b">
        <f t="shared" si="46"/>
        <v>1</v>
      </c>
      <c r="Y608" t="b">
        <f t="shared" si="47"/>
        <v>1</v>
      </c>
      <c r="Z608" t="b">
        <f t="shared" si="48"/>
        <v>1</v>
      </c>
      <c r="AA608" t="b">
        <f t="shared" si="49"/>
        <v>1</v>
      </c>
    </row>
    <row r="609" spans="1:27" ht="27.6" thickBot="1">
      <c r="A609" s="13" t="s">
        <v>2353</v>
      </c>
      <c r="B609" s="13">
        <v>29</v>
      </c>
      <c r="C609" s="13" t="s">
        <v>2305</v>
      </c>
      <c r="D609" s="13">
        <v>1</v>
      </c>
      <c r="E609" s="30" t="s">
        <v>1166</v>
      </c>
      <c r="F609" s="13">
        <v>5</v>
      </c>
      <c r="G609" s="13" t="s">
        <v>1251</v>
      </c>
      <c r="H609" s="13" t="s">
        <v>2354</v>
      </c>
      <c r="I609" s="13">
        <v>1</v>
      </c>
      <c r="J609" s="13" t="s">
        <v>2355</v>
      </c>
      <c r="K609" s="30">
        <v>19600</v>
      </c>
      <c r="L609" s="30">
        <v>156000</v>
      </c>
      <c r="M609" s="13">
        <v>1</v>
      </c>
      <c r="N609" s="13" t="s">
        <v>2356</v>
      </c>
      <c r="O609" s="30">
        <v>375938</v>
      </c>
      <c r="P609" s="30">
        <v>388447</v>
      </c>
      <c r="Q609" s="13">
        <v>1</v>
      </c>
      <c r="R609" s="13" t="s">
        <v>2357</v>
      </c>
      <c r="S609" s="30">
        <v>131</v>
      </c>
      <c r="T609" s="30">
        <v>2100000</v>
      </c>
      <c r="U609" s="30">
        <v>1436218</v>
      </c>
      <c r="V609" s="30">
        <v>246718362</v>
      </c>
      <c r="W609">
        <f t="shared" si="45"/>
        <v>1</v>
      </c>
      <c r="X609" t="b">
        <f t="shared" si="46"/>
        <v>0</v>
      </c>
      <c r="Y609" t="b">
        <f t="shared" si="47"/>
        <v>0</v>
      </c>
      <c r="Z609" t="b">
        <f t="shared" si="48"/>
        <v>1</v>
      </c>
      <c r="AA609" t="b">
        <f t="shared" si="49"/>
        <v>1</v>
      </c>
    </row>
    <row r="610" spans="1:27" ht="27.6" thickBot="1">
      <c r="A610" s="13" t="s">
        <v>2358</v>
      </c>
      <c r="B610" s="13" t="s">
        <v>1166</v>
      </c>
      <c r="C610" s="13" t="s">
        <v>2305</v>
      </c>
      <c r="D610" s="13">
        <v>1</v>
      </c>
      <c r="E610" s="30" t="s">
        <v>1166</v>
      </c>
      <c r="F610" s="13">
        <v>2</v>
      </c>
      <c r="G610" s="13" t="s">
        <v>698</v>
      </c>
      <c r="H610" s="13" t="s">
        <v>1666</v>
      </c>
      <c r="I610" s="13">
        <v>1</v>
      </c>
      <c r="J610" s="13" t="s">
        <v>2359</v>
      </c>
      <c r="K610" s="30">
        <v>126</v>
      </c>
      <c r="L610" s="30">
        <v>10400</v>
      </c>
      <c r="M610" s="13">
        <v>1</v>
      </c>
      <c r="N610" s="13" t="s">
        <v>2359</v>
      </c>
      <c r="O610" s="30">
        <v>163241</v>
      </c>
      <c r="P610" s="30">
        <v>162574</v>
      </c>
      <c r="Q610" s="13">
        <v>1</v>
      </c>
      <c r="R610" s="13" t="s">
        <v>2360</v>
      </c>
      <c r="S610" s="30">
        <v>321</v>
      </c>
      <c r="T610" s="30">
        <v>31100</v>
      </c>
      <c r="U610" s="30">
        <v>23819</v>
      </c>
      <c r="V610" s="30">
        <v>3328604</v>
      </c>
      <c r="W610">
        <f t="shared" si="45"/>
        <v>1</v>
      </c>
      <c r="X610" t="b">
        <f t="shared" si="46"/>
        <v>0</v>
      </c>
      <c r="Y610" t="b">
        <f t="shared" si="47"/>
        <v>0</v>
      </c>
      <c r="Z610" t="b">
        <f t="shared" si="48"/>
        <v>0</v>
      </c>
      <c r="AA610" t="b">
        <f t="shared" si="49"/>
        <v>0</v>
      </c>
    </row>
    <row r="611" spans="1:27" ht="27.6" thickBot="1">
      <c r="A611" s="13" t="s">
        <v>2361</v>
      </c>
      <c r="B611" s="13">
        <v>38</v>
      </c>
      <c r="C611" s="13" t="s">
        <v>2305</v>
      </c>
      <c r="D611" s="13">
        <v>1</v>
      </c>
      <c r="E611" s="30" t="s">
        <v>1166</v>
      </c>
      <c r="F611" s="13">
        <v>4</v>
      </c>
      <c r="G611" s="13" t="s">
        <v>2335</v>
      </c>
      <c r="H611" s="13" t="s">
        <v>664</v>
      </c>
      <c r="I611" s="13">
        <v>1</v>
      </c>
      <c r="J611" s="13" t="s">
        <v>2362</v>
      </c>
      <c r="K611" s="30">
        <v>10900</v>
      </c>
      <c r="L611" s="30">
        <v>84100</v>
      </c>
      <c r="M611" s="13">
        <v>1</v>
      </c>
      <c r="N611" s="13" t="s">
        <v>2363</v>
      </c>
      <c r="O611" s="30">
        <v>144453</v>
      </c>
      <c r="P611" s="30">
        <v>142373</v>
      </c>
      <c r="Q611" s="13">
        <v>1</v>
      </c>
      <c r="R611" s="13" t="s">
        <v>2364</v>
      </c>
      <c r="S611" s="30">
        <v>1712</v>
      </c>
      <c r="T611" s="30">
        <v>126000</v>
      </c>
      <c r="U611" s="30">
        <v>40760</v>
      </c>
      <c r="V611" s="30">
        <v>20369898</v>
      </c>
      <c r="W611">
        <f t="shared" si="45"/>
        <v>1</v>
      </c>
      <c r="X611" t="b">
        <f t="shared" si="46"/>
        <v>0</v>
      </c>
      <c r="Y611" t="b">
        <f t="shared" si="47"/>
        <v>0</v>
      </c>
      <c r="Z611" t="b">
        <f t="shared" si="48"/>
        <v>0</v>
      </c>
      <c r="AA611" t="b">
        <f t="shared" si="49"/>
        <v>0</v>
      </c>
    </row>
    <row r="612" spans="1:27" ht="27.6" thickBot="1">
      <c r="A612" s="13" t="s">
        <v>2365</v>
      </c>
      <c r="B612" s="13">
        <v>47</v>
      </c>
      <c r="C612" s="13" t="s">
        <v>2305</v>
      </c>
      <c r="D612" s="13">
        <v>1</v>
      </c>
      <c r="E612" s="30" t="s">
        <v>1166</v>
      </c>
      <c r="F612" s="13">
        <v>9</v>
      </c>
      <c r="G612" s="13" t="s">
        <v>2108</v>
      </c>
      <c r="H612" s="13" t="s">
        <v>1167</v>
      </c>
      <c r="I612" s="13">
        <v>1</v>
      </c>
      <c r="J612" s="13" t="s">
        <v>2366</v>
      </c>
      <c r="K612" s="30">
        <v>4164</v>
      </c>
      <c r="L612" s="30">
        <v>20400</v>
      </c>
      <c r="M612" s="13">
        <v>1</v>
      </c>
      <c r="N612" s="13" t="s">
        <v>2367</v>
      </c>
      <c r="O612" s="30">
        <v>322132</v>
      </c>
      <c r="P612" s="30">
        <v>323664</v>
      </c>
      <c r="Q612" s="13">
        <v>1</v>
      </c>
      <c r="R612" s="13" t="s">
        <v>2368</v>
      </c>
      <c r="S612" s="30">
        <v>959</v>
      </c>
      <c r="T612" s="30">
        <v>168000</v>
      </c>
      <c r="U612" s="30">
        <v>59607</v>
      </c>
      <c r="V612" s="30">
        <v>25321415</v>
      </c>
      <c r="W612">
        <f t="shared" si="45"/>
        <v>1</v>
      </c>
      <c r="X612" t="b">
        <f t="shared" si="46"/>
        <v>0</v>
      </c>
      <c r="Y612" t="b">
        <f t="shared" si="47"/>
        <v>0</v>
      </c>
      <c r="Z612" t="b">
        <f t="shared" si="48"/>
        <v>0</v>
      </c>
      <c r="AA612" t="b">
        <f t="shared" si="49"/>
        <v>0</v>
      </c>
    </row>
    <row r="613" spans="1:27" ht="27.6" thickBot="1">
      <c r="A613" s="13" t="s">
        <v>2369</v>
      </c>
      <c r="B613" s="13">
        <v>34</v>
      </c>
      <c r="C613" s="13" t="s">
        <v>2305</v>
      </c>
      <c r="D613" s="13">
        <v>1</v>
      </c>
      <c r="E613" s="30" t="s">
        <v>1166</v>
      </c>
      <c r="F613" s="13">
        <v>4</v>
      </c>
      <c r="G613" s="13" t="s">
        <v>2370</v>
      </c>
      <c r="H613" s="15"/>
      <c r="I613" s="13">
        <v>1</v>
      </c>
      <c r="J613" s="13" t="s">
        <v>2371</v>
      </c>
      <c r="K613" s="30">
        <v>7404</v>
      </c>
      <c r="L613" s="30">
        <v>5803</v>
      </c>
      <c r="M613" s="13">
        <v>1</v>
      </c>
      <c r="N613" s="13" t="s">
        <v>2372</v>
      </c>
      <c r="O613" s="30">
        <v>89767</v>
      </c>
      <c r="P613" s="30">
        <v>90049</v>
      </c>
      <c r="Q613" s="13">
        <v>1</v>
      </c>
      <c r="R613" s="13" t="s">
        <v>2373</v>
      </c>
      <c r="S613" s="30">
        <v>2337</v>
      </c>
      <c r="T613" s="30">
        <v>179000</v>
      </c>
      <c r="U613" s="30">
        <v>52000</v>
      </c>
      <c r="V613" s="30">
        <v>28242081</v>
      </c>
      <c r="W613">
        <f t="shared" si="45"/>
        <v>1</v>
      </c>
      <c r="X613" t="b">
        <f t="shared" si="46"/>
        <v>0</v>
      </c>
      <c r="Y613" t="b">
        <f t="shared" si="47"/>
        <v>0</v>
      </c>
      <c r="Z613" t="b">
        <f t="shared" si="48"/>
        <v>0</v>
      </c>
      <c r="AA613" t="b">
        <f t="shared" si="49"/>
        <v>0</v>
      </c>
    </row>
    <row r="614" spans="1:27" ht="27.6" thickBot="1">
      <c r="A614" s="13" t="s">
        <v>2374</v>
      </c>
      <c r="B614" s="13">
        <v>48</v>
      </c>
      <c r="C614" s="13" t="s">
        <v>2305</v>
      </c>
      <c r="D614" s="13">
        <v>1</v>
      </c>
      <c r="E614" s="30" t="s">
        <v>1166</v>
      </c>
      <c r="F614" s="13">
        <v>21</v>
      </c>
      <c r="G614" s="13" t="s">
        <v>664</v>
      </c>
      <c r="H614" s="13" t="s">
        <v>737</v>
      </c>
      <c r="I614" s="13">
        <v>1</v>
      </c>
      <c r="J614" s="13" t="s">
        <v>2375</v>
      </c>
      <c r="K614" s="30">
        <v>9947</v>
      </c>
      <c r="L614" s="30">
        <v>4570000</v>
      </c>
      <c r="M614" s="13">
        <v>1</v>
      </c>
      <c r="N614" s="13" t="s">
        <v>2376</v>
      </c>
      <c r="O614" s="30">
        <v>1900793</v>
      </c>
      <c r="P614" s="30">
        <v>1738280</v>
      </c>
      <c r="Q614" s="13">
        <v>1</v>
      </c>
      <c r="R614" s="13" t="s">
        <v>2377</v>
      </c>
      <c r="S614" s="30">
        <v>1026</v>
      </c>
      <c r="T614" s="30">
        <v>634000</v>
      </c>
      <c r="U614" s="30">
        <v>431408</v>
      </c>
      <c r="V614" s="30">
        <v>359133061</v>
      </c>
      <c r="W614">
        <f t="shared" si="45"/>
        <v>1</v>
      </c>
      <c r="X614" t="b">
        <f t="shared" si="46"/>
        <v>1</v>
      </c>
      <c r="Y614" t="b">
        <f t="shared" si="47"/>
        <v>1</v>
      </c>
      <c r="Z614" t="b">
        <f t="shared" si="48"/>
        <v>1</v>
      </c>
      <c r="AA614" t="b">
        <f t="shared" si="49"/>
        <v>1</v>
      </c>
    </row>
    <row r="615" spans="1:27" ht="27.6" thickBot="1">
      <c r="A615" s="13" t="s">
        <v>2378</v>
      </c>
      <c r="B615" s="13">
        <v>49</v>
      </c>
      <c r="C615" s="13" t="s">
        <v>2305</v>
      </c>
      <c r="D615" s="13">
        <v>1</v>
      </c>
      <c r="E615" s="30" t="s">
        <v>1166</v>
      </c>
      <c r="F615" s="13">
        <v>18</v>
      </c>
      <c r="G615" s="13" t="s">
        <v>857</v>
      </c>
      <c r="H615" s="13" t="s">
        <v>709</v>
      </c>
      <c r="I615" s="13">
        <v>1</v>
      </c>
      <c r="J615" s="13" t="s">
        <v>2379</v>
      </c>
      <c r="K615" s="30">
        <v>3177</v>
      </c>
      <c r="L615" s="30">
        <v>477000</v>
      </c>
      <c r="M615" s="13">
        <v>1</v>
      </c>
      <c r="N615" s="13" t="s">
        <v>2380</v>
      </c>
      <c r="O615" s="30">
        <v>346115</v>
      </c>
      <c r="P615" s="30">
        <v>342283</v>
      </c>
      <c r="Q615" s="13">
        <v>1</v>
      </c>
      <c r="R615" s="13" t="s">
        <v>2381</v>
      </c>
      <c r="S615" s="30">
        <v>980</v>
      </c>
      <c r="T615" s="30">
        <v>195000</v>
      </c>
      <c r="U615" s="30">
        <v>100268</v>
      </c>
      <c r="V615" s="30">
        <v>46407587</v>
      </c>
      <c r="W615">
        <f t="shared" si="45"/>
        <v>1</v>
      </c>
      <c r="X615" t="b">
        <f t="shared" si="46"/>
        <v>1</v>
      </c>
      <c r="Y615" t="b">
        <f t="shared" si="47"/>
        <v>0</v>
      </c>
      <c r="Z615" t="b">
        <f t="shared" si="48"/>
        <v>0</v>
      </c>
      <c r="AA615" t="b">
        <f t="shared" si="49"/>
        <v>0</v>
      </c>
    </row>
    <row r="616" spans="1:27" ht="27.6" thickBot="1">
      <c r="A616" s="13" t="s">
        <v>2382</v>
      </c>
      <c r="B616" s="13">
        <v>64</v>
      </c>
      <c r="C616" s="13" t="s">
        <v>2305</v>
      </c>
      <c r="D616" s="13">
        <v>1</v>
      </c>
      <c r="E616" s="30" t="s">
        <v>1166</v>
      </c>
      <c r="F616" s="13">
        <v>43</v>
      </c>
      <c r="G616" s="13" t="s">
        <v>708</v>
      </c>
      <c r="H616" s="13" t="s">
        <v>2383</v>
      </c>
      <c r="I616" s="13">
        <v>1</v>
      </c>
      <c r="J616" s="13" t="s">
        <v>2384</v>
      </c>
      <c r="K616" s="30">
        <v>33200</v>
      </c>
      <c r="L616" s="30">
        <v>371000</v>
      </c>
      <c r="M616" s="13">
        <v>1</v>
      </c>
      <c r="N616" s="13" t="s">
        <v>2385</v>
      </c>
      <c r="O616" s="30">
        <v>766469</v>
      </c>
      <c r="P616" s="30">
        <v>754388</v>
      </c>
      <c r="Q616" s="13">
        <v>1</v>
      </c>
      <c r="R616" s="13" t="s">
        <v>2386</v>
      </c>
      <c r="S616" s="30">
        <v>2321</v>
      </c>
      <c r="T616" s="30">
        <v>306000</v>
      </c>
      <c r="U616" s="30">
        <v>96050</v>
      </c>
      <c r="V616" s="30">
        <v>55568635</v>
      </c>
      <c r="W616">
        <f t="shared" si="45"/>
        <v>1</v>
      </c>
      <c r="X616" t="b">
        <f t="shared" si="46"/>
        <v>1</v>
      </c>
      <c r="Y616" t="b">
        <f t="shared" si="47"/>
        <v>0</v>
      </c>
      <c r="Z616" t="b">
        <f t="shared" si="48"/>
        <v>0</v>
      </c>
      <c r="AA616" t="b">
        <f t="shared" si="49"/>
        <v>0</v>
      </c>
    </row>
    <row r="617" spans="1:27" ht="27.6" thickBot="1">
      <c r="A617" s="13" t="s">
        <v>2387</v>
      </c>
      <c r="B617" s="13">
        <v>22</v>
      </c>
      <c r="C617" s="13" t="s">
        <v>2305</v>
      </c>
      <c r="D617" s="13">
        <v>1</v>
      </c>
      <c r="E617" s="30" t="s">
        <v>1166</v>
      </c>
      <c r="F617" s="13" t="s">
        <v>1166</v>
      </c>
      <c r="G617" s="13" t="s">
        <v>664</v>
      </c>
      <c r="H617" s="15"/>
      <c r="I617" s="13">
        <v>1</v>
      </c>
      <c r="J617" s="13" t="s">
        <v>2388</v>
      </c>
      <c r="K617" s="30">
        <v>1952</v>
      </c>
      <c r="L617" s="30">
        <v>104000</v>
      </c>
      <c r="M617" s="13">
        <v>1</v>
      </c>
      <c r="N617" s="13" t="s">
        <v>2389</v>
      </c>
      <c r="O617" s="30">
        <v>730</v>
      </c>
      <c r="P617" s="30">
        <v>750</v>
      </c>
      <c r="Q617" s="13">
        <v>1</v>
      </c>
      <c r="R617" s="13" t="s">
        <v>2390</v>
      </c>
      <c r="S617" s="30">
        <v>470</v>
      </c>
      <c r="T617" s="30">
        <v>1100000</v>
      </c>
      <c r="U617" s="30">
        <v>67488</v>
      </c>
      <c r="V617" s="30">
        <v>8913806</v>
      </c>
      <c r="W617">
        <f t="shared" si="45"/>
        <v>1</v>
      </c>
      <c r="X617" t="b">
        <f t="shared" si="46"/>
        <v>0</v>
      </c>
      <c r="Y617" t="b">
        <f t="shared" si="47"/>
        <v>0</v>
      </c>
      <c r="Z617" t="b">
        <f t="shared" si="48"/>
        <v>1</v>
      </c>
      <c r="AA617" t="b">
        <f t="shared" si="49"/>
        <v>0</v>
      </c>
    </row>
    <row r="618" spans="1:27" ht="27.6" thickBot="1">
      <c r="A618" s="13" t="s">
        <v>1293</v>
      </c>
      <c r="B618" s="13">
        <v>44</v>
      </c>
      <c r="C618" s="13" t="s">
        <v>2305</v>
      </c>
      <c r="D618" s="13">
        <v>1</v>
      </c>
      <c r="E618" s="30" t="s">
        <v>1166</v>
      </c>
      <c r="F618" s="13">
        <v>33</v>
      </c>
      <c r="G618" s="13" t="s">
        <v>664</v>
      </c>
      <c r="H618" s="13" t="s">
        <v>708</v>
      </c>
      <c r="I618" s="13">
        <v>1</v>
      </c>
      <c r="J618" s="13" t="s">
        <v>2391</v>
      </c>
      <c r="K618" s="30">
        <v>5839</v>
      </c>
      <c r="L618" s="30">
        <v>14200000</v>
      </c>
      <c r="M618" s="13">
        <v>1</v>
      </c>
      <c r="N618" s="13" t="s">
        <v>2392</v>
      </c>
      <c r="O618" s="30">
        <v>49237855</v>
      </c>
      <c r="P618" s="30">
        <v>46881969</v>
      </c>
      <c r="Q618" s="13">
        <v>1</v>
      </c>
      <c r="R618" s="13" t="s">
        <v>1294</v>
      </c>
      <c r="S618" s="30">
        <v>252</v>
      </c>
      <c r="T618" s="30">
        <v>14300000</v>
      </c>
      <c r="U618" s="30">
        <v>17728378</v>
      </c>
      <c r="V618" s="30">
        <v>12594618044</v>
      </c>
      <c r="W618">
        <f t="shared" si="45"/>
        <v>1</v>
      </c>
      <c r="X618" t="b">
        <f t="shared" si="46"/>
        <v>1</v>
      </c>
      <c r="Y618" t="b">
        <f t="shared" si="47"/>
        <v>1</v>
      </c>
      <c r="Z618" t="b">
        <f t="shared" si="48"/>
        <v>1</v>
      </c>
      <c r="AA618" t="b">
        <f t="shared" si="49"/>
        <v>1</v>
      </c>
    </row>
    <row r="619" spans="1:27" ht="27.6" thickBot="1">
      <c r="A619" s="13" t="s">
        <v>2393</v>
      </c>
      <c r="B619" s="13">
        <v>21</v>
      </c>
      <c r="C619" s="13" t="s">
        <v>2305</v>
      </c>
      <c r="D619" s="13">
        <v>1</v>
      </c>
      <c r="E619" s="30" t="s">
        <v>1166</v>
      </c>
      <c r="F619" s="13">
        <v>18</v>
      </c>
      <c r="G619" s="13" t="s">
        <v>664</v>
      </c>
      <c r="H619" s="15"/>
      <c r="I619" s="13">
        <v>1</v>
      </c>
      <c r="J619" s="13" t="s">
        <v>2394</v>
      </c>
      <c r="K619" s="30">
        <v>10200</v>
      </c>
      <c r="L619" s="30">
        <v>269000</v>
      </c>
      <c r="M619" s="13">
        <v>1</v>
      </c>
      <c r="N619" s="13" t="s">
        <v>2393</v>
      </c>
      <c r="O619" s="30">
        <v>382132</v>
      </c>
      <c r="P619" s="30">
        <v>395068</v>
      </c>
      <c r="Q619" s="13">
        <v>1</v>
      </c>
      <c r="R619" s="13" t="s">
        <v>2395</v>
      </c>
      <c r="S619" s="30">
        <v>1181</v>
      </c>
      <c r="T619" s="30">
        <v>2300000</v>
      </c>
      <c r="U619" s="30">
        <v>1810576</v>
      </c>
      <c r="V619" s="30">
        <v>384348591</v>
      </c>
      <c r="W619">
        <f t="shared" si="45"/>
        <v>1</v>
      </c>
      <c r="X619" t="b">
        <f t="shared" si="46"/>
        <v>1</v>
      </c>
      <c r="Y619" t="b">
        <f t="shared" si="47"/>
        <v>0</v>
      </c>
      <c r="Z619" t="b">
        <f t="shared" si="48"/>
        <v>1</v>
      </c>
      <c r="AA619" t="b">
        <f t="shared" si="49"/>
        <v>1</v>
      </c>
    </row>
    <row r="620" spans="1:27" ht="27.6" thickBot="1">
      <c r="A620" s="13" t="s">
        <v>2396</v>
      </c>
      <c r="B620" s="13">
        <v>32</v>
      </c>
      <c r="C620" s="13" t="s">
        <v>2305</v>
      </c>
      <c r="D620" s="13">
        <v>1</v>
      </c>
      <c r="E620" s="30" t="s">
        <v>1166</v>
      </c>
      <c r="F620" s="13">
        <v>4</v>
      </c>
      <c r="G620" s="13" t="s">
        <v>1251</v>
      </c>
      <c r="H620" s="15"/>
      <c r="I620" s="13">
        <v>1</v>
      </c>
      <c r="J620" s="13" t="s">
        <v>2397</v>
      </c>
      <c r="K620" s="30">
        <v>18800</v>
      </c>
      <c r="L620" s="30">
        <v>221000</v>
      </c>
      <c r="M620" s="13">
        <v>1</v>
      </c>
      <c r="N620" s="13" t="s">
        <v>2398</v>
      </c>
      <c r="O620" s="30">
        <v>736110</v>
      </c>
      <c r="P620" s="30">
        <v>814165</v>
      </c>
      <c r="Q620" s="13">
        <v>1</v>
      </c>
      <c r="R620" s="13" t="s">
        <v>2399</v>
      </c>
      <c r="S620" s="30">
        <v>475</v>
      </c>
      <c r="T620" s="30">
        <v>2200000</v>
      </c>
      <c r="U620" s="30">
        <v>1035809</v>
      </c>
      <c r="V620" s="30">
        <v>295440849</v>
      </c>
      <c r="W620">
        <f t="shared" si="45"/>
        <v>1</v>
      </c>
      <c r="X620" t="b">
        <f t="shared" si="46"/>
        <v>1</v>
      </c>
      <c r="Y620" t="b">
        <f t="shared" si="47"/>
        <v>0</v>
      </c>
      <c r="Z620" t="b">
        <f t="shared" si="48"/>
        <v>1</v>
      </c>
      <c r="AA620" t="b">
        <f t="shared" si="49"/>
        <v>1</v>
      </c>
    </row>
    <row r="621" spans="1:27" ht="27.6" thickBot="1">
      <c r="A621" s="13" t="s">
        <v>2400</v>
      </c>
      <c r="B621" s="13">
        <v>28</v>
      </c>
      <c r="C621" s="13" t="s">
        <v>2305</v>
      </c>
      <c r="D621" s="13">
        <v>1</v>
      </c>
      <c r="E621" s="30" t="s">
        <v>1166</v>
      </c>
      <c r="F621" s="13">
        <v>24</v>
      </c>
      <c r="G621" s="13" t="s">
        <v>1251</v>
      </c>
      <c r="H621" s="13" t="s">
        <v>2401</v>
      </c>
      <c r="I621" s="13">
        <v>1</v>
      </c>
      <c r="J621" s="13" t="s">
        <v>2402</v>
      </c>
      <c r="K621" s="30">
        <v>11000</v>
      </c>
      <c r="L621" s="30">
        <v>4030000</v>
      </c>
      <c r="M621" s="13">
        <v>1</v>
      </c>
      <c r="N621" s="13" t="s">
        <v>2402</v>
      </c>
      <c r="O621" s="30">
        <v>15866244</v>
      </c>
      <c r="P621" s="30">
        <v>15354347</v>
      </c>
      <c r="Q621" s="13">
        <v>1</v>
      </c>
      <c r="R621" s="13" t="s">
        <v>2403</v>
      </c>
      <c r="S621" s="30">
        <v>1416</v>
      </c>
      <c r="T621" s="30">
        <v>13000000</v>
      </c>
      <c r="U621" s="30">
        <v>9479988</v>
      </c>
      <c r="V621" s="30">
        <v>4100216456</v>
      </c>
      <c r="W621">
        <f t="shared" si="45"/>
        <v>1</v>
      </c>
      <c r="X621" t="b">
        <f t="shared" si="46"/>
        <v>1</v>
      </c>
      <c r="Y621" t="b">
        <f t="shared" si="47"/>
        <v>1</v>
      </c>
      <c r="Z621" t="b">
        <f t="shared" si="48"/>
        <v>1</v>
      </c>
      <c r="AA621" t="b">
        <f t="shared" si="49"/>
        <v>1</v>
      </c>
    </row>
    <row r="622" spans="1:27" ht="27.6" thickBot="1">
      <c r="A622" s="13" t="s">
        <v>2404</v>
      </c>
      <c r="B622" s="13">
        <v>40</v>
      </c>
      <c r="C622" s="13" t="s">
        <v>2305</v>
      </c>
      <c r="D622" s="13">
        <v>1</v>
      </c>
      <c r="E622" s="30" t="s">
        <v>1166</v>
      </c>
      <c r="F622" s="13">
        <v>19</v>
      </c>
      <c r="G622" s="13" t="s">
        <v>2311</v>
      </c>
      <c r="H622" s="13" t="s">
        <v>708</v>
      </c>
      <c r="I622" s="13">
        <v>1</v>
      </c>
      <c r="J622" s="13" t="s">
        <v>2405</v>
      </c>
      <c r="K622" s="30">
        <v>14800</v>
      </c>
      <c r="L622" s="30">
        <v>4140000</v>
      </c>
      <c r="M622" s="13">
        <v>1</v>
      </c>
      <c r="N622" s="13" t="s">
        <v>2406</v>
      </c>
      <c r="O622" s="30">
        <v>1994096</v>
      </c>
      <c r="P622" s="30">
        <v>1848477</v>
      </c>
      <c r="Q622" s="13">
        <v>1</v>
      </c>
      <c r="R622" s="13" t="s">
        <v>2407</v>
      </c>
      <c r="S622" s="30">
        <v>2409</v>
      </c>
      <c r="T622" s="30">
        <v>975000</v>
      </c>
      <c r="U622" s="30">
        <v>908654</v>
      </c>
      <c r="V622" s="30">
        <v>892972227</v>
      </c>
      <c r="W622">
        <f t="shared" si="45"/>
        <v>1</v>
      </c>
      <c r="X622" t="b">
        <f t="shared" si="46"/>
        <v>1</v>
      </c>
      <c r="Y622" t="b">
        <f t="shared" si="47"/>
        <v>1</v>
      </c>
      <c r="Z622" t="b">
        <f t="shared" si="48"/>
        <v>1</v>
      </c>
      <c r="AA622" t="b">
        <f t="shared" si="49"/>
        <v>1</v>
      </c>
    </row>
    <row r="623" spans="1:27" ht="27.6" thickBot="1">
      <c r="A623" s="13" t="s">
        <v>2408</v>
      </c>
      <c r="B623" s="13">
        <v>65</v>
      </c>
      <c r="C623" s="13" t="s">
        <v>2305</v>
      </c>
      <c r="D623" s="13">
        <v>1</v>
      </c>
      <c r="E623" s="30" t="s">
        <v>1166</v>
      </c>
      <c r="F623" s="13">
        <v>33</v>
      </c>
      <c r="G623" s="13" t="s">
        <v>708</v>
      </c>
      <c r="H623" s="13" t="s">
        <v>709</v>
      </c>
      <c r="I623" s="13">
        <v>1</v>
      </c>
      <c r="J623" s="13" t="s">
        <v>2409</v>
      </c>
      <c r="K623" s="30">
        <v>4612</v>
      </c>
      <c r="L623" s="30">
        <v>4500000</v>
      </c>
      <c r="M623" s="13">
        <v>1</v>
      </c>
      <c r="N623" s="13" t="s">
        <v>2410</v>
      </c>
      <c r="O623" s="30">
        <v>6959583</v>
      </c>
      <c r="P623" s="30">
        <v>6479791</v>
      </c>
      <c r="Q623" s="13">
        <v>1</v>
      </c>
      <c r="R623" s="13" t="s">
        <v>2411</v>
      </c>
      <c r="S623" s="30">
        <v>936</v>
      </c>
      <c r="T623" s="30">
        <v>1700000</v>
      </c>
      <c r="U623" s="30">
        <v>1600000</v>
      </c>
      <c r="V623" s="30">
        <v>1596920348</v>
      </c>
      <c r="W623">
        <f t="shared" si="45"/>
        <v>1</v>
      </c>
      <c r="X623" t="b">
        <f t="shared" si="46"/>
        <v>1</v>
      </c>
      <c r="Y623" t="b">
        <f t="shared" si="47"/>
        <v>1</v>
      </c>
      <c r="Z623" t="b">
        <f t="shared" si="48"/>
        <v>1</v>
      </c>
      <c r="AA623" t="b">
        <f t="shared" si="49"/>
        <v>1</v>
      </c>
    </row>
    <row r="624" spans="1:27" ht="27.6" thickBot="1">
      <c r="A624" s="13" t="s">
        <v>2412</v>
      </c>
      <c r="B624" s="13" t="s">
        <v>1166</v>
      </c>
      <c r="C624" s="13" t="s">
        <v>2305</v>
      </c>
      <c r="D624" s="13">
        <v>1</v>
      </c>
      <c r="E624" s="30" t="s">
        <v>1166</v>
      </c>
      <c r="F624" s="13">
        <v>15</v>
      </c>
      <c r="G624" s="13" t="s">
        <v>1251</v>
      </c>
      <c r="H624" s="13" t="s">
        <v>2413</v>
      </c>
      <c r="I624" s="13">
        <v>1</v>
      </c>
      <c r="J624" s="13" t="s">
        <v>2414</v>
      </c>
      <c r="K624" s="30">
        <v>6876</v>
      </c>
      <c r="L624" s="30">
        <v>634000</v>
      </c>
      <c r="M624" s="13">
        <v>1</v>
      </c>
      <c r="N624" s="13" t="s">
        <v>2415</v>
      </c>
      <c r="O624" s="30">
        <v>1969949</v>
      </c>
      <c r="P624" s="30">
        <v>1962848</v>
      </c>
      <c r="Q624" s="13">
        <v>1</v>
      </c>
      <c r="R624" s="13" t="s">
        <v>2416</v>
      </c>
      <c r="S624" s="30">
        <v>2574</v>
      </c>
      <c r="T624" s="30">
        <v>1700000</v>
      </c>
      <c r="U624" s="30">
        <v>2100000</v>
      </c>
      <c r="V624" s="30">
        <v>1992874582</v>
      </c>
      <c r="W624">
        <f t="shared" si="45"/>
        <v>1</v>
      </c>
      <c r="X624" t="b">
        <f t="shared" si="46"/>
        <v>1</v>
      </c>
      <c r="Y624" t="b">
        <f t="shared" si="47"/>
        <v>1</v>
      </c>
      <c r="Z624" t="b">
        <f t="shared" si="48"/>
        <v>1</v>
      </c>
      <c r="AA624" t="b">
        <f t="shared" si="49"/>
        <v>1</v>
      </c>
    </row>
    <row r="625" spans="1:27" ht="27.6" thickBot="1">
      <c r="A625" s="13" t="s">
        <v>2417</v>
      </c>
      <c r="B625" s="13">
        <v>29</v>
      </c>
      <c r="C625" s="13" t="s">
        <v>2305</v>
      </c>
      <c r="D625" s="13">
        <v>1</v>
      </c>
      <c r="E625" s="30" t="s">
        <v>1166</v>
      </c>
      <c r="F625" s="13">
        <v>18</v>
      </c>
      <c r="G625" s="16" t="s">
        <v>2418</v>
      </c>
      <c r="H625" s="15"/>
      <c r="I625" s="13">
        <v>1</v>
      </c>
      <c r="J625" s="13" t="s">
        <v>2419</v>
      </c>
      <c r="K625" s="30">
        <v>16200</v>
      </c>
      <c r="L625" s="30">
        <v>3080000</v>
      </c>
      <c r="M625" s="13">
        <v>1</v>
      </c>
      <c r="N625" s="13" t="s">
        <v>2420</v>
      </c>
      <c r="O625" s="30">
        <v>11040977</v>
      </c>
      <c r="P625" s="30">
        <v>10798113</v>
      </c>
      <c r="Q625" s="13">
        <v>1</v>
      </c>
      <c r="R625" s="13" t="s">
        <v>2421</v>
      </c>
      <c r="S625" s="30">
        <v>6644</v>
      </c>
      <c r="T625" s="30">
        <v>4500000</v>
      </c>
      <c r="U625" s="30">
        <v>3521707</v>
      </c>
      <c r="V625" s="30">
        <v>1941523462</v>
      </c>
      <c r="W625">
        <f t="shared" si="45"/>
        <v>1</v>
      </c>
      <c r="X625" t="b">
        <f t="shared" si="46"/>
        <v>1</v>
      </c>
      <c r="Y625" t="b">
        <f t="shared" si="47"/>
        <v>1</v>
      </c>
      <c r="Z625" t="b">
        <f t="shared" si="48"/>
        <v>1</v>
      </c>
      <c r="AA625" t="b">
        <f t="shared" si="49"/>
        <v>1</v>
      </c>
    </row>
    <row r="626" spans="1:27" ht="27.6" thickBot="1">
      <c r="A626" s="13" t="s">
        <v>103</v>
      </c>
      <c r="B626" s="13">
        <v>61</v>
      </c>
      <c r="C626" s="13" t="s">
        <v>2305</v>
      </c>
      <c r="D626" s="13">
        <v>1</v>
      </c>
      <c r="E626" s="30" t="s">
        <v>1166</v>
      </c>
      <c r="F626" s="13">
        <v>43</v>
      </c>
      <c r="G626" s="13" t="s">
        <v>708</v>
      </c>
      <c r="H626" s="13" t="s">
        <v>2422</v>
      </c>
      <c r="I626" s="13">
        <v>1</v>
      </c>
      <c r="J626" s="13" t="s">
        <v>2423</v>
      </c>
      <c r="K626" s="30">
        <v>38200</v>
      </c>
      <c r="L626" s="30">
        <v>546000</v>
      </c>
      <c r="M626" s="13">
        <v>1</v>
      </c>
      <c r="N626" s="13" t="s">
        <v>2424</v>
      </c>
      <c r="O626" s="30">
        <v>1160086</v>
      </c>
      <c r="P626" s="30">
        <v>1018286</v>
      </c>
      <c r="Q626" s="13">
        <v>1</v>
      </c>
      <c r="R626" s="13" t="s">
        <v>760</v>
      </c>
      <c r="S626" s="30">
        <v>2103</v>
      </c>
      <c r="T626" s="30">
        <v>508000</v>
      </c>
      <c r="U626" s="30">
        <v>315000</v>
      </c>
      <c r="V626" s="30">
        <v>251381807</v>
      </c>
      <c r="W626">
        <f t="shared" si="45"/>
        <v>1</v>
      </c>
      <c r="X626" t="b">
        <f t="shared" si="46"/>
        <v>1</v>
      </c>
      <c r="Y626" t="b">
        <f t="shared" si="47"/>
        <v>1</v>
      </c>
      <c r="Z626" t="b">
        <f t="shared" si="48"/>
        <v>1</v>
      </c>
      <c r="AA626" t="b">
        <f t="shared" si="49"/>
        <v>1</v>
      </c>
    </row>
    <row r="627" spans="1:27" ht="27.6" thickBot="1">
      <c r="A627" s="13" t="s">
        <v>2425</v>
      </c>
      <c r="B627" s="13">
        <v>26</v>
      </c>
      <c r="C627" s="13" t="s">
        <v>2305</v>
      </c>
      <c r="D627" s="13">
        <v>1</v>
      </c>
      <c r="E627" s="30" t="s">
        <v>1166</v>
      </c>
      <c r="F627" s="13">
        <v>6</v>
      </c>
      <c r="G627" s="13" t="s">
        <v>2426</v>
      </c>
      <c r="H627" s="13" t="s">
        <v>731</v>
      </c>
      <c r="I627" s="13">
        <v>1</v>
      </c>
      <c r="J627" s="13" t="s">
        <v>2427</v>
      </c>
      <c r="K627" s="30">
        <v>27800</v>
      </c>
      <c r="L627" s="30">
        <v>8526</v>
      </c>
      <c r="M627" s="13">
        <v>1</v>
      </c>
      <c r="N627" s="13" t="s">
        <v>2427</v>
      </c>
      <c r="O627" s="30">
        <v>27494</v>
      </c>
      <c r="P627" s="30">
        <v>28009</v>
      </c>
      <c r="Q627" s="13">
        <v>1</v>
      </c>
      <c r="R627" s="13" t="s">
        <v>2428</v>
      </c>
      <c r="S627" s="30">
        <v>793</v>
      </c>
      <c r="T627" s="30">
        <v>25300</v>
      </c>
      <c r="U627" s="30">
        <v>6700</v>
      </c>
      <c r="V627" s="30">
        <v>880382</v>
      </c>
      <c r="W627">
        <f t="shared" si="45"/>
        <v>1</v>
      </c>
      <c r="X627" t="b">
        <f t="shared" si="46"/>
        <v>0</v>
      </c>
      <c r="Y627" t="b">
        <f t="shared" si="47"/>
        <v>0</v>
      </c>
      <c r="Z627" t="b">
        <f t="shared" si="48"/>
        <v>0</v>
      </c>
      <c r="AA627" t="b">
        <f t="shared" si="49"/>
        <v>0</v>
      </c>
    </row>
    <row r="628" spans="1:27" ht="27.6" thickBot="1">
      <c r="A628" s="13" t="s">
        <v>2429</v>
      </c>
      <c r="B628" s="13" t="s">
        <v>1166</v>
      </c>
      <c r="C628" s="13" t="s">
        <v>2305</v>
      </c>
      <c r="D628" s="13">
        <v>1</v>
      </c>
      <c r="E628" s="30" t="s">
        <v>1166</v>
      </c>
      <c r="F628" s="13">
        <v>21</v>
      </c>
      <c r="G628" s="13" t="s">
        <v>664</v>
      </c>
      <c r="H628" s="13" t="s">
        <v>1065</v>
      </c>
      <c r="I628" s="13">
        <v>1</v>
      </c>
      <c r="J628" s="13" t="s">
        <v>2430</v>
      </c>
      <c r="K628" s="30">
        <v>4595</v>
      </c>
      <c r="L628" s="30">
        <v>329000</v>
      </c>
      <c r="M628" s="13">
        <v>1</v>
      </c>
      <c r="N628" s="13" t="s">
        <v>2431</v>
      </c>
      <c r="O628" s="30">
        <v>1306937</v>
      </c>
      <c r="P628" s="30">
        <v>1256854</v>
      </c>
      <c r="Q628" s="13">
        <v>1</v>
      </c>
      <c r="R628" s="13" t="s">
        <v>2432</v>
      </c>
      <c r="S628" s="30">
        <v>1201</v>
      </c>
      <c r="T628" s="30">
        <v>468000</v>
      </c>
      <c r="U628" s="30">
        <v>1129721</v>
      </c>
      <c r="V628" s="30">
        <v>531657096</v>
      </c>
      <c r="W628">
        <f t="shared" si="45"/>
        <v>1</v>
      </c>
      <c r="X628" t="b">
        <f t="shared" si="46"/>
        <v>1</v>
      </c>
      <c r="Y628" t="b">
        <f t="shared" si="47"/>
        <v>1</v>
      </c>
      <c r="Z628" t="b">
        <f t="shared" si="48"/>
        <v>1</v>
      </c>
      <c r="AA628" t="b">
        <f t="shared" si="49"/>
        <v>1</v>
      </c>
    </row>
    <row r="629" spans="1:27" ht="27.6" thickBot="1">
      <c r="A629" s="13" t="s">
        <v>2433</v>
      </c>
      <c r="B629" s="13">
        <v>30</v>
      </c>
      <c r="C629" s="13" t="s">
        <v>2305</v>
      </c>
      <c r="D629" s="13">
        <v>1</v>
      </c>
      <c r="E629" s="30" t="s">
        <v>1166</v>
      </c>
      <c r="F629" s="13">
        <v>8</v>
      </c>
      <c r="G629" s="13" t="s">
        <v>2434</v>
      </c>
      <c r="H629" s="13" t="s">
        <v>2435</v>
      </c>
      <c r="I629" s="13">
        <v>1</v>
      </c>
      <c r="J629" s="13" t="s">
        <v>2436</v>
      </c>
      <c r="K629" s="30">
        <v>5782</v>
      </c>
      <c r="L629" s="30">
        <v>106000</v>
      </c>
      <c r="M629" s="13">
        <v>1</v>
      </c>
      <c r="N629" s="13" t="s">
        <v>2436</v>
      </c>
      <c r="O629" s="30">
        <v>168350</v>
      </c>
      <c r="P629" s="30">
        <v>167512</v>
      </c>
      <c r="Q629" s="13">
        <v>1</v>
      </c>
      <c r="R629" s="13" t="s">
        <v>2437</v>
      </c>
      <c r="S629" s="30">
        <v>2679</v>
      </c>
      <c r="T629" s="30">
        <v>180000</v>
      </c>
      <c r="U629" s="30">
        <v>61949</v>
      </c>
      <c r="V629" s="30">
        <v>11707700</v>
      </c>
      <c r="W629">
        <f t="shared" si="45"/>
        <v>1</v>
      </c>
      <c r="X629" t="b">
        <f t="shared" si="46"/>
        <v>0</v>
      </c>
      <c r="Y629" t="b">
        <f t="shared" si="47"/>
        <v>0</v>
      </c>
      <c r="Z629" t="b">
        <f t="shared" si="48"/>
        <v>0</v>
      </c>
      <c r="AA629" t="b">
        <f t="shared" si="49"/>
        <v>0</v>
      </c>
    </row>
    <row r="630" spans="1:27" ht="27.6" thickBot="1">
      <c r="A630" s="13" t="s">
        <v>2438</v>
      </c>
      <c r="B630" s="13">
        <v>30</v>
      </c>
      <c r="C630" s="13" t="s">
        <v>2305</v>
      </c>
      <c r="D630" s="13">
        <v>1</v>
      </c>
      <c r="E630" s="30" t="s">
        <v>1166</v>
      </c>
      <c r="F630" s="13">
        <v>4</v>
      </c>
      <c r="G630" s="13" t="s">
        <v>1167</v>
      </c>
      <c r="H630" s="13" t="s">
        <v>1168</v>
      </c>
      <c r="I630" s="13">
        <v>1</v>
      </c>
      <c r="J630" s="13" t="s">
        <v>2439</v>
      </c>
      <c r="K630" s="30">
        <v>2512</v>
      </c>
      <c r="L630" s="30">
        <v>4814</v>
      </c>
      <c r="M630" s="13">
        <v>1</v>
      </c>
      <c r="N630" s="13" t="s">
        <v>2439</v>
      </c>
      <c r="O630" s="30">
        <v>14606</v>
      </c>
      <c r="P630" s="30">
        <v>14693</v>
      </c>
      <c r="Q630" s="13">
        <v>1</v>
      </c>
      <c r="R630" s="13" t="s">
        <v>2440</v>
      </c>
      <c r="S630" s="30">
        <v>143</v>
      </c>
      <c r="T630" s="30">
        <v>39600</v>
      </c>
      <c r="U630" s="30">
        <v>85545</v>
      </c>
      <c r="V630" s="30">
        <v>34481773</v>
      </c>
      <c r="W630">
        <f t="shared" si="45"/>
        <v>1</v>
      </c>
      <c r="X630" t="b">
        <f t="shared" si="46"/>
        <v>0</v>
      </c>
      <c r="Y630" t="b">
        <f t="shared" si="47"/>
        <v>0</v>
      </c>
      <c r="Z630" t="b">
        <f t="shared" si="48"/>
        <v>0</v>
      </c>
      <c r="AA630" t="b">
        <f t="shared" si="49"/>
        <v>0</v>
      </c>
    </row>
    <row r="631" spans="1:27" ht="27.6" thickBot="1">
      <c r="A631" s="13" t="s">
        <v>116</v>
      </c>
      <c r="B631" s="13">
        <v>49</v>
      </c>
      <c r="C631" s="13" t="s">
        <v>2305</v>
      </c>
      <c r="D631" s="13">
        <v>1</v>
      </c>
      <c r="E631" s="30" t="s">
        <v>1166</v>
      </c>
      <c r="F631" s="13">
        <v>37</v>
      </c>
      <c r="G631" s="13" t="s">
        <v>707</v>
      </c>
      <c r="H631" s="13" t="s">
        <v>664</v>
      </c>
      <c r="I631" s="13">
        <v>1</v>
      </c>
      <c r="J631" s="13" t="s">
        <v>2441</v>
      </c>
      <c r="K631" s="30">
        <v>14700</v>
      </c>
      <c r="L631" s="30">
        <v>43600000</v>
      </c>
      <c r="M631" s="13">
        <v>1</v>
      </c>
      <c r="N631" s="13" t="s">
        <v>2442</v>
      </c>
      <c r="O631" s="30">
        <v>44136854</v>
      </c>
      <c r="P631" s="30">
        <v>41477694</v>
      </c>
      <c r="Q631" s="13">
        <v>1</v>
      </c>
      <c r="R631" s="13" t="s">
        <v>834</v>
      </c>
      <c r="S631" s="30">
        <v>2571</v>
      </c>
      <c r="T631" s="30">
        <v>94600000</v>
      </c>
      <c r="U631" s="30">
        <v>11232099</v>
      </c>
      <c r="V631" s="30">
        <v>6524741953</v>
      </c>
      <c r="W631">
        <f t="shared" si="45"/>
        <v>1</v>
      </c>
      <c r="X631" t="b">
        <f t="shared" si="46"/>
        <v>1</v>
      </c>
      <c r="Y631" t="b">
        <f t="shared" si="47"/>
        <v>1</v>
      </c>
      <c r="Z631" t="b">
        <f t="shared" si="48"/>
        <v>1</v>
      </c>
      <c r="AA631" t="b">
        <f t="shared" si="49"/>
        <v>1</v>
      </c>
    </row>
    <row r="632" spans="1:27" ht="27.6" thickBot="1">
      <c r="A632" s="13" t="s">
        <v>2443</v>
      </c>
      <c r="B632" s="13">
        <v>76</v>
      </c>
      <c r="C632" s="13" t="s">
        <v>2444</v>
      </c>
      <c r="D632" s="13">
        <v>1</v>
      </c>
      <c r="E632" s="30" t="s">
        <v>1166</v>
      </c>
      <c r="F632" s="13">
        <v>44</v>
      </c>
      <c r="G632" s="13" t="s">
        <v>2445</v>
      </c>
      <c r="H632" s="13" t="s">
        <v>2434</v>
      </c>
      <c r="I632" s="13">
        <v>1</v>
      </c>
      <c r="J632" s="13" t="s">
        <v>2446</v>
      </c>
      <c r="K632" s="30">
        <v>2863</v>
      </c>
      <c r="L632" s="30">
        <v>149000</v>
      </c>
      <c r="M632" s="13">
        <v>1</v>
      </c>
      <c r="N632" s="13" t="s">
        <v>2447</v>
      </c>
      <c r="O632" s="30">
        <v>30559</v>
      </c>
      <c r="P632" s="30">
        <v>31053</v>
      </c>
      <c r="Q632" s="13">
        <v>1</v>
      </c>
      <c r="R632" s="13" t="s">
        <v>2448</v>
      </c>
      <c r="S632" s="30">
        <v>337</v>
      </c>
      <c r="T632" s="30">
        <v>150000</v>
      </c>
      <c r="U632" s="30">
        <v>23000</v>
      </c>
      <c r="V632" s="30">
        <v>11310918</v>
      </c>
      <c r="W632">
        <f t="shared" si="45"/>
        <v>1</v>
      </c>
      <c r="X632" t="b">
        <f t="shared" si="46"/>
        <v>0</v>
      </c>
      <c r="Y632" t="b">
        <f t="shared" si="47"/>
        <v>0</v>
      </c>
      <c r="Z632" t="b">
        <f t="shared" si="48"/>
        <v>0</v>
      </c>
      <c r="AA632" t="b">
        <f t="shared" si="49"/>
        <v>0</v>
      </c>
    </row>
    <row r="633" spans="1:27" ht="27.6" thickBot="1">
      <c r="A633" s="13" t="s">
        <v>2449</v>
      </c>
      <c r="B633" s="13">
        <v>28</v>
      </c>
      <c r="C633" s="13" t="s">
        <v>2305</v>
      </c>
      <c r="D633" s="13">
        <v>1</v>
      </c>
      <c r="E633" s="30" t="s">
        <v>1166</v>
      </c>
      <c r="F633" s="13">
        <v>2</v>
      </c>
      <c r="G633" s="16" t="s">
        <v>2418</v>
      </c>
      <c r="H633" s="15"/>
      <c r="I633" s="13">
        <v>1</v>
      </c>
      <c r="J633" s="13" t="s">
        <v>2450</v>
      </c>
      <c r="K633" s="30">
        <v>6863</v>
      </c>
      <c r="L633" s="30">
        <v>35900</v>
      </c>
      <c r="M633" s="13">
        <v>1</v>
      </c>
      <c r="N633" s="13" t="s">
        <v>2450</v>
      </c>
      <c r="O633" s="30">
        <v>1167889</v>
      </c>
      <c r="P633" s="30">
        <v>1228472</v>
      </c>
      <c r="Q633" s="13">
        <v>1</v>
      </c>
      <c r="R633" s="13" t="s">
        <v>2451</v>
      </c>
      <c r="S633" s="30">
        <v>1549</v>
      </c>
      <c r="T633" s="30">
        <v>649000</v>
      </c>
      <c r="U633" s="30">
        <v>540000</v>
      </c>
      <c r="V633" s="30">
        <v>283150386</v>
      </c>
      <c r="W633">
        <f t="shared" si="45"/>
        <v>1</v>
      </c>
      <c r="X633" t="b">
        <f t="shared" si="46"/>
        <v>0</v>
      </c>
      <c r="Y633" t="b">
        <f t="shared" si="47"/>
        <v>1</v>
      </c>
      <c r="Z633" t="b">
        <f t="shared" si="48"/>
        <v>1</v>
      </c>
      <c r="AA633" t="b">
        <f t="shared" si="49"/>
        <v>1</v>
      </c>
    </row>
    <row r="634" spans="1:27" ht="27.6" thickBot="1">
      <c r="A634" s="13" t="s">
        <v>420</v>
      </c>
      <c r="B634" s="13">
        <v>75</v>
      </c>
      <c r="C634" s="13" t="s">
        <v>2305</v>
      </c>
      <c r="D634" s="13">
        <v>1</v>
      </c>
      <c r="E634" s="30" t="s">
        <v>1166</v>
      </c>
      <c r="F634" s="13">
        <v>48</v>
      </c>
      <c r="G634" s="13" t="s">
        <v>791</v>
      </c>
      <c r="H634" s="13" t="s">
        <v>708</v>
      </c>
      <c r="I634" s="13">
        <v>1</v>
      </c>
      <c r="J634" s="13" t="s">
        <v>2452</v>
      </c>
      <c r="K634" s="30">
        <v>2336</v>
      </c>
      <c r="L634" s="30">
        <v>83400</v>
      </c>
      <c r="M634" s="13">
        <v>1</v>
      </c>
      <c r="N634" s="13" t="s">
        <v>2453</v>
      </c>
      <c r="O634" s="30">
        <v>4222161</v>
      </c>
      <c r="P634" s="30">
        <v>3937035</v>
      </c>
      <c r="Q634" s="13">
        <v>1</v>
      </c>
      <c r="R634" s="13" t="s">
        <v>2454</v>
      </c>
      <c r="S634" s="30">
        <v>116</v>
      </c>
      <c r="T634" s="30">
        <v>162000</v>
      </c>
      <c r="U634" s="30">
        <v>243017</v>
      </c>
      <c r="V634" s="30">
        <v>144630428</v>
      </c>
      <c r="W634">
        <f t="shared" si="45"/>
        <v>1</v>
      </c>
      <c r="X634" t="b">
        <f t="shared" si="46"/>
        <v>0</v>
      </c>
      <c r="Y634" t="b">
        <f t="shared" si="47"/>
        <v>1</v>
      </c>
      <c r="Z634" t="b">
        <f t="shared" si="48"/>
        <v>0</v>
      </c>
      <c r="AA634" t="b">
        <f t="shared" si="49"/>
        <v>0</v>
      </c>
    </row>
    <row r="635" spans="1:27" ht="15" thickBot="1">
      <c r="A635" s="13" t="s">
        <v>2455</v>
      </c>
      <c r="B635" s="13">
        <v>36</v>
      </c>
      <c r="C635" s="13" t="s">
        <v>2444</v>
      </c>
      <c r="D635" s="13">
        <v>1</v>
      </c>
      <c r="E635" s="30" t="s">
        <v>1166</v>
      </c>
      <c r="F635" s="13">
        <v>12</v>
      </c>
      <c r="G635" s="13" t="s">
        <v>708</v>
      </c>
      <c r="H635" s="15"/>
      <c r="I635" s="13">
        <v>1</v>
      </c>
      <c r="J635" s="13" t="s">
        <v>2456</v>
      </c>
      <c r="K635" s="30">
        <v>11900</v>
      </c>
      <c r="L635" s="30">
        <v>504000</v>
      </c>
      <c r="M635" s="13">
        <v>1</v>
      </c>
      <c r="N635" s="13" t="s">
        <v>2456</v>
      </c>
      <c r="O635" s="30">
        <v>1113432</v>
      </c>
      <c r="P635" s="30">
        <v>1078135</v>
      </c>
      <c r="Q635" s="13">
        <v>1</v>
      </c>
      <c r="R635" s="13" t="s">
        <v>2457</v>
      </c>
      <c r="S635" s="30">
        <v>2982</v>
      </c>
      <c r="T635" s="30">
        <v>786000</v>
      </c>
      <c r="U635" s="30">
        <v>937000</v>
      </c>
      <c r="V635" s="30">
        <v>670510628</v>
      </c>
      <c r="W635">
        <f t="shared" si="45"/>
        <v>1</v>
      </c>
      <c r="X635" t="b">
        <f t="shared" si="46"/>
        <v>1</v>
      </c>
      <c r="Y635" t="b">
        <f t="shared" si="47"/>
        <v>1</v>
      </c>
      <c r="Z635" t="b">
        <f t="shared" si="48"/>
        <v>1</v>
      </c>
      <c r="AA635" t="b">
        <f t="shared" si="49"/>
        <v>1</v>
      </c>
    </row>
    <row r="636" spans="1:27" ht="27.6" thickBot="1">
      <c r="A636" s="13" t="s">
        <v>2458</v>
      </c>
      <c r="B636" s="13">
        <v>23</v>
      </c>
      <c r="C636" s="13" t="s">
        <v>2305</v>
      </c>
      <c r="D636" s="13">
        <v>1</v>
      </c>
      <c r="E636" s="30" t="s">
        <v>1166</v>
      </c>
      <c r="F636" s="13">
        <v>3</v>
      </c>
      <c r="G636" s="16" t="s">
        <v>2418</v>
      </c>
      <c r="H636" s="15"/>
      <c r="I636" s="13">
        <v>1</v>
      </c>
      <c r="J636" s="13" t="s">
        <v>2459</v>
      </c>
      <c r="K636" s="30">
        <v>8980</v>
      </c>
      <c r="L636" s="30">
        <v>418000</v>
      </c>
      <c r="M636" s="13">
        <v>1</v>
      </c>
      <c r="N636" s="13" t="s">
        <v>2460</v>
      </c>
      <c r="O636" s="30">
        <v>2985379</v>
      </c>
      <c r="P636" s="30">
        <v>2963991</v>
      </c>
      <c r="Q636" s="13">
        <v>1</v>
      </c>
      <c r="R636" s="13" t="s">
        <v>2461</v>
      </c>
      <c r="S636" s="30">
        <v>5370</v>
      </c>
      <c r="T636" s="30">
        <v>1700000</v>
      </c>
      <c r="U636" s="30">
        <v>743000</v>
      </c>
      <c r="V636" s="30">
        <v>91357136</v>
      </c>
      <c r="W636">
        <f t="shared" si="45"/>
        <v>1</v>
      </c>
      <c r="X636" t="b">
        <f t="shared" si="46"/>
        <v>1</v>
      </c>
      <c r="Y636" t="b">
        <f t="shared" si="47"/>
        <v>1</v>
      </c>
      <c r="Z636" t="b">
        <f t="shared" si="48"/>
        <v>1</v>
      </c>
      <c r="AA636" t="b">
        <f t="shared" si="49"/>
        <v>0</v>
      </c>
    </row>
    <row r="637" spans="1:27" ht="54" thickBot="1">
      <c r="A637" s="13" t="s">
        <v>2462</v>
      </c>
      <c r="B637" s="13" t="s">
        <v>1166</v>
      </c>
      <c r="C637" s="13" t="s">
        <v>2305</v>
      </c>
      <c r="D637" s="13">
        <v>1</v>
      </c>
      <c r="E637" s="30" t="s">
        <v>1166</v>
      </c>
      <c r="F637" s="13">
        <v>18</v>
      </c>
      <c r="G637" s="16" t="s">
        <v>2418</v>
      </c>
      <c r="H637" s="15"/>
      <c r="I637" s="13">
        <v>1</v>
      </c>
      <c r="J637" s="13" t="s">
        <v>2463</v>
      </c>
      <c r="K637" s="30">
        <v>7099</v>
      </c>
      <c r="L637" s="30">
        <v>112000</v>
      </c>
      <c r="M637" s="13">
        <v>1</v>
      </c>
      <c r="N637" s="13" t="s">
        <v>2463</v>
      </c>
      <c r="O637" s="30">
        <v>4587698</v>
      </c>
      <c r="P637" s="30">
        <v>4663164</v>
      </c>
      <c r="Q637" s="13">
        <v>1</v>
      </c>
      <c r="R637" s="13" t="s">
        <v>2464</v>
      </c>
      <c r="S637" s="30">
        <v>2132</v>
      </c>
      <c r="T637" s="30">
        <v>1100000</v>
      </c>
      <c r="U637" s="30">
        <v>2579867</v>
      </c>
      <c r="V637" s="30">
        <v>1791031274</v>
      </c>
      <c r="W637">
        <f t="shared" si="45"/>
        <v>1</v>
      </c>
      <c r="X637" t="b">
        <f t="shared" si="46"/>
        <v>0</v>
      </c>
      <c r="Y637" t="b">
        <f t="shared" si="47"/>
        <v>1</v>
      </c>
      <c r="Z637" t="b">
        <f t="shared" si="48"/>
        <v>1</v>
      </c>
      <c r="AA637" t="b">
        <f t="shared" si="49"/>
        <v>1</v>
      </c>
    </row>
    <row r="638" spans="1:27" ht="27.6" thickBot="1">
      <c r="A638" s="13" t="s">
        <v>2465</v>
      </c>
      <c r="B638" s="13">
        <v>36</v>
      </c>
      <c r="C638" s="13" t="s">
        <v>2305</v>
      </c>
      <c r="D638" s="13">
        <v>1</v>
      </c>
      <c r="E638" s="30" t="s">
        <v>1166</v>
      </c>
      <c r="F638" s="13">
        <v>13</v>
      </c>
      <c r="G638" s="13" t="s">
        <v>1167</v>
      </c>
      <c r="H638" s="13" t="s">
        <v>1168</v>
      </c>
      <c r="I638" s="13">
        <v>1</v>
      </c>
      <c r="J638" s="13" t="s">
        <v>2466</v>
      </c>
      <c r="K638" s="30">
        <v>22500</v>
      </c>
      <c r="L638" s="30">
        <v>345000</v>
      </c>
      <c r="M638" s="13">
        <v>1</v>
      </c>
      <c r="N638" s="13" t="s">
        <v>2467</v>
      </c>
      <c r="O638" s="30">
        <v>784307</v>
      </c>
      <c r="P638" s="30">
        <v>774912</v>
      </c>
      <c r="Q638" s="13">
        <v>1</v>
      </c>
      <c r="R638" s="13" t="s">
        <v>2468</v>
      </c>
      <c r="S638" s="30">
        <v>18</v>
      </c>
      <c r="T638" s="30">
        <v>2200000</v>
      </c>
      <c r="U638" s="30">
        <v>840000</v>
      </c>
      <c r="V638" s="30">
        <v>21761290</v>
      </c>
      <c r="W638">
        <f t="shared" si="45"/>
        <v>1</v>
      </c>
      <c r="X638" t="b">
        <f t="shared" si="46"/>
        <v>1</v>
      </c>
      <c r="Y638" t="b">
        <f t="shared" si="47"/>
        <v>0</v>
      </c>
      <c r="Z638" t="b">
        <f t="shared" si="48"/>
        <v>1</v>
      </c>
      <c r="AA638" t="b">
        <f t="shared" si="49"/>
        <v>0</v>
      </c>
    </row>
    <row r="639" spans="1:27" ht="27.6" thickBot="1">
      <c r="A639" s="13" t="s">
        <v>2469</v>
      </c>
      <c r="B639" s="13">
        <v>24</v>
      </c>
      <c r="C639" s="13" t="s">
        <v>2305</v>
      </c>
      <c r="D639" s="13">
        <v>1</v>
      </c>
      <c r="E639" s="30" t="s">
        <v>1166</v>
      </c>
      <c r="F639" s="13">
        <v>3</v>
      </c>
      <c r="G639" s="13" t="s">
        <v>708</v>
      </c>
      <c r="H639" s="13" t="s">
        <v>2426</v>
      </c>
      <c r="I639" s="13">
        <v>1</v>
      </c>
      <c r="J639" s="13" t="s">
        <v>2470</v>
      </c>
      <c r="K639" s="30">
        <v>18800</v>
      </c>
      <c r="L639" s="30">
        <v>89800</v>
      </c>
      <c r="M639" s="13">
        <v>1</v>
      </c>
      <c r="N639" s="13" t="s">
        <v>2471</v>
      </c>
      <c r="O639" s="30">
        <v>224661</v>
      </c>
      <c r="P639" s="30">
        <v>226018</v>
      </c>
      <c r="Q639" s="13">
        <v>1</v>
      </c>
      <c r="R639" s="13" t="s">
        <v>2472</v>
      </c>
      <c r="S639" s="30">
        <v>925</v>
      </c>
      <c r="T639" s="30">
        <v>1000000</v>
      </c>
      <c r="U639" s="30">
        <v>1599767</v>
      </c>
      <c r="V639" s="30">
        <v>694294854</v>
      </c>
      <c r="W639">
        <f t="shared" si="45"/>
        <v>1</v>
      </c>
      <c r="X639" t="b">
        <f t="shared" si="46"/>
        <v>0</v>
      </c>
      <c r="Y639" t="b">
        <f t="shared" si="47"/>
        <v>0</v>
      </c>
      <c r="Z639" t="b">
        <f t="shared" si="48"/>
        <v>1</v>
      </c>
      <c r="AA639" t="b">
        <f t="shared" si="49"/>
        <v>1</v>
      </c>
    </row>
    <row r="640" spans="1:27" ht="27.6" thickBot="1">
      <c r="A640" s="13" t="s">
        <v>2473</v>
      </c>
      <c r="B640" s="13">
        <v>30</v>
      </c>
      <c r="C640" s="13" t="s">
        <v>2305</v>
      </c>
      <c r="D640" s="13">
        <v>1</v>
      </c>
      <c r="E640" s="30" t="s">
        <v>1166</v>
      </c>
      <c r="F640" s="13">
        <v>12</v>
      </c>
      <c r="G640" s="13" t="s">
        <v>664</v>
      </c>
      <c r="H640" s="13" t="s">
        <v>737</v>
      </c>
      <c r="I640" s="13">
        <v>1</v>
      </c>
      <c r="J640" s="13" t="s">
        <v>2474</v>
      </c>
      <c r="K640" s="30">
        <v>13700</v>
      </c>
      <c r="L640" s="30">
        <v>543000</v>
      </c>
      <c r="M640" s="13">
        <v>1</v>
      </c>
      <c r="N640" s="13" t="s">
        <v>2475</v>
      </c>
      <c r="O640" s="30">
        <v>929908</v>
      </c>
      <c r="P640" s="30">
        <v>939993</v>
      </c>
      <c r="Q640" s="13">
        <v>1</v>
      </c>
      <c r="R640" s="13" t="s">
        <v>2476</v>
      </c>
      <c r="S640" s="30">
        <v>796</v>
      </c>
      <c r="T640" s="30">
        <v>2500000</v>
      </c>
      <c r="U640" s="30">
        <v>397677</v>
      </c>
      <c r="V640" s="30">
        <v>126267045</v>
      </c>
      <c r="W640">
        <f t="shared" si="45"/>
        <v>1</v>
      </c>
      <c r="X640" t="b">
        <f t="shared" si="46"/>
        <v>1</v>
      </c>
      <c r="Y640" t="b">
        <f t="shared" si="47"/>
        <v>0</v>
      </c>
      <c r="Z640" t="b">
        <f t="shared" si="48"/>
        <v>1</v>
      </c>
      <c r="AA640" t="b">
        <f t="shared" si="49"/>
        <v>0</v>
      </c>
    </row>
    <row r="641" spans="1:27" ht="27.6" thickBot="1">
      <c r="A641" s="13" t="s">
        <v>2477</v>
      </c>
      <c r="B641" s="13" t="s">
        <v>1166</v>
      </c>
      <c r="C641" s="13" t="s">
        <v>2305</v>
      </c>
      <c r="D641" s="13">
        <v>1</v>
      </c>
      <c r="E641" s="30" t="s">
        <v>1166</v>
      </c>
      <c r="F641" s="13">
        <v>1</v>
      </c>
      <c r="G641" s="13" t="s">
        <v>791</v>
      </c>
      <c r="H641" s="13" t="s">
        <v>2326</v>
      </c>
      <c r="I641" s="13">
        <v>1</v>
      </c>
      <c r="J641" s="13" t="s">
        <v>2478</v>
      </c>
      <c r="K641" s="30">
        <v>1</v>
      </c>
      <c r="L641" s="30">
        <v>7</v>
      </c>
      <c r="M641" s="13">
        <v>0</v>
      </c>
      <c r="N641" s="15"/>
      <c r="O641" s="33">
        <v>0</v>
      </c>
      <c r="P641" s="33">
        <v>0</v>
      </c>
      <c r="Q641" s="13">
        <v>1</v>
      </c>
      <c r="R641" s="15"/>
      <c r="S641" s="30">
        <v>46</v>
      </c>
      <c r="T641" s="30">
        <v>3214</v>
      </c>
      <c r="U641" s="30">
        <v>36119</v>
      </c>
      <c r="V641" s="30">
        <v>10891002</v>
      </c>
      <c r="W641">
        <f t="shared" si="45"/>
        <v>1</v>
      </c>
      <c r="X641" t="b">
        <f t="shared" si="46"/>
        <v>0</v>
      </c>
      <c r="Y641" t="b">
        <f t="shared" si="47"/>
        <v>0</v>
      </c>
      <c r="Z641" t="b">
        <f t="shared" si="48"/>
        <v>0</v>
      </c>
      <c r="AA641" t="b">
        <f t="shared" si="49"/>
        <v>0</v>
      </c>
    </row>
    <row r="642" spans="1:27" ht="27.6" thickBot="1">
      <c r="A642" s="13" t="s">
        <v>2479</v>
      </c>
      <c r="B642" s="13">
        <v>23</v>
      </c>
      <c r="C642" s="13" t="s">
        <v>2305</v>
      </c>
      <c r="D642" s="13">
        <v>1</v>
      </c>
      <c r="E642" s="30" t="s">
        <v>1166</v>
      </c>
      <c r="F642" s="13">
        <v>3</v>
      </c>
      <c r="G642" s="16" t="s">
        <v>2418</v>
      </c>
      <c r="H642" s="15"/>
      <c r="I642" s="13">
        <v>1</v>
      </c>
      <c r="J642" s="13" t="s">
        <v>2480</v>
      </c>
      <c r="K642" s="30">
        <v>8884</v>
      </c>
      <c r="L642" s="30">
        <v>438000</v>
      </c>
      <c r="M642" s="13">
        <v>1</v>
      </c>
      <c r="N642" s="13" t="s">
        <v>2481</v>
      </c>
      <c r="O642" s="30">
        <v>5518773</v>
      </c>
      <c r="P642" s="30">
        <v>5490789</v>
      </c>
      <c r="Q642" s="13">
        <v>1</v>
      </c>
      <c r="R642" s="13" t="s">
        <v>2482</v>
      </c>
      <c r="S642" s="30">
        <v>66</v>
      </c>
      <c r="T642" s="30">
        <v>2100000</v>
      </c>
      <c r="U642" s="30">
        <v>1100000</v>
      </c>
      <c r="V642" s="30">
        <v>230431444</v>
      </c>
      <c r="W642">
        <f t="shared" si="45"/>
        <v>1</v>
      </c>
      <c r="X642" t="b">
        <f t="shared" si="46"/>
        <v>1</v>
      </c>
      <c r="Y642" t="b">
        <f t="shared" si="47"/>
        <v>1</v>
      </c>
      <c r="Z642" t="b">
        <f t="shared" si="48"/>
        <v>1</v>
      </c>
      <c r="AA642" t="b">
        <f t="shared" si="49"/>
        <v>1</v>
      </c>
    </row>
    <row r="643" spans="1:27" ht="27.6" thickBot="1">
      <c r="A643" s="13" t="s">
        <v>2483</v>
      </c>
      <c r="B643" s="13">
        <v>25</v>
      </c>
      <c r="C643" s="13" t="s">
        <v>2305</v>
      </c>
      <c r="D643" s="13">
        <v>1</v>
      </c>
      <c r="E643" s="30" t="s">
        <v>1166</v>
      </c>
      <c r="F643" s="13">
        <v>7</v>
      </c>
      <c r="G643" s="13" t="s">
        <v>1251</v>
      </c>
      <c r="H643" s="13" t="s">
        <v>2401</v>
      </c>
      <c r="I643" s="13">
        <v>1</v>
      </c>
      <c r="J643" s="13" t="s">
        <v>2484</v>
      </c>
      <c r="K643" s="30">
        <v>19900</v>
      </c>
      <c r="L643" s="30">
        <v>5890000</v>
      </c>
      <c r="M643" s="13">
        <v>1</v>
      </c>
      <c r="N643" s="13" t="s">
        <v>2485</v>
      </c>
      <c r="O643" s="30">
        <v>23022706</v>
      </c>
      <c r="P643" s="30">
        <v>22530443</v>
      </c>
      <c r="Q643" s="13">
        <v>1</v>
      </c>
      <c r="R643" s="13" t="s">
        <v>2486</v>
      </c>
      <c r="S643" s="30">
        <v>7268</v>
      </c>
      <c r="T643" s="30">
        <v>42800000</v>
      </c>
      <c r="U643" s="30">
        <v>20000000</v>
      </c>
      <c r="V643" s="30">
        <v>11551356599</v>
      </c>
      <c r="W643">
        <f t="shared" ref="W643:W706" si="50">IF(U643&lt;&gt;"",1,0)</f>
        <v>1</v>
      </c>
      <c r="X643" t="b">
        <f t="shared" ref="X643:X706" si="51">IF(L643&gt;=$AD$4,TRUE,FALSE)</f>
        <v>1</v>
      </c>
      <c r="Y643" t="b">
        <f t="shared" ref="Y643:Y706" si="52">IF(P643&gt;=$AD$5,TRUE,FALSE)</f>
        <v>1</v>
      </c>
      <c r="Z643" t="b">
        <f t="shared" ref="Z643:Z706" si="53">IF(T643&gt;=$AD$6,TRUE,FALSE)</f>
        <v>1</v>
      </c>
      <c r="AA643" t="b">
        <f t="shared" ref="AA643:AA706" si="54">IF(V643&gt;=$AD$7,TRUE,FALSE)</f>
        <v>1</v>
      </c>
    </row>
    <row r="644" spans="1:27" ht="27.6" thickBot="1">
      <c r="A644" s="13" t="s">
        <v>2487</v>
      </c>
      <c r="B644" s="13">
        <v>19</v>
      </c>
      <c r="C644" s="13" t="s">
        <v>2305</v>
      </c>
      <c r="D644" s="13">
        <v>1</v>
      </c>
      <c r="E644" s="30" t="s">
        <v>1166</v>
      </c>
      <c r="F644" s="13">
        <v>21</v>
      </c>
      <c r="G644" s="13" t="s">
        <v>1251</v>
      </c>
      <c r="H644" s="15"/>
      <c r="I644" s="13">
        <v>1</v>
      </c>
      <c r="J644" s="13" t="s">
        <v>2488</v>
      </c>
      <c r="K644" s="30">
        <v>406</v>
      </c>
      <c r="L644" s="30">
        <v>48900</v>
      </c>
      <c r="M644" s="13">
        <v>1</v>
      </c>
      <c r="N644" s="13" t="s">
        <v>2489</v>
      </c>
      <c r="O644" s="30">
        <v>912136</v>
      </c>
      <c r="P644" s="30">
        <v>972968</v>
      </c>
      <c r="Q644" s="13">
        <v>1</v>
      </c>
      <c r="R644" s="13" t="s">
        <v>2490</v>
      </c>
      <c r="S644" s="30">
        <v>954</v>
      </c>
      <c r="T644" s="30">
        <v>7000000</v>
      </c>
      <c r="U644" s="30">
        <v>5700000</v>
      </c>
      <c r="V644" s="30">
        <v>2889080956</v>
      </c>
      <c r="W644">
        <f t="shared" si="50"/>
        <v>1</v>
      </c>
      <c r="X644" t="b">
        <f t="shared" si="51"/>
        <v>0</v>
      </c>
      <c r="Y644" t="b">
        <f t="shared" si="52"/>
        <v>0</v>
      </c>
      <c r="Z644" t="b">
        <f t="shared" si="53"/>
        <v>1</v>
      </c>
      <c r="AA644" t="b">
        <f t="shared" si="54"/>
        <v>1</v>
      </c>
    </row>
    <row r="645" spans="1:27" ht="27.6" thickBot="1">
      <c r="A645" s="13" t="s">
        <v>452</v>
      </c>
      <c r="B645" s="13">
        <v>50</v>
      </c>
      <c r="C645" s="13" t="s">
        <v>2305</v>
      </c>
      <c r="D645" s="13">
        <v>1</v>
      </c>
      <c r="E645" s="30" t="s">
        <v>1166</v>
      </c>
      <c r="F645" s="13">
        <v>35</v>
      </c>
      <c r="G645" s="13" t="s">
        <v>791</v>
      </c>
      <c r="H645" s="13" t="s">
        <v>2491</v>
      </c>
      <c r="I645" s="13">
        <v>1</v>
      </c>
      <c r="J645" s="13" t="s">
        <v>2492</v>
      </c>
      <c r="K645" s="30">
        <v>6924</v>
      </c>
      <c r="L645" s="30">
        <v>11300000</v>
      </c>
      <c r="M645" s="13">
        <v>1</v>
      </c>
      <c r="N645" s="13" t="s">
        <v>2493</v>
      </c>
      <c r="O645" s="30">
        <v>16206771</v>
      </c>
      <c r="P645" s="30">
        <v>15081484</v>
      </c>
      <c r="Q645" s="13">
        <v>1</v>
      </c>
      <c r="R645" s="13" t="s">
        <v>2494</v>
      </c>
      <c r="S645" s="30">
        <v>2053</v>
      </c>
      <c r="T645" s="30">
        <v>9600000</v>
      </c>
      <c r="U645" s="30">
        <v>3914344</v>
      </c>
      <c r="V645" s="30">
        <v>3197258027</v>
      </c>
      <c r="W645">
        <f t="shared" si="50"/>
        <v>1</v>
      </c>
      <c r="X645" t="b">
        <f t="shared" si="51"/>
        <v>1</v>
      </c>
      <c r="Y645" t="b">
        <f t="shared" si="52"/>
        <v>1</v>
      </c>
      <c r="Z645" t="b">
        <f t="shared" si="53"/>
        <v>1</v>
      </c>
      <c r="AA645" t="b">
        <f t="shared" si="54"/>
        <v>1</v>
      </c>
    </row>
    <row r="646" spans="1:27" ht="27.6" thickBot="1">
      <c r="A646" s="13" t="s">
        <v>2495</v>
      </c>
      <c r="B646" s="13">
        <v>40</v>
      </c>
      <c r="C646" s="13" t="s">
        <v>2305</v>
      </c>
      <c r="D646" s="13">
        <v>1</v>
      </c>
      <c r="E646" s="30" t="s">
        <v>1166</v>
      </c>
      <c r="F646" s="13">
        <v>2</v>
      </c>
      <c r="G646" s="13" t="s">
        <v>708</v>
      </c>
      <c r="H646" s="13" t="s">
        <v>793</v>
      </c>
      <c r="I646" s="13">
        <v>1</v>
      </c>
      <c r="J646" s="13" t="s">
        <v>2496</v>
      </c>
      <c r="K646" s="30">
        <v>22200</v>
      </c>
      <c r="L646" s="30">
        <v>12000</v>
      </c>
      <c r="M646" s="13">
        <v>1</v>
      </c>
      <c r="N646" s="13" t="s">
        <v>2497</v>
      </c>
      <c r="O646" s="30">
        <v>21562</v>
      </c>
      <c r="P646" s="30">
        <v>20827</v>
      </c>
      <c r="Q646" s="13">
        <v>1</v>
      </c>
      <c r="R646" s="13" t="s">
        <v>2498</v>
      </c>
      <c r="S646" s="30">
        <v>1832</v>
      </c>
      <c r="T646" s="30">
        <v>38500</v>
      </c>
      <c r="U646" s="30">
        <v>1860</v>
      </c>
      <c r="V646" s="30">
        <v>1728924</v>
      </c>
      <c r="W646">
        <f t="shared" si="50"/>
        <v>1</v>
      </c>
      <c r="X646" t="b">
        <f t="shared" si="51"/>
        <v>0</v>
      </c>
      <c r="Y646" t="b">
        <f t="shared" si="52"/>
        <v>0</v>
      </c>
      <c r="Z646" t="b">
        <f t="shared" si="53"/>
        <v>0</v>
      </c>
      <c r="AA646" t="b">
        <f t="shared" si="54"/>
        <v>0</v>
      </c>
    </row>
    <row r="647" spans="1:27" ht="27.6" thickBot="1">
      <c r="A647" s="13" t="s">
        <v>2499</v>
      </c>
      <c r="B647" s="13" t="s">
        <v>1166</v>
      </c>
      <c r="C647" s="13" t="s">
        <v>2305</v>
      </c>
      <c r="D647" s="13">
        <v>1</v>
      </c>
      <c r="E647" s="30" t="s">
        <v>1166</v>
      </c>
      <c r="F647" s="13">
        <v>25</v>
      </c>
      <c r="G647" s="13" t="s">
        <v>708</v>
      </c>
      <c r="H647" s="15"/>
      <c r="I647" s="13">
        <v>1</v>
      </c>
      <c r="J647" s="13" t="s">
        <v>2500</v>
      </c>
      <c r="K647" s="30">
        <v>16700</v>
      </c>
      <c r="L647" s="30">
        <v>388000</v>
      </c>
      <c r="M647" s="13">
        <v>1</v>
      </c>
      <c r="N647" s="13" t="s">
        <v>2501</v>
      </c>
      <c r="O647" s="30">
        <v>125093</v>
      </c>
      <c r="P647" s="30">
        <v>126368</v>
      </c>
      <c r="Q647" s="13">
        <v>1</v>
      </c>
      <c r="R647" s="13" t="s">
        <v>2502</v>
      </c>
      <c r="S647" s="30">
        <v>1298</v>
      </c>
      <c r="T647" s="30">
        <v>2300000</v>
      </c>
      <c r="U647" s="30">
        <v>1100000</v>
      </c>
      <c r="V647" s="30">
        <v>859748230</v>
      </c>
      <c r="W647">
        <f t="shared" si="50"/>
        <v>1</v>
      </c>
      <c r="X647" t="b">
        <f t="shared" si="51"/>
        <v>1</v>
      </c>
      <c r="Y647" t="b">
        <f t="shared" si="52"/>
        <v>0</v>
      </c>
      <c r="Z647" t="b">
        <f t="shared" si="53"/>
        <v>1</v>
      </c>
      <c r="AA647" t="b">
        <f t="shared" si="54"/>
        <v>1</v>
      </c>
    </row>
    <row r="648" spans="1:27" ht="27.6" thickBot="1">
      <c r="A648" s="13" t="s">
        <v>2503</v>
      </c>
      <c r="B648" s="13">
        <v>37</v>
      </c>
      <c r="C648" s="13" t="s">
        <v>2305</v>
      </c>
      <c r="D648" s="13">
        <v>1</v>
      </c>
      <c r="E648" s="30" t="s">
        <v>1166</v>
      </c>
      <c r="F648" s="13">
        <v>7</v>
      </c>
      <c r="G648" s="13" t="s">
        <v>664</v>
      </c>
      <c r="H648" s="13" t="s">
        <v>708</v>
      </c>
      <c r="I648" s="13">
        <v>1</v>
      </c>
      <c r="J648" s="13" t="s">
        <v>2504</v>
      </c>
      <c r="K648" s="30">
        <v>51800</v>
      </c>
      <c r="L648" s="30">
        <v>259000</v>
      </c>
      <c r="M648" s="13">
        <v>1</v>
      </c>
      <c r="N648" s="13" t="s">
        <v>2505</v>
      </c>
      <c r="O648" s="30">
        <v>1940082</v>
      </c>
      <c r="P648" s="30">
        <v>2073761</v>
      </c>
      <c r="Q648" s="13">
        <v>1</v>
      </c>
      <c r="R648" s="13" t="s">
        <v>2506</v>
      </c>
      <c r="S648" s="30">
        <v>4668</v>
      </c>
      <c r="T648" s="30">
        <v>14700000</v>
      </c>
      <c r="U648" s="30">
        <v>3402085</v>
      </c>
      <c r="V648" s="30">
        <v>884153399</v>
      </c>
      <c r="W648">
        <f t="shared" si="50"/>
        <v>1</v>
      </c>
      <c r="X648" t="b">
        <f t="shared" si="51"/>
        <v>1</v>
      </c>
      <c r="Y648" t="b">
        <f t="shared" si="52"/>
        <v>1</v>
      </c>
      <c r="Z648" t="b">
        <f t="shared" si="53"/>
        <v>1</v>
      </c>
      <c r="AA648" t="b">
        <f t="shared" si="54"/>
        <v>1</v>
      </c>
    </row>
    <row r="649" spans="1:27" ht="27.6" thickBot="1">
      <c r="A649" s="13" t="s">
        <v>2507</v>
      </c>
      <c r="B649" s="13">
        <v>32</v>
      </c>
      <c r="C649" s="13" t="s">
        <v>2305</v>
      </c>
      <c r="D649" s="13">
        <v>1</v>
      </c>
      <c r="E649" s="30" t="s">
        <v>1166</v>
      </c>
      <c r="F649" s="13">
        <v>4</v>
      </c>
      <c r="G649" s="13" t="s">
        <v>1251</v>
      </c>
      <c r="H649" s="13" t="s">
        <v>708</v>
      </c>
      <c r="I649" s="13">
        <v>1</v>
      </c>
      <c r="J649" s="13" t="s">
        <v>2508</v>
      </c>
      <c r="K649" s="30">
        <v>15800</v>
      </c>
      <c r="L649" s="30">
        <v>570000</v>
      </c>
      <c r="M649" s="13">
        <v>1</v>
      </c>
      <c r="N649" s="13" t="s">
        <v>2509</v>
      </c>
      <c r="O649" s="30">
        <v>1087896</v>
      </c>
      <c r="P649" s="30">
        <v>1078211</v>
      </c>
      <c r="Q649" s="13">
        <v>1</v>
      </c>
      <c r="R649" s="13" t="s">
        <v>2510</v>
      </c>
      <c r="S649" s="30">
        <v>1307</v>
      </c>
      <c r="T649" s="30">
        <v>1100000</v>
      </c>
      <c r="U649" s="30">
        <v>667697</v>
      </c>
      <c r="V649" s="30">
        <v>254639362</v>
      </c>
      <c r="W649">
        <f t="shared" si="50"/>
        <v>1</v>
      </c>
      <c r="X649" t="b">
        <f t="shared" si="51"/>
        <v>1</v>
      </c>
      <c r="Y649" t="b">
        <f t="shared" si="52"/>
        <v>1</v>
      </c>
      <c r="Z649" t="b">
        <f t="shared" si="53"/>
        <v>1</v>
      </c>
      <c r="AA649" t="b">
        <f t="shared" si="54"/>
        <v>1</v>
      </c>
    </row>
    <row r="650" spans="1:27" ht="27.6" thickBot="1">
      <c r="A650" s="13" t="s">
        <v>2511</v>
      </c>
      <c r="B650" s="13" t="s">
        <v>1166</v>
      </c>
      <c r="C650" s="13" t="s">
        <v>2305</v>
      </c>
      <c r="D650" s="13">
        <v>1</v>
      </c>
      <c r="E650" s="30" t="s">
        <v>1166</v>
      </c>
      <c r="F650" s="13">
        <v>7</v>
      </c>
      <c r="G650" s="13" t="s">
        <v>2108</v>
      </c>
      <c r="H650" s="15"/>
      <c r="I650" s="13">
        <v>1</v>
      </c>
      <c r="J650" s="13" t="s">
        <v>2512</v>
      </c>
      <c r="K650" s="30">
        <v>432</v>
      </c>
      <c r="L650" s="30">
        <v>275</v>
      </c>
      <c r="M650" s="13">
        <v>1</v>
      </c>
      <c r="N650" s="13" t="s">
        <v>2513</v>
      </c>
      <c r="O650" s="30">
        <v>23590</v>
      </c>
      <c r="P650" s="30">
        <v>23606</v>
      </c>
      <c r="Q650" s="13">
        <v>1</v>
      </c>
      <c r="R650" s="13" t="s">
        <v>2514</v>
      </c>
      <c r="S650" s="30">
        <v>223</v>
      </c>
      <c r="T650" s="30">
        <v>2236</v>
      </c>
      <c r="U650" s="30">
        <v>471</v>
      </c>
      <c r="V650" s="30">
        <v>50557</v>
      </c>
      <c r="W650">
        <f t="shared" si="50"/>
        <v>1</v>
      </c>
      <c r="X650" t="b">
        <f t="shared" si="51"/>
        <v>0</v>
      </c>
      <c r="Y650" t="b">
        <f t="shared" si="52"/>
        <v>0</v>
      </c>
      <c r="Z650" t="b">
        <f t="shared" si="53"/>
        <v>0</v>
      </c>
      <c r="AA650" t="b">
        <f t="shared" si="54"/>
        <v>0</v>
      </c>
    </row>
    <row r="651" spans="1:27" ht="27.6" thickBot="1">
      <c r="A651" s="13" t="s">
        <v>1461</v>
      </c>
      <c r="B651" s="13">
        <v>38</v>
      </c>
      <c r="C651" s="13" t="s">
        <v>2305</v>
      </c>
      <c r="D651" s="13">
        <v>1</v>
      </c>
      <c r="E651" s="30" t="s">
        <v>1166</v>
      </c>
      <c r="F651" s="13">
        <v>36</v>
      </c>
      <c r="G651" s="13" t="s">
        <v>1251</v>
      </c>
      <c r="H651" s="15"/>
      <c r="I651" s="13">
        <v>1</v>
      </c>
      <c r="J651" s="13" t="s">
        <v>2515</v>
      </c>
      <c r="K651" s="30">
        <v>8941</v>
      </c>
      <c r="L651" s="30">
        <v>2380000</v>
      </c>
      <c r="M651" s="13">
        <v>1</v>
      </c>
      <c r="N651" s="13" t="s">
        <v>2515</v>
      </c>
      <c r="O651" s="30">
        <v>24205938</v>
      </c>
      <c r="P651" s="30">
        <v>24061600</v>
      </c>
      <c r="Q651" s="13">
        <v>1</v>
      </c>
      <c r="R651" s="13" t="s">
        <v>1462</v>
      </c>
      <c r="S651" s="30">
        <v>10221</v>
      </c>
      <c r="T651" s="30">
        <v>30500000</v>
      </c>
      <c r="U651" s="30">
        <v>18740840</v>
      </c>
      <c r="V651" s="30">
        <v>11793454401</v>
      </c>
      <c r="W651">
        <f t="shared" si="50"/>
        <v>1</v>
      </c>
      <c r="X651" t="b">
        <f t="shared" si="51"/>
        <v>1</v>
      </c>
      <c r="Y651" t="b">
        <f t="shared" si="52"/>
        <v>1</v>
      </c>
      <c r="Z651" t="b">
        <f t="shared" si="53"/>
        <v>1</v>
      </c>
      <c r="AA651" t="b">
        <f t="shared" si="54"/>
        <v>1</v>
      </c>
    </row>
    <row r="652" spans="1:27" ht="27.6" thickBot="1">
      <c r="A652" s="13" t="s">
        <v>2516</v>
      </c>
      <c r="B652" s="13">
        <v>24</v>
      </c>
      <c r="C652" s="13" t="s">
        <v>2305</v>
      </c>
      <c r="D652" s="13">
        <v>1</v>
      </c>
      <c r="E652" s="30" t="s">
        <v>1166</v>
      </c>
      <c r="F652" s="13">
        <v>2</v>
      </c>
      <c r="G652" s="13" t="s">
        <v>2401</v>
      </c>
      <c r="H652" s="13" t="s">
        <v>1251</v>
      </c>
      <c r="I652" s="13">
        <v>1</v>
      </c>
      <c r="J652" s="13" t="s">
        <v>2517</v>
      </c>
      <c r="K652" s="30">
        <v>23100</v>
      </c>
      <c r="L652" s="30">
        <v>325000</v>
      </c>
      <c r="M652" s="13">
        <v>1</v>
      </c>
      <c r="N652" s="13" t="s">
        <v>2518</v>
      </c>
      <c r="O652" s="30">
        <v>1907415</v>
      </c>
      <c r="P652" s="30">
        <v>1985727</v>
      </c>
      <c r="Q652" s="13">
        <v>1</v>
      </c>
      <c r="R652" s="13" t="s">
        <v>2519</v>
      </c>
      <c r="S652" s="30">
        <v>143</v>
      </c>
      <c r="T652" s="30">
        <v>4600000</v>
      </c>
      <c r="U652" s="30">
        <v>3300000</v>
      </c>
      <c r="V652" s="30">
        <v>576097848</v>
      </c>
      <c r="W652">
        <f t="shared" si="50"/>
        <v>1</v>
      </c>
      <c r="X652" t="b">
        <f t="shared" si="51"/>
        <v>1</v>
      </c>
      <c r="Y652" t="b">
        <f t="shared" si="52"/>
        <v>1</v>
      </c>
      <c r="Z652" t="b">
        <f t="shared" si="53"/>
        <v>1</v>
      </c>
      <c r="AA652" t="b">
        <f t="shared" si="54"/>
        <v>1</v>
      </c>
    </row>
    <row r="653" spans="1:27" ht="27.6" thickBot="1">
      <c r="A653" s="13" t="s">
        <v>2520</v>
      </c>
      <c r="B653" s="13" t="s">
        <v>1166</v>
      </c>
      <c r="C653" s="13" t="s">
        <v>2305</v>
      </c>
      <c r="D653" s="13">
        <v>1</v>
      </c>
      <c r="E653" s="30" t="s">
        <v>1166</v>
      </c>
      <c r="F653" s="13">
        <v>13</v>
      </c>
      <c r="G653" s="13" t="s">
        <v>2521</v>
      </c>
      <c r="H653" s="13" t="s">
        <v>1315</v>
      </c>
      <c r="I653" s="13">
        <v>1</v>
      </c>
      <c r="J653" s="13" t="s">
        <v>2522</v>
      </c>
      <c r="K653" s="30">
        <v>136</v>
      </c>
      <c r="L653" s="30">
        <v>3067</v>
      </c>
      <c r="M653" s="13">
        <v>1</v>
      </c>
      <c r="N653" s="13" t="s">
        <v>2523</v>
      </c>
      <c r="O653" s="30">
        <v>382249</v>
      </c>
      <c r="P653" s="30">
        <v>377932</v>
      </c>
      <c r="Q653" s="13">
        <v>1</v>
      </c>
      <c r="R653" s="13" t="s">
        <v>2524</v>
      </c>
      <c r="S653" s="30">
        <v>589</v>
      </c>
      <c r="T653" s="30">
        <v>95500</v>
      </c>
      <c r="U653" s="30">
        <v>95463</v>
      </c>
      <c r="V653" s="30">
        <v>40847483</v>
      </c>
      <c r="W653">
        <f t="shared" si="50"/>
        <v>1</v>
      </c>
      <c r="X653" t="b">
        <f t="shared" si="51"/>
        <v>0</v>
      </c>
      <c r="Y653" t="b">
        <f t="shared" si="52"/>
        <v>0</v>
      </c>
      <c r="Z653" t="b">
        <f t="shared" si="53"/>
        <v>0</v>
      </c>
      <c r="AA653" t="b">
        <f t="shared" si="54"/>
        <v>0</v>
      </c>
    </row>
    <row r="654" spans="1:27" ht="27.6" thickBot="1">
      <c r="A654" s="13" t="s">
        <v>2525</v>
      </c>
      <c r="B654" s="13">
        <v>27</v>
      </c>
      <c r="C654" s="13" t="s">
        <v>2305</v>
      </c>
      <c r="D654" s="13">
        <v>1</v>
      </c>
      <c r="E654" s="30" t="s">
        <v>1166</v>
      </c>
      <c r="F654" s="13">
        <v>12</v>
      </c>
      <c r="G654" s="13" t="s">
        <v>1251</v>
      </c>
      <c r="H654" s="13" t="s">
        <v>2401</v>
      </c>
      <c r="I654" s="13">
        <v>1</v>
      </c>
      <c r="J654" s="13" t="s">
        <v>2526</v>
      </c>
      <c r="K654" s="30">
        <v>615</v>
      </c>
      <c r="L654" s="30">
        <v>588000</v>
      </c>
      <c r="M654" s="13">
        <v>1</v>
      </c>
      <c r="N654" s="13" t="s">
        <v>2527</v>
      </c>
      <c r="O654" s="30">
        <v>4435181</v>
      </c>
      <c r="P654" s="30">
        <v>4549055</v>
      </c>
      <c r="Q654" s="13">
        <v>1</v>
      </c>
      <c r="R654" s="13" t="s">
        <v>2528</v>
      </c>
      <c r="S654" s="30">
        <v>654</v>
      </c>
      <c r="T654" s="30">
        <v>126000</v>
      </c>
      <c r="U654" s="30">
        <v>24794183</v>
      </c>
      <c r="V654" s="30">
        <v>12154666223</v>
      </c>
      <c r="W654">
        <f t="shared" si="50"/>
        <v>1</v>
      </c>
      <c r="X654" t="b">
        <f t="shared" si="51"/>
        <v>1</v>
      </c>
      <c r="Y654" t="b">
        <f t="shared" si="52"/>
        <v>1</v>
      </c>
      <c r="Z654" t="b">
        <f t="shared" si="53"/>
        <v>0</v>
      </c>
      <c r="AA654" t="b">
        <f t="shared" si="54"/>
        <v>1</v>
      </c>
    </row>
    <row r="655" spans="1:27" ht="27.6" thickBot="1">
      <c r="A655" s="13" t="s">
        <v>2529</v>
      </c>
      <c r="B655" s="13">
        <v>19</v>
      </c>
      <c r="C655" s="13" t="s">
        <v>2305</v>
      </c>
      <c r="D655" s="13">
        <v>1</v>
      </c>
      <c r="E655" s="30" t="s">
        <v>1166</v>
      </c>
      <c r="F655" s="13">
        <v>7</v>
      </c>
      <c r="G655" s="13" t="s">
        <v>664</v>
      </c>
      <c r="H655" s="15"/>
      <c r="I655" s="13">
        <v>1</v>
      </c>
      <c r="J655" s="13" t="s">
        <v>2530</v>
      </c>
      <c r="K655" s="30">
        <v>75</v>
      </c>
      <c r="L655" s="30">
        <v>74500</v>
      </c>
      <c r="M655" s="13">
        <v>1</v>
      </c>
      <c r="N655" s="13" t="s">
        <v>2531</v>
      </c>
      <c r="O655" s="30">
        <v>172444</v>
      </c>
      <c r="P655" s="30">
        <v>186161</v>
      </c>
      <c r="Q655" s="13">
        <v>1</v>
      </c>
      <c r="R655" s="13" t="s">
        <v>2532</v>
      </c>
      <c r="S655" s="30">
        <v>128</v>
      </c>
      <c r="T655" s="30">
        <v>2700000</v>
      </c>
      <c r="U655" s="30">
        <v>1175822</v>
      </c>
      <c r="V655" s="30">
        <v>185170970</v>
      </c>
      <c r="W655">
        <f t="shared" si="50"/>
        <v>1</v>
      </c>
      <c r="X655" t="b">
        <f t="shared" si="51"/>
        <v>0</v>
      </c>
      <c r="Y655" t="b">
        <f t="shared" si="52"/>
        <v>0</v>
      </c>
      <c r="Z655" t="b">
        <f t="shared" si="53"/>
        <v>1</v>
      </c>
      <c r="AA655" t="b">
        <f t="shared" si="54"/>
        <v>1</v>
      </c>
    </row>
    <row r="656" spans="1:27" ht="27.6" thickBot="1">
      <c r="A656" s="13" t="s">
        <v>2533</v>
      </c>
      <c r="B656" s="13" t="s">
        <v>1166</v>
      </c>
      <c r="C656" s="13" t="s">
        <v>2305</v>
      </c>
      <c r="D656" s="13">
        <v>1</v>
      </c>
      <c r="E656" s="30" t="s">
        <v>1166</v>
      </c>
      <c r="F656" s="13">
        <v>1</v>
      </c>
      <c r="G656" s="13" t="s">
        <v>708</v>
      </c>
      <c r="H656" s="15"/>
      <c r="I656" s="13">
        <v>1</v>
      </c>
      <c r="J656" s="13" t="s">
        <v>2534</v>
      </c>
      <c r="K656" s="30">
        <v>1367</v>
      </c>
      <c r="L656" s="30">
        <v>6709</v>
      </c>
      <c r="M656" s="13">
        <v>1</v>
      </c>
      <c r="N656" s="15"/>
      <c r="O656" s="30">
        <v>10911</v>
      </c>
      <c r="P656" s="30">
        <v>10943</v>
      </c>
      <c r="Q656" s="13">
        <v>1</v>
      </c>
      <c r="R656" s="13" t="s">
        <v>2535</v>
      </c>
      <c r="S656" s="30">
        <v>129</v>
      </c>
      <c r="T656" s="30">
        <v>23100</v>
      </c>
      <c r="U656" s="30">
        <v>2300</v>
      </c>
      <c r="V656" s="30">
        <v>1118949</v>
      </c>
      <c r="W656">
        <f t="shared" si="50"/>
        <v>1</v>
      </c>
      <c r="X656" t="b">
        <f t="shared" si="51"/>
        <v>0</v>
      </c>
      <c r="Y656" t="b">
        <f t="shared" si="52"/>
        <v>0</v>
      </c>
      <c r="Z656" t="b">
        <f t="shared" si="53"/>
        <v>0</v>
      </c>
      <c r="AA656" t="b">
        <f t="shared" si="54"/>
        <v>0</v>
      </c>
    </row>
    <row r="657" spans="1:27" ht="27.6" thickBot="1">
      <c r="A657" s="13" t="s">
        <v>2536</v>
      </c>
      <c r="B657" s="13">
        <v>38</v>
      </c>
      <c r="C657" s="13" t="s">
        <v>2305</v>
      </c>
      <c r="D657" s="13">
        <v>1</v>
      </c>
      <c r="E657" s="30" t="s">
        <v>1166</v>
      </c>
      <c r="F657" s="13">
        <v>3</v>
      </c>
      <c r="G657" s="13" t="s">
        <v>708</v>
      </c>
      <c r="H657" s="13" t="s">
        <v>737</v>
      </c>
      <c r="I657" s="13">
        <v>1</v>
      </c>
      <c r="J657" s="13" t="s">
        <v>2537</v>
      </c>
      <c r="K657" s="30">
        <v>21300</v>
      </c>
      <c r="L657" s="30">
        <v>101000</v>
      </c>
      <c r="M657" s="13">
        <v>1</v>
      </c>
      <c r="N657" s="13" t="s">
        <v>2538</v>
      </c>
      <c r="O657" s="30">
        <v>446669</v>
      </c>
      <c r="P657" s="30">
        <v>456448</v>
      </c>
      <c r="Q657" s="13">
        <v>1</v>
      </c>
      <c r="R657" s="13" t="s">
        <v>2539</v>
      </c>
      <c r="S657" s="30">
        <v>2600</v>
      </c>
      <c r="T657" s="30">
        <v>919000</v>
      </c>
      <c r="U657" s="30">
        <v>3736410</v>
      </c>
      <c r="V657" s="30">
        <v>1441285913</v>
      </c>
      <c r="W657">
        <f t="shared" si="50"/>
        <v>1</v>
      </c>
      <c r="X657" t="b">
        <f t="shared" si="51"/>
        <v>0</v>
      </c>
      <c r="Y657" t="b">
        <f t="shared" si="52"/>
        <v>0</v>
      </c>
      <c r="Z657" t="b">
        <f t="shared" si="53"/>
        <v>1</v>
      </c>
      <c r="AA657" t="b">
        <f t="shared" si="54"/>
        <v>1</v>
      </c>
    </row>
    <row r="658" spans="1:27" ht="27.6" thickBot="1">
      <c r="A658" s="13" t="s">
        <v>2540</v>
      </c>
      <c r="B658" s="13">
        <v>43</v>
      </c>
      <c r="C658" s="13" t="s">
        <v>2305</v>
      </c>
      <c r="D658" s="13">
        <v>1</v>
      </c>
      <c r="E658" s="30" t="s">
        <v>1166</v>
      </c>
      <c r="F658" s="13">
        <v>1</v>
      </c>
      <c r="G658" s="13" t="s">
        <v>1167</v>
      </c>
      <c r="H658" s="13" t="s">
        <v>1168</v>
      </c>
      <c r="I658" s="13">
        <v>1</v>
      </c>
      <c r="J658" s="13" t="s">
        <v>2541</v>
      </c>
      <c r="K658" s="30">
        <v>9580</v>
      </c>
      <c r="L658" s="30">
        <v>936000</v>
      </c>
      <c r="M658" s="13">
        <v>1</v>
      </c>
      <c r="N658" s="13" t="s">
        <v>2542</v>
      </c>
      <c r="O658" s="30">
        <v>510152</v>
      </c>
      <c r="P658" s="30">
        <v>508823</v>
      </c>
      <c r="Q658" s="13">
        <v>1</v>
      </c>
      <c r="R658" s="13" t="s">
        <v>2543</v>
      </c>
      <c r="S658" s="30">
        <v>2131</v>
      </c>
      <c r="T658" s="30">
        <v>1000000</v>
      </c>
      <c r="U658" s="30">
        <v>53000</v>
      </c>
      <c r="V658" s="30">
        <v>21904139</v>
      </c>
      <c r="W658">
        <f t="shared" si="50"/>
        <v>1</v>
      </c>
      <c r="X658" t="b">
        <f t="shared" si="51"/>
        <v>1</v>
      </c>
      <c r="Y658" t="b">
        <f t="shared" si="52"/>
        <v>0</v>
      </c>
      <c r="Z658" t="b">
        <f t="shared" si="53"/>
        <v>1</v>
      </c>
      <c r="AA658" t="b">
        <f t="shared" si="54"/>
        <v>0</v>
      </c>
    </row>
    <row r="659" spans="1:27" ht="27.6" thickBot="1">
      <c r="A659" s="13" t="s">
        <v>510</v>
      </c>
      <c r="B659" s="13">
        <v>38</v>
      </c>
      <c r="C659" s="13" t="s">
        <v>2305</v>
      </c>
      <c r="D659" s="13">
        <v>1</v>
      </c>
      <c r="E659" s="30" t="s">
        <v>1166</v>
      </c>
      <c r="F659" s="13">
        <v>32</v>
      </c>
      <c r="G659" s="13" t="s">
        <v>1167</v>
      </c>
      <c r="H659" s="13" t="s">
        <v>1251</v>
      </c>
      <c r="I659" s="13">
        <v>1</v>
      </c>
      <c r="J659" s="13" t="s">
        <v>2544</v>
      </c>
      <c r="K659" s="30">
        <v>7840</v>
      </c>
      <c r="L659" s="30">
        <v>26100000</v>
      </c>
      <c r="M659" s="13">
        <v>1</v>
      </c>
      <c r="N659" s="13" t="s">
        <v>2544</v>
      </c>
      <c r="O659" s="30">
        <v>54955123</v>
      </c>
      <c r="P659" s="30">
        <v>51105671</v>
      </c>
      <c r="Q659" s="13">
        <v>1</v>
      </c>
      <c r="R659" s="13" t="s">
        <v>2545</v>
      </c>
      <c r="S659" s="30">
        <v>1829</v>
      </c>
      <c r="T659" s="30">
        <v>7600000</v>
      </c>
      <c r="U659" s="30">
        <v>12189529</v>
      </c>
      <c r="V659" s="30">
        <v>8208265458</v>
      </c>
      <c r="W659">
        <f t="shared" si="50"/>
        <v>1</v>
      </c>
      <c r="X659" t="b">
        <f t="shared" si="51"/>
        <v>1</v>
      </c>
      <c r="Y659" t="b">
        <f t="shared" si="52"/>
        <v>1</v>
      </c>
      <c r="Z659" t="b">
        <f t="shared" si="53"/>
        <v>1</v>
      </c>
      <c r="AA659" t="b">
        <f t="shared" si="54"/>
        <v>1</v>
      </c>
    </row>
    <row r="660" spans="1:27" ht="27.6" thickBot="1">
      <c r="A660" s="13" t="s">
        <v>2546</v>
      </c>
      <c r="B660" s="13" t="s">
        <v>1166</v>
      </c>
      <c r="C660" s="13" t="s">
        <v>2305</v>
      </c>
      <c r="D660" s="13">
        <v>1</v>
      </c>
      <c r="E660" s="30" t="s">
        <v>1166</v>
      </c>
      <c r="F660" s="13">
        <v>7</v>
      </c>
      <c r="G660" s="13" t="s">
        <v>1167</v>
      </c>
      <c r="H660" s="13" t="s">
        <v>2401</v>
      </c>
      <c r="I660" s="13">
        <v>1</v>
      </c>
      <c r="J660" s="13" t="s">
        <v>2547</v>
      </c>
      <c r="K660" s="30">
        <v>22100</v>
      </c>
      <c r="L660" s="30">
        <v>22200</v>
      </c>
      <c r="M660" s="13">
        <v>1</v>
      </c>
      <c r="N660" s="13" t="s">
        <v>2548</v>
      </c>
      <c r="O660" s="30">
        <v>28703</v>
      </c>
      <c r="P660" s="30">
        <v>29384</v>
      </c>
      <c r="Q660" s="13">
        <v>1</v>
      </c>
      <c r="R660" s="13" t="s">
        <v>2549</v>
      </c>
      <c r="S660" s="30">
        <v>999</v>
      </c>
      <c r="T660" s="30">
        <v>190000</v>
      </c>
      <c r="U660" s="30">
        <v>134000</v>
      </c>
      <c r="V660" s="30">
        <v>48809761</v>
      </c>
      <c r="W660">
        <f t="shared" si="50"/>
        <v>1</v>
      </c>
      <c r="X660" t="b">
        <f t="shared" si="51"/>
        <v>0</v>
      </c>
      <c r="Y660" t="b">
        <f t="shared" si="52"/>
        <v>0</v>
      </c>
      <c r="Z660" t="b">
        <f t="shared" si="53"/>
        <v>0</v>
      </c>
      <c r="AA660" t="b">
        <f t="shared" si="54"/>
        <v>0</v>
      </c>
    </row>
    <row r="661" spans="1:27" ht="27.6" thickBot="1">
      <c r="A661" s="13" t="s">
        <v>2550</v>
      </c>
      <c r="B661" s="13">
        <v>30</v>
      </c>
      <c r="C661" s="13" t="s">
        <v>2305</v>
      </c>
      <c r="D661" s="13">
        <v>1</v>
      </c>
      <c r="E661" s="30" t="s">
        <v>1166</v>
      </c>
      <c r="F661" s="13">
        <v>14</v>
      </c>
      <c r="G661" s="13" t="s">
        <v>708</v>
      </c>
      <c r="H661" s="13" t="s">
        <v>2426</v>
      </c>
      <c r="I661" s="13">
        <v>1</v>
      </c>
      <c r="J661" s="13" t="s">
        <v>2551</v>
      </c>
      <c r="K661" s="30">
        <v>15400</v>
      </c>
      <c r="L661" s="30">
        <v>6520000</v>
      </c>
      <c r="M661" s="13">
        <v>1</v>
      </c>
      <c r="N661" s="13" t="s">
        <v>2552</v>
      </c>
      <c r="O661" s="30">
        <v>31677909</v>
      </c>
      <c r="P661" s="30">
        <v>30515815</v>
      </c>
      <c r="Q661" s="13">
        <v>1</v>
      </c>
      <c r="R661" s="13" t="s">
        <v>2553</v>
      </c>
      <c r="S661" s="30">
        <v>1375</v>
      </c>
      <c r="T661" s="30">
        <v>11600000</v>
      </c>
      <c r="U661" s="30">
        <v>7100000</v>
      </c>
      <c r="V661" s="30">
        <v>3335402343</v>
      </c>
      <c r="W661">
        <f t="shared" si="50"/>
        <v>1</v>
      </c>
      <c r="X661" t="b">
        <f t="shared" si="51"/>
        <v>1</v>
      </c>
      <c r="Y661" t="b">
        <f t="shared" si="52"/>
        <v>1</v>
      </c>
      <c r="Z661" t="b">
        <f t="shared" si="53"/>
        <v>1</v>
      </c>
      <c r="AA661" t="b">
        <f t="shared" si="54"/>
        <v>1</v>
      </c>
    </row>
    <row r="662" spans="1:27" ht="27.6" thickBot="1">
      <c r="A662" s="13" t="s">
        <v>2554</v>
      </c>
      <c r="B662" s="13" t="s">
        <v>1166</v>
      </c>
      <c r="C662" s="13" t="s">
        <v>2305</v>
      </c>
      <c r="D662" s="13">
        <v>1</v>
      </c>
      <c r="E662" s="30" t="s">
        <v>1166</v>
      </c>
      <c r="F662" s="13">
        <v>1</v>
      </c>
      <c r="G662" s="16" t="s">
        <v>2418</v>
      </c>
      <c r="H662" s="15"/>
      <c r="I662" s="13">
        <v>1</v>
      </c>
      <c r="J662" s="13" t="s">
        <v>2555</v>
      </c>
      <c r="K662" s="30">
        <v>3940</v>
      </c>
      <c r="L662" s="30">
        <v>2452</v>
      </c>
      <c r="M662" s="13">
        <v>1</v>
      </c>
      <c r="N662" s="13" t="s">
        <v>2556</v>
      </c>
      <c r="O662" s="30">
        <v>29342</v>
      </c>
      <c r="P662" s="30">
        <v>29429</v>
      </c>
      <c r="Q662" s="13">
        <v>1</v>
      </c>
      <c r="R662" s="13" t="s">
        <v>2557</v>
      </c>
      <c r="S662" s="30">
        <v>115</v>
      </c>
      <c r="T662" s="30">
        <v>4249</v>
      </c>
      <c r="U662" s="30">
        <v>4100</v>
      </c>
      <c r="V662" s="30">
        <v>660763</v>
      </c>
      <c r="W662">
        <f t="shared" si="50"/>
        <v>1</v>
      </c>
      <c r="X662" t="b">
        <f t="shared" si="51"/>
        <v>0</v>
      </c>
      <c r="Y662" t="b">
        <f t="shared" si="52"/>
        <v>0</v>
      </c>
      <c r="Z662" t="b">
        <f t="shared" si="53"/>
        <v>0</v>
      </c>
      <c r="AA662" t="b">
        <f t="shared" si="54"/>
        <v>0</v>
      </c>
    </row>
    <row r="663" spans="1:27" ht="27.6" thickBot="1">
      <c r="A663" s="13" t="s">
        <v>2558</v>
      </c>
      <c r="B663" s="13">
        <v>31</v>
      </c>
      <c r="C663" s="13" t="s">
        <v>2305</v>
      </c>
      <c r="D663" s="13">
        <v>1</v>
      </c>
      <c r="E663" s="30" t="s">
        <v>1166</v>
      </c>
      <c r="F663" s="13">
        <v>4</v>
      </c>
      <c r="G663" s="13" t="s">
        <v>708</v>
      </c>
      <c r="H663" s="15"/>
      <c r="I663" s="13">
        <v>1</v>
      </c>
      <c r="J663" s="13" t="s">
        <v>2559</v>
      </c>
      <c r="K663" s="30">
        <v>13300</v>
      </c>
      <c r="L663" s="30">
        <v>11700</v>
      </c>
      <c r="M663" s="13">
        <v>1</v>
      </c>
      <c r="N663" s="13" t="s">
        <v>2560</v>
      </c>
      <c r="O663" s="30">
        <v>112438</v>
      </c>
      <c r="P663" s="30">
        <v>111855</v>
      </c>
      <c r="Q663" s="13">
        <v>1</v>
      </c>
      <c r="R663" s="13" t="s">
        <v>2561</v>
      </c>
      <c r="S663" s="30">
        <v>1787</v>
      </c>
      <c r="T663" s="30">
        <v>51300</v>
      </c>
      <c r="U663" s="30">
        <v>60812</v>
      </c>
      <c r="V663" s="30">
        <v>10692548</v>
      </c>
      <c r="W663">
        <f t="shared" si="50"/>
        <v>1</v>
      </c>
      <c r="X663" t="b">
        <f t="shared" si="51"/>
        <v>0</v>
      </c>
      <c r="Y663" t="b">
        <f t="shared" si="52"/>
        <v>0</v>
      </c>
      <c r="Z663" t="b">
        <f t="shared" si="53"/>
        <v>0</v>
      </c>
      <c r="AA663" t="b">
        <f t="shared" si="54"/>
        <v>0</v>
      </c>
    </row>
    <row r="664" spans="1:27" ht="27.6" thickBot="1">
      <c r="A664" s="13" t="s">
        <v>2562</v>
      </c>
      <c r="B664" s="13">
        <v>41</v>
      </c>
      <c r="C664" s="13" t="s">
        <v>2305</v>
      </c>
      <c r="D664" s="13">
        <v>1</v>
      </c>
      <c r="E664" s="30" t="s">
        <v>1166</v>
      </c>
      <c r="F664" s="13">
        <v>4</v>
      </c>
      <c r="G664" s="13" t="s">
        <v>1315</v>
      </c>
      <c r="H664" s="13" t="s">
        <v>2563</v>
      </c>
      <c r="I664" s="13">
        <v>1</v>
      </c>
      <c r="J664" s="13" t="s">
        <v>2564</v>
      </c>
      <c r="K664" s="30">
        <v>29400</v>
      </c>
      <c r="L664" s="30">
        <v>5810000</v>
      </c>
      <c r="M664" s="13">
        <v>1</v>
      </c>
      <c r="N664" s="13" t="s">
        <v>2565</v>
      </c>
      <c r="O664" s="30">
        <v>1373690</v>
      </c>
      <c r="P664" s="30">
        <v>1389073</v>
      </c>
      <c r="Q664" s="13">
        <v>1</v>
      </c>
      <c r="R664" s="13" t="s">
        <v>2566</v>
      </c>
      <c r="S664" s="30">
        <v>3005</v>
      </c>
      <c r="T664" s="30">
        <v>3200000</v>
      </c>
      <c r="U664" s="30">
        <v>1500000</v>
      </c>
      <c r="V664" s="30">
        <v>190457182</v>
      </c>
      <c r="W664">
        <f t="shared" si="50"/>
        <v>1</v>
      </c>
      <c r="X664" t="b">
        <f t="shared" si="51"/>
        <v>1</v>
      </c>
      <c r="Y664" t="b">
        <f t="shared" si="52"/>
        <v>1</v>
      </c>
      <c r="Z664" t="b">
        <f t="shared" si="53"/>
        <v>1</v>
      </c>
      <c r="AA664" t="b">
        <f t="shared" si="54"/>
        <v>1</v>
      </c>
    </row>
    <row r="665" spans="1:27" ht="27.6" thickBot="1">
      <c r="A665" s="13" t="s">
        <v>2567</v>
      </c>
      <c r="B665" s="13">
        <v>61</v>
      </c>
      <c r="C665" s="13" t="s">
        <v>2305</v>
      </c>
      <c r="D665" s="13">
        <v>1</v>
      </c>
      <c r="E665" s="30" t="s">
        <v>1166</v>
      </c>
      <c r="F665" s="13">
        <v>43</v>
      </c>
      <c r="G665" s="13" t="s">
        <v>708</v>
      </c>
      <c r="H665" s="15"/>
      <c r="I665" s="13">
        <v>1</v>
      </c>
      <c r="J665" s="13" t="s">
        <v>2568</v>
      </c>
      <c r="K665" s="30">
        <v>53000</v>
      </c>
      <c r="L665" s="30">
        <v>8970000</v>
      </c>
      <c r="M665" s="13">
        <v>1</v>
      </c>
      <c r="N665" s="13" t="s">
        <v>2569</v>
      </c>
      <c r="O665" s="30">
        <v>5782644</v>
      </c>
      <c r="P665" s="30">
        <v>5500641</v>
      </c>
      <c r="Q665" s="13">
        <v>1</v>
      </c>
      <c r="R665" s="13" t="s">
        <v>2570</v>
      </c>
      <c r="S665" s="30">
        <v>1987</v>
      </c>
      <c r="T665" s="30">
        <v>3000000</v>
      </c>
      <c r="U665" s="30">
        <v>1501624</v>
      </c>
      <c r="V665" s="30">
        <v>789167250</v>
      </c>
      <c r="W665">
        <f t="shared" si="50"/>
        <v>1</v>
      </c>
      <c r="X665" t="b">
        <f t="shared" si="51"/>
        <v>1</v>
      </c>
      <c r="Y665" t="b">
        <f t="shared" si="52"/>
        <v>1</v>
      </c>
      <c r="Z665" t="b">
        <f t="shared" si="53"/>
        <v>1</v>
      </c>
      <c r="AA665" t="b">
        <f t="shared" si="54"/>
        <v>1</v>
      </c>
    </row>
    <row r="666" spans="1:27" ht="27.6" thickBot="1">
      <c r="A666" s="13" t="s">
        <v>173</v>
      </c>
      <c r="B666" s="13">
        <v>47</v>
      </c>
      <c r="C666" s="13" t="s">
        <v>2305</v>
      </c>
      <c r="D666" s="13">
        <v>1</v>
      </c>
      <c r="E666" s="30" t="s">
        <v>1166</v>
      </c>
      <c r="F666" s="13">
        <v>33</v>
      </c>
      <c r="G666" s="13" t="s">
        <v>664</v>
      </c>
      <c r="H666" s="13" t="s">
        <v>791</v>
      </c>
      <c r="I666" s="13">
        <v>1</v>
      </c>
      <c r="J666" s="13" t="s">
        <v>2571</v>
      </c>
      <c r="K666" s="30">
        <v>6712</v>
      </c>
      <c r="L666" s="30">
        <v>20400000</v>
      </c>
      <c r="M666" s="13">
        <v>1</v>
      </c>
      <c r="N666" s="13" t="s">
        <v>2572</v>
      </c>
      <c r="O666" s="30">
        <v>11186413</v>
      </c>
      <c r="P666" s="30">
        <v>10631396</v>
      </c>
      <c r="Q666" s="13">
        <v>1</v>
      </c>
      <c r="R666" s="13" t="s">
        <v>1008</v>
      </c>
      <c r="S666" s="30">
        <v>1497</v>
      </c>
      <c r="T666" s="30">
        <v>12200000</v>
      </c>
      <c r="U666" s="30">
        <v>5000000</v>
      </c>
      <c r="V666" s="30">
        <v>4659815470</v>
      </c>
      <c r="W666">
        <f t="shared" si="50"/>
        <v>1</v>
      </c>
      <c r="X666" t="b">
        <f t="shared" si="51"/>
        <v>1</v>
      </c>
      <c r="Y666" t="b">
        <f t="shared" si="52"/>
        <v>1</v>
      </c>
      <c r="Z666" t="b">
        <f t="shared" si="53"/>
        <v>1</v>
      </c>
      <c r="AA666" t="b">
        <f t="shared" si="54"/>
        <v>1</v>
      </c>
    </row>
    <row r="667" spans="1:27" ht="27.6" thickBot="1">
      <c r="A667" s="13" t="s">
        <v>2573</v>
      </c>
      <c r="B667" s="13">
        <v>78</v>
      </c>
      <c r="C667" s="13" t="s">
        <v>2305</v>
      </c>
      <c r="D667" s="13">
        <v>1</v>
      </c>
      <c r="E667" s="30" t="s">
        <v>1166</v>
      </c>
      <c r="F667" s="13">
        <v>49</v>
      </c>
      <c r="G667" s="13" t="s">
        <v>2574</v>
      </c>
      <c r="H667" s="13" t="s">
        <v>2575</v>
      </c>
      <c r="I667" s="13">
        <v>1</v>
      </c>
      <c r="J667" s="13" t="s">
        <v>2576</v>
      </c>
      <c r="K667" s="30">
        <v>17500</v>
      </c>
      <c r="L667" s="30">
        <v>717000</v>
      </c>
      <c r="M667" s="13">
        <v>1</v>
      </c>
      <c r="N667" s="13" t="s">
        <v>2577</v>
      </c>
      <c r="O667" s="30">
        <v>5832170</v>
      </c>
      <c r="P667" s="30">
        <v>5163615</v>
      </c>
      <c r="Q667" s="13">
        <v>1</v>
      </c>
      <c r="R667" s="13" t="s">
        <v>2578</v>
      </c>
      <c r="S667" s="30">
        <v>2565</v>
      </c>
      <c r="T667" s="30">
        <v>1100000</v>
      </c>
      <c r="U667" s="30">
        <v>942000</v>
      </c>
      <c r="V667" s="30">
        <v>402466882</v>
      </c>
      <c r="W667">
        <f t="shared" si="50"/>
        <v>1</v>
      </c>
      <c r="X667" t="b">
        <f t="shared" si="51"/>
        <v>1</v>
      </c>
      <c r="Y667" t="b">
        <f t="shared" si="52"/>
        <v>1</v>
      </c>
      <c r="Z667" t="b">
        <f t="shared" si="53"/>
        <v>1</v>
      </c>
      <c r="AA667" t="b">
        <f t="shared" si="54"/>
        <v>1</v>
      </c>
    </row>
    <row r="668" spans="1:27" ht="27.6" thickBot="1">
      <c r="A668" s="13" t="s">
        <v>2579</v>
      </c>
      <c r="B668" s="13" t="s">
        <v>1166</v>
      </c>
      <c r="C668" s="13" t="s">
        <v>2305</v>
      </c>
      <c r="D668" s="13">
        <v>1</v>
      </c>
      <c r="E668" s="30" t="s">
        <v>1166</v>
      </c>
      <c r="F668" s="13">
        <v>33</v>
      </c>
      <c r="G668" s="13" t="s">
        <v>2580</v>
      </c>
      <c r="H668" s="15"/>
      <c r="I668" s="13">
        <v>1</v>
      </c>
      <c r="J668" s="13" t="s">
        <v>2581</v>
      </c>
      <c r="K668" s="30">
        <v>4358</v>
      </c>
      <c r="L668" s="30">
        <v>908000</v>
      </c>
      <c r="M668" s="13">
        <v>1</v>
      </c>
      <c r="N668" s="13" t="s">
        <v>2582</v>
      </c>
      <c r="O668" s="30">
        <v>732589</v>
      </c>
      <c r="P668" s="30">
        <v>730968</v>
      </c>
      <c r="Q668" s="13">
        <v>1</v>
      </c>
      <c r="R668" s="13" t="s">
        <v>2583</v>
      </c>
      <c r="S668" s="30">
        <v>142</v>
      </c>
      <c r="T668" s="30">
        <v>1200000</v>
      </c>
      <c r="U668" s="30">
        <v>1512732</v>
      </c>
      <c r="V668" s="30">
        <v>766871875</v>
      </c>
      <c r="W668">
        <f t="shared" si="50"/>
        <v>1</v>
      </c>
      <c r="X668" t="b">
        <f t="shared" si="51"/>
        <v>1</v>
      </c>
      <c r="Y668" t="b">
        <f t="shared" si="52"/>
        <v>0</v>
      </c>
      <c r="Z668" t="b">
        <f t="shared" si="53"/>
        <v>1</v>
      </c>
      <c r="AA668" t="b">
        <f t="shared" si="54"/>
        <v>1</v>
      </c>
    </row>
    <row r="669" spans="1:27" ht="27.6" thickBot="1">
      <c r="A669" s="13" t="s">
        <v>2584</v>
      </c>
      <c r="B669" s="13">
        <v>37</v>
      </c>
      <c r="C669" s="13" t="s">
        <v>2305</v>
      </c>
      <c r="D669" s="13">
        <v>1</v>
      </c>
      <c r="E669" s="30" t="s">
        <v>1166</v>
      </c>
      <c r="F669" s="13">
        <v>10</v>
      </c>
      <c r="G669" s="13" t="s">
        <v>2426</v>
      </c>
      <c r="H669" s="13" t="s">
        <v>708</v>
      </c>
      <c r="I669" s="13">
        <v>1</v>
      </c>
      <c r="J669" s="13" t="s">
        <v>2585</v>
      </c>
      <c r="K669" s="30">
        <v>4183</v>
      </c>
      <c r="L669" s="30">
        <v>4690000</v>
      </c>
      <c r="M669" s="13">
        <v>1</v>
      </c>
      <c r="N669" s="13" t="s">
        <v>2586</v>
      </c>
      <c r="O669" s="30">
        <v>34236317</v>
      </c>
      <c r="P669" s="30">
        <v>33246359</v>
      </c>
      <c r="Q669" s="13">
        <v>1</v>
      </c>
      <c r="R669" s="13" t="s">
        <v>2587</v>
      </c>
      <c r="S669" s="30">
        <v>85</v>
      </c>
      <c r="T669" s="30">
        <v>15700000</v>
      </c>
      <c r="U669" s="30">
        <v>13000000</v>
      </c>
      <c r="V669" s="30">
        <v>8129244533</v>
      </c>
      <c r="W669">
        <f t="shared" si="50"/>
        <v>1</v>
      </c>
      <c r="X669" t="b">
        <f t="shared" si="51"/>
        <v>1</v>
      </c>
      <c r="Y669" t="b">
        <f t="shared" si="52"/>
        <v>1</v>
      </c>
      <c r="Z669" t="b">
        <f t="shared" si="53"/>
        <v>1</v>
      </c>
      <c r="AA669" t="b">
        <f t="shared" si="54"/>
        <v>1</v>
      </c>
    </row>
    <row r="670" spans="1:27" ht="27.6" thickBot="1">
      <c r="A670" s="13" t="s">
        <v>2588</v>
      </c>
      <c r="B670" s="13">
        <v>29</v>
      </c>
      <c r="C670" s="13" t="s">
        <v>2305</v>
      </c>
      <c r="D670" s="13">
        <v>1</v>
      </c>
      <c r="E670" s="30" t="s">
        <v>1166</v>
      </c>
      <c r="F670" s="13">
        <v>10</v>
      </c>
      <c r="G670" s="13" t="s">
        <v>1297</v>
      </c>
      <c r="H670" s="13" t="s">
        <v>1251</v>
      </c>
      <c r="I670" s="13">
        <v>1</v>
      </c>
      <c r="J670" s="13" t="s">
        <v>2589</v>
      </c>
      <c r="K670" s="30">
        <v>16800</v>
      </c>
      <c r="L670" s="30">
        <v>40600</v>
      </c>
      <c r="M670" s="13">
        <v>1</v>
      </c>
      <c r="N670" s="13" t="s">
        <v>2590</v>
      </c>
      <c r="O670" s="30">
        <v>171126</v>
      </c>
      <c r="P670" s="30">
        <v>172175</v>
      </c>
      <c r="Q670" s="13">
        <v>1</v>
      </c>
      <c r="R670" s="13" t="s">
        <v>2591</v>
      </c>
      <c r="S670" s="30">
        <v>175</v>
      </c>
      <c r="T670" s="30">
        <v>767000</v>
      </c>
      <c r="U670" s="30">
        <v>5100</v>
      </c>
      <c r="V670" s="30">
        <v>3011477</v>
      </c>
      <c r="W670">
        <f t="shared" si="50"/>
        <v>1</v>
      </c>
      <c r="X670" t="b">
        <f t="shared" si="51"/>
        <v>0</v>
      </c>
      <c r="Y670" t="b">
        <f t="shared" si="52"/>
        <v>0</v>
      </c>
      <c r="Z670" t="b">
        <f t="shared" si="53"/>
        <v>1</v>
      </c>
      <c r="AA670" t="b">
        <f t="shared" si="54"/>
        <v>0</v>
      </c>
    </row>
    <row r="671" spans="1:27" ht="27.6" thickBot="1">
      <c r="A671" s="13" t="s">
        <v>181</v>
      </c>
      <c r="B671" s="13">
        <v>42</v>
      </c>
      <c r="C671" s="13" t="s">
        <v>2305</v>
      </c>
      <c r="D671" s="13">
        <v>1</v>
      </c>
      <c r="E671" s="30" t="s">
        <v>1166</v>
      </c>
      <c r="F671" s="13">
        <v>41</v>
      </c>
      <c r="G671" s="13" t="s">
        <v>791</v>
      </c>
      <c r="H671" s="13" t="s">
        <v>664</v>
      </c>
      <c r="I671" s="13">
        <v>1</v>
      </c>
      <c r="J671" s="13" t="s">
        <v>2592</v>
      </c>
      <c r="K671" s="30">
        <v>6222</v>
      </c>
      <c r="L671" s="30">
        <v>51200000</v>
      </c>
      <c r="M671" s="13">
        <v>1</v>
      </c>
      <c r="N671" s="13" t="s">
        <v>2592</v>
      </c>
      <c r="O671" s="30">
        <v>101051812</v>
      </c>
      <c r="P671" s="30">
        <v>96468968</v>
      </c>
      <c r="Q671" s="13">
        <v>1</v>
      </c>
      <c r="R671" s="13" t="s">
        <v>980</v>
      </c>
      <c r="S671" s="30">
        <v>1400</v>
      </c>
      <c r="T671" s="30">
        <v>56700000</v>
      </c>
      <c r="U671" s="30">
        <v>25506831</v>
      </c>
      <c r="V671" s="30">
        <v>16301343907</v>
      </c>
      <c r="W671">
        <f t="shared" si="50"/>
        <v>1</v>
      </c>
      <c r="X671" t="b">
        <f t="shared" si="51"/>
        <v>1</v>
      </c>
      <c r="Y671" t="b">
        <f t="shared" si="52"/>
        <v>1</v>
      </c>
      <c r="Z671" t="b">
        <f t="shared" si="53"/>
        <v>1</v>
      </c>
      <c r="AA671" t="b">
        <f t="shared" si="54"/>
        <v>1</v>
      </c>
    </row>
    <row r="672" spans="1:27" ht="27.6" thickBot="1">
      <c r="A672" s="13" t="s">
        <v>2593</v>
      </c>
      <c r="B672" s="13">
        <v>39</v>
      </c>
      <c r="C672" s="13" t="s">
        <v>2305</v>
      </c>
      <c r="D672" s="13">
        <v>1</v>
      </c>
      <c r="E672" s="30" t="s">
        <v>1166</v>
      </c>
      <c r="F672" s="13">
        <v>23</v>
      </c>
      <c r="G672" s="13" t="s">
        <v>2340</v>
      </c>
      <c r="H672" s="13" t="s">
        <v>791</v>
      </c>
      <c r="I672" s="13">
        <v>1</v>
      </c>
      <c r="J672" s="13" t="s">
        <v>2594</v>
      </c>
      <c r="K672" s="30">
        <v>10500</v>
      </c>
      <c r="L672" s="30">
        <v>2400000</v>
      </c>
      <c r="M672" s="13">
        <v>1</v>
      </c>
      <c r="N672" s="13" t="s">
        <v>2595</v>
      </c>
      <c r="O672" s="30">
        <v>2008039</v>
      </c>
      <c r="P672" s="30">
        <v>2010912</v>
      </c>
      <c r="Q672" s="13">
        <v>1</v>
      </c>
      <c r="R672" s="13" t="s">
        <v>2596</v>
      </c>
      <c r="S672" s="30">
        <v>5276</v>
      </c>
      <c r="T672" s="30">
        <v>5300000</v>
      </c>
      <c r="U672" s="30">
        <v>3873698</v>
      </c>
      <c r="V672" s="30">
        <v>2787983575</v>
      </c>
      <c r="W672">
        <f t="shared" si="50"/>
        <v>1</v>
      </c>
      <c r="X672" t="b">
        <f t="shared" si="51"/>
        <v>1</v>
      </c>
      <c r="Y672" t="b">
        <f t="shared" si="52"/>
        <v>1</v>
      </c>
      <c r="Z672" t="b">
        <f t="shared" si="53"/>
        <v>1</v>
      </c>
      <c r="AA672" t="b">
        <f t="shared" si="54"/>
        <v>1</v>
      </c>
    </row>
    <row r="673" spans="1:27" ht="27.6" thickBot="1">
      <c r="A673" s="13" t="s">
        <v>2597</v>
      </c>
      <c r="B673" s="13" t="s">
        <v>1166</v>
      </c>
      <c r="C673" s="13" t="s">
        <v>2305</v>
      </c>
      <c r="D673" s="13">
        <v>1</v>
      </c>
      <c r="E673" s="30" t="s">
        <v>1166</v>
      </c>
      <c r="F673" s="13">
        <v>1</v>
      </c>
      <c r="G673" s="13" t="s">
        <v>708</v>
      </c>
      <c r="H673" s="15"/>
      <c r="I673" s="13">
        <v>1</v>
      </c>
      <c r="J673" s="13" t="s">
        <v>2598</v>
      </c>
      <c r="K673" s="30">
        <v>23600</v>
      </c>
      <c r="L673" s="30">
        <v>93500</v>
      </c>
      <c r="M673" s="13">
        <v>1</v>
      </c>
      <c r="N673" s="13" t="s">
        <v>2599</v>
      </c>
      <c r="O673" s="30">
        <v>1352</v>
      </c>
      <c r="P673" s="30">
        <v>1388</v>
      </c>
      <c r="Q673" s="13">
        <v>1</v>
      </c>
      <c r="R673" s="13" t="s">
        <v>2600</v>
      </c>
      <c r="S673" s="30">
        <v>480</v>
      </c>
      <c r="T673" s="30">
        <v>446000</v>
      </c>
      <c r="U673" s="30">
        <v>66123</v>
      </c>
      <c r="V673" s="30">
        <v>14492622</v>
      </c>
      <c r="W673">
        <f t="shared" si="50"/>
        <v>1</v>
      </c>
      <c r="X673" t="b">
        <f t="shared" si="51"/>
        <v>0</v>
      </c>
      <c r="Y673" t="b">
        <f t="shared" si="52"/>
        <v>0</v>
      </c>
      <c r="Z673" t="b">
        <f t="shared" si="53"/>
        <v>1</v>
      </c>
      <c r="AA673" t="b">
        <f t="shared" si="54"/>
        <v>0</v>
      </c>
    </row>
    <row r="674" spans="1:27" ht="27.6" thickBot="1">
      <c r="A674" s="13" t="s">
        <v>2601</v>
      </c>
      <c r="B674" s="13">
        <v>47</v>
      </c>
      <c r="C674" s="13" t="s">
        <v>2305</v>
      </c>
      <c r="D674" s="13">
        <v>1</v>
      </c>
      <c r="E674" s="30" t="s">
        <v>1166</v>
      </c>
      <c r="F674" s="13">
        <v>32</v>
      </c>
      <c r="G674" s="13" t="s">
        <v>708</v>
      </c>
      <c r="H674" s="15"/>
      <c r="I674" s="13">
        <v>1</v>
      </c>
      <c r="J674" s="13" t="s">
        <v>2602</v>
      </c>
      <c r="K674" s="30">
        <v>22100</v>
      </c>
      <c r="L674" s="30">
        <v>9570000</v>
      </c>
      <c r="M674" s="13">
        <v>1</v>
      </c>
      <c r="N674" s="13" t="s">
        <v>2603</v>
      </c>
      <c r="O674" s="30">
        <v>17943772</v>
      </c>
      <c r="P674" s="30">
        <v>16827760</v>
      </c>
      <c r="Q674" s="13">
        <v>1</v>
      </c>
      <c r="R674" s="13" t="s">
        <v>2604</v>
      </c>
      <c r="S674" s="30">
        <v>9049</v>
      </c>
      <c r="T674" s="30">
        <v>13500000</v>
      </c>
      <c r="U674" s="30">
        <v>5009134</v>
      </c>
      <c r="V674" s="30">
        <v>3308188911</v>
      </c>
      <c r="W674">
        <f t="shared" si="50"/>
        <v>1</v>
      </c>
      <c r="X674" t="b">
        <f t="shared" si="51"/>
        <v>1</v>
      </c>
      <c r="Y674" t="b">
        <f t="shared" si="52"/>
        <v>1</v>
      </c>
      <c r="Z674" t="b">
        <f t="shared" si="53"/>
        <v>1</v>
      </c>
      <c r="AA674" t="b">
        <f t="shared" si="54"/>
        <v>1</v>
      </c>
    </row>
    <row r="675" spans="1:27" ht="27.6" thickBot="1">
      <c r="A675" s="13" t="s">
        <v>2605</v>
      </c>
      <c r="B675" s="13">
        <v>79</v>
      </c>
      <c r="C675" s="13" t="s">
        <v>2305</v>
      </c>
      <c r="D675" s="13">
        <v>0</v>
      </c>
      <c r="E675" s="30" t="s">
        <v>1166</v>
      </c>
      <c r="F675" s="13">
        <v>49</v>
      </c>
      <c r="G675" s="13" t="s">
        <v>2606</v>
      </c>
      <c r="H675" s="15"/>
      <c r="I675" s="13">
        <v>1</v>
      </c>
      <c r="J675" s="13" t="s">
        <v>2607</v>
      </c>
      <c r="K675" s="30">
        <v>1393</v>
      </c>
      <c r="L675" s="30">
        <v>1060000</v>
      </c>
      <c r="M675" s="13">
        <v>1</v>
      </c>
      <c r="N675" s="13" t="s">
        <v>2608</v>
      </c>
      <c r="O675" s="30">
        <v>7202854</v>
      </c>
      <c r="P675" s="30">
        <v>7074859</v>
      </c>
      <c r="Q675" s="13">
        <v>1</v>
      </c>
      <c r="R675" s="13" t="s">
        <v>2609</v>
      </c>
      <c r="S675" s="30">
        <v>838</v>
      </c>
      <c r="T675" s="30">
        <v>1600000</v>
      </c>
      <c r="U675" s="30">
        <v>2313837</v>
      </c>
      <c r="V675" s="30">
        <v>2295610929</v>
      </c>
      <c r="W675">
        <f t="shared" si="50"/>
        <v>1</v>
      </c>
      <c r="X675" t="b">
        <f t="shared" si="51"/>
        <v>1</v>
      </c>
      <c r="Y675" t="b">
        <f t="shared" si="52"/>
        <v>1</v>
      </c>
      <c r="Z675" t="b">
        <f t="shared" si="53"/>
        <v>1</v>
      </c>
      <c r="AA675" t="b">
        <f t="shared" si="54"/>
        <v>1</v>
      </c>
    </row>
    <row r="676" spans="1:27" ht="27.6" thickBot="1">
      <c r="A676" s="13" t="s">
        <v>2610</v>
      </c>
      <c r="B676" s="13">
        <v>50</v>
      </c>
      <c r="C676" s="13" t="s">
        <v>2305</v>
      </c>
      <c r="D676" s="13">
        <v>1</v>
      </c>
      <c r="E676" s="30" t="s">
        <v>1166</v>
      </c>
      <c r="F676" s="13">
        <v>47</v>
      </c>
      <c r="G676" s="13" t="s">
        <v>2491</v>
      </c>
      <c r="H676" s="15"/>
      <c r="I676" s="13">
        <v>1</v>
      </c>
      <c r="J676" s="13" t="s">
        <v>2611</v>
      </c>
      <c r="K676" s="30">
        <v>7730</v>
      </c>
      <c r="L676" s="30">
        <v>757000</v>
      </c>
      <c r="M676" s="13">
        <v>1</v>
      </c>
      <c r="N676" s="13" t="s">
        <v>2612</v>
      </c>
      <c r="O676" s="30">
        <v>1402062</v>
      </c>
      <c r="P676" s="30">
        <v>1395634</v>
      </c>
      <c r="Q676" s="13">
        <v>1</v>
      </c>
      <c r="R676" s="13" t="s">
        <v>2613</v>
      </c>
      <c r="S676" s="30">
        <v>2718</v>
      </c>
      <c r="T676" s="30">
        <v>729000</v>
      </c>
      <c r="U676" s="30">
        <v>877000</v>
      </c>
      <c r="V676" s="30">
        <v>630781475</v>
      </c>
      <c r="W676">
        <f t="shared" si="50"/>
        <v>1</v>
      </c>
      <c r="X676" t="b">
        <f t="shared" si="51"/>
        <v>1</v>
      </c>
      <c r="Y676" t="b">
        <f t="shared" si="52"/>
        <v>1</v>
      </c>
      <c r="Z676" t="b">
        <f t="shared" si="53"/>
        <v>1</v>
      </c>
      <c r="AA676" t="b">
        <f t="shared" si="54"/>
        <v>1</v>
      </c>
    </row>
    <row r="677" spans="1:27" ht="27.6" thickBot="1">
      <c r="A677" s="13" t="s">
        <v>2614</v>
      </c>
      <c r="B677" s="13">
        <v>40</v>
      </c>
      <c r="C677" s="13" t="s">
        <v>2305</v>
      </c>
      <c r="D677" s="13">
        <v>1</v>
      </c>
      <c r="E677" s="30" t="s">
        <v>1166</v>
      </c>
      <c r="F677" s="13">
        <v>33</v>
      </c>
      <c r="G677" s="13" t="s">
        <v>1251</v>
      </c>
      <c r="H677" s="13" t="s">
        <v>708</v>
      </c>
      <c r="I677" s="13">
        <v>1</v>
      </c>
      <c r="J677" s="13" t="s">
        <v>2615</v>
      </c>
      <c r="K677" s="30">
        <v>10400</v>
      </c>
      <c r="L677" s="30">
        <v>944000</v>
      </c>
      <c r="M677" s="13">
        <v>1</v>
      </c>
      <c r="N677" s="13" t="s">
        <v>2616</v>
      </c>
      <c r="O677" s="30">
        <v>6928255</v>
      </c>
      <c r="P677" s="30">
        <v>6912668</v>
      </c>
      <c r="Q677" s="13">
        <v>1</v>
      </c>
      <c r="R677" s="13" t="s">
        <v>2617</v>
      </c>
      <c r="S677" s="30">
        <v>8904</v>
      </c>
      <c r="T677" s="30">
        <v>10500000</v>
      </c>
      <c r="U677" s="30">
        <v>407</v>
      </c>
      <c r="V677" s="33">
        <v>0</v>
      </c>
      <c r="W677">
        <f t="shared" si="50"/>
        <v>1</v>
      </c>
      <c r="X677" t="b">
        <f t="shared" si="51"/>
        <v>1</v>
      </c>
      <c r="Y677" t="b">
        <f t="shared" si="52"/>
        <v>1</v>
      </c>
      <c r="Z677" t="b">
        <f t="shared" si="53"/>
        <v>1</v>
      </c>
      <c r="AA677" t="b">
        <f t="shared" si="54"/>
        <v>0</v>
      </c>
    </row>
    <row r="678" spans="1:27" ht="27.6" thickBot="1">
      <c r="A678" s="13" t="s">
        <v>2618</v>
      </c>
      <c r="B678" s="13" t="s">
        <v>1166</v>
      </c>
      <c r="C678" s="13" t="s">
        <v>2305</v>
      </c>
      <c r="D678" s="13">
        <v>1</v>
      </c>
      <c r="E678" s="30" t="s">
        <v>1166</v>
      </c>
      <c r="F678" s="13">
        <v>29</v>
      </c>
      <c r="G678" s="13" t="s">
        <v>1251</v>
      </c>
      <c r="H678" s="15"/>
      <c r="I678" s="13">
        <v>1</v>
      </c>
      <c r="J678" s="13" t="s">
        <v>2619</v>
      </c>
      <c r="K678" s="30">
        <v>9857</v>
      </c>
      <c r="L678" s="30">
        <v>4800000</v>
      </c>
      <c r="M678" s="13">
        <v>1</v>
      </c>
      <c r="N678" s="13" t="s">
        <v>2619</v>
      </c>
      <c r="O678" s="30">
        <v>21816182</v>
      </c>
      <c r="P678" s="30">
        <v>20866011</v>
      </c>
      <c r="Q678" s="13">
        <v>1</v>
      </c>
      <c r="R678" s="13" t="s">
        <v>2620</v>
      </c>
      <c r="S678" s="30">
        <v>2280</v>
      </c>
      <c r="T678" s="30">
        <v>1800000</v>
      </c>
      <c r="U678" s="30">
        <v>4621291</v>
      </c>
      <c r="V678" s="30">
        <v>3382099176</v>
      </c>
      <c r="W678">
        <f t="shared" si="50"/>
        <v>1</v>
      </c>
      <c r="X678" t="b">
        <f t="shared" si="51"/>
        <v>1</v>
      </c>
      <c r="Y678" t="b">
        <f t="shared" si="52"/>
        <v>1</v>
      </c>
      <c r="Z678" t="b">
        <f t="shared" si="53"/>
        <v>1</v>
      </c>
      <c r="AA678" t="b">
        <f t="shared" si="54"/>
        <v>1</v>
      </c>
    </row>
    <row r="679" spans="1:27" ht="27.6" thickBot="1">
      <c r="A679" s="13" t="s">
        <v>2621</v>
      </c>
      <c r="B679" s="13">
        <v>67</v>
      </c>
      <c r="C679" s="13" t="s">
        <v>2305</v>
      </c>
      <c r="D679" s="13">
        <v>1</v>
      </c>
      <c r="E679" s="30" t="s">
        <v>1166</v>
      </c>
      <c r="F679" s="13">
        <v>21</v>
      </c>
      <c r="G679" s="13" t="s">
        <v>664</v>
      </c>
      <c r="H679" s="15"/>
      <c r="I679" s="13">
        <v>1</v>
      </c>
      <c r="J679" s="13" t="s">
        <v>2622</v>
      </c>
      <c r="K679" s="30">
        <v>28400</v>
      </c>
      <c r="L679" s="30">
        <v>381000</v>
      </c>
      <c r="M679" s="13">
        <v>1</v>
      </c>
      <c r="N679" s="13" t="s">
        <v>2623</v>
      </c>
      <c r="O679" s="30">
        <v>35185</v>
      </c>
      <c r="P679" s="30">
        <v>35518</v>
      </c>
      <c r="Q679" s="13">
        <v>1</v>
      </c>
      <c r="R679" s="13" t="s">
        <v>2624</v>
      </c>
      <c r="S679" s="30">
        <v>1304</v>
      </c>
      <c r="T679" s="30">
        <v>244000</v>
      </c>
      <c r="U679" s="30">
        <v>11058</v>
      </c>
      <c r="V679" s="30">
        <v>7252496</v>
      </c>
      <c r="W679">
        <f t="shared" si="50"/>
        <v>1</v>
      </c>
      <c r="X679" t="b">
        <f t="shared" si="51"/>
        <v>1</v>
      </c>
      <c r="Y679" t="b">
        <f t="shared" si="52"/>
        <v>0</v>
      </c>
      <c r="Z679" t="b">
        <f t="shared" si="53"/>
        <v>0</v>
      </c>
      <c r="AA679" t="b">
        <f t="shared" si="54"/>
        <v>0</v>
      </c>
    </row>
    <row r="680" spans="1:27" ht="27.6" thickBot="1">
      <c r="A680" s="13" t="s">
        <v>2625</v>
      </c>
      <c r="B680" s="13" t="s">
        <v>1166</v>
      </c>
      <c r="C680" s="13" t="s">
        <v>2626</v>
      </c>
      <c r="D680" s="13">
        <v>1</v>
      </c>
      <c r="E680" s="30" t="s">
        <v>1166</v>
      </c>
      <c r="F680" s="13">
        <v>2</v>
      </c>
      <c r="G680" s="13" t="s">
        <v>2370</v>
      </c>
      <c r="H680" s="13" t="s">
        <v>2627</v>
      </c>
      <c r="I680" s="13">
        <v>1</v>
      </c>
      <c r="J680" s="13" t="s">
        <v>2628</v>
      </c>
      <c r="K680" s="30">
        <v>2250</v>
      </c>
      <c r="L680" s="30">
        <v>693</v>
      </c>
      <c r="M680" s="13">
        <v>1</v>
      </c>
      <c r="N680" s="13" t="s">
        <v>2629</v>
      </c>
      <c r="O680" s="30">
        <v>2347</v>
      </c>
      <c r="P680" s="30">
        <v>2382</v>
      </c>
      <c r="Q680" s="13">
        <v>1</v>
      </c>
      <c r="R680" s="13" t="s">
        <v>2630</v>
      </c>
      <c r="S680" s="30">
        <v>90</v>
      </c>
      <c r="T680" s="30">
        <v>2982</v>
      </c>
      <c r="U680" s="30">
        <v>593</v>
      </c>
      <c r="V680" s="30">
        <v>113193</v>
      </c>
      <c r="W680">
        <f t="shared" si="50"/>
        <v>1</v>
      </c>
      <c r="X680" t="b">
        <f t="shared" si="51"/>
        <v>0</v>
      </c>
      <c r="Y680" t="b">
        <f t="shared" si="52"/>
        <v>0</v>
      </c>
      <c r="Z680" t="b">
        <f t="shared" si="53"/>
        <v>0</v>
      </c>
      <c r="AA680" t="b">
        <f t="shared" si="54"/>
        <v>0</v>
      </c>
    </row>
    <row r="681" spans="1:27" ht="27.6" thickBot="1">
      <c r="A681" s="13" t="s">
        <v>2631</v>
      </c>
      <c r="B681" s="13">
        <v>33</v>
      </c>
      <c r="C681" s="13" t="s">
        <v>2632</v>
      </c>
      <c r="D681" s="13">
        <v>1</v>
      </c>
      <c r="E681" s="30" t="s">
        <v>1166</v>
      </c>
      <c r="F681" s="13">
        <v>1</v>
      </c>
      <c r="G681" s="13" t="s">
        <v>2633</v>
      </c>
      <c r="H681" s="13" t="s">
        <v>2634</v>
      </c>
      <c r="I681" s="13">
        <v>1</v>
      </c>
      <c r="J681" s="13" t="s">
        <v>2635</v>
      </c>
      <c r="K681" s="30">
        <v>12700</v>
      </c>
      <c r="L681" s="30">
        <v>17500</v>
      </c>
      <c r="M681" s="13">
        <v>1</v>
      </c>
      <c r="N681" s="13" t="s">
        <v>2635</v>
      </c>
      <c r="O681" s="30">
        <v>92156</v>
      </c>
      <c r="P681" s="30">
        <v>93179</v>
      </c>
      <c r="Q681" s="13">
        <v>1</v>
      </c>
      <c r="R681" s="13" t="s">
        <v>2636</v>
      </c>
      <c r="S681" s="30">
        <v>536</v>
      </c>
      <c r="T681" s="30">
        <v>236000</v>
      </c>
      <c r="U681" s="30">
        <v>6031</v>
      </c>
      <c r="V681" s="30">
        <v>241452</v>
      </c>
      <c r="W681">
        <f t="shared" si="50"/>
        <v>1</v>
      </c>
      <c r="X681" t="b">
        <f t="shared" si="51"/>
        <v>0</v>
      </c>
      <c r="Y681" t="b">
        <f t="shared" si="52"/>
        <v>0</v>
      </c>
      <c r="Z681" t="b">
        <f t="shared" si="53"/>
        <v>0</v>
      </c>
      <c r="AA681" t="b">
        <f t="shared" si="54"/>
        <v>0</v>
      </c>
    </row>
    <row r="682" spans="1:27" ht="27.6" thickBot="1">
      <c r="A682" s="13" t="s">
        <v>2637</v>
      </c>
      <c r="B682" s="13">
        <v>34</v>
      </c>
      <c r="C682" s="13" t="s">
        <v>2632</v>
      </c>
      <c r="D682" s="13">
        <v>1</v>
      </c>
      <c r="E682" s="30" t="s">
        <v>1166</v>
      </c>
      <c r="F682" s="13">
        <v>6</v>
      </c>
      <c r="G682" s="13" t="s">
        <v>2108</v>
      </c>
      <c r="H682" s="13" t="s">
        <v>2627</v>
      </c>
      <c r="I682" s="13">
        <v>1</v>
      </c>
      <c r="J682" s="13" t="s">
        <v>2638</v>
      </c>
      <c r="K682" s="30">
        <v>2463</v>
      </c>
      <c r="L682" s="30">
        <v>1712</v>
      </c>
      <c r="M682" s="13">
        <v>1</v>
      </c>
      <c r="N682" s="13" t="s">
        <v>2638</v>
      </c>
      <c r="O682" s="30">
        <v>15560</v>
      </c>
      <c r="P682" s="30">
        <v>15633</v>
      </c>
      <c r="Q682" s="13">
        <v>1</v>
      </c>
      <c r="R682" s="13" t="s">
        <v>2639</v>
      </c>
      <c r="S682" s="30">
        <v>701</v>
      </c>
      <c r="T682" s="30">
        <v>9151</v>
      </c>
      <c r="U682" s="30">
        <v>2652</v>
      </c>
      <c r="V682" s="30">
        <v>294894</v>
      </c>
      <c r="W682">
        <f t="shared" si="50"/>
        <v>1</v>
      </c>
      <c r="X682" t="b">
        <f t="shared" si="51"/>
        <v>0</v>
      </c>
      <c r="Y682" t="b">
        <f t="shared" si="52"/>
        <v>0</v>
      </c>
      <c r="Z682" t="b">
        <f t="shared" si="53"/>
        <v>0</v>
      </c>
      <c r="AA682" t="b">
        <f t="shared" si="54"/>
        <v>0</v>
      </c>
    </row>
    <row r="683" spans="1:27" ht="27.6" thickBot="1">
      <c r="A683" s="13" t="s">
        <v>223</v>
      </c>
      <c r="B683" s="13">
        <v>63</v>
      </c>
      <c r="C683" s="13" t="s">
        <v>2626</v>
      </c>
      <c r="D683" s="13">
        <v>1</v>
      </c>
      <c r="E683" s="30" t="s">
        <v>1166</v>
      </c>
      <c r="F683" s="13">
        <v>50</v>
      </c>
      <c r="G683" s="13" t="s">
        <v>2633</v>
      </c>
      <c r="H683" s="13" t="s">
        <v>2627</v>
      </c>
      <c r="I683" s="13">
        <v>1</v>
      </c>
      <c r="J683" s="13" t="s">
        <v>2640</v>
      </c>
      <c r="K683" s="30">
        <v>661</v>
      </c>
      <c r="L683" s="30">
        <v>39300</v>
      </c>
      <c r="M683" s="13">
        <v>1</v>
      </c>
      <c r="N683" s="13" t="s">
        <v>2641</v>
      </c>
      <c r="O683" s="30">
        <v>615125</v>
      </c>
      <c r="P683" s="30">
        <v>588373</v>
      </c>
      <c r="Q683" s="13">
        <v>0</v>
      </c>
      <c r="R683" s="15"/>
      <c r="S683" s="33">
        <v>0</v>
      </c>
      <c r="T683" s="33">
        <v>0</v>
      </c>
      <c r="U683" s="30">
        <v>110424</v>
      </c>
      <c r="V683" s="30">
        <v>22019413</v>
      </c>
      <c r="W683">
        <f t="shared" si="50"/>
        <v>1</v>
      </c>
      <c r="X683" t="b">
        <f t="shared" si="51"/>
        <v>0</v>
      </c>
      <c r="Y683" t="b">
        <f t="shared" si="52"/>
        <v>0</v>
      </c>
      <c r="Z683" t="b">
        <f t="shared" si="53"/>
        <v>0</v>
      </c>
      <c r="AA683" t="b">
        <f t="shared" si="54"/>
        <v>0</v>
      </c>
    </row>
    <row r="684" spans="1:27" ht="27.6" thickBot="1">
      <c r="A684" s="13" t="s">
        <v>2642</v>
      </c>
      <c r="B684" s="13">
        <v>40</v>
      </c>
      <c r="C684" s="13" t="s">
        <v>2626</v>
      </c>
      <c r="D684" s="13">
        <v>1</v>
      </c>
      <c r="E684" s="30" t="s">
        <v>1166</v>
      </c>
      <c r="F684" s="13">
        <v>3</v>
      </c>
      <c r="G684" s="13" t="s">
        <v>702</v>
      </c>
      <c r="H684" s="13" t="s">
        <v>664</v>
      </c>
      <c r="I684" s="13">
        <v>1</v>
      </c>
      <c r="J684" s="13" t="s">
        <v>2643</v>
      </c>
      <c r="K684" s="30">
        <v>76</v>
      </c>
      <c r="L684" s="30">
        <v>123000</v>
      </c>
      <c r="M684" s="13">
        <v>1</v>
      </c>
      <c r="N684" s="13" t="s">
        <v>2644</v>
      </c>
      <c r="O684" s="30">
        <v>108449</v>
      </c>
      <c r="P684" s="30">
        <v>105550</v>
      </c>
      <c r="Q684" s="13">
        <v>1</v>
      </c>
      <c r="R684" s="13" t="s">
        <v>2645</v>
      </c>
      <c r="S684" s="30">
        <v>1665</v>
      </c>
      <c r="T684" s="30">
        <v>219000</v>
      </c>
      <c r="U684" s="30">
        <v>24000</v>
      </c>
      <c r="V684" s="30">
        <v>569766</v>
      </c>
      <c r="W684">
        <f t="shared" si="50"/>
        <v>1</v>
      </c>
      <c r="X684" t="b">
        <f t="shared" si="51"/>
        <v>0</v>
      </c>
      <c r="Y684" t="b">
        <f t="shared" si="52"/>
        <v>0</v>
      </c>
      <c r="Z684" t="b">
        <f t="shared" si="53"/>
        <v>0</v>
      </c>
      <c r="AA684" t="b">
        <f t="shared" si="54"/>
        <v>0</v>
      </c>
    </row>
    <row r="685" spans="1:27" ht="27.6" thickBot="1">
      <c r="A685" s="13" t="s">
        <v>2646</v>
      </c>
      <c r="B685" s="13">
        <v>53</v>
      </c>
      <c r="C685" s="13" t="s">
        <v>2632</v>
      </c>
      <c r="D685" s="13">
        <v>1</v>
      </c>
      <c r="E685" s="30" t="s">
        <v>1166</v>
      </c>
      <c r="F685" s="13">
        <v>23</v>
      </c>
      <c r="G685" s="13" t="s">
        <v>1159</v>
      </c>
      <c r="H685" s="13" t="s">
        <v>2627</v>
      </c>
      <c r="I685" s="13">
        <v>1</v>
      </c>
      <c r="J685" s="13" t="s">
        <v>2647</v>
      </c>
      <c r="K685" s="30">
        <v>1186</v>
      </c>
      <c r="L685" s="30">
        <v>11700</v>
      </c>
      <c r="M685" s="13">
        <v>1</v>
      </c>
      <c r="N685" s="13" t="s">
        <v>2648</v>
      </c>
      <c r="O685" s="30">
        <v>3862</v>
      </c>
      <c r="P685" s="30">
        <v>3897</v>
      </c>
      <c r="Q685" s="13">
        <v>1</v>
      </c>
      <c r="R685" s="13" t="s">
        <v>2649</v>
      </c>
      <c r="S685" s="30">
        <v>89</v>
      </c>
      <c r="T685" s="30">
        <v>992</v>
      </c>
      <c r="U685" s="30">
        <v>1000</v>
      </c>
      <c r="V685" s="30">
        <v>235805</v>
      </c>
      <c r="W685">
        <f t="shared" si="50"/>
        <v>1</v>
      </c>
      <c r="X685" t="b">
        <f t="shared" si="51"/>
        <v>0</v>
      </c>
      <c r="Y685" t="b">
        <f t="shared" si="52"/>
        <v>0</v>
      </c>
      <c r="Z685" t="b">
        <f t="shared" si="53"/>
        <v>0</v>
      </c>
      <c r="AA685" t="b">
        <f t="shared" si="54"/>
        <v>0</v>
      </c>
    </row>
    <row r="686" spans="1:27" ht="27.6" thickBot="1">
      <c r="A686" s="13" t="s">
        <v>2650</v>
      </c>
      <c r="B686" s="13">
        <v>33</v>
      </c>
      <c r="C686" s="13" t="s">
        <v>2632</v>
      </c>
      <c r="D686" s="13">
        <v>1</v>
      </c>
      <c r="E686" s="30" t="s">
        <v>1166</v>
      </c>
      <c r="F686" s="13">
        <v>8</v>
      </c>
      <c r="G686" s="13" t="s">
        <v>2108</v>
      </c>
      <c r="H686" s="13" t="s">
        <v>2627</v>
      </c>
      <c r="I686" s="13">
        <v>1</v>
      </c>
      <c r="J686" s="13" t="s">
        <v>2651</v>
      </c>
      <c r="K686" s="30">
        <v>1599</v>
      </c>
      <c r="L686" s="30">
        <v>669</v>
      </c>
      <c r="M686" s="13">
        <v>1</v>
      </c>
      <c r="N686" s="13" t="s">
        <v>2651</v>
      </c>
      <c r="O686" s="30">
        <v>13619</v>
      </c>
      <c r="P686" s="30">
        <v>13654</v>
      </c>
      <c r="Q686" s="13">
        <v>1</v>
      </c>
      <c r="R686" s="13" t="s">
        <v>2652</v>
      </c>
      <c r="S686" s="30">
        <v>178</v>
      </c>
      <c r="T686" s="30">
        <v>22500</v>
      </c>
      <c r="U686" s="30">
        <v>1300</v>
      </c>
      <c r="V686" s="30">
        <v>238971</v>
      </c>
      <c r="W686">
        <f t="shared" si="50"/>
        <v>1</v>
      </c>
      <c r="X686" t="b">
        <f t="shared" si="51"/>
        <v>0</v>
      </c>
      <c r="Y686" t="b">
        <f t="shared" si="52"/>
        <v>0</v>
      </c>
      <c r="Z686" t="b">
        <f t="shared" si="53"/>
        <v>0</v>
      </c>
      <c r="AA686" t="b">
        <f t="shared" si="54"/>
        <v>0</v>
      </c>
    </row>
    <row r="687" spans="1:27" ht="27.6" thickBot="1">
      <c r="A687" s="13" t="s">
        <v>2653</v>
      </c>
      <c r="B687" s="13" t="s">
        <v>1166</v>
      </c>
      <c r="C687" s="13" t="s">
        <v>2632</v>
      </c>
      <c r="D687" s="13">
        <v>1</v>
      </c>
      <c r="E687" s="30" t="s">
        <v>1166</v>
      </c>
      <c r="F687" s="13">
        <v>1</v>
      </c>
      <c r="G687" s="13" t="s">
        <v>2370</v>
      </c>
      <c r="H687" s="13" t="s">
        <v>2627</v>
      </c>
      <c r="I687" s="13">
        <v>1</v>
      </c>
      <c r="J687" s="13" t="s">
        <v>2654</v>
      </c>
      <c r="K687" s="30">
        <v>1248</v>
      </c>
      <c r="L687" s="30">
        <v>793</v>
      </c>
      <c r="M687" s="13">
        <v>1</v>
      </c>
      <c r="N687" s="13" t="s">
        <v>2655</v>
      </c>
      <c r="O687" s="30">
        <v>10523</v>
      </c>
      <c r="P687" s="30">
        <v>11</v>
      </c>
      <c r="Q687" s="13">
        <v>1</v>
      </c>
      <c r="R687" s="13" t="s">
        <v>2656</v>
      </c>
      <c r="S687" s="30">
        <v>625</v>
      </c>
      <c r="T687" s="30">
        <v>17000</v>
      </c>
      <c r="U687" s="30">
        <v>5700</v>
      </c>
      <c r="V687" s="30">
        <v>431511</v>
      </c>
      <c r="W687">
        <f t="shared" si="50"/>
        <v>1</v>
      </c>
      <c r="X687" t="b">
        <f t="shared" si="51"/>
        <v>0</v>
      </c>
      <c r="Y687" t="b">
        <f t="shared" si="52"/>
        <v>0</v>
      </c>
      <c r="Z687" t="b">
        <f t="shared" si="53"/>
        <v>0</v>
      </c>
      <c r="AA687" t="b">
        <f t="shared" si="54"/>
        <v>0</v>
      </c>
    </row>
    <row r="688" spans="1:27" ht="27.6" thickBot="1">
      <c r="A688" s="13" t="s">
        <v>2657</v>
      </c>
      <c r="B688" s="13" t="s">
        <v>1166</v>
      </c>
      <c r="C688" s="13" t="s">
        <v>2632</v>
      </c>
      <c r="D688" s="13">
        <v>1</v>
      </c>
      <c r="E688" s="30" t="s">
        <v>1166</v>
      </c>
      <c r="F688" s="13">
        <v>11</v>
      </c>
      <c r="G688" s="13" t="s">
        <v>2658</v>
      </c>
      <c r="H688" s="13" t="s">
        <v>2659</v>
      </c>
      <c r="I688" s="13">
        <v>1</v>
      </c>
      <c r="J688" s="13" t="s">
        <v>2660</v>
      </c>
      <c r="K688" s="30">
        <v>2752</v>
      </c>
      <c r="L688" s="30">
        <v>134000</v>
      </c>
      <c r="M688" s="13">
        <v>1</v>
      </c>
      <c r="N688" s="13" t="s">
        <v>2660</v>
      </c>
      <c r="O688" s="30">
        <v>1679065</v>
      </c>
      <c r="P688" s="30">
        <v>1629780</v>
      </c>
      <c r="Q688" s="13">
        <v>1</v>
      </c>
      <c r="R688" s="13" t="s">
        <v>2661</v>
      </c>
      <c r="S688" s="30">
        <v>819</v>
      </c>
      <c r="T688" s="30">
        <v>260000</v>
      </c>
      <c r="U688" s="30">
        <v>6500000</v>
      </c>
      <c r="V688" s="30">
        <v>1739406685</v>
      </c>
      <c r="W688">
        <f t="shared" si="50"/>
        <v>1</v>
      </c>
      <c r="X688" t="b">
        <f t="shared" si="51"/>
        <v>0</v>
      </c>
      <c r="Y688" t="b">
        <f t="shared" si="52"/>
        <v>1</v>
      </c>
      <c r="Z688" t="b">
        <f t="shared" si="53"/>
        <v>0</v>
      </c>
      <c r="AA688" t="b">
        <f t="shared" si="54"/>
        <v>1</v>
      </c>
    </row>
    <row r="689" spans="1:27" ht="27.6" thickBot="1">
      <c r="A689" s="13" t="s">
        <v>1908</v>
      </c>
      <c r="B689" s="13">
        <v>49</v>
      </c>
      <c r="C689" s="13" t="s">
        <v>2626</v>
      </c>
      <c r="D689" s="13">
        <v>1</v>
      </c>
      <c r="E689" s="30" t="s">
        <v>1166</v>
      </c>
      <c r="F689" s="13">
        <v>9</v>
      </c>
      <c r="G689" s="13" t="s">
        <v>2662</v>
      </c>
      <c r="H689" s="13" t="s">
        <v>2627</v>
      </c>
      <c r="I689" s="13">
        <v>1</v>
      </c>
      <c r="J689" s="13" t="s">
        <v>2663</v>
      </c>
      <c r="K689" s="30">
        <v>1001</v>
      </c>
      <c r="L689" s="30">
        <v>1404</v>
      </c>
      <c r="M689" s="13">
        <v>1</v>
      </c>
      <c r="N689" s="13" t="s">
        <v>2664</v>
      </c>
      <c r="O689" s="30">
        <v>3374</v>
      </c>
      <c r="P689" s="30">
        <v>3492</v>
      </c>
      <c r="Q689" s="13">
        <v>1</v>
      </c>
      <c r="R689" s="13" t="s">
        <v>1911</v>
      </c>
      <c r="S689" s="30">
        <v>422</v>
      </c>
      <c r="T689" s="30">
        <v>4080</v>
      </c>
      <c r="U689" s="30">
        <v>5228</v>
      </c>
      <c r="V689" s="30">
        <v>1048981</v>
      </c>
      <c r="W689">
        <f t="shared" si="50"/>
        <v>1</v>
      </c>
      <c r="X689" t="b">
        <f t="shared" si="51"/>
        <v>0</v>
      </c>
      <c r="Y689" t="b">
        <f t="shared" si="52"/>
        <v>0</v>
      </c>
      <c r="Z689" t="b">
        <f t="shared" si="53"/>
        <v>0</v>
      </c>
      <c r="AA689" t="b">
        <f t="shared" si="54"/>
        <v>0</v>
      </c>
    </row>
    <row r="690" spans="1:27" ht="27.6" thickBot="1">
      <c r="A690" s="13" t="s">
        <v>2008</v>
      </c>
      <c r="B690" s="13">
        <v>61</v>
      </c>
      <c r="C690" s="13" t="s">
        <v>2626</v>
      </c>
      <c r="D690" s="13">
        <v>1</v>
      </c>
      <c r="E690" s="30" t="s">
        <v>1166</v>
      </c>
      <c r="F690" s="13">
        <v>51</v>
      </c>
      <c r="G690" s="13" t="s">
        <v>2665</v>
      </c>
      <c r="H690" s="13" t="s">
        <v>2627</v>
      </c>
      <c r="I690" s="13">
        <v>1</v>
      </c>
      <c r="J690" s="13" t="s">
        <v>2666</v>
      </c>
      <c r="K690" s="30">
        <v>614</v>
      </c>
      <c r="L690" s="30">
        <v>202000</v>
      </c>
      <c r="M690" s="13">
        <v>1</v>
      </c>
      <c r="N690" s="13" t="s">
        <v>2667</v>
      </c>
      <c r="O690" s="30">
        <v>2227867</v>
      </c>
      <c r="P690" s="30">
        <v>2144750</v>
      </c>
      <c r="Q690" s="13">
        <v>1</v>
      </c>
      <c r="R690" s="13" t="s">
        <v>2010</v>
      </c>
      <c r="S690" s="30">
        <v>153</v>
      </c>
      <c r="T690" s="30">
        <v>323000</v>
      </c>
      <c r="U690" s="33">
        <v>0</v>
      </c>
      <c r="V690" s="33">
        <v>0</v>
      </c>
      <c r="W690">
        <f t="shared" si="50"/>
        <v>1</v>
      </c>
      <c r="X690" t="b">
        <f t="shared" si="51"/>
        <v>1</v>
      </c>
      <c r="Y690" t="b">
        <f t="shared" si="52"/>
        <v>1</v>
      </c>
      <c r="Z690" t="b">
        <f t="shared" si="53"/>
        <v>0</v>
      </c>
      <c r="AA690" t="b">
        <f t="shared" si="54"/>
        <v>0</v>
      </c>
    </row>
    <row r="691" spans="1:27" ht="27.6" thickBot="1">
      <c r="A691" s="13" t="s">
        <v>2668</v>
      </c>
      <c r="B691" s="13" t="s">
        <v>1166</v>
      </c>
      <c r="C691" s="13" t="s">
        <v>2632</v>
      </c>
      <c r="D691" s="13">
        <v>1</v>
      </c>
      <c r="E691" s="30" t="s">
        <v>1166</v>
      </c>
      <c r="F691" s="13">
        <v>6</v>
      </c>
      <c r="G691" s="13" t="s">
        <v>2669</v>
      </c>
      <c r="H691" s="13" t="s">
        <v>1159</v>
      </c>
      <c r="I691" s="13">
        <v>1</v>
      </c>
      <c r="J691" s="13" t="s">
        <v>2670</v>
      </c>
      <c r="K691" s="30">
        <v>2740</v>
      </c>
      <c r="L691" s="30">
        <v>90000</v>
      </c>
      <c r="M691" s="13">
        <v>1</v>
      </c>
      <c r="N691" s="13" t="s">
        <v>2671</v>
      </c>
      <c r="O691" s="30">
        <v>1485700</v>
      </c>
      <c r="P691" s="30">
        <v>1453187</v>
      </c>
      <c r="Q691" s="13">
        <v>1</v>
      </c>
      <c r="R691" s="13" t="s">
        <v>2672</v>
      </c>
      <c r="S691" s="30">
        <v>53</v>
      </c>
      <c r="T691" s="30">
        <v>5978</v>
      </c>
      <c r="U691" s="30">
        <v>4338437</v>
      </c>
      <c r="V691" s="30">
        <v>961098673</v>
      </c>
      <c r="W691">
        <f t="shared" si="50"/>
        <v>1</v>
      </c>
      <c r="X691" t="b">
        <f t="shared" si="51"/>
        <v>0</v>
      </c>
      <c r="Y691" t="b">
        <f t="shared" si="52"/>
        <v>1</v>
      </c>
      <c r="Z691" t="b">
        <f t="shared" si="53"/>
        <v>0</v>
      </c>
      <c r="AA691" t="b">
        <f t="shared" si="54"/>
        <v>1</v>
      </c>
    </row>
    <row r="692" spans="1:27" ht="27.6" thickBot="1">
      <c r="A692" s="13" t="s">
        <v>2673</v>
      </c>
      <c r="B692" s="13">
        <v>41</v>
      </c>
      <c r="C692" s="13" t="s">
        <v>2632</v>
      </c>
      <c r="D692" s="13">
        <v>1</v>
      </c>
      <c r="E692" s="30" t="s">
        <v>1166</v>
      </c>
      <c r="F692" s="13">
        <v>27</v>
      </c>
      <c r="G692" s="13" t="s">
        <v>2674</v>
      </c>
      <c r="H692" s="13" t="s">
        <v>2627</v>
      </c>
      <c r="I692" s="13">
        <v>1</v>
      </c>
      <c r="J692" s="13" t="s">
        <v>2675</v>
      </c>
      <c r="K692" s="30">
        <v>1444</v>
      </c>
      <c r="L692" s="30">
        <v>2629</v>
      </c>
      <c r="M692" s="13">
        <v>1</v>
      </c>
      <c r="N692" s="13" t="s">
        <v>2676</v>
      </c>
      <c r="O692" s="30">
        <v>4734</v>
      </c>
      <c r="P692" s="30">
        <v>4697</v>
      </c>
      <c r="Q692" s="13">
        <v>1</v>
      </c>
      <c r="R692" s="13" t="s">
        <v>2677</v>
      </c>
      <c r="S692" s="30">
        <v>511</v>
      </c>
      <c r="T692" s="30">
        <v>91500</v>
      </c>
      <c r="U692" s="30">
        <v>781</v>
      </c>
      <c r="V692" s="30">
        <v>395292</v>
      </c>
      <c r="W692">
        <f t="shared" si="50"/>
        <v>1</v>
      </c>
      <c r="X692" t="b">
        <f t="shared" si="51"/>
        <v>0</v>
      </c>
      <c r="Y692" t="b">
        <f t="shared" si="52"/>
        <v>0</v>
      </c>
      <c r="Z692" t="b">
        <f t="shared" si="53"/>
        <v>0</v>
      </c>
      <c r="AA692" t="b">
        <f t="shared" si="54"/>
        <v>0</v>
      </c>
    </row>
    <row r="693" spans="1:27" ht="27.6" thickBot="1">
      <c r="A693" s="13" t="s">
        <v>2678</v>
      </c>
      <c r="B693" s="13" t="s">
        <v>1166</v>
      </c>
      <c r="C693" s="13" t="s">
        <v>2632</v>
      </c>
      <c r="D693" s="13">
        <v>1</v>
      </c>
      <c r="E693" s="30" t="s">
        <v>1166</v>
      </c>
      <c r="F693" s="13">
        <v>1</v>
      </c>
      <c r="G693" s="13" t="s">
        <v>2679</v>
      </c>
      <c r="H693" s="13" t="s">
        <v>2627</v>
      </c>
      <c r="I693" s="13">
        <v>1</v>
      </c>
      <c r="J693" s="13" t="s">
        <v>2680</v>
      </c>
      <c r="K693" s="30">
        <v>32</v>
      </c>
      <c r="L693" s="30">
        <v>62</v>
      </c>
      <c r="M693" s="13">
        <v>1</v>
      </c>
      <c r="N693" s="13" t="s">
        <v>2680</v>
      </c>
      <c r="O693" s="30">
        <v>48937</v>
      </c>
      <c r="P693" s="30">
        <v>49111</v>
      </c>
      <c r="Q693" s="13">
        <v>1</v>
      </c>
      <c r="R693" s="13" t="s">
        <v>2681</v>
      </c>
      <c r="S693" s="30">
        <v>191</v>
      </c>
      <c r="T693" s="30">
        <v>5026</v>
      </c>
      <c r="U693" s="30">
        <v>1000</v>
      </c>
      <c r="V693" s="30">
        <v>180125</v>
      </c>
      <c r="W693">
        <f t="shared" si="50"/>
        <v>1</v>
      </c>
      <c r="X693" t="b">
        <f t="shared" si="51"/>
        <v>0</v>
      </c>
      <c r="Y693" t="b">
        <f t="shared" si="52"/>
        <v>0</v>
      </c>
      <c r="Z693" t="b">
        <f t="shared" si="53"/>
        <v>0</v>
      </c>
      <c r="AA693" t="b">
        <f t="shared" si="54"/>
        <v>0</v>
      </c>
    </row>
    <row r="694" spans="1:27" ht="27.6" thickBot="1">
      <c r="A694" s="13" t="s">
        <v>2682</v>
      </c>
      <c r="B694" s="13">
        <v>33</v>
      </c>
      <c r="C694" s="13" t="s">
        <v>2632</v>
      </c>
      <c r="D694" s="13">
        <v>1</v>
      </c>
      <c r="E694" s="30" t="s">
        <v>1166</v>
      </c>
      <c r="F694" s="13">
        <v>15</v>
      </c>
      <c r="G694" s="13" t="s">
        <v>1159</v>
      </c>
      <c r="H694" s="13" t="s">
        <v>2335</v>
      </c>
      <c r="I694" s="13">
        <v>1</v>
      </c>
      <c r="J694" s="13" t="s">
        <v>2683</v>
      </c>
      <c r="K694" s="30">
        <v>18300</v>
      </c>
      <c r="L694" s="30">
        <v>16300</v>
      </c>
      <c r="M694" s="13">
        <v>1</v>
      </c>
      <c r="N694" s="13" t="s">
        <v>2684</v>
      </c>
      <c r="O694" s="30">
        <v>328550</v>
      </c>
      <c r="P694" s="30">
        <v>325865</v>
      </c>
      <c r="Q694" s="13">
        <v>1</v>
      </c>
      <c r="R694" s="13" t="s">
        <v>2685</v>
      </c>
      <c r="S694" s="30">
        <v>1898</v>
      </c>
      <c r="T694" s="30">
        <v>109000</v>
      </c>
      <c r="U694" s="30">
        <v>323000</v>
      </c>
      <c r="V694" s="30">
        <v>42905161</v>
      </c>
      <c r="W694">
        <f t="shared" si="50"/>
        <v>1</v>
      </c>
      <c r="X694" t="b">
        <f t="shared" si="51"/>
        <v>0</v>
      </c>
      <c r="Y694" t="b">
        <f t="shared" si="52"/>
        <v>0</v>
      </c>
      <c r="Z694" t="b">
        <f t="shared" si="53"/>
        <v>0</v>
      </c>
      <c r="AA694" t="b">
        <f t="shared" si="54"/>
        <v>0</v>
      </c>
    </row>
    <row r="695" spans="1:27" ht="27.6" thickBot="1">
      <c r="A695" s="13" t="s">
        <v>2686</v>
      </c>
      <c r="B695" s="13">
        <v>30</v>
      </c>
      <c r="C695" s="13" t="s">
        <v>2632</v>
      </c>
      <c r="D695" s="13">
        <v>1</v>
      </c>
      <c r="E695" s="30" t="s">
        <v>1166</v>
      </c>
      <c r="F695" s="13">
        <v>3</v>
      </c>
      <c r="G695" s="13" t="s">
        <v>1155</v>
      </c>
      <c r="H695" s="13" t="s">
        <v>2627</v>
      </c>
      <c r="I695" s="13">
        <v>1</v>
      </c>
      <c r="J695" s="13" t="s">
        <v>2687</v>
      </c>
      <c r="K695" s="30">
        <v>4018</v>
      </c>
      <c r="L695" s="30">
        <v>16200</v>
      </c>
      <c r="M695" s="13">
        <v>1</v>
      </c>
      <c r="N695" s="13" t="s">
        <v>2688</v>
      </c>
      <c r="O695" s="30">
        <v>35034</v>
      </c>
      <c r="P695" s="30">
        <v>35616</v>
      </c>
      <c r="Q695" s="13">
        <v>1</v>
      </c>
      <c r="R695" s="13" t="s">
        <v>2689</v>
      </c>
      <c r="S695" s="30">
        <v>1029</v>
      </c>
      <c r="T695" s="30">
        <v>108000</v>
      </c>
      <c r="U695" s="30">
        <v>5883</v>
      </c>
      <c r="V695" s="30">
        <v>533657</v>
      </c>
      <c r="W695">
        <f t="shared" si="50"/>
        <v>1</v>
      </c>
      <c r="X695" t="b">
        <f t="shared" si="51"/>
        <v>0</v>
      </c>
      <c r="Y695" t="b">
        <f t="shared" si="52"/>
        <v>0</v>
      </c>
      <c r="Z695" t="b">
        <f t="shared" si="53"/>
        <v>0</v>
      </c>
      <c r="AA695" t="b">
        <f t="shared" si="54"/>
        <v>0</v>
      </c>
    </row>
    <row r="696" spans="1:27" ht="27.6" thickBot="1">
      <c r="A696" s="13" t="s">
        <v>2690</v>
      </c>
      <c r="B696" s="13" t="s">
        <v>1166</v>
      </c>
      <c r="C696" s="13" t="s">
        <v>2632</v>
      </c>
      <c r="D696" s="13">
        <v>1</v>
      </c>
      <c r="E696" s="30" t="s">
        <v>1166</v>
      </c>
      <c r="F696" s="13">
        <v>2</v>
      </c>
      <c r="G696" s="13" t="s">
        <v>1283</v>
      </c>
      <c r="H696" s="13" t="s">
        <v>2691</v>
      </c>
      <c r="I696" s="13">
        <v>1</v>
      </c>
      <c r="J696" s="13" t="s">
        <v>2692</v>
      </c>
      <c r="K696" s="30">
        <v>6827</v>
      </c>
      <c r="L696" s="30">
        <v>44000</v>
      </c>
      <c r="M696" s="13">
        <v>1</v>
      </c>
      <c r="N696" s="13" t="s">
        <v>2693</v>
      </c>
      <c r="O696" s="30">
        <v>173870</v>
      </c>
      <c r="P696" s="30">
        <v>174995</v>
      </c>
      <c r="Q696" s="13">
        <v>1</v>
      </c>
      <c r="R696" s="13" t="s">
        <v>2694</v>
      </c>
      <c r="S696" s="30">
        <v>1282</v>
      </c>
      <c r="T696" s="30">
        <v>139000</v>
      </c>
      <c r="U696" s="30">
        <v>39000</v>
      </c>
      <c r="V696" s="30">
        <v>19919780</v>
      </c>
      <c r="W696">
        <f t="shared" si="50"/>
        <v>1</v>
      </c>
      <c r="X696" t="b">
        <f t="shared" si="51"/>
        <v>0</v>
      </c>
      <c r="Y696" t="b">
        <f t="shared" si="52"/>
        <v>0</v>
      </c>
      <c r="Z696" t="b">
        <f t="shared" si="53"/>
        <v>0</v>
      </c>
      <c r="AA696" t="b">
        <f t="shared" si="54"/>
        <v>0</v>
      </c>
    </row>
    <row r="697" spans="1:27" ht="27.6" thickBot="1">
      <c r="A697" s="13" t="s">
        <v>1991</v>
      </c>
      <c r="B697" s="13">
        <v>37</v>
      </c>
      <c r="C697" s="13" t="s">
        <v>2626</v>
      </c>
      <c r="D697" s="13">
        <v>1</v>
      </c>
      <c r="E697" s="30" t="s">
        <v>1166</v>
      </c>
      <c r="F697" s="13">
        <v>34</v>
      </c>
      <c r="G697" s="13" t="s">
        <v>1159</v>
      </c>
      <c r="H697" s="13" t="s">
        <v>732</v>
      </c>
      <c r="I697" s="13">
        <v>1</v>
      </c>
      <c r="J697" s="13" t="s">
        <v>2695</v>
      </c>
      <c r="K697" s="30">
        <v>11400</v>
      </c>
      <c r="L697" s="30">
        <v>5329</v>
      </c>
      <c r="M697" s="13">
        <v>1</v>
      </c>
      <c r="N697" s="13" t="s">
        <v>2696</v>
      </c>
      <c r="O697" s="30">
        <v>45584</v>
      </c>
      <c r="P697" s="30">
        <v>45864</v>
      </c>
      <c r="Q697" s="13">
        <v>1</v>
      </c>
      <c r="R697" s="13" t="s">
        <v>1994</v>
      </c>
      <c r="S697" s="30">
        <v>982</v>
      </c>
      <c r="T697" s="30">
        <v>10500</v>
      </c>
      <c r="U697" s="30">
        <v>578</v>
      </c>
      <c r="V697" s="30">
        <v>138366</v>
      </c>
      <c r="W697">
        <f t="shared" si="50"/>
        <v>1</v>
      </c>
      <c r="X697" t="b">
        <f t="shared" si="51"/>
        <v>0</v>
      </c>
      <c r="Y697" t="b">
        <f t="shared" si="52"/>
        <v>0</v>
      </c>
      <c r="Z697" t="b">
        <f t="shared" si="53"/>
        <v>0</v>
      </c>
      <c r="AA697" t="b">
        <f t="shared" si="54"/>
        <v>0</v>
      </c>
    </row>
    <row r="698" spans="1:27" ht="27.6" thickBot="1">
      <c r="A698" s="13" t="s">
        <v>2697</v>
      </c>
      <c r="B698" s="13" t="s">
        <v>1166</v>
      </c>
      <c r="C698" s="13" t="s">
        <v>2632</v>
      </c>
      <c r="D698" s="13">
        <v>1</v>
      </c>
      <c r="E698" s="30" t="s">
        <v>1166</v>
      </c>
      <c r="F698" s="13">
        <v>1</v>
      </c>
      <c r="G698" s="13" t="s">
        <v>2335</v>
      </c>
      <c r="H698" s="13" t="s">
        <v>2627</v>
      </c>
      <c r="I698" s="13">
        <v>1</v>
      </c>
      <c r="J698" s="13" t="s">
        <v>2698</v>
      </c>
      <c r="K698" s="30">
        <v>40800</v>
      </c>
      <c r="L698" s="30">
        <v>74800</v>
      </c>
      <c r="M698" s="13">
        <v>1</v>
      </c>
      <c r="N698" s="13" t="s">
        <v>2699</v>
      </c>
      <c r="O698" s="30">
        <v>134340</v>
      </c>
      <c r="P698" s="30">
        <v>134318</v>
      </c>
      <c r="Q698" s="13">
        <v>1</v>
      </c>
      <c r="R698" s="13" t="s">
        <v>2700</v>
      </c>
      <c r="S698" s="30">
        <v>2240</v>
      </c>
      <c r="T698" s="30">
        <v>106000</v>
      </c>
      <c r="U698" s="30">
        <v>5500</v>
      </c>
      <c r="V698" s="30">
        <v>802164</v>
      </c>
      <c r="W698">
        <f t="shared" si="50"/>
        <v>1</v>
      </c>
      <c r="X698" t="b">
        <f t="shared" si="51"/>
        <v>0</v>
      </c>
      <c r="Y698" t="b">
        <f t="shared" si="52"/>
        <v>0</v>
      </c>
      <c r="Z698" t="b">
        <f t="shared" si="53"/>
        <v>0</v>
      </c>
      <c r="AA698" t="b">
        <f t="shared" si="54"/>
        <v>0</v>
      </c>
    </row>
    <row r="699" spans="1:27" ht="27.6" thickBot="1">
      <c r="A699" s="13" t="s">
        <v>2701</v>
      </c>
      <c r="B699" s="13" t="s">
        <v>1166</v>
      </c>
      <c r="C699" s="13" t="s">
        <v>2632</v>
      </c>
      <c r="D699" s="13">
        <v>1</v>
      </c>
      <c r="E699" s="30" t="s">
        <v>1166</v>
      </c>
      <c r="F699" s="13">
        <v>5</v>
      </c>
      <c r="G699" s="13" t="s">
        <v>2370</v>
      </c>
      <c r="H699" s="13" t="s">
        <v>725</v>
      </c>
      <c r="I699" s="13">
        <v>1</v>
      </c>
      <c r="J699" s="13" t="s">
        <v>2702</v>
      </c>
      <c r="K699" s="30">
        <v>5367</v>
      </c>
      <c r="L699" s="30">
        <v>4181</v>
      </c>
      <c r="M699" s="13">
        <v>1</v>
      </c>
      <c r="N699" s="13" t="s">
        <v>2703</v>
      </c>
      <c r="O699" s="30">
        <v>23755</v>
      </c>
      <c r="P699" s="30">
        <v>23866</v>
      </c>
      <c r="Q699" s="13">
        <v>1</v>
      </c>
      <c r="R699" s="13" t="s">
        <v>2704</v>
      </c>
      <c r="S699" s="30">
        <v>559</v>
      </c>
      <c r="T699" s="30">
        <v>12200</v>
      </c>
      <c r="U699" s="30">
        <v>7500</v>
      </c>
      <c r="V699" s="30">
        <v>1847691</v>
      </c>
      <c r="W699">
        <f t="shared" si="50"/>
        <v>1</v>
      </c>
      <c r="X699" t="b">
        <f t="shared" si="51"/>
        <v>0</v>
      </c>
      <c r="Y699" t="b">
        <f t="shared" si="52"/>
        <v>0</v>
      </c>
      <c r="Z699" t="b">
        <f t="shared" si="53"/>
        <v>0</v>
      </c>
      <c r="AA699" t="b">
        <f t="shared" si="54"/>
        <v>0</v>
      </c>
    </row>
    <row r="700" spans="1:27" ht="27.6" thickBot="1">
      <c r="A700" s="13" t="s">
        <v>1928</v>
      </c>
      <c r="B700" s="13">
        <v>53</v>
      </c>
      <c r="C700" s="13" t="s">
        <v>2626</v>
      </c>
      <c r="D700" s="13">
        <v>1</v>
      </c>
      <c r="E700" s="30" t="s">
        <v>1166</v>
      </c>
      <c r="F700" s="13">
        <v>26</v>
      </c>
      <c r="G700" s="13" t="s">
        <v>1159</v>
      </c>
      <c r="H700" s="13" t="s">
        <v>1301</v>
      </c>
      <c r="I700" s="13">
        <v>1</v>
      </c>
      <c r="J700" s="13" t="s">
        <v>2705</v>
      </c>
      <c r="K700" s="30">
        <v>1821</v>
      </c>
      <c r="L700" s="30">
        <v>4849</v>
      </c>
      <c r="M700" s="13">
        <v>1</v>
      </c>
      <c r="N700" s="13" t="s">
        <v>2706</v>
      </c>
      <c r="O700" s="30">
        <v>38669</v>
      </c>
      <c r="P700" s="30">
        <v>38509</v>
      </c>
      <c r="Q700" s="13">
        <v>1</v>
      </c>
      <c r="R700" s="13" t="s">
        <v>1929</v>
      </c>
      <c r="S700" s="30">
        <v>249</v>
      </c>
      <c r="T700" s="30">
        <v>6940</v>
      </c>
      <c r="U700" s="30">
        <v>225000</v>
      </c>
      <c r="V700" s="30">
        <v>89935</v>
      </c>
      <c r="W700">
        <f t="shared" si="50"/>
        <v>1</v>
      </c>
      <c r="X700" t="b">
        <f t="shared" si="51"/>
        <v>0</v>
      </c>
      <c r="Y700" t="b">
        <f t="shared" si="52"/>
        <v>0</v>
      </c>
      <c r="Z700" t="b">
        <f t="shared" si="53"/>
        <v>0</v>
      </c>
      <c r="AA700" t="b">
        <f t="shared" si="54"/>
        <v>0</v>
      </c>
    </row>
    <row r="701" spans="1:27" ht="27.6" thickBot="1">
      <c r="A701" s="13" t="s">
        <v>277</v>
      </c>
      <c r="B701" s="13">
        <v>58</v>
      </c>
      <c r="C701" s="13" t="s">
        <v>2632</v>
      </c>
      <c r="D701" s="13">
        <v>1</v>
      </c>
      <c r="E701" s="30" t="s">
        <v>1166</v>
      </c>
      <c r="F701" s="13">
        <v>43</v>
      </c>
      <c r="G701" s="13" t="s">
        <v>2108</v>
      </c>
      <c r="H701" s="13" t="s">
        <v>1159</v>
      </c>
      <c r="I701" s="13">
        <v>1</v>
      </c>
      <c r="J701" s="13" t="s">
        <v>2707</v>
      </c>
      <c r="K701" s="30">
        <v>6178</v>
      </c>
      <c r="L701" s="30">
        <v>29200</v>
      </c>
      <c r="M701" s="13">
        <v>1</v>
      </c>
      <c r="N701" s="13" t="s">
        <v>2708</v>
      </c>
      <c r="O701" s="30">
        <v>118310</v>
      </c>
      <c r="P701" s="30">
        <v>114746</v>
      </c>
      <c r="Q701" s="13">
        <v>0</v>
      </c>
      <c r="R701" s="15"/>
      <c r="S701" s="33">
        <v>0</v>
      </c>
      <c r="T701" s="33">
        <v>0</v>
      </c>
      <c r="U701" s="30">
        <v>1500</v>
      </c>
      <c r="V701" s="30">
        <v>425578</v>
      </c>
      <c r="W701">
        <f t="shared" si="50"/>
        <v>1</v>
      </c>
      <c r="X701" t="b">
        <f t="shared" si="51"/>
        <v>0</v>
      </c>
      <c r="Y701" t="b">
        <f t="shared" si="52"/>
        <v>0</v>
      </c>
      <c r="Z701" t="b">
        <f t="shared" si="53"/>
        <v>0</v>
      </c>
      <c r="AA701" t="b">
        <f t="shared" si="54"/>
        <v>0</v>
      </c>
    </row>
    <row r="702" spans="1:27" ht="27.6" thickBot="1">
      <c r="A702" s="13" t="s">
        <v>2709</v>
      </c>
      <c r="B702" s="13" t="s">
        <v>1166</v>
      </c>
      <c r="C702" s="13" t="s">
        <v>2632</v>
      </c>
      <c r="D702" s="13">
        <v>1</v>
      </c>
      <c r="E702" s="30" t="s">
        <v>1166</v>
      </c>
      <c r="F702" s="13">
        <v>2</v>
      </c>
      <c r="G702" s="13" t="s">
        <v>725</v>
      </c>
      <c r="H702" s="13" t="s">
        <v>2627</v>
      </c>
      <c r="I702" s="13">
        <v>1</v>
      </c>
      <c r="J702" s="13" t="s">
        <v>2710</v>
      </c>
      <c r="K702" s="30">
        <v>742</v>
      </c>
      <c r="L702" s="30">
        <v>730</v>
      </c>
      <c r="M702" s="13">
        <v>1</v>
      </c>
      <c r="N702" s="13" t="s">
        <v>2711</v>
      </c>
      <c r="O702" s="30">
        <v>7866</v>
      </c>
      <c r="P702" s="30">
        <v>7921</v>
      </c>
      <c r="Q702" s="13">
        <v>1</v>
      </c>
      <c r="R702" s="13" t="s">
        <v>2712</v>
      </c>
      <c r="S702" s="30">
        <v>512</v>
      </c>
      <c r="T702" s="30">
        <v>3108</v>
      </c>
      <c r="U702" s="30">
        <v>3400</v>
      </c>
      <c r="V702" s="30">
        <v>646353</v>
      </c>
      <c r="W702">
        <f t="shared" si="50"/>
        <v>1</v>
      </c>
      <c r="X702" t="b">
        <f t="shared" si="51"/>
        <v>0</v>
      </c>
      <c r="Y702" t="b">
        <f t="shared" si="52"/>
        <v>0</v>
      </c>
      <c r="Z702" t="b">
        <f t="shared" si="53"/>
        <v>0</v>
      </c>
      <c r="AA702" t="b">
        <f t="shared" si="54"/>
        <v>0</v>
      </c>
    </row>
    <row r="703" spans="1:27" ht="27.6" thickBot="1">
      <c r="A703" s="13" t="s">
        <v>2713</v>
      </c>
      <c r="B703" s="13" t="s">
        <v>1166</v>
      </c>
      <c r="C703" s="13" t="s">
        <v>2632</v>
      </c>
      <c r="D703" s="13">
        <v>1</v>
      </c>
      <c r="E703" s="30" t="s">
        <v>1166</v>
      </c>
      <c r="F703" s="13">
        <v>11</v>
      </c>
      <c r="G703" s="13" t="s">
        <v>1159</v>
      </c>
      <c r="H703" s="13" t="s">
        <v>2627</v>
      </c>
      <c r="I703" s="13">
        <v>1</v>
      </c>
      <c r="J703" s="13" t="s">
        <v>2714</v>
      </c>
      <c r="K703" s="30">
        <v>2989</v>
      </c>
      <c r="L703" s="30">
        <v>1769</v>
      </c>
      <c r="M703" s="13">
        <v>1</v>
      </c>
      <c r="N703" s="13" t="s">
        <v>2715</v>
      </c>
      <c r="O703" s="30">
        <v>3200</v>
      </c>
      <c r="P703" s="30">
        <v>3238</v>
      </c>
      <c r="Q703" s="13">
        <v>1</v>
      </c>
      <c r="R703" s="13" t="s">
        <v>2716</v>
      </c>
      <c r="S703" s="30">
        <v>1205</v>
      </c>
      <c r="T703" s="30">
        <v>2173</v>
      </c>
      <c r="U703" s="33">
        <v>0</v>
      </c>
      <c r="V703" s="30">
        <v>88070</v>
      </c>
      <c r="W703">
        <f t="shared" si="50"/>
        <v>1</v>
      </c>
      <c r="X703" t="b">
        <f t="shared" si="51"/>
        <v>0</v>
      </c>
      <c r="Y703" t="b">
        <f t="shared" si="52"/>
        <v>0</v>
      </c>
      <c r="Z703" t="b">
        <f t="shared" si="53"/>
        <v>0</v>
      </c>
      <c r="AA703" t="b">
        <f t="shared" si="54"/>
        <v>0</v>
      </c>
    </row>
    <row r="704" spans="1:27" ht="27.6" thickBot="1">
      <c r="A704" s="13" t="s">
        <v>2717</v>
      </c>
      <c r="B704" s="13">
        <v>49</v>
      </c>
      <c r="C704" s="13" t="s">
        <v>2632</v>
      </c>
      <c r="D704" s="13">
        <v>1</v>
      </c>
      <c r="E704" s="30" t="s">
        <v>1166</v>
      </c>
      <c r="F704" s="13">
        <v>6</v>
      </c>
      <c r="G704" s="13" t="s">
        <v>2108</v>
      </c>
      <c r="H704" s="13" t="s">
        <v>2627</v>
      </c>
      <c r="I704" s="13">
        <v>1</v>
      </c>
      <c r="J704" s="13" t="s">
        <v>2718</v>
      </c>
      <c r="K704" s="30">
        <v>8678</v>
      </c>
      <c r="L704" s="30">
        <v>100000</v>
      </c>
      <c r="M704" s="13">
        <v>1</v>
      </c>
      <c r="N704" s="13" t="s">
        <v>2718</v>
      </c>
      <c r="O704" s="30">
        <v>66205</v>
      </c>
      <c r="P704" s="30">
        <v>67061</v>
      </c>
      <c r="Q704" s="13">
        <v>1</v>
      </c>
      <c r="R704" s="13" t="s">
        <v>2719</v>
      </c>
      <c r="S704" s="30">
        <v>1347</v>
      </c>
      <c r="T704" s="30">
        <v>592000</v>
      </c>
      <c r="U704" s="30">
        <v>819</v>
      </c>
      <c r="V704" s="30">
        <v>180411</v>
      </c>
      <c r="W704">
        <f t="shared" si="50"/>
        <v>1</v>
      </c>
      <c r="X704" t="b">
        <f t="shared" si="51"/>
        <v>0</v>
      </c>
      <c r="Y704" t="b">
        <f t="shared" si="52"/>
        <v>0</v>
      </c>
      <c r="Z704" t="b">
        <f t="shared" si="53"/>
        <v>1</v>
      </c>
      <c r="AA704" t="b">
        <f t="shared" si="54"/>
        <v>0</v>
      </c>
    </row>
    <row r="705" spans="1:27" ht="27.6" thickBot="1">
      <c r="A705" s="13" t="s">
        <v>2720</v>
      </c>
      <c r="B705" s="13">
        <v>46</v>
      </c>
      <c r="C705" s="13" t="s">
        <v>2626</v>
      </c>
      <c r="D705" s="13">
        <v>1</v>
      </c>
      <c r="E705" s="30" t="s">
        <v>1166</v>
      </c>
      <c r="F705" s="13">
        <v>29</v>
      </c>
      <c r="G705" s="13" t="s">
        <v>1159</v>
      </c>
      <c r="H705" s="13" t="s">
        <v>2627</v>
      </c>
      <c r="I705" s="13">
        <v>1</v>
      </c>
      <c r="J705" s="13" t="s">
        <v>2721</v>
      </c>
      <c r="K705" s="30">
        <v>751</v>
      </c>
      <c r="L705" s="30">
        <v>19300</v>
      </c>
      <c r="M705" s="13">
        <v>1</v>
      </c>
      <c r="N705" s="13" t="s">
        <v>2722</v>
      </c>
      <c r="O705" s="30">
        <v>337238</v>
      </c>
      <c r="P705" s="30">
        <v>342145</v>
      </c>
      <c r="Q705" s="13">
        <v>1</v>
      </c>
      <c r="R705" s="13" t="s">
        <v>1913</v>
      </c>
      <c r="S705" s="30">
        <v>363</v>
      </c>
      <c r="T705" s="30">
        <v>72600</v>
      </c>
      <c r="U705" s="30">
        <v>11000</v>
      </c>
      <c r="V705" s="30">
        <v>1708159</v>
      </c>
      <c r="W705">
        <f t="shared" si="50"/>
        <v>1</v>
      </c>
      <c r="X705" t="b">
        <f t="shared" si="51"/>
        <v>0</v>
      </c>
      <c r="Y705" t="b">
        <f t="shared" si="52"/>
        <v>0</v>
      </c>
      <c r="Z705" t="b">
        <f t="shared" si="53"/>
        <v>0</v>
      </c>
      <c r="AA705" t="b">
        <f t="shared" si="54"/>
        <v>0</v>
      </c>
    </row>
    <row r="706" spans="1:27" ht="27.6" thickBot="1">
      <c r="A706" s="13" t="s">
        <v>1933</v>
      </c>
      <c r="B706" s="13">
        <v>49</v>
      </c>
      <c r="C706" s="13" t="s">
        <v>2626</v>
      </c>
      <c r="D706" s="13">
        <v>1</v>
      </c>
      <c r="E706" s="30" t="s">
        <v>1166</v>
      </c>
      <c r="F706" s="13">
        <v>43</v>
      </c>
      <c r="G706" s="13" t="s">
        <v>1159</v>
      </c>
      <c r="H706" s="13" t="s">
        <v>2627</v>
      </c>
      <c r="I706" s="13">
        <v>1</v>
      </c>
      <c r="J706" s="13" t="s">
        <v>2723</v>
      </c>
      <c r="K706" s="30">
        <v>239</v>
      </c>
      <c r="L706" s="30">
        <v>13600</v>
      </c>
      <c r="M706" s="13">
        <v>1</v>
      </c>
      <c r="N706" s="13" t="s">
        <v>2724</v>
      </c>
      <c r="O706" s="30">
        <v>137124</v>
      </c>
      <c r="P706" s="30">
        <v>135430</v>
      </c>
      <c r="Q706" s="13">
        <v>1</v>
      </c>
      <c r="R706" s="13" t="s">
        <v>1934</v>
      </c>
      <c r="S706" s="30">
        <v>98</v>
      </c>
      <c r="T706" s="30">
        <v>36500</v>
      </c>
      <c r="U706" s="30">
        <v>17000</v>
      </c>
      <c r="V706" s="30">
        <v>4255210</v>
      </c>
      <c r="W706">
        <f t="shared" si="50"/>
        <v>1</v>
      </c>
      <c r="X706" t="b">
        <f t="shared" si="51"/>
        <v>0</v>
      </c>
      <c r="Y706" t="b">
        <f t="shared" si="52"/>
        <v>0</v>
      </c>
      <c r="Z706" t="b">
        <f t="shared" si="53"/>
        <v>0</v>
      </c>
      <c r="AA706" t="b">
        <f t="shared" si="54"/>
        <v>0</v>
      </c>
    </row>
    <row r="707" spans="1:27" ht="27.6" thickBot="1">
      <c r="A707" s="13" t="s">
        <v>1947</v>
      </c>
      <c r="B707" s="13">
        <v>32</v>
      </c>
      <c r="C707" s="13" t="s">
        <v>2626</v>
      </c>
      <c r="D707" s="13">
        <v>1</v>
      </c>
      <c r="E707" s="30" t="s">
        <v>1166</v>
      </c>
      <c r="F707" s="13">
        <v>6</v>
      </c>
      <c r="G707" s="13" t="s">
        <v>1159</v>
      </c>
      <c r="H707" s="13" t="s">
        <v>2627</v>
      </c>
      <c r="I707" s="13">
        <v>1</v>
      </c>
      <c r="J707" s="13" t="s">
        <v>2725</v>
      </c>
      <c r="K707" s="30">
        <v>20200</v>
      </c>
      <c r="L707" s="30">
        <v>21000</v>
      </c>
      <c r="M707" s="13">
        <v>1</v>
      </c>
      <c r="N707" s="13" t="s">
        <v>2726</v>
      </c>
      <c r="O707" s="30">
        <v>8469</v>
      </c>
      <c r="P707" s="30">
        <v>8818</v>
      </c>
      <c r="Q707" s="13">
        <v>1</v>
      </c>
      <c r="R707" s="13" t="s">
        <v>1950</v>
      </c>
      <c r="S707" s="30">
        <v>861</v>
      </c>
      <c r="T707" s="30">
        <v>7485</v>
      </c>
      <c r="U707" s="30">
        <v>1000</v>
      </c>
      <c r="V707" s="30">
        <v>341779</v>
      </c>
      <c r="W707">
        <f t="shared" ref="W707:W726" si="55">IF(U707&lt;&gt;"",1,0)</f>
        <v>1</v>
      </c>
      <c r="X707" t="b">
        <f t="shared" ref="X707:X726" si="56">IF(L707&gt;=$AD$4,TRUE,FALSE)</f>
        <v>0</v>
      </c>
      <c r="Y707" t="b">
        <f t="shared" ref="Y707:Y726" si="57">IF(P707&gt;=$AD$5,TRUE,FALSE)</f>
        <v>0</v>
      </c>
      <c r="Z707" t="b">
        <f t="shared" ref="Z707:Z726" si="58">IF(T707&gt;=$AD$6,TRUE,FALSE)</f>
        <v>0</v>
      </c>
      <c r="AA707" t="b">
        <f t="shared" ref="AA707:AA726" si="59">IF(V707&gt;=$AD$7,TRUE,FALSE)</f>
        <v>0</v>
      </c>
    </row>
    <row r="708" spans="1:27" ht="27.6" thickBot="1">
      <c r="A708" s="13" t="s">
        <v>1874</v>
      </c>
      <c r="B708" s="13">
        <v>51</v>
      </c>
      <c r="C708" s="13" t="s">
        <v>2626</v>
      </c>
      <c r="D708" s="13">
        <v>1</v>
      </c>
      <c r="E708" s="30" t="s">
        <v>1166</v>
      </c>
      <c r="F708" s="13">
        <v>35</v>
      </c>
      <c r="G708" s="13" t="s">
        <v>1159</v>
      </c>
      <c r="H708" s="13" t="s">
        <v>2627</v>
      </c>
      <c r="I708" s="13">
        <v>1</v>
      </c>
      <c r="J708" s="13" t="s">
        <v>2727</v>
      </c>
      <c r="K708" s="30">
        <v>2063</v>
      </c>
      <c r="L708" s="30">
        <v>19200</v>
      </c>
      <c r="M708" s="13">
        <v>1</v>
      </c>
      <c r="N708" s="13" t="s">
        <v>2728</v>
      </c>
      <c r="O708" s="30">
        <v>195736</v>
      </c>
      <c r="P708" s="30">
        <v>189541</v>
      </c>
      <c r="Q708" s="13">
        <v>1</v>
      </c>
      <c r="R708" s="13" t="s">
        <v>1877</v>
      </c>
      <c r="S708" s="30">
        <v>727</v>
      </c>
      <c r="T708" s="30">
        <v>75000</v>
      </c>
      <c r="U708" s="30">
        <v>11000</v>
      </c>
      <c r="V708" s="30">
        <v>1037800</v>
      </c>
      <c r="W708">
        <f t="shared" si="55"/>
        <v>1</v>
      </c>
      <c r="X708" t="b">
        <f t="shared" si="56"/>
        <v>0</v>
      </c>
      <c r="Y708" t="b">
        <f t="shared" si="57"/>
        <v>0</v>
      </c>
      <c r="Z708" t="b">
        <f t="shared" si="58"/>
        <v>0</v>
      </c>
      <c r="AA708" t="b">
        <f t="shared" si="59"/>
        <v>0</v>
      </c>
    </row>
    <row r="709" spans="1:27" ht="27.6" thickBot="1">
      <c r="A709" s="13" t="s">
        <v>2729</v>
      </c>
      <c r="B709" s="13">
        <v>70</v>
      </c>
      <c r="C709" s="13" t="s">
        <v>2632</v>
      </c>
      <c r="D709" s="13">
        <v>1</v>
      </c>
      <c r="E709" s="30" t="s">
        <v>1166</v>
      </c>
      <c r="F709" s="13">
        <v>51</v>
      </c>
      <c r="G709" s="13" t="s">
        <v>764</v>
      </c>
      <c r="H709" s="13" t="s">
        <v>1159</v>
      </c>
      <c r="I709" s="13">
        <v>1</v>
      </c>
      <c r="J709" s="13" t="s">
        <v>2730</v>
      </c>
      <c r="K709" s="30">
        <v>4449</v>
      </c>
      <c r="L709" s="30">
        <v>69300</v>
      </c>
      <c r="M709" s="13">
        <v>1</v>
      </c>
      <c r="N709" s="13" t="s">
        <v>2731</v>
      </c>
      <c r="O709" s="30">
        <v>106674</v>
      </c>
      <c r="P709" s="30">
        <v>104552</v>
      </c>
      <c r="Q709" s="13">
        <v>1</v>
      </c>
      <c r="R709" s="13" t="s">
        <v>2732</v>
      </c>
      <c r="S709" s="30">
        <v>91</v>
      </c>
      <c r="T709" s="30">
        <v>8577</v>
      </c>
      <c r="U709" s="30">
        <v>2852</v>
      </c>
      <c r="V709" s="30">
        <v>694854</v>
      </c>
      <c r="W709">
        <f t="shared" si="55"/>
        <v>1</v>
      </c>
      <c r="X709" t="b">
        <f t="shared" si="56"/>
        <v>0</v>
      </c>
      <c r="Y709" t="b">
        <f t="shared" si="57"/>
        <v>0</v>
      </c>
      <c r="Z709" t="b">
        <f t="shared" si="58"/>
        <v>0</v>
      </c>
      <c r="AA709" t="b">
        <f t="shared" si="59"/>
        <v>0</v>
      </c>
    </row>
    <row r="710" spans="1:27" ht="27.6" thickBot="1">
      <c r="A710" s="13" t="s">
        <v>2733</v>
      </c>
      <c r="B710" s="13">
        <v>69</v>
      </c>
      <c r="C710" s="13" t="s">
        <v>2632</v>
      </c>
      <c r="D710" s="13">
        <v>1</v>
      </c>
      <c r="E710" s="30" t="s">
        <v>1166</v>
      </c>
      <c r="F710" s="13">
        <v>37</v>
      </c>
      <c r="G710" s="13" t="s">
        <v>2108</v>
      </c>
      <c r="H710" s="13" t="s">
        <v>2627</v>
      </c>
      <c r="I710" s="13">
        <v>1</v>
      </c>
      <c r="J710" s="13" t="s">
        <v>2734</v>
      </c>
      <c r="K710" s="30">
        <v>4543</v>
      </c>
      <c r="L710" s="30">
        <v>10800</v>
      </c>
      <c r="M710" s="13">
        <v>1</v>
      </c>
      <c r="N710" s="13" t="s">
        <v>2735</v>
      </c>
      <c r="O710" s="30">
        <v>50018</v>
      </c>
      <c r="P710" s="30">
        <v>48412</v>
      </c>
      <c r="Q710" s="13">
        <v>1</v>
      </c>
      <c r="R710" s="13" t="s">
        <v>2736</v>
      </c>
      <c r="S710" s="30">
        <v>541</v>
      </c>
      <c r="T710" s="30">
        <v>23600</v>
      </c>
      <c r="U710" s="30">
        <v>810</v>
      </c>
      <c r="V710" s="30">
        <v>218020</v>
      </c>
      <c r="W710">
        <f t="shared" si="55"/>
        <v>1</v>
      </c>
      <c r="X710" t="b">
        <f t="shared" si="56"/>
        <v>0</v>
      </c>
      <c r="Y710" t="b">
        <f t="shared" si="57"/>
        <v>0</v>
      </c>
      <c r="Z710" t="b">
        <f t="shared" si="58"/>
        <v>0</v>
      </c>
      <c r="AA710" t="b">
        <f t="shared" si="59"/>
        <v>0</v>
      </c>
    </row>
    <row r="711" spans="1:27" ht="27.6" thickBot="1">
      <c r="A711" s="13" t="s">
        <v>2737</v>
      </c>
      <c r="B711" s="13">
        <v>64</v>
      </c>
      <c r="C711" s="13" t="s">
        <v>2632</v>
      </c>
      <c r="D711" s="13">
        <v>1</v>
      </c>
      <c r="E711" s="30" t="s">
        <v>1166</v>
      </c>
      <c r="F711" s="13">
        <v>49</v>
      </c>
      <c r="G711" s="13" t="s">
        <v>2738</v>
      </c>
      <c r="H711" s="13" t="s">
        <v>2662</v>
      </c>
      <c r="I711" s="13">
        <v>1</v>
      </c>
      <c r="J711" s="13" t="s">
        <v>2739</v>
      </c>
      <c r="K711" s="30">
        <v>6103</v>
      </c>
      <c r="L711" s="30">
        <v>106000</v>
      </c>
      <c r="M711" s="13">
        <v>1</v>
      </c>
      <c r="N711" s="13" t="s">
        <v>2740</v>
      </c>
      <c r="O711" s="30">
        <v>3040755</v>
      </c>
      <c r="P711" s="30">
        <v>2957583</v>
      </c>
      <c r="Q711" s="13">
        <v>1</v>
      </c>
      <c r="R711" s="13" t="s">
        <v>2741</v>
      </c>
      <c r="S711" s="30">
        <v>521</v>
      </c>
      <c r="T711" s="30">
        <v>1000000</v>
      </c>
      <c r="U711" s="30">
        <v>786000</v>
      </c>
      <c r="V711" s="30">
        <v>36247665</v>
      </c>
      <c r="W711">
        <f t="shared" si="55"/>
        <v>1</v>
      </c>
      <c r="X711" t="b">
        <f t="shared" si="56"/>
        <v>0</v>
      </c>
      <c r="Y711" t="b">
        <f t="shared" si="57"/>
        <v>1</v>
      </c>
      <c r="Z711" t="b">
        <f t="shared" si="58"/>
        <v>1</v>
      </c>
      <c r="AA711" t="b">
        <f t="shared" si="59"/>
        <v>0</v>
      </c>
    </row>
    <row r="712" spans="1:27" ht="27.6" thickBot="1">
      <c r="A712" s="13" t="s">
        <v>2001</v>
      </c>
      <c r="B712" s="13">
        <v>34</v>
      </c>
      <c r="C712" s="13" t="s">
        <v>2626</v>
      </c>
      <c r="D712" s="13">
        <v>1</v>
      </c>
      <c r="E712" s="30" t="s">
        <v>1166</v>
      </c>
      <c r="F712" s="13">
        <v>3</v>
      </c>
      <c r="G712" s="13" t="s">
        <v>1159</v>
      </c>
      <c r="H712" s="13" t="s">
        <v>2627</v>
      </c>
      <c r="I712" s="13">
        <v>1</v>
      </c>
      <c r="J712" s="13" t="s">
        <v>2742</v>
      </c>
      <c r="K712" s="30">
        <v>4029</v>
      </c>
      <c r="L712" s="30">
        <v>5734</v>
      </c>
      <c r="M712" s="13">
        <v>1</v>
      </c>
      <c r="N712" s="13" t="s">
        <v>2743</v>
      </c>
      <c r="O712" s="30">
        <v>33658</v>
      </c>
      <c r="P712" s="30">
        <v>33940</v>
      </c>
      <c r="Q712" s="13">
        <v>1</v>
      </c>
      <c r="R712" s="13" t="s">
        <v>2004</v>
      </c>
      <c r="S712" s="30">
        <v>1552</v>
      </c>
      <c r="T712" s="30">
        <v>26400</v>
      </c>
      <c r="U712" s="30">
        <v>618</v>
      </c>
      <c r="V712" s="30">
        <v>55685</v>
      </c>
      <c r="W712">
        <f t="shared" si="55"/>
        <v>1</v>
      </c>
      <c r="X712" t="b">
        <f t="shared" si="56"/>
        <v>0</v>
      </c>
      <c r="Y712" t="b">
        <f t="shared" si="57"/>
        <v>0</v>
      </c>
      <c r="Z712" t="b">
        <f t="shared" si="58"/>
        <v>0</v>
      </c>
      <c r="AA712" t="b">
        <f t="shared" si="59"/>
        <v>0</v>
      </c>
    </row>
    <row r="713" spans="1:27" ht="27.6" thickBot="1">
      <c r="A713" s="13" t="s">
        <v>2744</v>
      </c>
      <c r="B713" s="13" t="s">
        <v>1166</v>
      </c>
      <c r="C713" s="13" t="s">
        <v>2632</v>
      </c>
      <c r="D713" s="13">
        <v>1</v>
      </c>
      <c r="E713" s="30" t="s">
        <v>1166</v>
      </c>
      <c r="F713" s="13">
        <v>2</v>
      </c>
      <c r="G713" s="13" t="s">
        <v>2335</v>
      </c>
      <c r="H713" s="13" t="s">
        <v>2627</v>
      </c>
      <c r="I713" s="13">
        <v>1</v>
      </c>
      <c r="J713" s="13" t="s">
        <v>2745</v>
      </c>
      <c r="K713" s="30">
        <v>2003</v>
      </c>
      <c r="L713" s="30">
        <v>4777</v>
      </c>
      <c r="M713" s="13">
        <v>1</v>
      </c>
      <c r="N713" s="13" t="s">
        <v>2746</v>
      </c>
      <c r="O713" s="30">
        <v>360985</v>
      </c>
      <c r="P713" s="30">
        <v>484346</v>
      </c>
      <c r="Q713" s="13">
        <v>1</v>
      </c>
      <c r="R713" s="13" t="s">
        <v>2747</v>
      </c>
      <c r="S713" s="30">
        <v>140</v>
      </c>
      <c r="T713" s="30">
        <v>10500</v>
      </c>
      <c r="U713" s="30">
        <v>345000</v>
      </c>
      <c r="V713" s="30">
        <v>47409865</v>
      </c>
      <c r="W713">
        <f t="shared" si="55"/>
        <v>1</v>
      </c>
      <c r="X713" t="b">
        <f t="shared" si="56"/>
        <v>0</v>
      </c>
      <c r="Y713" t="b">
        <f t="shared" si="57"/>
        <v>0</v>
      </c>
      <c r="Z713" t="b">
        <f t="shared" si="58"/>
        <v>0</v>
      </c>
      <c r="AA713" t="b">
        <f t="shared" si="59"/>
        <v>0</v>
      </c>
    </row>
    <row r="714" spans="1:27" ht="27.6" thickBot="1">
      <c r="A714" s="13" t="s">
        <v>1896</v>
      </c>
      <c r="B714" s="13">
        <v>28</v>
      </c>
      <c r="C714" s="13" t="s">
        <v>2626</v>
      </c>
      <c r="D714" s="13">
        <v>1</v>
      </c>
      <c r="E714" s="30" t="s">
        <v>1166</v>
      </c>
      <c r="F714" s="13">
        <v>2</v>
      </c>
      <c r="G714" s="13" t="s">
        <v>1159</v>
      </c>
      <c r="H714" s="13" t="s">
        <v>2627</v>
      </c>
      <c r="I714" s="13">
        <v>1</v>
      </c>
      <c r="J714" s="13" t="s">
        <v>2748</v>
      </c>
      <c r="K714" s="30">
        <v>22</v>
      </c>
      <c r="L714" s="30">
        <v>55</v>
      </c>
      <c r="M714" s="13">
        <v>1</v>
      </c>
      <c r="N714" s="13" t="s">
        <v>2749</v>
      </c>
      <c r="O714" s="30">
        <v>18522</v>
      </c>
      <c r="P714" s="30">
        <v>18660</v>
      </c>
      <c r="Q714" s="13">
        <v>1</v>
      </c>
      <c r="R714" s="15"/>
      <c r="S714" s="33">
        <v>0</v>
      </c>
      <c r="T714" s="33">
        <v>0</v>
      </c>
      <c r="U714" s="33">
        <v>0</v>
      </c>
      <c r="V714" s="33">
        <v>0</v>
      </c>
      <c r="W714">
        <f t="shared" si="55"/>
        <v>1</v>
      </c>
      <c r="X714" t="b">
        <f t="shared" si="56"/>
        <v>0</v>
      </c>
      <c r="Y714" t="b">
        <f t="shared" si="57"/>
        <v>0</v>
      </c>
      <c r="Z714" t="b">
        <f t="shared" si="58"/>
        <v>0</v>
      </c>
      <c r="AA714" t="b">
        <f t="shared" si="59"/>
        <v>0</v>
      </c>
    </row>
    <row r="715" spans="1:27" ht="27.6" thickBot="1">
      <c r="A715" s="13" t="s">
        <v>2750</v>
      </c>
      <c r="B715" s="13">
        <v>51</v>
      </c>
      <c r="C715" s="13" t="s">
        <v>2632</v>
      </c>
      <c r="D715" s="13">
        <v>1</v>
      </c>
      <c r="E715" s="30" t="s">
        <v>1166</v>
      </c>
      <c r="F715" s="13">
        <v>32</v>
      </c>
      <c r="G715" s="13" t="s">
        <v>2751</v>
      </c>
      <c r="H715" s="13" t="s">
        <v>2752</v>
      </c>
      <c r="I715" s="13">
        <v>1</v>
      </c>
      <c r="J715" s="13" t="s">
        <v>2753</v>
      </c>
      <c r="K715" s="30">
        <v>122</v>
      </c>
      <c r="L715" s="30">
        <v>1220</v>
      </c>
      <c r="M715" s="13">
        <v>1</v>
      </c>
      <c r="N715" s="13" t="s">
        <v>2754</v>
      </c>
      <c r="O715" s="30">
        <v>51719</v>
      </c>
      <c r="P715" s="30">
        <v>49775</v>
      </c>
      <c r="Q715" s="13">
        <v>1</v>
      </c>
      <c r="R715" s="13" t="s">
        <v>2755</v>
      </c>
      <c r="S715" s="30">
        <v>1891</v>
      </c>
      <c r="T715" s="30">
        <v>11700</v>
      </c>
      <c r="U715" s="30">
        <v>1200</v>
      </c>
      <c r="V715" s="30">
        <v>234199</v>
      </c>
      <c r="W715">
        <f t="shared" si="55"/>
        <v>1</v>
      </c>
      <c r="X715" t="b">
        <f t="shared" si="56"/>
        <v>0</v>
      </c>
      <c r="Y715" t="b">
        <f t="shared" si="57"/>
        <v>0</v>
      </c>
      <c r="Z715" t="b">
        <f t="shared" si="58"/>
        <v>0</v>
      </c>
      <c r="AA715" t="b">
        <f t="shared" si="59"/>
        <v>0</v>
      </c>
    </row>
    <row r="716" spans="1:27" ht="27.6" thickBot="1">
      <c r="A716" s="13" t="s">
        <v>2756</v>
      </c>
      <c r="B716" s="13" t="s">
        <v>1166</v>
      </c>
      <c r="C716" s="13" t="s">
        <v>2632</v>
      </c>
      <c r="D716" s="13">
        <v>1</v>
      </c>
      <c r="E716" s="30" t="s">
        <v>1166</v>
      </c>
      <c r="F716" s="13">
        <v>21</v>
      </c>
      <c r="G716" s="13" t="s">
        <v>664</v>
      </c>
      <c r="H716" s="13" t="s">
        <v>2627</v>
      </c>
      <c r="I716" s="13">
        <v>1</v>
      </c>
      <c r="J716" s="13" t="s">
        <v>2430</v>
      </c>
      <c r="K716" s="30">
        <v>4595</v>
      </c>
      <c r="L716" s="30">
        <v>329000</v>
      </c>
      <c r="M716" s="13">
        <v>1</v>
      </c>
      <c r="N716" s="13" t="s">
        <v>2431</v>
      </c>
      <c r="O716" s="30">
        <v>1306942</v>
      </c>
      <c r="P716" s="30">
        <v>1256857</v>
      </c>
      <c r="Q716" s="13">
        <v>1</v>
      </c>
      <c r="R716" s="13" t="s">
        <v>2432</v>
      </c>
      <c r="S716" s="30">
        <v>1201</v>
      </c>
      <c r="T716" s="30">
        <v>468000</v>
      </c>
      <c r="U716" s="30">
        <v>1100000</v>
      </c>
      <c r="V716" s="30">
        <v>501659530</v>
      </c>
      <c r="W716">
        <f t="shared" si="55"/>
        <v>1</v>
      </c>
      <c r="X716" t="b">
        <f t="shared" si="56"/>
        <v>1</v>
      </c>
      <c r="Y716" t="b">
        <f t="shared" si="57"/>
        <v>1</v>
      </c>
      <c r="Z716" t="b">
        <f t="shared" si="58"/>
        <v>1</v>
      </c>
      <c r="AA716" t="b">
        <f t="shared" si="59"/>
        <v>1</v>
      </c>
    </row>
    <row r="717" spans="1:27" ht="27.6" thickBot="1">
      <c r="A717" s="13" t="s">
        <v>2757</v>
      </c>
      <c r="B717" s="13">
        <v>56</v>
      </c>
      <c r="C717" s="13" t="s">
        <v>2632</v>
      </c>
      <c r="D717" s="13">
        <v>1</v>
      </c>
      <c r="E717" s="30" t="s">
        <v>1166</v>
      </c>
      <c r="F717" s="13">
        <v>51</v>
      </c>
      <c r="G717" s="13" t="s">
        <v>2758</v>
      </c>
      <c r="H717" s="13" t="s">
        <v>2627</v>
      </c>
      <c r="I717" s="13">
        <v>1</v>
      </c>
      <c r="J717" s="13" t="s">
        <v>2759</v>
      </c>
      <c r="K717" s="30">
        <v>7851</v>
      </c>
      <c r="L717" s="30">
        <v>12000</v>
      </c>
      <c r="M717" s="13">
        <v>1</v>
      </c>
      <c r="N717" s="13" t="s">
        <v>2760</v>
      </c>
      <c r="O717" s="30">
        <v>107309</v>
      </c>
      <c r="P717" s="30">
        <v>96728</v>
      </c>
      <c r="Q717" s="13">
        <v>1</v>
      </c>
      <c r="R717" s="13" t="s">
        <v>2761</v>
      </c>
      <c r="S717" s="30">
        <v>917</v>
      </c>
      <c r="T717" s="30">
        <v>27100</v>
      </c>
      <c r="U717" s="30">
        <v>11397</v>
      </c>
      <c r="V717" s="30">
        <v>5423688</v>
      </c>
      <c r="W717">
        <f t="shared" si="55"/>
        <v>1</v>
      </c>
      <c r="X717" t="b">
        <f t="shared" si="56"/>
        <v>0</v>
      </c>
      <c r="Y717" t="b">
        <f t="shared" si="57"/>
        <v>0</v>
      </c>
      <c r="Z717" t="b">
        <f t="shared" si="58"/>
        <v>0</v>
      </c>
      <c r="AA717" t="b">
        <f t="shared" si="59"/>
        <v>0</v>
      </c>
    </row>
    <row r="718" spans="1:27" ht="27.6" thickBot="1">
      <c r="A718" s="13" t="s">
        <v>1905</v>
      </c>
      <c r="B718" s="13">
        <v>78</v>
      </c>
      <c r="C718" s="13" t="s">
        <v>2626</v>
      </c>
      <c r="D718" s="13">
        <v>1</v>
      </c>
      <c r="E718" s="30" t="s">
        <v>1166</v>
      </c>
      <c r="F718" s="13">
        <v>49</v>
      </c>
      <c r="G718" s="13" t="s">
        <v>2758</v>
      </c>
      <c r="H718" s="13" t="s">
        <v>2627</v>
      </c>
      <c r="I718" s="13">
        <v>1</v>
      </c>
      <c r="J718" s="13" t="s">
        <v>2762</v>
      </c>
      <c r="K718" s="30">
        <v>5077</v>
      </c>
      <c r="L718" s="30">
        <v>86900</v>
      </c>
      <c r="M718" s="13">
        <v>1</v>
      </c>
      <c r="N718" s="13" t="s">
        <v>2762</v>
      </c>
      <c r="O718" s="30">
        <v>1197587</v>
      </c>
      <c r="P718" s="30">
        <v>1121154</v>
      </c>
      <c r="Q718" s="13">
        <v>1</v>
      </c>
      <c r="R718" s="13" t="s">
        <v>1907</v>
      </c>
      <c r="S718" s="30">
        <v>1000</v>
      </c>
      <c r="T718" s="30">
        <v>200000</v>
      </c>
      <c r="U718" s="30">
        <v>7800</v>
      </c>
      <c r="V718" s="30">
        <v>556661</v>
      </c>
      <c r="W718">
        <f t="shared" si="55"/>
        <v>1</v>
      </c>
      <c r="X718" t="b">
        <f t="shared" si="56"/>
        <v>0</v>
      </c>
      <c r="Y718" t="b">
        <f t="shared" si="57"/>
        <v>1</v>
      </c>
      <c r="Z718" t="b">
        <f t="shared" si="58"/>
        <v>0</v>
      </c>
      <c r="AA718" t="b">
        <f t="shared" si="59"/>
        <v>0</v>
      </c>
    </row>
    <row r="719" spans="1:27" ht="27.6" thickBot="1">
      <c r="A719" s="13" t="s">
        <v>2763</v>
      </c>
      <c r="B719" s="13" t="s">
        <v>1166</v>
      </c>
      <c r="C719" s="13" t="s">
        <v>2632</v>
      </c>
      <c r="D719" s="13">
        <v>1</v>
      </c>
      <c r="E719" s="30" t="s">
        <v>1166</v>
      </c>
      <c r="F719" s="13">
        <v>2</v>
      </c>
      <c r="G719" s="13" t="s">
        <v>2764</v>
      </c>
      <c r="H719" s="13" t="s">
        <v>2765</v>
      </c>
      <c r="I719" s="13">
        <v>1</v>
      </c>
      <c r="J719" s="13" t="s">
        <v>2766</v>
      </c>
      <c r="K719" s="30">
        <v>645</v>
      </c>
      <c r="L719" s="30">
        <v>310000</v>
      </c>
      <c r="M719" s="13">
        <v>1</v>
      </c>
      <c r="N719" s="13" t="s">
        <v>2766</v>
      </c>
      <c r="O719" s="30">
        <v>2133968</v>
      </c>
      <c r="P719" s="30">
        <v>2076384</v>
      </c>
      <c r="Q719" s="13">
        <v>1</v>
      </c>
      <c r="R719" s="13" t="s">
        <v>2241</v>
      </c>
      <c r="S719" s="30">
        <v>730</v>
      </c>
      <c r="T719" s="30">
        <v>631000</v>
      </c>
      <c r="U719" s="30">
        <v>85000</v>
      </c>
      <c r="V719" s="30">
        <v>22272682</v>
      </c>
      <c r="W719">
        <f t="shared" si="55"/>
        <v>1</v>
      </c>
      <c r="X719" t="b">
        <f t="shared" si="56"/>
        <v>1</v>
      </c>
      <c r="Y719" t="b">
        <f t="shared" si="57"/>
        <v>1</v>
      </c>
      <c r="Z719" t="b">
        <f t="shared" si="58"/>
        <v>1</v>
      </c>
      <c r="AA719" t="b">
        <f t="shared" si="59"/>
        <v>0</v>
      </c>
    </row>
    <row r="720" spans="1:27" ht="27.6" thickBot="1">
      <c r="A720" s="13" t="s">
        <v>2005</v>
      </c>
      <c r="B720" s="13">
        <v>37</v>
      </c>
      <c r="C720" s="13" t="s">
        <v>2626</v>
      </c>
      <c r="D720" s="13">
        <v>1</v>
      </c>
      <c r="E720" s="30" t="s">
        <v>1166</v>
      </c>
      <c r="F720" s="13">
        <v>8</v>
      </c>
      <c r="G720" s="13" t="s">
        <v>1159</v>
      </c>
      <c r="H720" s="13" t="s">
        <v>2627</v>
      </c>
      <c r="I720" s="13">
        <v>1</v>
      </c>
      <c r="J720" s="13" t="s">
        <v>2767</v>
      </c>
      <c r="K720" s="30">
        <v>1416</v>
      </c>
      <c r="L720" s="30">
        <v>6570</v>
      </c>
      <c r="M720" s="13">
        <v>1</v>
      </c>
      <c r="N720" s="13" t="s">
        <v>2768</v>
      </c>
      <c r="O720" s="30">
        <v>67306</v>
      </c>
      <c r="P720" s="30">
        <v>67735</v>
      </c>
      <c r="Q720" s="13">
        <v>1</v>
      </c>
      <c r="R720" s="13" t="s">
        <v>2006</v>
      </c>
      <c r="S720" s="30">
        <v>694</v>
      </c>
      <c r="T720" s="30">
        <v>51600</v>
      </c>
      <c r="U720" s="30">
        <v>1059</v>
      </c>
      <c r="V720" s="30">
        <v>196267</v>
      </c>
      <c r="W720">
        <f t="shared" si="55"/>
        <v>1</v>
      </c>
      <c r="X720" t="b">
        <f t="shared" si="56"/>
        <v>0</v>
      </c>
      <c r="Y720" t="b">
        <f t="shared" si="57"/>
        <v>0</v>
      </c>
      <c r="Z720" t="b">
        <f t="shared" si="58"/>
        <v>0</v>
      </c>
      <c r="AA720" t="b">
        <f t="shared" si="59"/>
        <v>0</v>
      </c>
    </row>
    <row r="721" spans="1:27" ht="27.6" thickBot="1">
      <c r="A721" s="13" t="s">
        <v>560</v>
      </c>
      <c r="B721" s="13">
        <v>88</v>
      </c>
      <c r="C721" s="13" t="s">
        <v>2632</v>
      </c>
      <c r="D721" s="13">
        <v>1</v>
      </c>
      <c r="E721" s="30" t="s">
        <v>1166</v>
      </c>
      <c r="F721" s="13">
        <v>50</v>
      </c>
      <c r="G721" s="13" t="s">
        <v>2108</v>
      </c>
      <c r="H721" s="13" t="s">
        <v>2769</v>
      </c>
      <c r="I721" s="13">
        <v>1</v>
      </c>
      <c r="J721" s="13" t="s">
        <v>2770</v>
      </c>
      <c r="K721" s="30">
        <v>714</v>
      </c>
      <c r="L721" s="30">
        <v>31200</v>
      </c>
      <c r="M721" s="13">
        <v>1</v>
      </c>
      <c r="N721" s="13" t="s">
        <v>2771</v>
      </c>
      <c r="O721" s="30">
        <v>222852</v>
      </c>
      <c r="P721" s="30">
        <v>214970</v>
      </c>
      <c r="Q721" s="13">
        <v>0</v>
      </c>
      <c r="R721" s="15"/>
      <c r="S721" s="33">
        <v>0</v>
      </c>
      <c r="T721" s="33">
        <v>0</v>
      </c>
      <c r="U721" s="33">
        <v>0</v>
      </c>
      <c r="V721" s="33">
        <v>0</v>
      </c>
      <c r="W721">
        <f t="shared" si="55"/>
        <v>1</v>
      </c>
      <c r="X721" t="b">
        <f t="shared" si="56"/>
        <v>0</v>
      </c>
      <c r="Y721" t="b">
        <f t="shared" si="57"/>
        <v>0</v>
      </c>
      <c r="Z721" t="b">
        <f t="shared" si="58"/>
        <v>0</v>
      </c>
      <c r="AA721" t="b">
        <f t="shared" si="59"/>
        <v>0</v>
      </c>
    </row>
    <row r="722" spans="1:27" ht="27.6" thickBot="1">
      <c r="A722" s="13" t="s">
        <v>2772</v>
      </c>
      <c r="B722" s="13">
        <v>48</v>
      </c>
      <c r="C722" s="13" t="s">
        <v>2632</v>
      </c>
      <c r="D722" s="13">
        <v>1</v>
      </c>
      <c r="E722" s="30" t="s">
        <v>1166</v>
      </c>
      <c r="F722" s="13">
        <v>24</v>
      </c>
      <c r="G722" s="13" t="s">
        <v>2108</v>
      </c>
      <c r="H722" s="13" t="s">
        <v>664</v>
      </c>
      <c r="I722" s="13">
        <v>1</v>
      </c>
      <c r="J722" s="13" t="s">
        <v>2773</v>
      </c>
      <c r="K722" s="30">
        <v>58</v>
      </c>
      <c r="L722" s="30">
        <v>2788</v>
      </c>
      <c r="M722" s="13">
        <v>1</v>
      </c>
      <c r="N722" s="13" t="s">
        <v>2774</v>
      </c>
      <c r="O722" s="30">
        <v>47503</v>
      </c>
      <c r="P722" s="30">
        <v>45033</v>
      </c>
      <c r="Q722" s="13">
        <v>1</v>
      </c>
      <c r="R722" s="13" t="s">
        <v>2775</v>
      </c>
      <c r="S722" s="30">
        <v>484</v>
      </c>
      <c r="T722" s="30">
        <v>13500</v>
      </c>
      <c r="U722" s="30">
        <v>2085</v>
      </c>
      <c r="V722" s="30">
        <v>515485</v>
      </c>
      <c r="W722">
        <f t="shared" si="55"/>
        <v>1</v>
      </c>
      <c r="X722" t="b">
        <f t="shared" si="56"/>
        <v>0</v>
      </c>
      <c r="Y722" t="b">
        <f t="shared" si="57"/>
        <v>0</v>
      </c>
      <c r="Z722" t="b">
        <f t="shared" si="58"/>
        <v>0</v>
      </c>
      <c r="AA722" t="b">
        <f t="shared" si="59"/>
        <v>0</v>
      </c>
    </row>
    <row r="723" spans="1:27" ht="27.6" thickBot="1">
      <c r="A723" s="13" t="s">
        <v>2776</v>
      </c>
      <c r="B723" s="13" t="s">
        <v>1166</v>
      </c>
      <c r="C723" s="13" t="s">
        <v>2632</v>
      </c>
      <c r="D723" s="13">
        <v>1</v>
      </c>
      <c r="E723" s="30" t="s">
        <v>1166</v>
      </c>
      <c r="F723" s="13">
        <v>8</v>
      </c>
      <c r="G723" s="13" t="s">
        <v>1426</v>
      </c>
      <c r="H723" s="13" t="s">
        <v>2777</v>
      </c>
      <c r="I723" s="13">
        <v>1</v>
      </c>
      <c r="J723" s="13" t="s">
        <v>2778</v>
      </c>
      <c r="K723" s="30">
        <v>26400</v>
      </c>
      <c r="L723" s="30">
        <v>21200</v>
      </c>
      <c r="M723" s="13">
        <v>1</v>
      </c>
      <c r="N723" s="13" t="s">
        <v>2778</v>
      </c>
      <c r="O723" s="30">
        <v>105383</v>
      </c>
      <c r="P723" s="30">
        <v>100426</v>
      </c>
      <c r="Q723" s="13">
        <v>1</v>
      </c>
      <c r="R723" s="13" t="s">
        <v>2779</v>
      </c>
      <c r="S723" s="30">
        <v>3213</v>
      </c>
      <c r="T723" s="30">
        <v>29400</v>
      </c>
      <c r="U723" s="30">
        <v>5984</v>
      </c>
      <c r="V723" s="30">
        <v>2699575</v>
      </c>
      <c r="W723">
        <f t="shared" si="55"/>
        <v>1</v>
      </c>
      <c r="X723" t="b">
        <f t="shared" si="56"/>
        <v>0</v>
      </c>
      <c r="Y723" t="b">
        <f t="shared" si="57"/>
        <v>0</v>
      </c>
      <c r="Z723" t="b">
        <f t="shared" si="58"/>
        <v>0</v>
      </c>
      <c r="AA723" t="b">
        <f t="shared" si="59"/>
        <v>0</v>
      </c>
    </row>
    <row r="724" spans="1:27" ht="27.6" thickBot="1">
      <c r="A724" s="13" t="s">
        <v>2780</v>
      </c>
      <c r="B724" s="13" t="s">
        <v>1166</v>
      </c>
      <c r="C724" s="13" t="s">
        <v>2632</v>
      </c>
      <c r="D724" s="13">
        <v>1</v>
      </c>
      <c r="E724" s="30" t="s">
        <v>1166</v>
      </c>
      <c r="F724" s="13">
        <v>4</v>
      </c>
      <c r="G724" s="13" t="s">
        <v>2781</v>
      </c>
      <c r="H724" s="13" t="s">
        <v>1287</v>
      </c>
      <c r="I724" s="13">
        <v>1</v>
      </c>
      <c r="J724" s="13" t="s">
        <v>2782</v>
      </c>
      <c r="K724" s="30">
        <v>6800</v>
      </c>
      <c r="L724" s="30">
        <v>23300</v>
      </c>
      <c r="M724" s="13">
        <v>1</v>
      </c>
      <c r="N724" s="13" t="s">
        <v>2782</v>
      </c>
      <c r="O724" s="30">
        <v>62281</v>
      </c>
      <c r="P724" s="30">
        <v>61172</v>
      </c>
      <c r="Q724" s="13">
        <v>1</v>
      </c>
      <c r="R724" s="13" t="s">
        <v>2783</v>
      </c>
      <c r="S724" s="30">
        <v>939</v>
      </c>
      <c r="T724" s="30">
        <v>52200</v>
      </c>
      <c r="U724" s="30">
        <v>11191</v>
      </c>
      <c r="V724" s="30">
        <v>3633536</v>
      </c>
      <c r="W724">
        <f t="shared" si="55"/>
        <v>1</v>
      </c>
      <c r="X724" t="b">
        <f t="shared" si="56"/>
        <v>0</v>
      </c>
      <c r="Y724" t="b">
        <f t="shared" si="57"/>
        <v>0</v>
      </c>
      <c r="Z724" t="b">
        <f t="shared" si="58"/>
        <v>0</v>
      </c>
      <c r="AA724" t="b">
        <f t="shared" si="59"/>
        <v>0</v>
      </c>
    </row>
    <row r="725" spans="1:27" ht="27.6" thickBot="1">
      <c r="A725" s="13" t="s">
        <v>2784</v>
      </c>
      <c r="B725" s="13">
        <v>49</v>
      </c>
      <c r="C725" s="13" t="s">
        <v>2632</v>
      </c>
      <c r="D725" s="13">
        <v>1</v>
      </c>
      <c r="E725" s="30" t="s">
        <v>1166</v>
      </c>
      <c r="F725" s="13">
        <v>20</v>
      </c>
      <c r="G725" s="13" t="s">
        <v>2108</v>
      </c>
      <c r="H725" s="13" t="s">
        <v>2627</v>
      </c>
      <c r="I725" s="13">
        <v>1</v>
      </c>
      <c r="J725" s="13" t="s">
        <v>2785</v>
      </c>
      <c r="K725" s="30">
        <v>605</v>
      </c>
      <c r="L725" s="30">
        <v>11600</v>
      </c>
      <c r="M725" s="13">
        <v>1</v>
      </c>
      <c r="N725" s="13" t="s">
        <v>2786</v>
      </c>
      <c r="O725" s="30">
        <v>113827</v>
      </c>
      <c r="P725" s="30">
        <v>111050</v>
      </c>
      <c r="Q725" s="13">
        <v>1</v>
      </c>
      <c r="R725" s="13" t="s">
        <v>2787</v>
      </c>
      <c r="S725" s="30">
        <v>98</v>
      </c>
      <c r="T725" s="30">
        <v>13400</v>
      </c>
      <c r="U725" s="30">
        <v>36408</v>
      </c>
      <c r="V725" s="30">
        <v>10823905</v>
      </c>
      <c r="W725">
        <f t="shared" si="55"/>
        <v>1</v>
      </c>
      <c r="X725" t="b">
        <f t="shared" si="56"/>
        <v>0</v>
      </c>
      <c r="Y725" t="b">
        <f t="shared" si="57"/>
        <v>0</v>
      </c>
      <c r="Z725" t="b">
        <f t="shared" si="58"/>
        <v>0</v>
      </c>
      <c r="AA725" t="b">
        <f t="shared" si="59"/>
        <v>0</v>
      </c>
    </row>
    <row r="726" spans="1:27" ht="27.6" thickBot="1">
      <c r="A726" s="13" t="s">
        <v>2788</v>
      </c>
      <c r="B726" s="13" t="s">
        <v>1166</v>
      </c>
      <c r="C726" s="13" t="s">
        <v>2632</v>
      </c>
      <c r="D726" s="13">
        <v>1</v>
      </c>
      <c r="E726" s="30" t="s">
        <v>1166</v>
      </c>
      <c r="F726" s="13">
        <v>36</v>
      </c>
      <c r="G726" s="13" t="s">
        <v>2108</v>
      </c>
      <c r="H726" s="13" t="s">
        <v>2627</v>
      </c>
      <c r="I726" s="13">
        <v>1</v>
      </c>
      <c r="J726" s="13" t="s">
        <v>2789</v>
      </c>
      <c r="K726" s="30">
        <v>2043</v>
      </c>
      <c r="L726" s="30">
        <v>5597</v>
      </c>
      <c r="M726" s="13">
        <v>1</v>
      </c>
      <c r="N726" s="13" t="s">
        <v>2790</v>
      </c>
      <c r="O726" s="30">
        <v>85582</v>
      </c>
      <c r="P726" s="30">
        <v>79818</v>
      </c>
      <c r="Q726" s="13">
        <v>1</v>
      </c>
      <c r="R726" s="13" t="s">
        <v>2791</v>
      </c>
      <c r="S726" s="30">
        <v>206</v>
      </c>
      <c r="T726" s="30">
        <v>7219</v>
      </c>
      <c r="U726" s="30">
        <v>20568</v>
      </c>
      <c r="V726" s="30">
        <v>7306094</v>
      </c>
      <c r="W726">
        <f t="shared" si="55"/>
        <v>1</v>
      </c>
      <c r="X726" t="b">
        <f t="shared" si="56"/>
        <v>0</v>
      </c>
      <c r="Y726" t="b">
        <f t="shared" si="57"/>
        <v>0</v>
      </c>
      <c r="Z726" t="b">
        <f t="shared" si="58"/>
        <v>0</v>
      </c>
      <c r="AA726" t="b">
        <f t="shared" si="59"/>
        <v>0</v>
      </c>
    </row>
  </sheetData>
  <mergeCells count="3">
    <mergeCell ref="G507:H507"/>
    <mergeCell ref="G514:H514"/>
    <mergeCell ref="G591:H591"/>
  </mergeCells>
  <hyperlinks>
    <hyperlink ref="N574" r:id="rId1" display="http://rosalia.vt/" xr:uid="{7F50C7EA-A8A0-44AE-9FE4-3E8EA45C7F25}"/>
    <hyperlink ref="R574" r:id="rId2" display="http://rosalia.vt/" xr:uid="{A056DB35-F0E6-4CC9-8C8B-7E5C55E2F58B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E507-D478-41DF-8DEB-79ABC62C668F}">
  <dimension ref="A1:J439"/>
  <sheetViews>
    <sheetView workbookViewId="0">
      <selection activeCell="J35" sqref="J35"/>
    </sheetView>
  </sheetViews>
  <sheetFormatPr defaultRowHeight="14.4"/>
  <cols>
    <col min="1" max="1" width="21.33203125" bestFit="1" customWidth="1"/>
    <col min="2" max="2" width="17.33203125" bestFit="1" customWidth="1"/>
    <col min="3" max="3" width="21.44140625" bestFit="1" customWidth="1"/>
    <col min="4" max="4" width="13.6640625" bestFit="1" customWidth="1"/>
    <col min="5" max="5" width="23.21875" bestFit="1" customWidth="1"/>
    <col min="6" max="6" width="10.77734375" bestFit="1" customWidth="1"/>
    <col min="7" max="7" width="6.6640625" bestFit="1" customWidth="1"/>
    <col min="8" max="8" width="10.77734375" bestFit="1" customWidth="1"/>
    <col min="9" max="9" width="19.21875" bestFit="1" customWidth="1"/>
    <col min="10" max="10" width="16" bestFit="1" customWidth="1"/>
    <col min="11" max="11" width="18.77734375" bestFit="1" customWidth="1"/>
    <col min="12" max="12" width="16.44140625" bestFit="1" customWidth="1"/>
    <col min="13" max="13" width="19.21875" bestFit="1" customWidth="1"/>
    <col min="14" max="14" width="18" bestFit="1" customWidth="1"/>
    <col min="15" max="15" width="20.77734375" bestFit="1" customWidth="1"/>
    <col min="16" max="16" width="16.33203125" bestFit="1" customWidth="1"/>
    <col min="17" max="17" width="19.109375" bestFit="1" customWidth="1"/>
    <col min="18" max="18" width="12.6640625" bestFit="1" customWidth="1"/>
    <col min="19" max="19" width="15.44140625" bestFit="1" customWidth="1"/>
    <col min="20" max="20" width="17.109375" bestFit="1" customWidth="1"/>
    <col min="21" max="21" width="19.88671875" bestFit="1" customWidth="1"/>
    <col min="22" max="22" width="13.5546875" bestFit="1" customWidth="1"/>
    <col min="23" max="23" width="16.33203125" bestFit="1" customWidth="1"/>
    <col min="24" max="24" width="19.77734375" bestFit="1" customWidth="1"/>
    <col min="25" max="25" width="22.5546875" bestFit="1" customWidth="1"/>
    <col min="26" max="26" width="16.6640625" bestFit="1" customWidth="1"/>
    <col min="27" max="27" width="19.44140625" bestFit="1" customWidth="1"/>
    <col min="28" max="28" width="13.88671875" bestFit="1" customWidth="1"/>
    <col min="29" max="29" width="16.6640625" bestFit="1" customWidth="1"/>
    <col min="30" max="30" width="20.21875" bestFit="1" customWidth="1"/>
    <col min="31" max="31" width="23" bestFit="1" customWidth="1"/>
    <col min="32" max="32" width="15.21875" bestFit="1" customWidth="1"/>
    <col min="33" max="33" width="18" bestFit="1" customWidth="1"/>
    <col min="34" max="34" width="17" bestFit="1" customWidth="1"/>
    <col min="35" max="35" width="19.77734375" bestFit="1" customWidth="1"/>
    <col min="36" max="36" width="14.5546875" bestFit="1" customWidth="1"/>
    <col min="37" max="37" width="17.44140625" bestFit="1" customWidth="1"/>
    <col min="38" max="38" width="14.77734375" bestFit="1" customWidth="1"/>
    <col min="39" max="39" width="17.6640625" bestFit="1" customWidth="1"/>
    <col min="40" max="40" width="12.88671875" bestFit="1" customWidth="1"/>
    <col min="41" max="41" width="15.6640625" bestFit="1" customWidth="1"/>
    <col min="42" max="42" width="12.6640625" bestFit="1" customWidth="1"/>
    <col min="43" max="43" width="15.44140625" bestFit="1" customWidth="1"/>
    <col min="44" max="44" width="17.77734375" bestFit="1" customWidth="1"/>
    <col min="45" max="45" width="20.5546875" bestFit="1" customWidth="1"/>
    <col min="46" max="46" width="19.6640625" bestFit="1" customWidth="1"/>
    <col min="47" max="47" width="22.44140625" bestFit="1" customWidth="1"/>
    <col min="48" max="48" width="14.33203125" bestFit="1" customWidth="1"/>
    <col min="49" max="49" width="17.21875" bestFit="1" customWidth="1"/>
    <col min="50" max="50" width="17.44140625" bestFit="1" customWidth="1"/>
    <col min="51" max="51" width="20.21875" bestFit="1" customWidth="1"/>
    <col min="52" max="52" width="13.109375" bestFit="1" customWidth="1"/>
    <col min="53" max="53" width="15.88671875" bestFit="1" customWidth="1"/>
    <col min="54" max="54" width="16.5546875" bestFit="1" customWidth="1"/>
    <col min="55" max="55" width="19.33203125" bestFit="1" customWidth="1"/>
    <col min="56" max="56" width="15.21875" bestFit="1" customWidth="1"/>
    <col min="57" max="57" width="18" bestFit="1" customWidth="1"/>
    <col min="58" max="58" width="17.21875" bestFit="1" customWidth="1"/>
    <col min="59" max="59" width="20" bestFit="1" customWidth="1"/>
    <col min="60" max="60" width="18.5546875" bestFit="1" customWidth="1"/>
    <col min="61" max="61" width="21.44140625" bestFit="1" customWidth="1"/>
    <col min="62" max="62" width="17" bestFit="1" customWidth="1"/>
    <col min="63" max="63" width="19.77734375" bestFit="1" customWidth="1"/>
    <col min="64" max="64" width="17.21875" bestFit="1" customWidth="1"/>
    <col min="65" max="65" width="20" bestFit="1" customWidth="1"/>
    <col min="66" max="66" width="11.5546875" bestFit="1" customWidth="1"/>
    <col min="67" max="67" width="14.33203125" bestFit="1" customWidth="1"/>
    <col min="68" max="68" width="16.109375" bestFit="1" customWidth="1"/>
    <col min="69" max="69" width="18.88671875" bestFit="1" customWidth="1"/>
    <col min="70" max="70" width="10.33203125" bestFit="1" customWidth="1"/>
    <col min="71" max="71" width="13.109375" bestFit="1" customWidth="1"/>
    <col min="72" max="72" width="13.33203125" bestFit="1" customWidth="1"/>
    <col min="73" max="73" width="16.109375" bestFit="1" customWidth="1"/>
    <col min="74" max="74" width="17.88671875" bestFit="1" customWidth="1"/>
    <col min="75" max="75" width="20.6640625" bestFit="1" customWidth="1"/>
    <col min="76" max="76" width="16" bestFit="1" customWidth="1"/>
    <col min="77" max="77" width="18.77734375" bestFit="1" customWidth="1"/>
    <col min="78" max="78" width="18" bestFit="1" customWidth="1"/>
    <col min="79" max="79" width="20.77734375" bestFit="1" customWidth="1"/>
    <col min="80" max="80" width="17.109375" bestFit="1" customWidth="1"/>
    <col min="81" max="81" width="19.88671875" bestFit="1" customWidth="1"/>
    <col min="82" max="82" width="15.44140625" bestFit="1" customWidth="1"/>
    <col min="83" max="83" width="18.21875" bestFit="1" customWidth="1"/>
    <col min="84" max="84" width="17.77734375" bestFit="1" customWidth="1"/>
    <col min="85" max="85" width="20.5546875" bestFit="1" customWidth="1"/>
    <col min="86" max="86" width="16.44140625" bestFit="1" customWidth="1"/>
    <col min="87" max="87" width="19.21875" bestFit="1" customWidth="1"/>
    <col min="88" max="88" width="14.5546875" bestFit="1" customWidth="1"/>
    <col min="89" max="89" width="17.44140625" bestFit="1" customWidth="1"/>
    <col min="90" max="90" width="13.88671875" bestFit="1" customWidth="1"/>
    <col min="91" max="91" width="16.6640625" bestFit="1" customWidth="1"/>
    <col min="92" max="92" width="13.5546875" bestFit="1" customWidth="1"/>
    <col min="93" max="93" width="16.33203125" bestFit="1" customWidth="1"/>
    <col min="94" max="94" width="12.33203125" bestFit="1" customWidth="1"/>
    <col min="95" max="95" width="15.109375" bestFit="1" customWidth="1"/>
    <col min="96" max="96" width="9.33203125" bestFit="1" customWidth="1"/>
    <col min="97" max="97" width="12" bestFit="1" customWidth="1"/>
    <col min="98" max="98" width="11.44140625" bestFit="1" customWidth="1"/>
    <col min="99" max="99" width="14.21875" bestFit="1" customWidth="1"/>
    <col min="100" max="100" width="8.88671875" bestFit="1" customWidth="1"/>
    <col min="101" max="101" width="11.5546875" bestFit="1" customWidth="1"/>
    <col min="102" max="102" width="15.77734375" bestFit="1" customWidth="1"/>
    <col min="103" max="103" width="18.5546875" bestFit="1" customWidth="1"/>
    <col min="104" max="104" width="7.44140625" bestFit="1" customWidth="1"/>
    <col min="105" max="105" width="10.109375" bestFit="1" customWidth="1"/>
    <col min="106" max="106" width="18.6640625" bestFit="1" customWidth="1"/>
    <col min="107" max="107" width="21.5546875" bestFit="1" customWidth="1"/>
    <col min="108" max="108" width="13.44140625" bestFit="1" customWidth="1"/>
    <col min="109" max="109" width="16.21875" bestFit="1" customWidth="1"/>
    <col min="110" max="110" width="14.5546875" bestFit="1" customWidth="1"/>
    <col min="111" max="111" width="17.44140625" bestFit="1" customWidth="1"/>
    <col min="112" max="112" width="13.88671875" bestFit="1" customWidth="1"/>
    <col min="113" max="113" width="16.6640625" bestFit="1" customWidth="1"/>
    <col min="114" max="114" width="16.44140625" bestFit="1" customWidth="1"/>
    <col min="115" max="115" width="19.21875" bestFit="1" customWidth="1"/>
    <col min="116" max="116" width="16.88671875" bestFit="1" customWidth="1"/>
    <col min="117" max="117" width="19.6640625" bestFit="1" customWidth="1"/>
    <col min="118" max="118" width="14.44140625" bestFit="1" customWidth="1"/>
    <col min="119" max="119" width="17.33203125" bestFit="1" customWidth="1"/>
    <col min="120" max="120" width="12.44140625" bestFit="1" customWidth="1"/>
    <col min="121" max="121" width="15.21875" bestFit="1" customWidth="1"/>
    <col min="122" max="122" width="13.44140625" bestFit="1" customWidth="1"/>
    <col min="123" max="123" width="16.21875" bestFit="1" customWidth="1"/>
    <col min="124" max="124" width="14.88671875" bestFit="1" customWidth="1"/>
    <col min="125" max="125" width="17.77734375" bestFit="1" customWidth="1"/>
    <col min="126" max="126" width="17.6640625" bestFit="1" customWidth="1"/>
    <col min="127" max="127" width="20.44140625" bestFit="1" customWidth="1"/>
    <col min="128" max="128" width="14.5546875" bestFit="1" customWidth="1"/>
    <col min="129" max="129" width="17.44140625" bestFit="1" customWidth="1"/>
    <col min="130" max="130" width="11.6640625" bestFit="1" customWidth="1"/>
    <col min="131" max="131" width="14.44140625" bestFit="1" customWidth="1"/>
    <col min="132" max="132" width="20.33203125" bestFit="1" customWidth="1"/>
    <col min="133" max="133" width="23.109375" bestFit="1" customWidth="1"/>
    <col min="134" max="134" width="16.5546875" bestFit="1" customWidth="1"/>
    <col min="135" max="135" width="19.33203125" bestFit="1" customWidth="1"/>
    <col min="136" max="136" width="18.109375" bestFit="1" customWidth="1"/>
    <col min="137" max="137" width="20.88671875" bestFit="1" customWidth="1"/>
    <col min="138" max="138" width="14.109375" bestFit="1" customWidth="1"/>
    <col min="139" max="139" width="16.88671875" bestFit="1" customWidth="1"/>
    <col min="140" max="140" width="20.109375" bestFit="1" customWidth="1"/>
    <col min="141" max="141" width="22.88671875" bestFit="1" customWidth="1"/>
    <col min="142" max="142" width="18.109375" bestFit="1" customWidth="1"/>
    <col min="143" max="143" width="20.88671875" bestFit="1" customWidth="1"/>
    <col min="144" max="144" width="13.88671875" bestFit="1" customWidth="1"/>
    <col min="145" max="145" width="16.6640625" bestFit="1" customWidth="1"/>
    <col min="146" max="146" width="13.109375" bestFit="1" customWidth="1"/>
    <col min="147" max="147" width="15.88671875" bestFit="1" customWidth="1"/>
    <col min="148" max="148" width="17.44140625" bestFit="1" customWidth="1"/>
    <col min="149" max="149" width="20.21875" bestFit="1" customWidth="1"/>
    <col min="150" max="150" width="15.88671875" bestFit="1" customWidth="1"/>
    <col min="151" max="151" width="18.6640625" bestFit="1" customWidth="1"/>
    <col min="152" max="152" width="14.88671875" bestFit="1" customWidth="1"/>
    <col min="153" max="153" width="17.77734375" bestFit="1" customWidth="1"/>
    <col min="154" max="154" width="15.109375" bestFit="1" customWidth="1"/>
    <col min="155" max="155" width="17.88671875" bestFit="1" customWidth="1"/>
    <col min="156" max="156" width="17" bestFit="1" customWidth="1"/>
    <col min="157" max="157" width="19.77734375" bestFit="1" customWidth="1"/>
    <col min="158" max="158" width="16.88671875" bestFit="1" customWidth="1"/>
    <col min="159" max="159" width="19.6640625" bestFit="1" customWidth="1"/>
    <col min="160" max="160" width="15.77734375" bestFit="1" customWidth="1"/>
    <col min="161" max="161" width="18.5546875" bestFit="1" customWidth="1"/>
    <col min="162" max="162" width="12.88671875" bestFit="1" customWidth="1"/>
    <col min="163" max="163" width="15.6640625" bestFit="1" customWidth="1"/>
    <col min="164" max="164" width="17.33203125" bestFit="1" customWidth="1"/>
    <col min="165" max="165" width="20.109375" bestFit="1" customWidth="1"/>
    <col min="166" max="166" width="18.21875" bestFit="1" customWidth="1"/>
    <col min="167" max="167" width="21" bestFit="1" customWidth="1"/>
    <col min="168" max="168" width="13.88671875" bestFit="1" customWidth="1"/>
    <col min="169" max="169" width="16.6640625" bestFit="1" customWidth="1"/>
    <col min="170" max="170" width="10.109375" bestFit="1" customWidth="1"/>
    <col min="171" max="171" width="12.77734375" bestFit="1" customWidth="1"/>
    <col min="172" max="172" width="18.6640625" bestFit="1" customWidth="1"/>
    <col min="173" max="173" width="21.5546875" bestFit="1" customWidth="1"/>
    <col min="174" max="174" width="13.33203125" bestFit="1" customWidth="1"/>
    <col min="175" max="175" width="16.109375" bestFit="1" customWidth="1"/>
    <col min="176" max="176" width="15.21875" bestFit="1" customWidth="1"/>
    <col min="177" max="177" width="18" bestFit="1" customWidth="1"/>
    <col min="178" max="178" width="15.21875" bestFit="1" customWidth="1"/>
    <col min="179" max="179" width="18" bestFit="1" customWidth="1"/>
    <col min="180" max="180" width="17.21875" bestFit="1" customWidth="1"/>
    <col min="181" max="181" width="20" bestFit="1" customWidth="1"/>
    <col min="182" max="182" width="14.109375" bestFit="1" customWidth="1"/>
    <col min="183" max="183" width="16.88671875" bestFit="1" customWidth="1"/>
    <col min="184" max="184" width="16.44140625" bestFit="1" customWidth="1"/>
    <col min="185" max="185" width="19.21875" bestFit="1" customWidth="1"/>
    <col min="186" max="186" width="13" bestFit="1" customWidth="1"/>
    <col min="187" max="187" width="15.77734375" bestFit="1" customWidth="1"/>
    <col min="188" max="188" width="15.44140625" bestFit="1" customWidth="1"/>
    <col min="189" max="189" width="18.21875" bestFit="1" customWidth="1"/>
    <col min="190" max="190" width="17.77734375" bestFit="1" customWidth="1"/>
    <col min="191" max="191" width="20.5546875" bestFit="1" customWidth="1"/>
    <col min="192" max="192" width="16.109375" bestFit="1" customWidth="1"/>
    <col min="193" max="193" width="18.88671875" bestFit="1" customWidth="1"/>
    <col min="194" max="194" width="15.77734375" bestFit="1" customWidth="1"/>
    <col min="195" max="195" width="18.5546875" bestFit="1" customWidth="1"/>
    <col min="196" max="196" width="14.77734375" bestFit="1" customWidth="1"/>
    <col min="197" max="197" width="17.6640625" bestFit="1" customWidth="1"/>
    <col min="198" max="198" width="11.77734375" bestFit="1" customWidth="1"/>
    <col min="199" max="199" width="14.5546875" bestFit="1" customWidth="1"/>
    <col min="200" max="200" width="20.77734375" bestFit="1" customWidth="1"/>
    <col min="201" max="201" width="23.5546875" bestFit="1" customWidth="1"/>
    <col min="202" max="202" width="8.5546875" bestFit="1" customWidth="1"/>
    <col min="203" max="203" width="11.21875" bestFit="1" customWidth="1"/>
    <col min="204" max="204" width="11" bestFit="1" customWidth="1"/>
    <col min="205" max="205" width="13.77734375" bestFit="1" customWidth="1"/>
    <col min="206" max="206" width="10.77734375" bestFit="1" customWidth="1"/>
    <col min="207" max="207" width="13.5546875" bestFit="1" customWidth="1"/>
    <col min="208" max="208" width="15.44140625" bestFit="1" customWidth="1"/>
    <col min="209" max="209" width="18.21875" bestFit="1" customWidth="1"/>
    <col min="210" max="210" width="15.109375" bestFit="1" customWidth="1"/>
    <col min="211" max="211" width="17.88671875" bestFit="1" customWidth="1"/>
    <col min="212" max="212" width="14.88671875" bestFit="1" customWidth="1"/>
    <col min="213" max="213" width="17.77734375" bestFit="1" customWidth="1"/>
    <col min="214" max="214" width="15.88671875" bestFit="1" customWidth="1"/>
    <col min="215" max="215" width="18.6640625" bestFit="1" customWidth="1"/>
    <col min="216" max="216" width="18.109375" bestFit="1" customWidth="1"/>
    <col min="217" max="217" width="20.88671875" bestFit="1" customWidth="1"/>
    <col min="218" max="218" width="14.21875" bestFit="1" customWidth="1"/>
    <col min="219" max="219" width="17" bestFit="1" customWidth="1"/>
    <col min="220" max="220" width="15.5546875" bestFit="1" customWidth="1"/>
    <col min="221" max="221" width="18.33203125" bestFit="1" customWidth="1"/>
    <col min="222" max="222" width="14.88671875" bestFit="1" customWidth="1"/>
    <col min="223" max="223" width="17.77734375" bestFit="1" customWidth="1"/>
    <col min="224" max="224" width="13.44140625" bestFit="1" customWidth="1"/>
    <col min="225" max="225" width="16.21875" bestFit="1" customWidth="1"/>
    <col min="226" max="226" width="18.109375" bestFit="1" customWidth="1"/>
    <col min="227" max="227" width="20.88671875" bestFit="1" customWidth="1"/>
    <col min="228" max="228" width="9.44140625" bestFit="1" customWidth="1"/>
    <col min="229" max="229" width="12.109375" bestFit="1" customWidth="1"/>
    <col min="230" max="230" width="17.33203125" bestFit="1" customWidth="1"/>
    <col min="231" max="231" width="20.109375" bestFit="1" customWidth="1"/>
    <col min="232" max="232" width="17.6640625" bestFit="1" customWidth="1"/>
    <col min="233" max="233" width="20.44140625" bestFit="1" customWidth="1"/>
    <col min="234" max="234" width="14.5546875" bestFit="1" customWidth="1"/>
    <col min="235" max="235" width="17.44140625" bestFit="1" customWidth="1"/>
    <col min="236" max="236" width="16.88671875" bestFit="1" customWidth="1"/>
    <col min="237" max="237" width="19.6640625" bestFit="1" customWidth="1"/>
    <col min="238" max="238" width="14.88671875" bestFit="1" customWidth="1"/>
    <col min="239" max="239" width="17.77734375" bestFit="1" customWidth="1"/>
    <col min="240" max="240" width="11.5546875" bestFit="1" customWidth="1"/>
    <col min="241" max="241" width="14.33203125" bestFit="1" customWidth="1"/>
    <col min="242" max="242" width="17.77734375" bestFit="1" customWidth="1"/>
    <col min="243" max="243" width="20.5546875" bestFit="1" customWidth="1"/>
    <col min="244" max="244" width="18.5546875" bestFit="1" customWidth="1"/>
    <col min="245" max="245" width="21.44140625" bestFit="1" customWidth="1"/>
    <col min="246" max="246" width="14.5546875" bestFit="1" customWidth="1"/>
    <col min="247" max="247" width="17.44140625" bestFit="1" customWidth="1"/>
    <col min="248" max="248" width="15.77734375" bestFit="1" customWidth="1"/>
    <col min="249" max="249" width="18.5546875" bestFit="1" customWidth="1"/>
    <col min="250" max="250" width="9.44140625" bestFit="1" customWidth="1"/>
    <col min="251" max="251" width="12.109375" bestFit="1" customWidth="1"/>
    <col min="252" max="252" width="17.21875" bestFit="1" customWidth="1"/>
    <col min="253" max="253" width="20" bestFit="1" customWidth="1"/>
    <col min="254" max="254" width="12.77734375" bestFit="1" customWidth="1"/>
    <col min="255" max="256" width="15.5546875" bestFit="1" customWidth="1"/>
    <col min="257" max="257" width="18.33203125" bestFit="1" customWidth="1"/>
    <col min="258" max="258" width="17.33203125" bestFit="1" customWidth="1"/>
    <col min="259" max="259" width="20.109375" bestFit="1" customWidth="1"/>
    <col min="260" max="260" width="8.5546875" bestFit="1" customWidth="1"/>
    <col min="261" max="261" width="11.21875" bestFit="1" customWidth="1"/>
    <col min="262" max="262" width="13.6640625" bestFit="1" customWidth="1"/>
    <col min="263" max="263" width="16.44140625" bestFit="1" customWidth="1"/>
    <col min="264" max="264" width="11.88671875" bestFit="1" customWidth="1"/>
    <col min="265" max="265" width="14.6640625" bestFit="1" customWidth="1"/>
    <col min="266" max="266" width="11.5546875" bestFit="1" customWidth="1"/>
    <col min="267" max="267" width="14.33203125" bestFit="1" customWidth="1"/>
    <col min="268" max="268" width="9.21875" bestFit="1" customWidth="1"/>
    <col min="269" max="269" width="11.88671875" bestFit="1" customWidth="1"/>
    <col min="270" max="270" width="10.77734375" bestFit="1" customWidth="1"/>
    <col min="271" max="271" width="13.5546875" bestFit="1" customWidth="1"/>
    <col min="272" max="272" width="12.6640625" bestFit="1" customWidth="1"/>
    <col min="273" max="273" width="15.44140625" bestFit="1" customWidth="1"/>
    <col min="274" max="274" width="12.77734375" bestFit="1" customWidth="1"/>
    <col min="275" max="275" width="15.5546875" bestFit="1" customWidth="1"/>
    <col min="276" max="276" width="6.88671875" bestFit="1" customWidth="1"/>
    <col min="277" max="277" width="9.5546875" bestFit="1" customWidth="1"/>
    <col min="278" max="278" width="14.44140625" bestFit="1" customWidth="1"/>
    <col min="279" max="279" width="17.33203125" bestFit="1" customWidth="1"/>
    <col min="280" max="280" width="14.33203125" bestFit="1" customWidth="1"/>
    <col min="281" max="281" width="17.21875" bestFit="1" customWidth="1"/>
    <col min="282" max="282" width="12.88671875" bestFit="1" customWidth="1"/>
    <col min="283" max="283" width="15.6640625" bestFit="1" customWidth="1"/>
    <col min="284" max="284" width="7.5546875" bestFit="1" customWidth="1"/>
    <col min="285" max="285" width="10.21875" bestFit="1" customWidth="1"/>
    <col min="286" max="286" width="11.44140625" bestFit="1" customWidth="1"/>
    <col min="287" max="287" width="14.21875" bestFit="1" customWidth="1"/>
    <col min="288" max="288" width="11.21875" bestFit="1" customWidth="1"/>
    <col min="289" max="289" width="14" bestFit="1" customWidth="1"/>
    <col min="290" max="290" width="14.88671875" bestFit="1" customWidth="1"/>
    <col min="291" max="291" width="17.77734375" bestFit="1" customWidth="1"/>
    <col min="292" max="292" width="14.109375" bestFit="1" customWidth="1"/>
    <col min="293" max="293" width="16.88671875" bestFit="1" customWidth="1"/>
    <col min="294" max="294" width="12.6640625" bestFit="1" customWidth="1"/>
    <col min="295" max="295" width="15.44140625" bestFit="1" customWidth="1"/>
    <col min="296" max="296" width="11" bestFit="1" customWidth="1"/>
    <col min="297" max="297" width="13.77734375" bestFit="1" customWidth="1"/>
    <col min="298" max="298" width="12" bestFit="1" customWidth="1"/>
    <col min="299" max="299" width="14.77734375" bestFit="1" customWidth="1"/>
    <col min="300" max="300" width="10.33203125" bestFit="1" customWidth="1"/>
    <col min="301" max="301" width="13.109375" bestFit="1" customWidth="1"/>
    <col min="302" max="302" width="16.77734375" bestFit="1" customWidth="1"/>
    <col min="303" max="303" width="19.5546875" bestFit="1" customWidth="1"/>
    <col min="304" max="304" width="14.44140625" bestFit="1" customWidth="1"/>
    <col min="305" max="305" width="17.33203125" bestFit="1" customWidth="1"/>
    <col min="306" max="306" width="11.44140625" bestFit="1" customWidth="1"/>
    <col min="307" max="307" width="14.21875" bestFit="1" customWidth="1"/>
    <col min="308" max="308" width="15.33203125" bestFit="1" customWidth="1"/>
    <col min="309" max="309" width="18.109375" bestFit="1" customWidth="1"/>
    <col min="310" max="310" width="10.88671875" bestFit="1" customWidth="1"/>
    <col min="311" max="311" width="13.6640625" bestFit="1" customWidth="1"/>
    <col min="312" max="312" width="11.77734375" bestFit="1" customWidth="1"/>
    <col min="313" max="313" width="14.5546875" bestFit="1" customWidth="1"/>
    <col min="314" max="314" width="14" bestFit="1" customWidth="1"/>
    <col min="315" max="315" width="16.77734375" bestFit="1" customWidth="1"/>
    <col min="316" max="316" width="12.44140625" bestFit="1" customWidth="1"/>
    <col min="317" max="317" width="15.21875" bestFit="1" customWidth="1"/>
    <col min="318" max="318" width="12.5546875" bestFit="1" customWidth="1"/>
    <col min="319" max="319" width="15.33203125" bestFit="1" customWidth="1"/>
    <col min="320" max="320" width="13.33203125" bestFit="1" customWidth="1"/>
    <col min="321" max="321" width="16.109375" bestFit="1" customWidth="1"/>
    <col min="322" max="322" width="9.109375" bestFit="1" customWidth="1"/>
    <col min="323" max="323" width="11.77734375" bestFit="1" customWidth="1"/>
    <col min="324" max="324" width="15.44140625" bestFit="1" customWidth="1"/>
    <col min="325" max="325" width="18.21875" bestFit="1" customWidth="1"/>
    <col min="326" max="326" width="15.88671875" bestFit="1" customWidth="1"/>
    <col min="327" max="327" width="18.6640625" bestFit="1" customWidth="1"/>
    <col min="328" max="328" width="16.21875" bestFit="1" customWidth="1"/>
    <col min="329" max="329" width="19" bestFit="1" customWidth="1"/>
    <col min="330" max="330" width="14.88671875" bestFit="1" customWidth="1"/>
    <col min="331" max="331" width="17.77734375" bestFit="1" customWidth="1"/>
    <col min="332" max="332" width="10.21875" bestFit="1" customWidth="1"/>
    <col min="333" max="333" width="12.88671875" bestFit="1" customWidth="1"/>
    <col min="334" max="334" width="13.109375" bestFit="1" customWidth="1"/>
    <col min="335" max="335" width="15.88671875" bestFit="1" customWidth="1"/>
    <col min="336" max="336" width="9.5546875" bestFit="1" customWidth="1"/>
    <col min="337" max="337" width="12.21875" bestFit="1" customWidth="1"/>
    <col min="338" max="338" width="12.77734375" bestFit="1" customWidth="1"/>
    <col min="339" max="339" width="15.5546875" bestFit="1" customWidth="1"/>
    <col min="340" max="340" width="16.33203125" bestFit="1" customWidth="1"/>
    <col min="341" max="341" width="19.109375" bestFit="1" customWidth="1"/>
    <col min="342" max="342" width="16" bestFit="1" customWidth="1"/>
    <col min="343" max="343" width="18.77734375" bestFit="1" customWidth="1"/>
    <col min="344" max="344" width="13.21875" bestFit="1" customWidth="1"/>
    <col min="345" max="345" width="16" bestFit="1" customWidth="1"/>
    <col min="346" max="346" width="11" bestFit="1" customWidth="1"/>
    <col min="347" max="347" width="13.77734375" bestFit="1" customWidth="1"/>
    <col min="348" max="348" width="15.88671875" bestFit="1" customWidth="1"/>
    <col min="349" max="349" width="18.6640625" bestFit="1" customWidth="1"/>
    <col min="350" max="350" width="12.6640625" bestFit="1" customWidth="1"/>
    <col min="351" max="351" width="15.44140625" bestFit="1" customWidth="1"/>
    <col min="352" max="352" width="15.77734375" bestFit="1" customWidth="1"/>
    <col min="353" max="353" width="18.5546875" bestFit="1" customWidth="1"/>
    <col min="354" max="354" width="12.33203125" bestFit="1" customWidth="1"/>
    <col min="355" max="355" width="15.109375" bestFit="1" customWidth="1"/>
    <col min="356" max="356" width="14.33203125" bestFit="1" customWidth="1"/>
    <col min="357" max="357" width="17.21875" bestFit="1" customWidth="1"/>
    <col min="358" max="358" width="12.33203125" bestFit="1" customWidth="1"/>
    <col min="359" max="359" width="15.109375" bestFit="1" customWidth="1"/>
    <col min="360" max="360" width="12.44140625" bestFit="1" customWidth="1"/>
    <col min="361" max="361" width="15.21875" bestFit="1" customWidth="1"/>
    <col min="362" max="362" width="17.5546875" bestFit="1" customWidth="1"/>
    <col min="363" max="363" width="20.33203125" bestFit="1" customWidth="1"/>
    <col min="364" max="364" width="8.44140625" bestFit="1" customWidth="1"/>
    <col min="365" max="365" width="11.109375" bestFit="1" customWidth="1"/>
    <col min="366" max="366" width="15.44140625" bestFit="1" customWidth="1"/>
    <col min="367" max="367" width="18.21875" bestFit="1" customWidth="1"/>
    <col min="368" max="368" width="14.33203125" bestFit="1" customWidth="1"/>
    <col min="369" max="369" width="17.21875" bestFit="1" customWidth="1"/>
    <col min="370" max="370" width="17.77734375" bestFit="1" customWidth="1"/>
    <col min="371" max="371" width="20.5546875" bestFit="1" customWidth="1"/>
    <col min="372" max="372" width="15.88671875" bestFit="1" customWidth="1"/>
    <col min="373" max="373" width="18.6640625" bestFit="1" customWidth="1"/>
    <col min="374" max="374" width="12.5546875" bestFit="1" customWidth="1"/>
    <col min="375" max="375" width="15.33203125" bestFit="1" customWidth="1"/>
    <col min="376" max="376" width="13.109375" bestFit="1" customWidth="1"/>
    <col min="377" max="377" width="15.88671875" bestFit="1" customWidth="1"/>
    <col min="378" max="378" width="16" bestFit="1" customWidth="1"/>
    <col min="379" max="379" width="18.77734375" bestFit="1" customWidth="1"/>
    <col min="380" max="380" width="14.5546875" bestFit="1" customWidth="1"/>
    <col min="381" max="381" width="17.44140625" bestFit="1" customWidth="1"/>
    <col min="382" max="382" width="17.33203125" bestFit="1" customWidth="1"/>
    <col min="383" max="383" width="20.109375" bestFit="1" customWidth="1"/>
    <col min="384" max="384" width="14.6640625" bestFit="1" customWidth="1"/>
    <col min="385" max="385" width="17.5546875" bestFit="1" customWidth="1"/>
    <col min="386" max="386" width="14.88671875" bestFit="1" customWidth="1"/>
    <col min="387" max="387" width="17.77734375" bestFit="1" customWidth="1"/>
    <col min="388" max="388" width="11.6640625" bestFit="1" customWidth="1"/>
    <col min="389" max="390" width="14.44140625" bestFit="1" customWidth="1"/>
    <col min="391" max="391" width="17.33203125" bestFit="1" customWidth="1"/>
    <col min="392" max="392" width="11.77734375" bestFit="1" customWidth="1"/>
    <col min="393" max="393" width="14.5546875" bestFit="1" customWidth="1"/>
    <col min="394" max="394" width="12.6640625" bestFit="1" customWidth="1"/>
    <col min="395" max="395" width="15.44140625" bestFit="1" customWidth="1"/>
    <col min="396" max="396" width="15.77734375" bestFit="1" customWidth="1"/>
    <col min="397" max="397" width="18.5546875" bestFit="1" customWidth="1"/>
    <col min="398" max="398" width="11.77734375" bestFit="1" customWidth="1"/>
    <col min="399" max="399" width="14.5546875" bestFit="1" customWidth="1"/>
    <col min="400" max="400" width="12.44140625" bestFit="1" customWidth="1"/>
    <col min="401" max="401" width="15.21875" bestFit="1" customWidth="1"/>
    <col min="402" max="402" width="12.33203125" bestFit="1" customWidth="1"/>
    <col min="403" max="403" width="15.109375" bestFit="1" customWidth="1"/>
    <col min="404" max="404" width="17.5546875" bestFit="1" customWidth="1"/>
    <col min="405" max="405" width="20.33203125" bestFit="1" customWidth="1"/>
    <col min="406" max="406" width="7" bestFit="1" customWidth="1"/>
    <col min="407" max="407" width="9.6640625" bestFit="1" customWidth="1"/>
    <col min="408" max="408" width="12.77734375" bestFit="1" customWidth="1"/>
    <col min="409" max="409" width="15.5546875" bestFit="1" customWidth="1"/>
    <col min="410" max="410" width="7.88671875" bestFit="1" customWidth="1"/>
    <col min="411" max="411" width="10.5546875" bestFit="1" customWidth="1"/>
    <col min="412" max="412" width="17.33203125" bestFit="1" customWidth="1"/>
    <col min="413" max="413" width="20.109375" bestFit="1" customWidth="1"/>
    <col min="414" max="414" width="12.33203125" bestFit="1" customWidth="1"/>
    <col min="415" max="415" width="15.109375" bestFit="1" customWidth="1"/>
    <col min="416" max="416" width="11.33203125" bestFit="1" customWidth="1"/>
    <col min="417" max="417" width="14.109375" bestFit="1" customWidth="1"/>
    <col min="418" max="418" width="12" bestFit="1" customWidth="1"/>
    <col min="419" max="419" width="14.77734375" bestFit="1" customWidth="1"/>
    <col min="420" max="420" width="11.33203125" bestFit="1" customWidth="1"/>
    <col min="421" max="421" width="14.109375" bestFit="1" customWidth="1"/>
    <col min="422" max="422" width="12.88671875" bestFit="1" customWidth="1"/>
    <col min="423" max="423" width="15.6640625" bestFit="1" customWidth="1"/>
    <col min="424" max="424" width="18.88671875" bestFit="1" customWidth="1"/>
    <col min="425" max="425" width="21.77734375" bestFit="1" customWidth="1"/>
    <col min="426" max="426" width="11.44140625" bestFit="1" customWidth="1"/>
    <col min="427" max="427" width="14.21875" bestFit="1" customWidth="1"/>
    <col min="428" max="428" width="14.109375" bestFit="1" customWidth="1"/>
    <col min="429" max="429" width="16.88671875" bestFit="1" customWidth="1"/>
    <col min="430" max="430" width="16.77734375" bestFit="1" customWidth="1"/>
    <col min="431" max="431" width="19.5546875" bestFit="1" customWidth="1"/>
    <col min="432" max="432" width="9.5546875" bestFit="1" customWidth="1"/>
    <col min="433" max="433" width="12.21875" bestFit="1" customWidth="1"/>
    <col min="434" max="434" width="15.21875" bestFit="1" customWidth="1"/>
    <col min="435" max="435" width="18" bestFit="1" customWidth="1"/>
    <col min="436" max="436" width="11.5546875" bestFit="1" customWidth="1"/>
    <col min="437" max="437" width="14.33203125" bestFit="1" customWidth="1"/>
    <col min="438" max="438" width="7.21875" bestFit="1" customWidth="1"/>
    <col min="439" max="439" width="9.88671875" bestFit="1" customWidth="1"/>
    <col min="440" max="440" width="12" bestFit="1" customWidth="1"/>
    <col min="441" max="441" width="14.77734375" bestFit="1" customWidth="1"/>
    <col min="442" max="442" width="10.33203125" bestFit="1" customWidth="1"/>
    <col min="443" max="443" width="13.109375" bestFit="1" customWidth="1"/>
    <col min="444" max="444" width="9.109375" bestFit="1" customWidth="1"/>
    <col min="445" max="445" width="11.77734375" bestFit="1" customWidth="1"/>
    <col min="446" max="446" width="9.33203125" bestFit="1" customWidth="1"/>
    <col min="447" max="447" width="12" bestFit="1" customWidth="1"/>
    <col min="448" max="448" width="12.77734375" bestFit="1" customWidth="1"/>
    <col min="449" max="449" width="15.5546875" bestFit="1" customWidth="1"/>
    <col min="450" max="450" width="14.109375" bestFit="1" customWidth="1"/>
    <col min="451" max="451" width="16.88671875" bestFit="1" customWidth="1"/>
    <col min="452" max="452" width="17.109375" bestFit="1" customWidth="1"/>
    <col min="453" max="453" width="19.88671875" bestFit="1" customWidth="1"/>
    <col min="454" max="454" width="13.33203125" bestFit="1" customWidth="1"/>
    <col min="455" max="455" width="16.109375" bestFit="1" customWidth="1"/>
    <col min="456" max="456" width="16.77734375" bestFit="1" customWidth="1"/>
    <col min="457" max="457" width="19.5546875" bestFit="1" customWidth="1"/>
    <col min="458" max="458" width="13" bestFit="1" customWidth="1"/>
    <col min="459" max="459" width="15.77734375" bestFit="1" customWidth="1"/>
    <col min="460" max="460" width="11.88671875" bestFit="1" customWidth="1"/>
    <col min="461" max="461" width="14.6640625" bestFit="1" customWidth="1"/>
    <col min="462" max="462" width="14.33203125" bestFit="1" customWidth="1"/>
    <col min="463" max="463" width="17.21875" bestFit="1" customWidth="1"/>
    <col min="464" max="464" width="14.6640625" bestFit="1" customWidth="1"/>
    <col min="465" max="465" width="17.5546875" bestFit="1" customWidth="1"/>
    <col min="466" max="466" width="14.5546875" bestFit="1" customWidth="1"/>
    <col min="467" max="467" width="17.44140625" bestFit="1" customWidth="1"/>
    <col min="468" max="468" width="11.21875" bestFit="1" customWidth="1"/>
    <col min="469" max="469" width="14" bestFit="1" customWidth="1"/>
    <col min="470" max="470" width="15.44140625" bestFit="1" customWidth="1"/>
    <col min="471" max="471" width="18.21875" bestFit="1" customWidth="1"/>
    <col min="472" max="472" width="13.5546875" bestFit="1" customWidth="1"/>
    <col min="473" max="473" width="16.33203125" bestFit="1" customWidth="1"/>
    <col min="474" max="474" width="17.5546875" bestFit="1" customWidth="1"/>
    <col min="475" max="475" width="20.33203125" bestFit="1" customWidth="1"/>
    <col min="476" max="476" width="15.44140625" bestFit="1" customWidth="1"/>
    <col min="477" max="477" width="18.21875" bestFit="1" customWidth="1"/>
    <col min="478" max="478" width="9.6640625" bestFit="1" customWidth="1"/>
    <col min="479" max="479" width="12.33203125" bestFit="1" customWidth="1"/>
    <col min="480" max="480" width="9.88671875" bestFit="1" customWidth="1"/>
    <col min="481" max="481" width="12.5546875" bestFit="1" customWidth="1"/>
    <col min="482" max="482" width="8.109375" bestFit="1" customWidth="1"/>
    <col min="483" max="483" width="10.77734375" bestFit="1" customWidth="1"/>
    <col min="484" max="484" width="14.5546875" bestFit="1" customWidth="1"/>
    <col min="485" max="485" width="17.44140625" bestFit="1" customWidth="1"/>
    <col min="486" max="486" width="15.88671875" bestFit="1" customWidth="1"/>
    <col min="487" max="487" width="18.6640625" bestFit="1" customWidth="1"/>
    <col min="488" max="488" width="12.5546875" bestFit="1" customWidth="1"/>
    <col min="489" max="489" width="15.33203125" bestFit="1" customWidth="1"/>
    <col min="490" max="490" width="12.109375" bestFit="1" customWidth="1"/>
    <col min="491" max="491" width="14.88671875" bestFit="1" customWidth="1"/>
    <col min="492" max="492" width="12.21875" bestFit="1" customWidth="1"/>
    <col min="493" max="493" width="15" bestFit="1" customWidth="1"/>
    <col min="494" max="494" width="16.5546875" bestFit="1" customWidth="1"/>
    <col min="495" max="495" width="19.33203125" bestFit="1" customWidth="1"/>
    <col min="496" max="496" width="8.5546875" bestFit="1" customWidth="1"/>
    <col min="497" max="497" width="11.21875" bestFit="1" customWidth="1"/>
    <col min="498" max="498" width="17.21875" bestFit="1" customWidth="1"/>
    <col min="499" max="499" width="20" bestFit="1" customWidth="1"/>
    <col min="500" max="500" width="8.77734375" bestFit="1" customWidth="1"/>
    <col min="501" max="501" width="11.44140625" bestFit="1" customWidth="1"/>
    <col min="502" max="502" width="7.33203125" bestFit="1" customWidth="1"/>
    <col min="503" max="503" width="10" bestFit="1" customWidth="1"/>
    <col min="504" max="504" width="14.33203125" bestFit="1" customWidth="1"/>
    <col min="505" max="505" width="17.21875" bestFit="1" customWidth="1"/>
    <col min="506" max="506" width="13.21875" bestFit="1" customWidth="1"/>
    <col min="507" max="507" width="16" bestFit="1" customWidth="1"/>
    <col min="508" max="508" width="16.21875" bestFit="1" customWidth="1"/>
    <col min="509" max="509" width="19" bestFit="1" customWidth="1"/>
    <col min="510" max="510" width="13.88671875" bestFit="1" customWidth="1"/>
    <col min="511" max="511" width="16.6640625" bestFit="1" customWidth="1"/>
    <col min="512" max="512" width="10.33203125" bestFit="1" customWidth="1"/>
    <col min="513" max="513" width="13.109375" bestFit="1" customWidth="1"/>
    <col min="514" max="514" width="18.21875" bestFit="1" customWidth="1"/>
    <col min="515" max="515" width="21" bestFit="1" customWidth="1"/>
    <col min="516" max="516" width="11.88671875" bestFit="1" customWidth="1"/>
    <col min="517" max="517" width="14.6640625" bestFit="1" customWidth="1"/>
    <col min="518" max="518" width="15.5546875" bestFit="1" customWidth="1"/>
    <col min="519" max="519" width="18.33203125" bestFit="1" customWidth="1"/>
    <col min="520" max="520" width="14.88671875" bestFit="1" customWidth="1"/>
    <col min="521" max="521" width="17.77734375" bestFit="1" customWidth="1"/>
    <col min="522" max="522" width="12.109375" bestFit="1" customWidth="1"/>
    <col min="523" max="523" width="14.88671875" bestFit="1" customWidth="1"/>
    <col min="524" max="524" width="10.5546875" bestFit="1" customWidth="1"/>
    <col min="525" max="525" width="13.33203125" bestFit="1" customWidth="1"/>
    <col min="526" max="526" width="13.5546875" bestFit="1" customWidth="1"/>
    <col min="527" max="527" width="16.33203125" bestFit="1" customWidth="1"/>
    <col min="528" max="528" width="13.44140625" bestFit="1" customWidth="1"/>
    <col min="529" max="529" width="16.21875" bestFit="1" customWidth="1"/>
    <col min="530" max="530" width="16" bestFit="1" customWidth="1"/>
    <col min="531" max="531" width="18.77734375" bestFit="1" customWidth="1"/>
    <col min="532" max="532" width="12.21875" bestFit="1" customWidth="1"/>
    <col min="533" max="533" width="15" bestFit="1" customWidth="1"/>
    <col min="534" max="534" width="12.77734375" bestFit="1" customWidth="1"/>
    <col min="535" max="535" width="15.5546875" bestFit="1" customWidth="1"/>
    <col min="536" max="536" width="16.109375" bestFit="1" customWidth="1"/>
    <col min="537" max="537" width="18.88671875" bestFit="1" customWidth="1"/>
    <col min="538" max="538" width="8.21875" bestFit="1" customWidth="1"/>
    <col min="539" max="539" width="10.88671875" bestFit="1" customWidth="1"/>
    <col min="540" max="540" width="13" bestFit="1" customWidth="1"/>
    <col min="541" max="541" width="15.77734375" bestFit="1" customWidth="1"/>
    <col min="542" max="542" width="16.21875" bestFit="1" customWidth="1"/>
    <col min="543" max="543" width="19" bestFit="1" customWidth="1"/>
    <col min="544" max="544" width="12.109375" bestFit="1" customWidth="1"/>
    <col min="545" max="545" width="14.88671875" bestFit="1" customWidth="1"/>
    <col min="546" max="546" width="11" bestFit="1" customWidth="1"/>
    <col min="547" max="548" width="13.77734375" bestFit="1" customWidth="1"/>
    <col min="549" max="549" width="16.5546875" bestFit="1" customWidth="1"/>
    <col min="550" max="550" width="12.5546875" bestFit="1" customWidth="1"/>
    <col min="551" max="551" width="15.33203125" bestFit="1" customWidth="1"/>
    <col min="552" max="552" width="10.77734375" bestFit="1" customWidth="1"/>
    <col min="553" max="553" width="13.5546875" bestFit="1" customWidth="1"/>
    <col min="554" max="554" width="16" bestFit="1" customWidth="1"/>
    <col min="555" max="555" width="18.77734375" bestFit="1" customWidth="1"/>
    <col min="556" max="556" width="9.77734375" bestFit="1" customWidth="1"/>
    <col min="557" max="557" width="12.44140625" bestFit="1" customWidth="1"/>
    <col min="558" max="558" width="11.77734375" bestFit="1" customWidth="1"/>
    <col min="559" max="559" width="14.5546875" bestFit="1" customWidth="1"/>
    <col min="560" max="560" width="16" bestFit="1" customWidth="1"/>
    <col min="561" max="561" width="18.77734375" bestFit="1" customWidth="1"/>
    <col min="562" max="562" width="9.77734375" bestFit="1" customWidth="1"/>
    <col min="563" max="563" width="12.44140625" bestFit="1" customWidth="1"/>
    <col min="564" max="564" width="12.6640625" bestFit="1" customWidth="1"/>
    <col min="565" max="565" width="15.44140625" bestFit="1" customWidth="1"/>
    <col min="566" max="566" width="13.44140625" bestFit="1" customWidth="1"/>
    <col min="567" max="567" width="16.21875" bestFit="1" customWidth="1"/>
    <col min="568" max="568" width="15.77734375" bestFit="1" customWidth="1"/>
    <col min="569" max="569" width="18.5546875" bestFit="1" customWidth="1"/>
    <col min="570" max="570" width="10.33203125" bestFit="1" customWidth="1"/>
    <col min="571" max="571" width="13.109375" bestFit="1" customWidth="1"/>
    <col min="572" max="572" width="9.5546875" bestFit="1" customWidth="1"/>
    <col min="573" max="573" width="12.21875" bestFit="1" customWidth="1"/>
    <col min="574" max="574" width="15.5546875" bestFit="1" customWidth="1"/>
    <col min="575" max="575" width="18.33203125" bestFit="1" customWidth="1"/>
    <col min="576" max="576" width="14.88671875" bestFit="1" customWidth="1"/>
    <col min="577" max="577" width="17.77734375" bestFit="1" customWidth="1"/>
    <col min="578" max="578" width="11" bestFit="1" customWidth="1"/>
    <col min="579" max="579" width="13.77734375" bestFit="1" customWidth="1"/>
    <col min="580" max="580" width="15.6640625" bestFit="1" customWidth="1"/>
    <col min="581" max="581" width="18.44140625" bestFit="1" customWidth="1"/>
    <col min="582" max="582" width="16.6640625" bestFit="1" customWidth="1"/>
    <col min="583" max="583" width="19.44140625" bestFit="1" customWidth="1"/>
    <col min="584" max="584" width="13.88671875" bestFit="1" customWidth="1"/>
    <col min="585" max="585" width="16.6640625" bestFit="1" customWidth="1"/>
    <col min="586" max="586" width="14.77734375" bestFit="1" customWidth="1"/>
    <col min="587" max="587" width="17.6640625" bestFit="1" customWidth="1"/>
    <col min="588" max="588" width="15.21875" bestFit="1" customWidth="1"/>
    <col min="589" max="589" width="18" bestFit="1" customWidth="1"/>
    <col min="590" max="590" width="16" bestFit="1" customWidth="1"/>
    <col min="591" max="591" width="18.77734375" bestFit="1" customWidth="1"/>
    <col min="592" max="592" width="15.88671875" bestFit="1" customWidth="1"/>
    <col min="593" max="593" width="18.6640625" bestFit="1" customWidth="1"/>
    <col min="594" max="594" width="8.6640625" bestFit="1" customWidth="1"/>
    <col min="595" max="595" width="11.33203125" bestFit="1" customWidth="1"/>
    <col min="596" max="596" width="6.6640625" bestFit="1" customWidth="1"/>
    <col min="597" max="597" width="9.33203125" bestFit="1" customWidth="1"/>
    <col min="598" max="598" width="9.44140625" bestFit="1" customWidth="1"/>
    <col min="599" max="599" width="12.109375" bestFit="1" customWidth="1"/>
    <col min="600" max="600" width="15.88671875" bestFit="1" customWidth="1"/>
    <col min="601" max="601" width="18.6640625" bestFit="1" customWidth="1"/>
    <col min="602" max="602" width="5.21875" bestFit="1" customWidth="1"/>
    <col min="603" max="603" width="7.88671875" bestFit="1" customWidth="1"/>
    <col min="604" max="604" width="9.6640625" bestFit="1" customWidth="1"/>
    <col min="605" max="605" width="12.33203125" bestFit="1" customWidth="1"/>
    <col min="606" max="606" width="14.77734375" bestFit="1" customWidth="1"/>
    <col min="607" max="607" width="17.6640625" bestFit="1" customWidth="1"/>
    <col min="608" max="608" width="12.5546875" bestFit="1" customWidth="1"/>
    <col min="609" max="609" width="15.33203125" bestFit="1" customWidth="1"/>
    <col min="610" max="610" width="12.21875" bestFit="1" customWidth="1"/>
    <col min="611" max="611" width="15" bestFit="1" customWidth="1"/>
    <col min="612" max="612" width="14.88671875" bestFit="1" customWidth="1"/>
    <col min="613" max="613" width="17.77734375" bestFit="1" customWidth="1"/>
    <col min="614" max="614" width="16.88671875" bestFit="1" customWidth="1"/>
    <col min="615" max="615" width="19.6640625" bestFit="1" customWidth="1"/>
    <col min="616" max="616" width="15.6640625" bestFit="1" customWidth="1"/>
    <col min="617" max="617" width="18.44140625" bestFit="1" customWidth="1"/>
    <col min="618" max="618" width="10.109375" bestFit="1" customWidth="1"/>
    <col min="619" max="619" width="12.77734375" bestFit="1" customWidth="1"/>
    <col min="620" max="620" width="14.77734375" bestFit="1" customWidth="1"/>
    <col min="621" max="621" width="17.6640625" bestFit="1" customWidth="1"/>
    <col min="622" max="622" width="12.5546875" bestFit="1" customWidth="1"/>
    <col min="623" max="623" width="15.33203125" bestFit="1" customWidth="1"/>
    <col min="624" max="624" width="12.21875" bestFit="1" customWidth="1"/>
    <col min="625" max="625" width="15" bestFit="1" customWidth="1"/>
    <col min="626" max="626" width="10.44140625" bestFit="1" customWidth="1"/>
    <col min="627" max="627" width="13.21875" bestFit="1" customWidth="1"/>
    <col min="628" max="628" width="12.5546875" bestFit="1" customWidth="1"/>
    <col min="629" max="629" width="15.33203125" bestFit="1" customWidth="1"/>
    <col min="630" max="630" width="13" bestFit="1" customWidth="1"/>
    <col min="631" max="631" width="15.77734375" bestFit="1" customWidth="1"/>
    <col min="632" max="632" width="9.88671875" bestFit="1" customWidth="1"/>
    <col min="633" max="633" width="12.5546875" bestFit="1" customWidth="1"/>
    <col min="634" max="634" width="15.77734375" bestFit="1" customWidth="1"/>
    <col min="635" max="635" width="18.5546875" bestFit="1" customWidth="1"/>
    <col min="636" max="636" width="18.44140625" bestFit="1" customWidth="1"/>
    <col min="637" max="637" width="21.33203125" bestFit="1" customWidth="1"/>
    <col min="638" max="638" width="13.88671875" bestFit="1" customWidth="1"/>
    <col min="639" max="639" width="16.6640625" bestFit="1" customWidth="1"/>
    <col min="640" max="640" width="16.33203125" bestFit="1" customWidth="1"/>
    <col min="641" max="641" width="19.109375" bestFit="1" customWidth="1"/>
    <col min="642" max="642" width="9.21875" bestFit="1" customWidth="1"/>
    <col min="643" max="643" width="11.88671875" bestFit="1" customWidth="1"/>
    <col min="644" max="644" width="14.109375" bestFit="1" customWidth="1"/>
    <col min="645" max="645" width="16.88671875" bestFit="1" customWidth="1"/>
    <col min="646" max="646" width="15.5546875" bestFit="1" customWidth="1"/>
    <col min="647" max="647" width="18.33203125" bestFit="1" customWidth="1"/>
    <col min="648" max="648" width="12" bestFit="1" customWidth="1"/>
    <col min="649" max="649" width="14.77734375" bestFit="1" customWidth="1"/>
    <col min="650" max="650" width="14.33203125" bestFit="1" customWidth="1"/>
    <col min="651" max="651" width="17.21875" bestFit="1" customWidth="1"/>
    <col min="652" max="652" width="9.109375" bestFit="1" customWidth="1"/>
    <col min="653" max="653" width="11.77734375" bestFit="1" customWidth="1"/>
    <col min="654" max="654" width="17.109375" bestFit="1" customWidth="1"/>
    <col min="655" max="655" width="19.88671875" bestFit="1" customWidth="1"/>
    <col min="656" max="656" width="11.21875" bestFit="1" customWidth="1"/>
    <col min="657" max="657" width="14" bestFit="1" customWidth="1"/>
    <col min="658" max="658" width="15.5546875" bestFit="1" customWidth="1"/>
    <col min="659" max="659" width="18.33203125" bestFit="1" customWidth="1"/>
    <col min="660" max="660" width="12.77734375" bestFit="1" customWidth="1"/>
    <col min="661" max="661" width="15.5546875" bestFit="1" customWidth="1"/>
    <col min="662" max="662" width="12.5546875" bestFit="1" customWidth="1"/>
    <col min="663" max="663" width="15.33203125" bestFit="1" customWidth="1"/>
    <col min="664" max="664" width="8.109375" bestFit="1" customWidth="1"/>
    <col min="665" max="665" width="10.77734375" bestFit="1" customWidth="1"/>
    <col min="666" max="666" width="10.21875" bestFit="1" customWidth="1"/>
    <col min="667" max="667" width="12.88671875" bestFit="1" customWidth="1"/>
    <col min="668" max="668" width="12.6640625" bestFit="1" customWidth="1"/>
    <col min="669" max="669" width="15.44140625" bestFit="1" customWidth="1"/>
    <col min="670" max="670" width="17.44140625" bestFit="1" customWidth="1"/>
    <col min="671" max="671" width="20.21875" bestFit="1" customWidth="1"/>
    <col min="672" max="672" width="13.5546875" bestFit="1" customWidth="1"/>
    <col min="673" max="673" width="16.33203125" bestFit="1" customWidth="1"/>
    <col min="674" max="674" width="12" bestFit="1" customWidth="1"/>
    <col min="675" max="675" width="14.77734375" bestFit="1" customWidth="1"/>
    <col min="676" max="676" width="10" bestFit="1" customWidth="1"/>
    <col min="677" max="677" width="12.6640625" bestFit="1" customWidth="1"/>
    <col min="678" max="678" width="12.21875" bestFit="1" customWidth="1"/>
    <col min="679" max="679" width="15" bestFit="1" customWidth="1"/>
    <col min="680" max="680" width="13" bestFit="1" customWidth="1"/>
    <col min="681" max="681" width="15.77734375" bestFit="1" customWidth="1"/>
    <col min="682" max="682" width="14.6640625" bestFit="1" customWidth="1"/>
    <col min="683" max="683" width="17.5546875" bestFit="1" customWidth="1"/>
    <col min="684" max="684" width="11.109375" bestFit="1" customWidth="1"/>
    <col min="685" max="685" width="13.88671875" bestFit="1" customWidth="1"/>
    <col min="686" max="686" width="15.88671875" bestFit="1" customWidth="1"/>
    <col min="687" max="687" width="18.6640625" bestFit="1" customWidth="1"/>
    <col min="688" max="688" width="17.77734375" bestFit="1" customWidth="1"/>
    <col min="689" max="689" width="20.5546875" bestFit="1" customWidth="1"/>
    <col min="690" max="690" width="14.33203125" bestFit="1" customWidth="1"/>
    <col min="691" max="691" width="17.21875" bestFit="1" customWidth="1"/>
    <col min="692" max="692" width="16.6640625" bestFit="1" customWidth="1"/>
    <col min="693" max="693" width="19.44140625" bestFit="1" customWidth="1"/>
    <col min="694" max="694" width="10.6640625" bestFit="1" customWidth="1"/>
    <col min="695" max="695" width="13.44140625" bestFit="1" customWidth="1"/>
    <col min="696" max="696" width="11.109375" bestFit="1" customWidth="1"/>
    <col min="697" max="697" width="13.88671875" bestFit="1" customWidth="1"/>
    <col min="698" max="698" width="8" bestFit="1" customWidth="1"/>
    <col min="699" max="699" width="10.6640625" bestFit="1" customWidth="1"/>
    <col min="700" max="700" width="16.5546875" bestFit="1" customWidth="1"/>
    <col min="701" max="701" width="19.33203125" bestFit="1" customWidth="1"/>
    <col min="702" max="702" width="9.77734375" bestFit="1" customWidth="1"/>
    <col min="703" max="703" width="12.44140625" bestFit="1" customWidth="1"/>
    <col min="704" max="704" width="13.21875" bestFit="1" customWidth="1"/>
    <col min="705" max="705" width="16" bestFit="1" customWidth="1"/>
    <col min="706" max="706" width="11.77734375" bestFit="1" customWidth="1"/>
    <col min="707" max="707" width="14.5546875" bestFit="1" customWidth="1"/>
    <col min="708" max="708" width="12.77734375" bestFit="1" customWidth="1"/>
    <col min="709" max="709" width="15.5546875" bestFit="1" customWidth="1"/>
    <col min="710" max="710" width="15.6640625" bestFit="1" customWidth="1"/>
    <col min="711" max="711" width="18.44140625" bestFit="1" customWidth="1"/>
    <col min="712" max="712" width="13.6640625" bestFit="1" customWidth="1"/>
    <col min="713" max="713" width="16.44140625" bestFit="1" customWidth="1"/>
    <col min="714" max="714" width="9" bestFit="1" customWidth="1"/>
    <col min="715" max="715" width="11.6640625" bestFit="1" customWidth="1"/>
    <col min="716" max="716" width="10.21875" bestFit="1" customWidth="1"/>
    <col min="717" max="717" width="12.88671875" bestFit="1" customWidth="1"/>
    <col min="718" max="718" width="10.5546875" bestFit="1" customWidth="1"/>
    <col min="719" max="719" width="13.33203125" bestFit="1" customWidth="1"/>
    <col min="720" max="720" width="9.5546875" bestFit="1" customWidth="1"/>
    <col min="721" max="721" width="12.21875" bestFit="1" customWidth="1"/>
    <col min="722" max="722" width="16.77734375" bestFit="1" customWidth="1"/>
    <col min="723" max="723" width="19.5546875" bestFit="1" customWidth="1"/>
    <col min="724" max="724" width="18.77734375" bestFit="1" customWidth="1"/>
    <col min="725" max="725" width="21.6640625" bestFit="1" customWidth="1"/>
    <col min="726" max="726" width="12.21875" bestFit="1" customWidth="1"/>
    <col min="727" max="727" width="15" bestFit="1" customWidth="1"/>
    <col min="728" max="728" width="12.109375" bestFit="1" customWidth="1"/>
    <col min="729" max="729" width="14.88671875" bestFit="1" customWidth="1"/>
    <col min="730" max="730" width="9.21875" bestFit="1" customWidth="1"/>
    <col min="731" max="731" width="11.88671875" bestFit="1" customWidth="1"/>
    <col min="732" max="732" width="14.6640625" bestFit="1" customWidth="1"/>
    <col min="733" max="733" width="17.5546875" bestFit="1" customWidth="1"/>
    <col min="734" max="734" width="12" bestFit="1" customWidth="1"/>
    <col min="735" max="735" width="14.77734375" bestFit="1" customWidth="1"/>
    <col min="736" max="736" width="10" bestFit="1" customWidth="1"/>
    <col min="737" max="737" width="12.6640625" bestFit="1" customWidth="1"/>
    <col min="738" max="738" width="11.44140625" bestFit="1" customWidth="1"/>
    <col min="739" max="739" width="14.21875" bestFit="1" customWidth="1"/>
    <col min="740" max="740" width="14" bestFit="1" customWidth="1"/>
    <col min="741" max="741" width="16.77734375" bestFit="1" customWidth="1"/>
    <col min="742" max="742" width="13.44140625" bestFit="1" customWidth="1"/>
    <col min="743" max="743" width="16.21875" bestFit="1" customWidth="1"/>
    <col min="744" max="744" width="13.77734375" bestFit="1" customWidth="1"/>
    <col min="745" max="745" width="16.5546875" bestFit="1" customWidth="1"/>
    <col min="746" max="746" width="13.5546875" bestFit="1" customWidth="1"/>
    <col min="747" max="747" width="16.33203125" bestFit="1" customWidth="1"/>
    <col min="748" max="748" width="12.88671875" bestFit="1" customWidth="1"/>
    <col min="749" max="749" width="15.6640625" bestFit="1" customWidth="1"/>
    <col min="750" max="750" width="14.88671875" bestFit="1" customWidth="1"/>
    <col min="751" max="751" width="17.77734375" bestFit="1" customWidth="1"/>
    <col min="752" max="752" width="15.5546875" bestFit="1" customWidth="1"/>
    <col min="753" max="753" width="18.33203125" bestFit="1" customWidth="1"/>
    <col min="754" max="754" width="15.44140625" bestFit="1" customWidth="1"/>
    <col min="755" max="755" width="18.21875" bestFit="1" customWidth="1"/>
    <col min="756" max="756" width="17.44140625" bestFit="1" customWidth="1"/>
    <col min="757" max="757" width="20.21875" bestFit="1" customWidth="1"/>
    <col min="758" max="758" width="15.77734375" bestFit="1" customWidth="1"/>
    <col min="759" max="759" width="18.5546875" bestFit="1" customWidth="1"/>
    <col min="760" max="760" width="17.109375" bestFit="1" customWidth="1"/>
    <col min="761" max="761" width="19.88671875" bestFit="1" customWidth="1"/>
    <col min="762" max="762" width="8.77734375" bestFit="1" customWidth="1"/>
    <col min="763" max="763" width="11.44140625" bestFit="1" customWidth="1"/>
    <col min="764" max="764" width="12" bestFit="1" customWidth="1"/>
    <col min="765" max="765" width="14.77734375" bestFit="1" customWidth="1"/>
    <col min="766" max="766" width="16.6640625" bestFit="1" customWidth="1"/>
    <col min="767" max="767" width="19.44140625" bestFit="1" customWidth="1"/>
    <col min="768" max="768" width="13.109375" bestFit="1" customWidth="1"/>
    <col min="769" max="769" width="15.88671875" bestFit="1" customWidth="1"/>
    <col min="770" max="770" width="15.6640625" bestFit="1" customWidth="1"/>
    <col min="771" max="771" width="18.44140625" bestFit="1" customWidth="1"/>
    <col min="772" max="772" width="19.5546875" bestFit="1" customWidth="1"/>
    <col min="773" max="773" width="22.33203125" bestFit="1" customWidth="1"/>
    <col min="774" max="774" width="14.109375" bestFit="1" customWidth="1"/>
    <col min="775" max="775" width="16.88671875" bestFit="1" customWidth="1"/>
    <col min="776" max="776" width="18.33203125" bestFit="1" customWidth="1"/>
    <col min="777" max="777" width="21.109375" bestFit="1" customWidth="1"/>
    <col min="778" max="778" width="11.44140625" bestFit="1" customWidth="1"/>
    <col min="779" max="779" width="14.21875" bestFit="1" customWidth="1"/>
    <col min="780" max="780" width="13.5546875" bestFit="1" customWidth="1"/>
    <col min="781" max="781" width="16.33203125" bestFit="1" customWidth="1"/>
    <col min="782" max="782" width="11.6640625" bestFit="1" customWidth="1"/>
    <col min="783" max="783" width="14.44140625" bestFit="1" customWidth="1"/>
    <col min="784" max="784" width="13.88671875" bestFit="1" customWidth="1"/>
    <col min="785" max="785" width="16.6640625" bestFit="1" customWidth="1"/>
    <col min="786" max="786" width="14.6640625" bestFit="1" customWidth="1"/>
    <col min="787" max="787" width="17.5546875" bestFit="1" customWidth="1"/>
    <col min="788" max="788" width="11.21875" bestFit="1" customWidth="1"/>
    <col min="789" max="789" width="14" bestFit="1" customWidth="1"/>
    <col min="790" max="790" width="11.109375" bestFit="1" customWidth="1"/>
    <col min="791" max="791" width="13.88671875" bestFit="1" customWidth="1"/>
    <col min="792" max="792" width="12" bestFit="1" customWidth="1"/>
    <col min="793" max="793" width="14.77734375" bestFit="1" customWidth="1"/>
    <col min="794" max="794" width="12.44140625" bestFit="1" customWidth="1"/>
    <col min="795" max="795" width="15.21875" bestFit="1" customWidth="1"/>
    <col min="796" max="796" width="17.21875" bestFit="1" customWidth="1"/>
    <col min="797" max="797" width="20" bestFit="1" customWidth="1"/>
    <col min="799" max="799" width="11.5546875" bestFit="1" customWidth="1"/>
    <col min="800" max="800" width="6.21875" bestFit="1" customWidth="1"/>
    <col min="802" max="802" width="11.77734375" bestFit="1" customWidth="1"/>
    <col min="803" max="803" width="14.5546875" bestFit="1" customWidth="1"/>
    <col min="804" max="804" width="8.33203125" bestFit="1" customWidth="1"/>
    <col min="805" max="805" width="11" bestFit="1" customWidth="1"/>
    <col min="806" max="806" width="10.33203125" bestFit="1" customWidth="1"/>
    <col min="807" max="807" width="13.109375" bestFit="1" customWidth="1"/>
    <col min="808" max="808" width="9.88671875" bestFit="1" customWidth="1"/>
    <col min="809" max="809" width="12.5546875" bestFit="1" customWidth="1"/>
    <col min="810" max="810" width="15.109375" bestFit="1" customWidth="1"/>
    <col min="811" max="811" width="17.88671875" bestFit="1" customWidth="1"/>
    <col min="812" max="812" width="13.21875" bestFit="1" customWidth="1"/>
    <col min="813" max="813" width="16" bestFit="1" customWidth="1"/>
    <col min="814" max="814" width="13.109375" bestFit="1" customWidth="1"/>
    <col min="815" max="815" width="15.88671875" bestFit="1" customWidth="1"/>
    <col min="816" max="816" width="15.21875" bestFit="1" customWidth="1"/>
    <col min="817" max="817" width="18" bestFit="1" customWidth="1"/>
    <col min="818" max="818" width="16.5546875" bestFit="1" customWidth="1"/>
    <col min="819" max="819" width="19.33203125" bestFit="1" customWidth="1"/>
    <col min="820" max="820" width="10.6640625" bestFit="1" customWidth="1"/>
    <col min="821" max="821" width="13.44140625" bestFit="1" customWidth="1"/>
    <col min="822" max="822" width="11" bestFit="1" customWidth="1"/>
    <col min="823" max="823" width="13.77734375" bestFit="1" customWidth="1"/>
    <col min="824" max="824" width="14.109375" bestFit="1" customWidth="1"/>
    <col min="825" max="825" width="16.88671875" bestFit="1" customWidth="1"/>
    <col min="826" max="826" width="16.109375" bestFit="1" customWidth="1"/>
    <col min="827" max="827" width="18.88671875" bestFit="1" customWidth="1"/>
    <col min="828" max="828" width="14.5546875" bestFit="1" customWidth="1"/>
    <col min="829" max="829" width="17.44140625" bestFit="1" customWidth="1"/>
    <col min="830" max="830" width="9.44140625" bestFit="1" customWidth="1"/>
    <col min="831" max="831" width="12.109375" bestFit="1" customWidth="1"/>
    <col min="832" max="832" width="14.6640625" bestFit="1" customWidth="1"/>
    <col min="833" max="833" width="17.5546875" bestFit="1" customWidth="1"/>
    <col min="834" max="834" width="9.5546875" bestFit="1" customWidth="1"/>
    <col min="835" max="835" width="12.21875" bestFit="1" customWidth="1"/>
    <col min="836" max="836" width="14.6640625" bestFit="1" customWidth="1"/>
    <col min="837" max="837" width="17.5546875" bestFit="1" customWidth="1"/>
    <col min="838" max="838" width="11.5546875" bestFit="1" customWidth="1"/>
    <col min="839" max="839" width="14.33203125" bestFit="1" customWidth="1"/>
    <col min="840" max="840" width="14.44140625" bestFit="1" customWidth="1"/>
    <col min="841" max="841" width="17.33203125" bestFit="1" customWidth="1"/>
    <col min="842" max="842" width="14" bestFit="1" customWidth="1"/>
    <col min="843" max="843" width="16.77734375" bestFit="1" customWidth="1"/>
    <col min="844" max="844" width="17.109375" bestFit="1" customWidth="1"/>
    <col min="845" max="845" width="19.88671875" bestFit="1" customWidth="1"/>
    <col min="846" max="846" width="15.33203125" bestFit="1" customWidth="1"/>
    <col min="847" max="847" width="18.109375" bestFit="1" customWidth="1"/>
    <col min="848" max="848" width="10.44140625" bestFit="1" customWidth="1"/>
    <col min="849" max="849" width="13.21875" bestFit="1" customWidth="1"/>
    <col min="850" max="850" width="15.109375" bestFit="1" customWidth="1"/>
    <col min="851" max="851" width="17.88671875" bestFit="1" customWidth="1"/>
    <col min="852" max="852" width="9.44140625" bestFit="1" customWidth="1"/>
    <col min="853" max="853" width="12.109375" bestFit="1" customWidth="1"/>
    <col min="854" max="854" width="6.6640625" bestFit="1" customWidth="1"/>
    <col min="855" max="855" width="9.33203125" bestFit="1" customWidth="1"/>
    <col min="856" max="856" width="13.21875" bestFit="1" customWidth="1"/>
    <col min="857" max="857" width="16" bestFit="1" customWidth="1"/>
    <col min="858" max="858" width="16.88671875" bestFit="1" customWidth="1"/>
    <col min="859" max="859" width="19.6640625" bestFit="1" customWidth="1"/>
    <col min="860" max="860" width="14.21875" bestFit="1" customWidth="1"/>
    <col min="861" max="861" width="17" bestFit="1" customWidth="1"/>
    <col min="862" max="862" width="18" bestFit="1" customWidth="1"/>
    <col min="863" max="863" width="20.77734375" bestFit="1" customWidth="1"/>
    <col min="864" max="864" width="14.6640625" bestFit="1" customWidth="1"/>
    <col min="865" max="865" width="17.5546875" bestFit="1" customWidth="1"/>
    <col min="866" max="866" width="13.33203125" bestFit="1" customWidth="1"/>
    <col min="867" max="867" width="16.109375" bestFit="1" customWidth="1"/>
    <col min="868" max="868" width="11.88671875" bestFit="1" customWidth="1"/>
    <col min="869" max="869" width="14.6640625" bestFit="1" customWidth="1"/>
    <col min="870" max="870" width="11.44140625" bestFit="1" customWidth="1"/>
    <col min="871" max="871" width="14.21875" bestFit="1" customWidth="1"/>
    <col min="872" max="872" width="17.6640625" bestFit="1" customWidth="1"/>
    <col min="873" max="873" width="20.44140625" bestFit="1" customWidth="1"/>
    <col min="874" max="874" width="15.5546875" bestFit="1" customWidth="1"/>
    <col min="875" max="875" width="18.33203125" bestFit="1" customWidth="1"/>
    <col min="876" max="876" width="15.88671875" bestFit="1" customWidth="1"/>
    <col min="877" max="877" width="18.6640625" bestFit="1" customWidth="1"/>
    <col min="878" max="878" width="14.109375" bestFit="1" customWidth="1"/>
    <col min="879" max="879" width="16.88671875" bestFit="1" customWidth="1"/>
    <col min="880" max="880" width="16.33203125" bestFit="1" customWidth="1"/>
    <col min="881" max="881" width="19.109375" bestFit="1" customWidth="1"/>
    <col min="882" max="882" width="18.21875" bestFit="1" customWidth="1"/>
    <col min="883" max="883" width="21" bestFit="1" customWidth="1"/>
    <col min="884" max="884" width="18.5546875" bestFit="1" customWidth="1"/>
    <col min="885" max="885" width="21.44140625" bestFit="1" customWidth="1"/>
    <col min="886" max="886" width="12.6640625" bestFit="1" customWidth="1"/>
    <col min="887" max="887" width="15.44140625" bestFit="1" customWidth="1"/>
    <col min="888" max="888" width="10.21875" bestFit="1" customWidth="1"/>
    <col min="889" max="889" width="12.88671875" bestFit="1" customWidth="1"/>
    <col min="890" max="890" width="13.5546875" bestFit="1" customWidth="1"/>
    <col min="891" max="891" width="16.33203125" bestFit="1" customWidth="1"/>
    <col min="892" max="892" width="15.21875" bestFit="1" customWidth="1"/>
    <col min="893" max="893" width="18" bestFit="1" customWidth="1"/>
    <col min="894" max="894" width="16.33203125" bestFit="1" customWidth="1"/>
    <col min="895" max="895" width="19.109375" bestFit="1" customWidth="1"/>
    <col min="896" max="896" width="12.109375" bestFit="1" customWidth="1"/>
    <col min="897" max="897" width="14.88671875" bestFit="1" customWidth="1"/>
    <col min="898" max="898" width="13" bestFit="1" customWidth="1"/>
    <col min="899" max="899" width="15.77734375" bestFit="1" customWidth="1"/>
    <col min="900" max="900" width="15.6640625" bestFit="1" customWidth="1"/>
    <col min="901" max="901" width="18.44140625" bestFit="1" customWidth="1"/>
    <col min="902" max="902" width="13.109375" bestFit="1" customWidth="1"/>
    <col min="903" max="903" width="15.88671875" bestFit="1" customWidth="1"/>
    <col min="904" max="904" width="10.109375" bestFit="1" customWidth="1"/>
    <col min="905" max="906" width="12.77734375" bestFit="1" customWidth="1"/>
    <col min="907" max="907" width="15.5546875" bestFit="1" customWidth="1"/>
    <col min="908" max="908" width="11.33203125" bestFit="1" customWidth="1"/>
    <col min="909" max="909" width="14.109375" bestFit="1" customWidth="1"/>
    <col min="910" max="910" width="12.5546875" bestFit="1" customWidth="1"/>
    <col min="911" max="911" width="15.33203125" bestFit="1" customWidth="1"/>
    <col min="912" max="912" width="12.88671875" bestFit="1" customWidth="1"/>
    <col min="913" max="913" width="15.6640625" bestFit="1" customWidth="1"/>
    <col min="914" max="914" width="11" bestFit="1" customWidth="1"/>
    <col min="915" max="915" width="13.77734375" bestFit="1" customWidth="1"/>
    <col min="916" max="916" width="13.5546875" bestFit="1" customWidth="1"/>
    <col min="917" max="917" width="16.33203125" bestFit="1" customWidth="1"/>
    <col min="918" max="918" width="16.21875" bestFit="1" customWidth="1"/>
    <col min="919" max="919" width="19" bestFit="1" customWidth="1"/>
    <col min="920" max="920" width="12.6640625" bestFit="1" customWidth="1"/>
    <col min="921" max="921" width="15.44140625" bestFit="1" customWidth="1"/>
    <col min="922" max="922" width="11" bestFit="1" customWidth="1"/>
    <col min="923" max="923" width="13.77734375" bestFit="1" customWidth="1"/>
    <col min="924" max="924" width="13.21875" bestFit="1" customWidth="1"/>
    <col min="925" max="925" width="16" bestFit="1" customWidth="1"/>
    <col min="926" max="926" width="11.21875" bestFit="1" customWidth="1"/>
    <col min="927" max="927" width="14" bestFit="1" customWidth="1"/>
    <col min="928" max="928" width="9" bestFit="1" customWidth="1"/>
    <col min="929" max="929" width="11.6640625" bestFit="1" customWidth="1"/>
    <col min="930" max="930" width="5.21875" bestFit="1" customWidth="1"/>
    <col min="931" max="931" width="7.88671875" bestFit="1" customWidth="1"/>
    <col min="932" max="932" width="12.88671875" bestFit="1" customWidth="1"/>
    <col min="933" max="933" width="15.6640625" bestFit="1" customWidth="1"/>
    <col min="934" max="934" width="8.6640625" bestFit="1" customWidth="1"/>
    <col min="935" max="935" width="11.33203125" bestFit="1" customWidth="1"/>
    <col min="936" max="936" width="10.88671875" bestFit="1" customWidth="1"/>
    <col min="937" max="937" width="13.6640625" bestFit="1" customWidth="1"/>
    <col min="938" max="938" width="12.109375" bestFit="1" customWidth="1"/>
    <col min="939" max="939" width="14.88671875" bestFit="1" customWidth="1"/>
    <col min="940" max="940" width="7.88671875" bestFit="1" customWidth="1"/>
    <col min="941" max="941" width="10.5546875" bestFit="1" customWidth="1"/>
    <col min="942" max="942" width="13.44140625" bestFit="1" customWidth="1"/>
    <col min="943" max="943" width="16.21875" bestFit="1" customWidth="1"/>
    <col min="944" max="944" width="12.77734375" bestFit="1" customWidth="1"/>
    <col min="945" max="945" width="15.5546875" bestFit="1" customWidth="1"/>
    <col min="946" max="946" width="12.88671875" bestFit="1" customWidth="1"/>
    <col min="947" max="947" width="15.6640625" bestFit="1" customWidth="1"/>
    <col min="948" max="948" width="16.44140625" bestFit="1" customWidth="1"/>
    <col min="949" max="949" width="19.21875" bestFit="1" customWidth="1"/>
    <col min="950" max="950" width="11.77734375" bestFit="1" customWidth="1"/>
    <col min="951" max="951" width="14.5546875" bestFit="1" customWidth="1"/>
    <col min="952" max="952" width="13.21875" bestFit="1" customWidth="1"/>
    <col min="953" max="953" width="16" bestFit="1" customWidth="1"/>
    <col min="954" max="954" width="16.33203125" bestFit="1" customWidth="1"/>
    <col min="955" max="955" width="19.109375" bestFit="1" customWidth="1"/>
    <col min="956" max="956" width="12.6640625" bestFit="1" customWidth="1"/>
    <col min="957" max="957" width="15.44140625" bestFit="1" customWidth="1"/>
    <col min="958" max="958" width="9.77734375" bestFit="1" customWidth="1"/>
    <col min="959" max="959" width="12.44140625" bestFit="1" customWidth="1"/>
    <col min="960" max="960" width="8.21875" bestFit="1" customWidth="1"/>
    <col min="961" max="961" width="10.88671875" bestFit="1" customWidth="1"/>
    <col min="962" max="962" width="13.44140625" bestFit="1" customWidth="1"/>
    <col min="963" max="963" width="16.21875" bestFit="1" customWidth="1"/>
    <col min="964" max="964" width="12.44140625" bestFit="1" customWidth="1"/>
    <col min="965" max="965" width="15.21875" bestFit="1" customWidth="1"/>
    <col min="966" max="966" width="17.5546875" bestFit="1" customWidth="1"/>
    <col min="967" max="967" width="20.33203125" bestFit="1" customWidth="1"/>
    <col min="968" max="968" width="16.5546875" bestFit="1" customWidth="1"/>
    <col min="969" max="969" width="19.33203125" bestFit="1" customWidth="1"/>
    <col min="970" max="970" width="5.5546875" bestFit="1" customWidth="1"/>
    <col min="971" max="971" width="8.21875" bestFit="1" customWidth="1"/>
    <col min="972" max="972" width="14.88671875" bestFit="1" customWidth="1"/>
    <col min="973" max="973" width="17.77734375" bestFit="1" customWidth="1"/>
    <col min="974" max="974" width="12.6640625" bestFit="1" customWidth="1"/>
    <col min="975" max="975" width="15.44140625" bestFit="1" customWidth="1"/>
    <col min="976" max="976" width="13.109375" bestFit="1" customWidth="1"/>
    <col min="977" max="977" width="15.88671875" bestFit="1" customWidth="1"/>
    <col min="978" max="978" width="14.21875" bestFit="1" customWidth="1"/>
    <col min="979" max="979" width="17" bestFit="1" customWidth="1"/>
    <col min="980" max="980" width="16.33203125" bestFit="1" customWidth="1"/>
    <col min="981" max="981" width="19.109375" bestFit="1" customWidth="1"/>
    <col min="982" max="982" width="15.33203125" bestFit="1" customWidth="1"/>
    <col min="983" max="983" width="18.109375" bestFit="1" customWidth="1"/>
    <col min="984" max="984" width="15.5546875" bestFit="1" customWidth="1"/>
    <col min="985" max="985" width="18.33203125" bestFit="1" customWidth="1"/>
    <col min="986" max="986" width="18" bestFit="1" customWidth="1"/>
    <col min="987" max="987" width="20.77734375" bestFit="1" customWidth="1"/>
    <col min="988" max="988" width="12.5546875" bestFit="1" customWidth="1"/>
    <col min="989" max="990" width="15.33203125" bestFit="1" customWidth="1"/>
    <col min="991" max="991" width="18.109375" bestFit="1" customWidth="1"/>
    <col min="992" max="992" width="13.109375" bestFit="1" customWidth="1"/>
    <col min="993" max="993" width="15.88671875" bestFit="1" customWidth="1"/>
    <col min="994" max="994" width="15.21875" bestFit="1" customWidth="1"/>
    <col min="995" max="995" width="18" bestFit="1" customWidth="1"/>
    <col min="996" max="996" width="14.44140625" bestFit="1" customWidth="1"/>
    <col min="997" max="997" width="17.33203125" bestFit="1" customWidth="1"/>
    <col min="998" max="998" width="10.21875" bestFit="1" customWidth="1"/>
    <col min="999" max="999" width="12.88671875" bestFit="1" customWidth="1"/>
    <col min="1000" max="1000" width="15.88671875" bestFit="1" customWidth="1"/>
    <col min="1001" max="1001" width="18.6640625" bestFit="1" customWidth="1"/>
    <col min="1002" max="1002" width="16.33203125" bestFit="1" customWidth="1"/>
    <col min="1003" max="1003" width="19.109375" bestFit="1" customWidth="1"/>
    <col min="1004" max="1004" width="17.5546875" bestFit="1" customWidth="1"/>
    <col min="1005" max="1005" width="20.33203125" bestFit="1" customWidth="1"/>
    <col min="1006" max="1006" width="13.44140625" bestFit="1" customWidth="1"/>
    <col min="1007" max="1007" width="16.21875" bestFit="1" customWidth="1"/>
    <col min="1008" max="1008" width="17.6640625" bestFit="1" customWidth="1"/>
    <col min="1009" max="1009" width="20.44140625" bestFit="1" customWidth="1"/>
    <col min="1010" max="1010" width="16.88671875" bestFit="1" customWidth="1"/>
    <col min="1011" max="1011" width="19.6640625" bestFit="1" customWidth="1"/>
    <col min="1012" max="1012" width="10.33203125" bestFit="1" customWidth="1"/>
    <col min="1013" max="1013" width="13.109375" bestFit="1" customWidth="1"/>
    <col min="1014" max="1014" width="16.33203125" bestFit="1" customWidth="1"/>
    <col min="1015" max="1015" width="19.109375" bestFit="1" customWidth="1"/>
    <col min="1016" max="1016" width="10.21875" bestFit="1" customWidth="1"/>
    <col min="1017" max="1017" width="12.88671875" bestFit="1" customWidth="1"/>
    <col min="1018" max="1018" width="13.109375" bestFit="1" customWidth="1"/>
    <col min="1019" max="1019" width="15.88671875" bestFit="1" customWidth="1"/>
    <col min="1020" max="1020" width="9.21875" bestFit="1" customWidth="1"/>
    <col min="1021" max="1021" width="11.88671875" bestFit="1" customWidth="1"/>
    <col min="1022" max="1022" width="16" bestFit="1" customWidth="1"/>
    <col min="1023" max="1023" width="18.77734375" bestFit="1" customWidth="1"/>
    <col min="1024" max="1024" width="11.77734375" bestFit="1" customWidth="1"/>
    <col min="1025" max="1025" width="14.5546875" bestFit="1" customWidth="1"/>
    <col min="1026" max="1026" width="15.109375" bestFit="1" customWidth="1"/>
    <col min="1027" max="1027" width="17.88671875" bestFit="1" customWidth="1"/>
    <col min="1028" max="1028" width="11.109375" bestFit="1" customWidth="1"/>
    <col min="1029" max="1029" width="13.88671875" bestFit="1" customWidth="1"/>
    <col min="1030" max="1030" width="12.88671875" bestFit="1" customWidth="1"/>
    <col min="1031" max="1031" width="15.6640625" bestFit="1" customWidth="1"/>
    <col min="1032" max="1032" width="11.33203125" bestFit="1" customWidth="1"/>
    <col min="1033" max="1033" width="14.109375" bestFit="1" customWidth="1"/>
    <col min="1034" max="1034" width="10.44140625" bestFit="1" customWidth="1"/>
    <col min="1035" max="1035" width="13.21875" bestFit="1" customWidth="1"/>
    <col min="1036" max="1036" width="12.21875" bestFit="1" customWidth="1"/>
    <col min="1037" max="1037" width="15" bestFit="1" customWidth="1"/>
    <col min="1038" max="1038" width="11.88671875" bestFit="1" customWidth="1"/>
    <col min="1039" max="1039" width="14.6640625" bestFit="1" customWidth="1"/>
    <col min="1040" max="1040" width="6.88671875" bestFit="1" customWidth="1"/>
    <col min="1041" max="1041" width="9.5546875" bestFit="1" customWidth="1"/>
    <col min="1042" max="1042" width="16.21875" bestFit="1" customWidth="1"/>
    <col min="1043" max="1043" width="19" bestFit="1" customWidth="1"/>
    <col min="1044" max="1044" width="17.21875" bestFit="1" customWidth="1"/>
    <col min="1045" max="1045" width="20" bestFit="1" customWidth="1"/>
    <col min="1046" max="1046" width="8.77734375" bestFit="1" customWidth="1"/>
    <col min="1047" max="1047" width="11.44140625" bestFit="1" customWidth="1"/>
    <col min="1048" max="1048" width="11.6640625" bestFit="1" customWidth="1"/>
    <col min="1049" max="1049" width="14.44140625" bestFit="1" customWidth="1"/>
    <col min="1050" max="1050" width="12" bestFit="1" customWidth="1"/>
    <col min="1051" max="1051" width="14.77734375" bestFit="1" customWidth="1"/>
    <col min="1052" max="1052" width="15.6640625" bestFit="1" customWidth="1"/>
    <col min="1053" max="1053" width="18.44140625" bestFit="1" customWidth="1"/>
    <col min="1054" max="1054" width="7.6640625" bestFit="1" customWidth="1"/>
    <col min="1055" max="1055" width="10.33203125" bestFit="1" customWidth="1"/>
    <col min="1056" max="1056" width="17.6640625" bestFit="1" customWidth="1"/>
    <col min="1057" max="1057" width="20.44140625" bestFit="1" customWidth="1"/>
    <col min="1058" max="1058" width="13.6640625" bestFit="1" customWidth="1"/>
    <col min="1059" max="1059" width="16.44140625" bestFit="1" customWidth="1"/>
    <col min="1060" max="1060" width="15.88671875" bestFit="1" customWidth="1"/>
    <col min="1061" max="1061" width="18.6640625" bestFit="1" customWidth="1"/>
    <col min="1062" max="1062" width="13" bestFit="1" customWidth="1"/>
    <col min="1063" max="1063" width="15.77734375" bestFit="1" customWidth="1"/>
    <col min="1064" max="1064" width="15.44140625" bestFit="1" customWidth="1"/>
    <col min="1065" max="1065" width="18.21875" bestFit="1" customWidth="1"/>
    <col min="1066" max="1066" width="13" bestFit="1" customWidth="1"/>
    <col min="1067" max="1067" width="15.77734375" bestFit="1" customWidth="1"/>
    <col min="1068" max="1068" width="11.109375" bestFit="1" customWidth="1"/>
    <col min="1069" max="1069" width="13.88671875" bestFit="1" customWidth="1"/>
    <col min="1070" max="1070" width="21.5546875" bestFit="1" customWidth="1"/>
    <col min="1071" max="1071" width="24.33203125" bestFit="1" customWidth="1"/>
    <col min="1072" max="1072" width="15.5546875" bestFit="1" customWidth="1"/>
    <col min="1073" max="1073" width="18.33203125" bestFit="1" customWidth="1"/>
    <col min="1074" max="1074" width="15.21875" bestFit="1" customWidth="1"/>
    <col min="1075" max="1075" width="18" bestFit="1" customWidth="1"/>
    <col min="1076" max="1076" width="6.109375" bestFit="1" customWidth="1"/>
    <col min="1077" max="1077" width="8.77734375" bestFit="1" customWidth="1"/>
    <col min="1078" max="1078" width="14.33203125" bestFit="1" customWidth="1"/>
    <col min="1079" max="1079" width="17.21875" bestFit="1" customWidth="1"/>
    <col min="1080" max="1080" width="13.6640625" bestFit="1" customWidth="1"/>
    <col min="1081" max="1081" width="16.44140625" bestFit="1" customWidth="1"/>
    <col min="1082" max="1082" width="12.77734375" bestFit="1" customWidth="1"/>
    <col min="1083" max="1083" width="15.5546875" bestFit="1" customWidth="1"/>
    <col min="1084" max="1084" width="17.88671875" bestFit="1" customWidth="1"/>
    <col min="1085" max="1085" width="20.6640625" bestFit="1" customWidth="1"/>
    <col min="1086" max="1086" width="11.33203125" bestFit="1" customWidth="1"/>
    <col min="1087" max="1087" width="14.109375" bestFit="1" customWidth="1"/>
    <col min="1088" max="1088" width="15.44140625" bestFit="1" customWidth="1"/>
    <col min="1089" max="1089" width="18.21875" bestFit="1" customWidth="1"/>
    <col min="1091" max="1091" width="11.5546875" bestFit="1" customWidth="1"/>
    <col min="1092" max="1092" width="7.109375" bestFit="1" customWidth="1"/>
    <col min="1093" max="1093" width="9.77734375" bestFit="1" customWidth="1"/>
    <col min="1094" max="1094" width="9.21875" bestFit="1" customWidth="1"/>
    <col min="1095" max="1095" width="11.88671875" bestFit="1" customWidth="1"/>
    <col min="1096" max="1096" width="11" bestFit="1" customWidth="1"/>
    <col min="1097" max="1097" width="13.77734375" bestFit="1" customWidth="1"/>
    <col min="1098" max="1098" width="11.88671875" bestFit="1" customWidth="1"/>
    <col min="1099" max="1099" width="14.6640625" bestFit="1" customWidth="1"/>
    <col min="1100" max="1100" width="17.109375" bestFit="1" customWidth="1"/>
    <col min="1101" max="1101" width="19.88671875" bestFit="1" customWidth="1"/>
    <col min="1102" max="1102" width="12.33203125" bestFit="1" customWidth="1"/>
    <col min="1103" max="1103" width="15.109375" bestFit="1" customWidth="1"/>
    <col min="1104" max="1104" width="11.44140625" bestFit="1" customWidth="1"/>
    <col min="1105" max="1105" width="14.21875" bestFit="1" customWidth="1"/>
    <col min="1106" max="1106" width="13.109375" bestFit="1" customWidth="1"/>
    <col min="1107" max="1107" width="15.88671875" bestFit="1" customWidth="1"/>
    <col min="1108" max="1108" width="13.33203125" bestFit="1" customWidth="1"/>
    <col min="1109" max="1109" width="16.109375" bestFit="1" customWidth="1"/>
    <col min="1110" max="1110" width="9" bestFit="1" customWidth="1"/>
    <col min="1111" max="1111" width="3" bestFit="1" customWidth="1"/>
    <col min="1112" max="1112" width="11.6640625" bestFit="1" customWidth="1"/>
    <col min="1113" max="1113" width="10.77734375" bestFit="1" customWidth="1"/>
  </cols>
  <sheetData>
    <row r="1" spans="1:5">
      <c r="A1" s="21" t="s">
        <v>3</v>
      </c>
      <c r="B1" s="22">
        <v>1</v>
      </c>
    </row>
    <row r="2" spans="1:5">
      <c r="A2" s="21" t="s">
        <v>2</v>
      </c>
      <c r="B2" t="s">
        <v>2795</v>
      </c>
    </row>
    <row r="3" spans="1:5">
      <c r="A3" s="21" t="s">
        <v>21</v>
      </c>
      <c r="B3" t="s">
        <v>2804</v>
      </c>
    </row>
    <row r="4" spans="1:5">
      <c r="A4" s="21" t="s">
        <v>16</v>
      </c>
      <c r="B4" s="22">
        <v>1</v>
      </c>
    </row>
    <row r="5" spans="1:5">
      <c r="A5" s="21" t="s">
        <v>12</v>
      </c>
      <c r="B5" s="22">
        <v>1</v>
      </c>
    </row>
    <row r="6" spans="1:5">
      <c r="A6" s="21" t="s">
        <v>8</v>
      </c>
      <c r="B6" s="22">
        <v>1</v>
      </c>
    </row>
    <row r="8" spans="1:5">
      <c r="A8" s="21" t="s">
        <v>2798</v>
      </c>
    </row>
    <row r="9" spans="1:5">
      <c r="A9" s="21" t="s">
        <v>11</v>
      </c>
      <c r="B9" t="s">
        <v>2797</v>
      </c>
      <c r="D9" t="s">
        <v>2805</v>
      </c>
      <c r="E9" t="s">
        <v>2806</v>
      </c>
    </row>
    <row r="10" spans="1:5">
      <c r="A10">
        <v>62</v>
      </c>
      <c r="B10" s="23">
        <v>1</v>
      </c>
      <c r="D10" s="7">
        <v>62</v>
      </c>
      <c r="E10" s="23">
        <v>1</v>
      </c>
    </row>
    <row r="11" spans="1:5">
      <c r="A11">
        <v>117</v>
      </c>
      <c r="B11" s="23">
        <v>1</v>
      </c>
      <c r="D11" s="7">
        <v>117</v>
      </c>
      <c r="E11" s="23">
        <v>1</v>
      </c>
    </row>
    <row r="12" spans="1:5">
      <c r="A12">
        <v>154</v>
      </c>
      <c r="B12" s="23">
        <v>1</v>
      </c>
      <c r="D12" s="7">
        <v>154</v>
      </c>
      <c r="E12" s="23">
        <v>1</v>
      </c>
    </row>
    <row r="13" spans="1:5">
      <c r="A13">
        <v>275</v>
      </c>
      <c r="B13" s="23">
        <v>1</v>
      </c>
      <c r="D13" s="7">
        <v>275</v>
      </c>
      <c r="E13" s="23">
        <v>1</v>
      </c>
    </row>
    <row r="14" spans="1:5">
      <c r="A14">
        <v>295</v>
      </c>
      <c r="B14" s="23">
        <v>1</v>
      </c>
      <c r="D14" s="7">
        <v>295</v>
      </c>
      <c r="E14" s="23">
        <v>1</v>
      </c>
    </row>
    <row r="15" spans="1:5">
      <c r="A15">
        <v>481</v>
      </c>
      <c r="B15" s="23">
        <v>1</v>
      </c>
      <c r="D15" s="7">
        <v>481</v>
      </c>
      <c r="E15" s="23">
        <v>1</v>
      </c>
    </row>
    <row r="16" spans="1:5">
      <c r="A16">
        <v>669</v>
      </c>
      <c r="B16" s="23">
        <v>1</v>
      </c>
      <c r="D16" s="7">
        <v>669</v>
      </c>
      <c r="E16" s="23">
        <v>1</v>
      </c>
    </row>
    <row r="17" spans="1:5">
      <c r="A17">
        <v>682</v>
      </c>
      <c r="B17" s="23">
        <v>2</v>
      </c>
      <c r="D17" s="7">
        <v>682</v>
      </c>
      <c r="E17" s="23">
        <v>2</v>
      </c>
    </row>
    <row r="18" spans="1:5">
      <c r="A18">
        <v>693</v>
      </c>
      <c r="B18" s="23">
        <v>1</v>
      </c>
      <c r="D18" s="7">
        <v>693</v>
      </c>
      <c r="E18" s="23">
        <v>1</v>
      </c>
    </row>
    <row r="19" spans="1:5">
      <c r="A19">
        <v>711</v>
      </c>
      <c r="B19" s="23">
        <v>1</v>
      </c>
      <c r="D19" s="7">
        <v>711</v>
      </c>
      <c r="E19" s="23">
        <v>1</v>
      </c>
    </row>
    <row r="20" spans="1:5">
      <c r="A20">
        <v>730</v>
      </c>
      <c r="B20" s="23">
        <v>1</v>
      </c>
      <c r="D20" s="7">
        <v>730</v>
      </c>
      <c r="E20" s="23">
        <v>1</v>
      </c>
    </row>
    <row r="21" spans="1:5">
      <c r="A21">
        <v>793</v>
      </c>
      <c r="B21" s="23">
        <v>1</v>
      </c>
      <c r="D21" s="7">
        <v>793</v>
      </c>
      <c r="E21" s="23">
        <v>1</v>
      </c>
    </row>
    <row r="22" spans="1:5">
      <c r="A22">
        <v>881</v>
      </c>
      <c r="B22" s="23">
        <v>1</v>
      </c>
      <c r="D22" s="7">
        <v>881</v>
      </c>
      <c r="E22" s="23">
        <v>1</v>
      </c>
    </row>
    <row r="23" spans="1:5">
      <c r="A23">
        <v>901</v>
      </c>
      <c r="B23" s="23">
        <v>2</v>
      </c>
      <c r="D23" s="7">
        <v>901</v>
      </c>
      <c r="E23" s="23">
        <v>2</v>
      </c>
    </row>
    <row r="24" spans="1:5">
      <c r="A24">
        <v>907</v>
      </c>
      <c r="B24" s="23">
        <v>1</v>
      </c>
      <c r="D24" s="7">
        <v>907</v>
      </c>
      <c r="E24" s="23">
        <v>1</v>
      </c>
    </row>
    <row r="25" spans="1:5">
      <c r="A25">
        <v>1015</v>
      </c>
      <c r="B25" s="23">
        <v>1</v>
      </c>
      <c r="D25" s="7">
        <v>1015</v>
      </c>
      <c r="E25" s="23">
        <v>1</v>
      </c>
    </row>
    <row r="26" spans="1:5">
      <c r="A26">
        <v>1071</v>
      </c>
      <c r="B26" s="23">
        <v>1</v>
      </c>
      <c r="D26" s="7">
        <v>1071</v>
      </c>
      <c r="E26" s="23">
        <v>1</v>
      </c>
    </row>
    <row r="27" spans="1:5">
      <c r="A27">
        <v>1089</v>
      </c>
      <c r="B27" s="23">
        <v>1</v>
      </c>
      <c r="D27" s="7">
        <v>1089</v>
      </c>
      <c r="E27" s="23">
        <v>1</v>
      </c>
    </row>
    <row r="28" spans="1:5">
      <c r="A28">
        <v>1220</v>
      </c>
      <c r="B28" s="23">
        <v>1</v>
      </c>
      <c r="D28" s="7">
        <v>1220</v>
      </c>
      <c r="E28" s="23">
        <v>1</v>
      </c>
    </row>
    <row r="29" spans="1:5">
      <c r="A29">
        <v>1233</v>
      </c>
      <c r="B29" s="23">
        <v>1</v>
      </c>
      <c r="D29" s="7">
        <v>1233</v>
      </c>
      <c r="E29" s="23">
        <v>1</v>
      </c>
    </row>
    <row r="30" spans="1:5">
      <c r="A30">
        <v>1240</v>
      </c>
      <c r="B30" s="23">
        <v>1</v>
      </c>
      <c r="D30" s="7">
        <v>1240</v>
      </c>
      <c r="E30" s="23">
        <v>1</v>
      </c>
    </row>
    <row r="31" spans="1:5">
      <c r="A31">
        <v>1390</v>
      </c>
      <c r="B31" s="23">
        <v>1</v>
      </c>
      <c r="D31" s="7">
        <v>1390</v>
      </c>
      <c r="E31" s="23">
        <v>1</v>
      </c>
    </row>
    <row r="32" spans="1:5">
      <c r="A32">
        <v>1404</v>
      </c>
      <c r="B32" s="23">
        <v>1</v>
      </c>
      <c r="D32" s="7">
        <v>1404</v>
      </c>
      <c r="E32" s="23">
        <v>1</v>
      </c>
    </row>
    <row r="33" spans="1:10">
      <c r="A33">
        <v>1409</v>
      </c>
      <c r="B33" s="23">
        <v>1</v>
      </c>
      <c r="D33" s="7">
        <v>1409</v>
      </c>
      <c r="E33" s="23">
        <v>1</v>
      </c>
    </row>
    <row r="34" spans="1:10">
      <c r="A34">
        <v>1620</v>
      </c>
      <c r="B34" s="23">
        <v>1</v>
      </c>
      <c r="D34" s="7">
        <v>1620</v>
      </c>
      <c r="E34" s="23">
        <v>1</v>
      </c>
      <c r="I34">
        <f>38+23+17+14+5+2+2+3+2+3+6+6+4+4+3+1+1+3+2+2+2+2+4+2+1+43</f>
        <v>195</v>
      </c>
    </row>
    <row r="35" spans="1:10">
      <c r="A35">
        <v>1624</v>
      </c>
      <c r="B35" s="23">
        <v>1</v>
      </c>
      <c r="D35" s="7">
        <v>1624</v>
      </c>
      <c r="E35" s="23">
        <v>1</v>
      </c>
      <c r="I35" t="s">
        <v>2807</v>
      </c>
      <c r="J35" s="38">
        <v>200000</v>
      </c>
    </row>
    <row r="36" spans="1:10">
      <c r="A36">
        <v>1712</v>
      </c>
      <c r="B36" s="23">
        <v>1</v>
      </c>
      <c r="D36" s="7">
        <v>1712</v>
      </c>
      <c r="E36" s="23">
        <v>1</v>
      </c>
    </row>
    <row r="37" spans="1:10">
      <c r="A37">
        <v>1769</v>
      </c>
      <c r="B37" s="23">
        <v>1</v>
      </c>
      <c r="D37" s="7">
        <v>1769</v>
      </c>
      <c r="E37" s="23">
        <v>1</v>
      </c>
    </row>
    <row r="38" spans="1:10">
      <c r="A38">
        <v>1779</v>
      </c>
      <c r="B38" s="23">
        <v>1</v>
      </c>
      <c r="D38" s="7">
        <v>1779</v>
      </c>
      <c r="E38" s="23">
        <v>1</v>
      </c>
    </row>
    <row r="39" spans="1:10">
      <c r="A39">
        <v>1854</v>
      </c>
      <c r="B39" s="23">
        <v>1</v>
      </c>
      <c r="D39" s="7">
        <v>1854</v>
      </c>
      <c r="E39" s="23">
        <v>1</v>
      </c>
    </row>
    <row r="40" spans="1:10">
      <c r="A40">
        <v>1865</v>
      </c>
      <c r="B40" s="23">
        <v>1</v>
      </c>
      <c r="D40" s="7">
        <v>1865</v>
      </c>
      <c r="E40" s="23">
        <v>1</v>
      </c>
    </row>
    <row r="41" spans="1:10">
      <c r="A41">
        <v>2208</v>
      </c>
      <c r="B41" s="23">
        <v>1</v>
      </c>
      <c r="D41" s="7">
        <v>2208</v>
      </c>
      <c r="E41" s="23">
        <v>1</v>
      </c>
    </row>
    <row r="42" spans="1:10">
      <c r="A42">
        <v>2337</v>
      </c>
      <c r="B42" s="23">
        <v>1</v>
      </c>
      <c r="D42" s="7">
        <v>2337</v>
      </c>
      <c r="E42" s="23">
        <v>1</v>
      </c>
    </row>
    <row r="43" spans="1:10">
      <c r="A43">
        <v>2452</v>
      </c>
      <c r="B43" s="23">
        <v>1</v>
      </c>
      <c r="D43" s="7">
        <v>2452</v>
      </c>
      <c r="E43" s="23">
        <v>1</v>
      </c>
    </row>
    <row r="44" spans="1:10">
      <c r="A44">
        <v>2520</v>
      </c>
      <c r="B44" s="23">
        <v>1</v>
      </c>
      <c r="D44" s="7">
        <v>2520</v>
      </c>
      <c r="E44" s="23">
        <v>1</v>
      </c>
    </row>
    <row r="45" spans="1:10">
      <c r="A45">
        <v>2629</v>
      </c>
      <c r="B45" s="23">
        <v>1</v>
      </c>
      <c r="D45" s="7">
        <v>2629</v>
      </c>
      <c r="E45" s="23">
        <v>1</v>
      </c>
    </row>
    <row r="46" spans="1:10">
      <c r="A46">
        <v>2634</v>
      </c>
      <c r="B46" s="23">
        <v>1</v>
      </c>
      <c r="D46" s="7">
        <v>2634</v>
      </c>
      <c r="E46" s="23">
        <v>1</v>
      </c>
    </row>
    <row r="47" spans="1:10">
      <c r="A47">
        <v>2788</v>
      </c>
      <c r="B47" s="23">
        <v>1</v>
      </c>
      <c r="D47" s="7">
        <v>2788</v>
      </c>
      <c r="E47" s="23">
        <v>1</v>
      </c>
    </row>
    <row r="48" spans="1:10">
      <c r="A48">
        <v>3067</v>
      </c>
      <c r="B48" s="23">
        <v>1</v>
      </c>
      <c r="D48" s="7">
        <v>3067</v>
      </c>
      <c r="E48" s="23">
        <v>1</v>
      </c>
    </row>
    <row r="49" spans="1:5">
      <c r="A49">
        <v>3298</v>
      </c>
      <c r="B49" s="23">
        <v>1</v>
      </c>
      <c r="D49" s="7">
        <v>3298</v>
      </c>
      <c r="E49" s="23">
        <v>1</v>
      </c>
    </row>
    <row r="50" spans="1:5">
      <c r="A50">
        <v>3375</v>
      </c>
      <c r="B50" s="23">
        <v>1</v>
      </c>
      <c r="D50" s="7">
        <v>3375</v>
      </c>
      <c r="E50" s="23">
        <v>1</v>
      </c>
    </row>
    <row r="51" spans="1:5">
      <c r="A51">
        <v>3545</v>
      </c>
      <c r="B51" s="23">
        <v>1</v>
      </c>
      <c r="D51" s="7">
        <v>3545</v>
      </c>
      <c r="E51" s="23">
        <v>1</v>
      </c>
    </row>
    <row r="52" spans="1:5">
      <c r="A52">
        <v>4100</v>
      </c>
      <c r="B52" s="23">
        <v>1</v>
      </c>
      <c r="D52" s="7">
        <v>4100</v>
      </c>
      <c r="E52" s="23">
        <v>1</v>
      </c>
    </row>
    <row r="53" spans="1:5">
      <c r="A53">
        <v>4181</v>
      </c>
      <c r="B53" s="23">
        <v>1</v>
      </c>
      <c r="D53" s="7">
        <v>4181</v>
      </c>
      <c r="E53" s="23">
        <v>1</v>
      </c>
    </row>
    <row r="54" spans="1:5">
      <c r="A54">
        <v>4285</v>
      </c>
      <c r="B54" s="23">
        <v>1</v>
      </c>
      <c r="D54" s="7">
        <v>4285</v>
      </c>
      <c r="E54" s="23">
        <v>1</v>
      </c>
    </row>
    <row r="55" spans="1:5">
      <c r="A55">
        <v>4315</v>
      </c>
      <c r="B55" s="23">
        <v>1</v>
      </c>
      <c r="D55" s="7">
        <v>4315</v>
      </c>
      <c r="E55" s="23">
        <v>1</v>
      </c>
    </row>
    <row r="56" spans="1:5">
      <c r="A56">
        <v>4576</v>
      </c>
      <c r="B56" s="23">
        <v>1</v>
      </c>
      <c r="D56" s="7">
        <v>4576</v>
      </c>
      <c r="E56" s="23">
        <v>1</v>
      </c>
    </row>
    <row r="57" spans="1:5">
      <c r="A57">
        <v>4700</v>
      </c>
      <c r="B57" s="23">
        <v>1</v>
      </c>
      <c r="D57" s="7">
        <v>4700</v>
      </c>
      <c r="E57" s="23">
        <v>1</v>
      </c>
    </row>
    <row r="58" spans="1:5">
      <c r="A58">
        <v>4777</v>
      </c>
      <c r="B58" s="23">
        <v>1</v>
      </c>
      <c r="D58" s="7">
        <v>4777</v>
      </c>
      <c r="E58" s="23">
        <v>1</v>
      </c>
    </row>
    <row r="59" spans="1:5">
      <c r="A59">
        <v>4785</v>
      </c>
      <c r="B59" s="23">
        <v>1</v>
      </c>
      <c r="D59" s="7">
        <v>4785</v>
      </c>
      <c r="E59" s="23">
        <v>1</v>
      </c>
    </row>
    <row r="60" spans="1:5">
      <c r="A60">
        <v>4795</v>
      </c>
      <c r="B60" s="23">
        <v>1</v>
      </c>
      <c r="D60" s="7">
        <v>4795</v>
      </c>
      <c r="E60" s="23">
        <v>1</v>
      </c>
    </row>
    <row r="61" spans="1:5">
      <c r="A61">
        <v>4814</v>
      </c>
      <c r="B61" s="23">
        <v>1</v>
      </c>
      <c r="D61" s="7">
        <v>4814</v>
      </c>
      <c r="E61" s="23">
        <v>1</v>
      </c>
    </row>
    <row r="62" spans="1:5">
      <c r="A62">
        <v>4849</v>
      </c>
      <c r="B62" s="23">
        <v>2</v>
      </c>
      <c r="D62" s="7">
        <v>4849</v>
      </c>
      <c r="E62" s="23">
        <v>2</v>
      </c>
    </row>
    <row r="63" spans="1:5">
      <c r="A63">
        <v>5000</v>
      </c>
      <c r="B63" s="23">
        <v>1</v>
      </c>
      <c r="D63" s="7">
        <v>5000</v>
      </c>
      <c r="E63" s="23">
        <v>1</v>
      </c>
    </row>
    <row r="64" spans="1:5">
      <c r="A64">
        <v>5192</v>
      </c>
      <c r="B64" s="23">
        <v>1</v>
      </c>
      <c r="D64" s="7">
        <v>5192</v>
      </c>
      <c r="E64" s="23">
        <v>1</v>
      </c>
    </row>
    <row r="65" spans="1:5">
      <c r="A65">
        <v>5306</v>
      </c>
      <c r="B65" s="23">
        <v>1</v>
      </c>
      <c r="D65" s="7">
        <v>5306</v>
      </c>
      <c r="E65" s="23">
        <v>1</v>
      </c>
    </row>
    <row r="66" spans="1:5">
      <c r="A66">
        <v>5329</v>
      </c>
      <c r="B66" s="23">
        <v>1</v>
      </c>
      <c r="D66" s="7">
        <v>5329</v>
      </c>
      <c r="E66" s="23">
        <v>1</v>
      </c>
    </row>
    <row r="67" spans="1:5">
      <c r="A67">
        <v>5561</v>
      </c>
      <c r="B67" s="23">
        <v>1</v>
      </c>
      <c r="D67" s="7">
        <v>5561</v>
      </c>
      <c r="E67" s="23">
        <v>1</v>
      </c>
    </row>
    <row r="68" spans="1:5">
      <c r="A68">
        <v>5580</v>
      </c>
      <c r="B68" s="23">
        <v>1</v>
      </c>
      <c r="D68" s="7">
        <v>5580</v>
      </c>
      <c r="E68" s="23">
        <v>1</v>
      </c>
    </row>
    <row r="69" spans="1:5">
      <c r="A69">
        <v>5597</v>
      </c>
      <c r="B69" s="23">
        <v>1</v>
      </c>
      <c r="D69" s="7">
        <v>5597</v>
      </c>
      <c r="E69" s="23">
        <v>1</v>
      </c>
    </row>
    <row r="70" spans="1:5">
      <c r="A70">
        <v>5734</v>
      </c>
      <c r="B70" s="23">
        <v>1</v>
      </c>
      <c r="D70" s="7">
        <v>5734</v>
      </c>
      <c r="E70" s="23">
        <v>1</v>
      </c>
    </row>
    <row r="71" spans="1:5">
      <c r="A71">
        <v>5803</v>
      </c>
      <c r="B71" s="23">
        <v>1</v>
      </c>
      <c r="D71" s="7">
        <v>5803</v>
      </c>
      <c r="E71" s="23">
        <v>1</v>
      </c>
    </row>
    <row r="72" spans="1:5">
      <c r="A72">
        <v>6349</v>
      </c>
      <c r="B72" s="23">
        <v>1</v>
      </c>
      <c r="D72" s="7">
        <v>6349</v>
      </c>
      <c r="E72" s="23">
        <v>1</v>
      </c>
    </row>
    <row r="73" spans="1:5">
      <c r="A73">
        <v>6377</v>
      </c>
      <c r="B73" s="23">
        <v>1</v>
      </c>
      <c r="D73" s="7">
        <v>6377</v>
      </c>
      <c r="E73" s="23">
        <v>1</v>
      </c>
    </row>
    <row r="74" spans="1:5">
      <c r="A74">
        <v>6570</v>
      </c>
      <c r="B74" s="23">
        <v>1</v>
      </c>
      <c r="D74" s="7">
        <v>6570</v>
      </c>
      <c r="E74" s="23">
        <v>1</v>
      </c>
    </row>
    <row r="75" spans="1:5">
      <c r="A75">
        <v>6709</v>
      </c>
      <c r="B75" s="23">
        <v>1</v>
      </c>
      <c r="D75" s="7">
        <v>6709</v>
      </c>
      <c r="E75" s="23">
        <v>1</v>
      </c>
    </row>
    <row r="76" spans="1:5">
      <c r="A76">
        <v>7529</v>
      </c>
      <c r="B76" s="23">
        <v>1</v>
      </c>
      <c r="D76" s="7">
        <v>7529</v>
      </c>
      <c r="E76" s="23">
        <v>1</v>
      </c>
    </row>
    <row r="77" spans="1:5">
      <c r="A77">
        <v>8023</v>
      </c>
      <c r="B77" s="23">
        <v>1</v>
      </c>
      <c r="D77" s="7">
        <v>8023</v>
      </c>
      <c r="E77" s="23">
        <v>1</v>
      </c>
    </row>
    <row r="78" spans="1:5">
      <c r="A78">
        <v>8129</v>
      </c>
      <c r="B78" s="23">
        <v>1</v>
      </c>
      <c r="D78" s="7">
        <v>8129</v>
      </c>
      <c r="E78" s="23">
        <v>1</v>
      </c>
    </row>
    <row r="79" spans="1:5">
      <c r="A79">
        <v>8526</v>
      </c>
      <c r="B79" s="23">
        <v>1</v>
      </c>
      <c r="D79" s="7">
        <v>8526</v>
      </c>
      <c r="E79" s="23">
        <v>1</v>
      </c>
    </row>
    <row r="80" spans="1:5">
      <c r="A80">
        <v>8627</v>
      </c>
      <c r="B80" s="23">
        <v>1</v>
      </c>
      <c r="D80" s="7">
        <v>8627</v>
      </c>
      <c r="E80" s="23">
        <v>1</v>
      </c>
    </row>
    <row r="81" spans="1:5">
      <c r="A81">
        <v>9184</v>
      </c>
      <c r="B81" s="23">
        <v>1</v>
      </c>
      <c r="D81" s="7">
        <v>9184</v>
      </c>
      <c r="E81" s="23">
        <v>1</v>
      </c>
    </row>
    <row r="82" spans="1:5">
      <c r="A82">
        <v>9275</v>
      </c>
      <c r="B82" s="23">
        <v>1</v>
      </c>
      <c r="D82" s="7">
        <v>9275</v>
      </c>
      <c r="E82" s="23">
        <v>1</v>
      </c>
    </row>
    <row r="83" spans="1:5">
      <c r="A83">
        <v>9714</v>
      </c>
      <c r="B83" s="23">
        <v>1</v>
      </c>
      <c r="D83" s="7">
        <v>9714</v>
      </c>
      <c r="E83" s="23">
        <v>1</v>
      </c>
    </row>
    <row r="84" spans="1:5">
      <c r="A84">
        <v>9782</v>
      </c>
      <c r="B84" s="23">
        <v>1</v>
      </c>
      <c r="D84" s="7">
        <v>9782</v>
      </c>
      <c r="E84" s="23">
        <v>1</v>
      </c>
    </row>
    <row r="85" spans="1:5">
      <c r="A85">
        <v>9848</v>
      </c>
      <c r="B85" s="23">
        <v>1</v>
      </c>
      <c r="D85" s="7">
        <v>9848</v>
      </c>
      <c r="E85" s="23">
        <v>1</v>
      </c>
    </row>
    <row r="86" spans="1:5">
      <c r="A86">
        <v>9912</v>
      </c>
      <c r="B86" s="23">
        <v>1</v>
      </c>
      <c r="D86" s="7">
        <v>9912</v>
      </c>
      <c r="E86" s="23">
        <v>1</v>
      </c>
    </row>
    <row r="87" spans="1:5">
      <c r="A87">
        <v>10100</v>
      </c>
      <c r="B87" s="23">
        <v>1</v>
      </c>
      <c r="D87" s="7">
        <v>10100</v>
      </c>
      <c r="E87" s="23">
        <v>1</v>
      </c>
    </row>
    <row r="88" spans="1:5">
      <c r="A88">
        <v>10400</v>
      </c>
      <c r="B88" s="23">
        <v>1</v>
      </c>
      <c r="D88" s="7">
        <v>10400</v>
      </c>
      <c r="E88" s="23">
        <v>1</v>
      </c>
    </row>
    <row r="89" spans="1:5">
      <c r="A89">
        <v>10800</v>
      </c>
      <c r="B89" s="23">
        <v>1</v>
      </c>
      <c r="D89" s="7">
        <v>10800</v>
      </c>
      <c r="E89" s="23">
        <v>1</v>
      </c>
    </row>
    <row r="90" spans="1:5">
      <c r="A90">
        <v>10900</v>
      </c>
      <c r="B90" s="23">
        <v>1</v>
      </c>
      <c r="D90" s="7">
        <v>10900</v>
      </c>
      <c r="E90" s="23">
        <v>1</v>
      </c>
    </row>
    <row r="91" spans="1:5">
      <c r="A91">
        <v>11100</v>
      </c>
      <c r="B91" s="23">
        <v>1</v>
      </c>
      <c r="D91" s="7">
        <v>11100</v>
      </c>
      <c r="E91" s="23">
        <v>1</v>
      </c>
    </row>
    <row r="92" spans="1:5">
      <c r="A92">
        <v>11400</v>
      </c>
      <c r="B92" s="23">
        <v>1</v>
      </c>
      <c r="D92" s="7">
        <v>11400</v>
      </c>
      <c r="E92" s="23">
        <v>1</v>
      </c>
    </row>
    <row r="93" spans="1:5">
      <c r="A93">
        <v>11500</v>
      </c>
      <c r="B93" s="23">
        <v>2</v>
      </c>
      <c r="D93" s="7">
        <v>11500</v>
      </c>
      <c r="E93" s="23">
        <v>2</v>
      </c>
    </row>
    <row r="94" spans="1:5">
      <c r="A94">
        <v>11600</v>
      </c>
      <c r="B94" s="23">
        <v>1</v>
      </c>
      <c r="D94" s="7">
        <v>11600</v>
      </c>
      <c r="E94" s="23">
        <v>1</v>
      </c>
    </row>
    <row r="95" spans="1:5">
      <c r="A95">
        <v>11700</v>
      </c>
      <c r="B95" s="23">
        <v>2</v>
      </c>
      <c r="D95" s="7">
        <v>11700</v>
      </c>
      <c r="E95" s="23">
        <v>2</v>
      </c>
    </row>
    <row r="96" spans="1:5">
      <c r="A96">
        <v>12000</v>
      </c>
      <c r="B96" s="23">
        <v>2</v>
      </c>
      <c r="D96" s="7">
        <v>12000</v>
      </c>
      <c r="E96" s="23">
        <v>2</v>
      </c>
    </row>
    <row r="97" spans="1:5">
      <c r="A97">
        <v>12500</v>
      </c>
      <c r="B97" s="23">
        <v>1</v>
      </c>
      <c r="D97" s="7">
        <v>12500</v>
      </c>
      <c r="E97" s="23">
        <v>1</v>
      </c>
    </row>
    <row r="98" spans="1:5">
      <c r="A98">
        <v>13000</v>
      </c>
      <c r="B98" s="23">
        <v>1</v>
      </c>
      <c r="D98" s="7">
        <v>13000</v>
      </c>
      <c r="E98" s="23">
        <v>1</v>
      </c>
    </row>
    <row r="99" spans="1:5">
      <c r="A99">
        <v>13200</v>
      </c>
      <c r="B99" s="23">
        <v>1</v>
      </c>
      <c r="D99" s="7">
        <v>13200</v>
      </c>
      <c r="E99" s="23">
        <v>1</v>
      </c>
    </row>
    <row r="100" spans="1:5">
      <c r="A100">
        <v>13600</v>
      </c>
      <c r="B100" s="23">
        <v>1</v>
      </c>
      <c r="D100" s="7">
        <v>13600</v>
      </c>
      <c r="E100" s="23">
        <v>1</v>
      </c>
    </row>
    <row r="101" spans="1:5">
      <c r="A101">
        <v>13700</v>
      </c>
      <c r="B101" s="23">
        <v>1</v>
      </c>
      <c r="D101" s="7">
        <v>13700</v>
      </c>
      <c r="E101" s="23">
        <v>1</v>
      </c>
    </row>
    <row r="102" spans="1:5">
      <c r="A102">
        <v>13800</v>
      </c>
      <c r="B102" s="23">
        <v>1</v>
      </c>
      <c r="D102" s="7">
        <v>13800</v>
      </c>
      <c r="E102" s="23">
        <v>1</v>
      </c>
    </row>
    <row r="103" spans="1:5">
      <c r="A103">
        <v>14600</v>
      </c>
      <c r="B103" s="23">
        <v>1</v>
      </c>
      <c r="D103" s="7">
        <v>14600</v>
      </c>
      <c r="E103" s="23">
        <v>1</v>
      </c>
    </row>
    <row r="104" spans="1:5">
      <c r="A104">
        <v>16200</v>
      </c>
      <c r="B104" s="23">
        <v>1</v>
      </c>
      <c r="D104" s="7">
        <v>16200</v>
      </c>
      <c r="E104" s="23">
        <v>1</v>
      </c>
    </row>
    <row r="105" spans="1:5">
      <c r="A105">
        <v>16300</v>
      </c>
      <c r="B105" s="23">
        <v>1</v>
      </c>
      <c r="D105" s="7">
        <v>16300</v>
      </c>
      <c r="E105" s="23">
        <v>1</v>
      </c>
    </row>
    <row r="106" spans="1:5">
      <c r="A106">
        <v>16700</v>
      </c>
      <c r="B106" s="23">
        <v>1</v>
      </c>
      <c r="D106" s="7">
        <v>16700</v>
      </c>
      <c r="E106" s="23">
        <v>1</v>
      </c>
    </row>
    <row r="107" spans="1:5">
      <c r="A107">
        <v>16900</v>
      </c>
      <c r="B107" s="23">
        <v>1</v>
      </c>
      <c r="D107" s="7">
        <v>16900</v>
      </c>
      <c r="E107" s="23">
        <v>1</v>
      </c>
    </row>
    <row r="108" spans="1:5">
      <c r="A108">
        <v>17100</v>
      </c>
      <c r="B108" s="23">
        <v>1</v>
      </c>
      <c r="D108" s="7">
        <v>17100</v>
      </c>
      <c r="E108" s="23">
        <v>1</v>
      </c>
    </row>
    <row r="109" spans="1:5">
      <c r="A109">
        <v>17500</v>
      </c>
      <c r="B109" s="23">
        <v>1</v>
      </c>
      <c r="D109" s="7">
        <v>17500</v>
      </c>
      <c r="E109" s="23">
        <v>1</v>
      </c>
    </row>
    <row r="110" spans="1:5">
      <c r="A110">
        <v>18000</v>
      </c>
      <c r="B110" s="23">
        <v>1</v>
      </c>
      <c r="D110" s="7">
        <v>18000</v>
      </c>
      <c r="E110" s="23">
        <v>1</v>
      </c>
    </row>
    <row r="111" spans="1:5">
      <c r="A111">
        <v>18100</v>
      </c>
      <c r="B111" s="23">
        <v>1</v>
      </c>
      <c r="D111" s="7">
        <v>18100</v>
      </c>
      <c r="E111" s="23">
        <v>1</v>
      </c>
    </row>
    <row r="112" spans="1:5">
      <c r="A112">
        <v>18200</v>
      </c>
      <c r="B112" s="23">
        <v>1</v>
      </c>
      <c r="D112" s="7">
        <v>18200</v>
      </c>
      <c r="E112" s="23">
        <v>1</v>
      </c>
    </row>
    <row r="113" spans="1:5">
      <c r="A113">
        <v>18900</v>
      </c>
      <c r="B113" s="23">
        <v>1</v>
      </c>
      <c r="D113" s="7">
        <v>18900</v>
      </c>
      <c r="E113" s="23">
        <v>1</v>
      </c>
    </row>
    <row r="114" spans="1:5">
      <c r="A114">
        <v>19200</v>
      </c>
      <c r="B114" s="23">
        <v>1</v>
      </c>
      <c r="D114" s="7">
        <v>19200</v>
      </c>
      <c r="E114" s="23">
        <v>1</v>
      </c>
    </row>
    <row r="115" spans="1:5">
      <c r="A115">
        <v>19300</v>
      </c>
      <c r="B115" s="23">
        <v>2</v>
      </c>
      <c r="D115" s="7">
        <v>19300</v>
      </c>
      <c r="E115" s="23">
        <v>2</v>
      </c>
    </row>
    <row r="116" spans="1:5">
      <c r="A116">
        <v>20000</v>
      </c>
      <c r="B116" s="23">
        <v>1</v>
      </c>
      <c r="D116" s="7">
        <v>20000</v>
      </c>
      <c r="E116" s="23">
        <v>1</v>
      </c>
    </row>
    <row r="117" spans="1:5">
      <c r="A117">
        <v>20400</v>
      </c>
      <c r="B117" s="23">
        <v>1</v>
      </c>
      <c r="D117" s="7">
        <v>20400</v>
      </c>
      <c r="E117" s="23">
        <v>1</v>
      </c>
    </row>
    <row r="118" spans="1:5">
      <c r="A118">
        <v>21000</v>
      </c>
      <c r="B118" s="23">
        <v>3</v>
      </c>
      <c r="D118" s="7">
        <v>21000</v>
      </c>
      <c r="E118" s="23">
        <v>3</v>
      </c>
    </row>
    <row r="119" spans="1:5">
      <c r="A119">
        <v>21200</v>
      </c>
      <c r="B119" s="23">
        <v>1</v>
      </c>
      <c r="D119" s="7">
        <v>21200</v>
      </c>
      <c r="E119" s="23">
        <v>1</v>
      </c>
    </row>
    <row r="120" spans="1:5">
      <c r="A120">
        <v>21900</v>
      </c>
      <c r="B120" s="23">
        <v>1</v>
      </c>
      <c r="D120" s="7">
        <v>21900</v>
      </c>
      <c r="E120" s="23">
        <v>1</v>
      </c>
    </row>
    <row r="121" spans="1:5">
      <c r="A121">
        <v>22200</v>
      </c>
      <c r="B121" s="23">
        <v>1</v>
      </c>
      <c r="D121" s="7">
        <v>22200</v>
      </c>
      <c r="E121" s="23">
        <v>1</v>
      </c>
    </row>
    <row r="122" spans="1:5">
      <c r="A122">
        <v>22600</v>
      </c>
      <c r="B122" s="23">
        <v>1</v>
      </c>
      <c r="D122" s="7">
        <v>22600</v>
      </c>
      <c r="E122" s="23">
        <v>1</v>
      </c>
    </row>
    <row r="123" spans="1:5">
      <c r="A123">
        <v>22900</v>
      </c>
      <c r="B123" s="23">
        <v>1</v>
      </c>
      <c r="D123" s="7">
        <v>22900</v>
      </c>
      <c r="E123" s="23">
        <v>1</v>
      </c>
    </row>
    <row r="124" spans="1:5">
      <c r="A124">
        <v>23100</v>
      </c>
      <c r="B124" s="23">
        <v>1</v>
      </c>
      <c r="D124" s="7">
        <v>23100</v>
      </c>
      <c r="E124" s="23">
        <v>1</v>
      </c>
    </row>
    <row r="125" spans="1:5">
      <c r="A125">
        <v>23300</v>
      </c>
      <c r="B125" s="23">
        <v>1</v>
      </c>
      <c r="D125" s="7">
        <v>23300</v>
      </c>
      <c r="E125" s="23">
        <v>1</v>
      </c>
    </row>
    <row r="126" spans="1:5">
      <c r="A126">
        <v>23600</v>
      </c>
      <c r="B126" s="23">
        <v>1</v>
      </c>
      <c r="D126" s="7">
        <v>23600</v>
      </c>
      <c r="E126" s="23">
        <v>1</v>
      </c>
    </row>
    <row r="127" spans="1:5">
      <c r="A127">
        <v>23700</v>
      </c>
      <c r="B127" s="23">
        <v>1</v>
      </c>
      <c r="D127" s="7">
        <v>23700</v>
      </c>
      <c r="E127" s="23">
        <v>1</v>
      </c>
    </row>
    <row r="128" spans="1:5">
      <c r="A128">
        <v>23900</v>
      </c>
      <c r="B128" s="23">
        <v>1</v>
      </c>
      <c r="D128" s="7">
        <v>23900</v>
      </c>
      <c r="E128" s="23">
        <v>1</v>
      </c>
    </row>
    <row r="129" spans="1:5">
      <c r="A129">
        <v>25100</v>
      </c>
      <c r="B129" s="23">
        <v>1</v>
      </c>
      <c r="D129" s="7">
        <v>25100</v>
      </c>
      <c r="E129" s="23">
        <v>1</v>
      </c>
    </row>
    <row r="130" spans="1:5">
      <c r="A130">
        <v>25400</v>
      </c>
      <c r="B130" s="23">
        <v>1</v>
      </c>
      <c r="D130" s="7">
        <v>25400</v>
      </c>
      <c r="E130" s="23">
        <v>1</v>
      </c>
    </row>
    <row r="131" spans="1:5">
      <c r="A131">
        <v>25700</v>
      </c>
      <c r="B131" s="23">
        <v>2</v>
      </c>
      <c r="D131" s="7">
        <v>25700</v>
      </c>
      <c r="E131" s="23">
        <v>2</v>
      </c>
    </row>
    <row r="132" spans="1:5">
      <c r="A132">
        <v>26600</v>
      </c>
      <c r="B132" s="23">
        <v>1</v>
      </c>
      <c r="D132" s="7">
        <v>26600</v>
      </c>
      <c r="E132" s="23">
        <v>1</v>
      </c>
    </row>
    <row r="133" spans="1:5">
      <c r="A133">
        <v>29800</v>
      </c>
      <c r="B133" s="23">
        <v>1</v>
      </c>
      <c r="D133" s="7">
        <v>29800</v>
      </c>
      <c r="E133" s="23">
        <v>1</v>
      </c>
    </row>
    <row r="134" spans="1:5">
      <c r="A134">
        <v>30700</v>
      </c>
      <c r="B134" s="23">
        <v>2</v>
      </c>
      <c r="D134" s="7">
        <v>30700</v>
      </c>
      <c r="E134" s="23">
        <v>2</v>
      </c>
    </row>
    <row r="135" spans="1:5">
      <c r="A135">
        <v>30900</v>
      </c>
      <c r="B135" s="23">
        <v>1</v>
      </c>
      <c r="D135" s="7">
        <v>30900</v>
      </c>
      <c r="E135" s="23">
        <v>1</v>
      </c>
    </row>
    <row r="136" spans="1:5">
      <c r="A136">
        <v>31100</v>
      </c>
      <c r="B136" s="23">
        <v>1</v>
      </c>
      <c r="D136" s="7">
        <v>31100</v>
      </c>
      <c r="E136" s="23">
        <v>1</v>
      </c>
    </row>
    <row r="137" spans="1:5">
      <c r="A137">
        <v>31900</v>
      </c>
      <c r="B137" s="23">
        <v>1</v>
      </c>
      <c r="D137" s="7">
        <v>31900</v>
      </c>
      <c r="E137" s="23">
        <v>1</v>
      </c>
    </row>
    <row r="138" spans="1:5">
      <c r="A138">
        <v>33100</v>
      </c>
      <c r="B138" s="23">
        <v>1</v>
      </c>
      <c r="D138" s="7">
        <v>33100</v>
      </c>
      <c r="E138" s="23">
        <v>1</v>
      </c>
    </row>
    <row r="139" spans="1:5">
      <c r="A139">
        <v>33900</v>
      </c>
      <c r="B139" s="23">
        <v>2</v>
      </c>
      <c r="D139" s="7">
        <v>33900</v>
      </c>
      <c r="E139" s="23">
        <v>2</v>
      </c>
    </row>
    <row r="140" spans="1:5">
      <c r="A140">
        <v>34000</v>
      </c>
      <c r="B140" s="23">
        <v>1</v>
      </c>
      <c r="D140" s="7">
        <v>34000</v>
      </c>
      <c r="E140" s="23">
        <v>1</v>
      </c>
    </row>
    <row r="141" spans="1:5">
      <c r="A141">
        <v>34200</v>
      </c>
      <c r="B141" s="23">
        <v>1</v>
      </c>
      <c r="D141" s="7">
        <v>34200</v>
      </c>
      <c r="E141" s="23">
        <v>1</v>
      </c>
    </row>
    <row r="142" spans="1:5">
      <c r="A142">
        <v>34300</v>
      </c>
      <c r="B142" s="23">
        <v>1</v>
      </c>
      <c r="D142" s="7">
        <v>34300</v>
      </c>
      <c r="E142" s="23">
        <v>1</v>
      </c>
    </row>
    <row r="143" spans="1:5">
      <c r="A143">
        <v>34400</v>
      </c>
      <c r="B143" s="23">
        <v>1</v>
      </c>
      <c r="D143" s="7">
        <v>34400</v>
      </c>
      <c r="E143" s="23">
        <v>1</v>
      </c>
    </row>
    <row r="144" spans="1:5">
      <c r="A144">
        <v>35400</v>
      </c>
      <c r="B144" s="23">
        <v>1</v>
      </c>
      <c r="D144" s="7">
        <v>35400</v>
      </c>
      <c r="E144" s="23">
        <v>1</v>
      </c>
    </row>
    <row r="145" spans="1:5">
      <c r="A145">
        <v>35900</v>
      </c>
      <c r="B145" s="23">
        <v>1</v>
      </c>
      <c r="D145" s="7">
        <v>35900</v>
      </c>
      <c r="E145" s="23">
        <v>1</v>
      </c>
    </row>
    <row r="146" spans="1:5">
      <c r="A146">
        <v>37200</v>
      </c>
      <c r="B146" s="23">
        <v>2</v>
      </c>
      <c r="D146" s="7">
        <v>37200</v>
      </c>
      <c r="E146" s="23">
        <v>2</v>
      </c>
    </row>
    <row r="147" spans="1:5">
      <c r="A147">
        <v>38300</v>
      </c>
      <c r="B147" s="23">
        <v>1</v>
      </c>
      <c r="D147" s="7">
        <v>38300</v>
      </c>
      <c r="E147" s="23">
        <v>1</v>
      </c>
    </row>
    <row r="148" spans="1:5">
      <c r="A148">
        <v>38400</v>
      </c>
      <c r="B148" s="23">
        <v>1</v>
      </c>
      <c r="D148" s="7">
        <v>38400</v>
      </c>
      <c r="E148" s="23">
        <v>1</v>
      </c>
    </row>
    <row r="149" spans="1:5">
      <c r="A149">
        <v>38500</v>
      </c>
      <c r="B149" s="23">
        <v>1</v>
      </c>
      <c r="D149" s="7">
        <v>38500</v>
      </c>
      <c r="E149" s="23">
        <v>1</v>
      </c>
    </row>
    <row r="150" spans="1:5">
      <c r="A150">
        <v>38900</v>
      </c>
      <c r="B150" s="23">
        <v>1</v>
      </c>
      <c r="D150" s="7">
        <v>38900</v>
      </c>
      <c r="E150" s="23">
        <v>1</v>
      </c>
    </row>
    <row r="151" spans="1:5">
      <c r="A151">
        <v>39000</v>
      </c>
      <c r="B151" s="23">
        <v>1</v>
      </c>
      <c r="D151" s="7">
        <v>39000</v>
      </c>
      <c r="E151" s="23">
        <v>1</v>
      </c>
    </row>
    <row r="152" spans="1:5">
      <c r="A152">
        <v>39300</v>
      </c>
      <c r="B152" s="23">
        <v>2</v>
      </c>
      <c r="D152" s="7">
        <v>39300</v>
      </c>
      <c r="E152" s="23">
        <v>2</v>
      </c>
    </row>
    <row r="153" spans="1:5">
      <c r="A153">
        <v>40600</v>
      </c>
      <c r="B153" s="23">
        <v>1</v>
      </c>
      <c r="D153" s="7">
        <v>40600</v>
      </c>
      <c r="E153" s="23">
        <v>1</v>
      </c>
    </row>
    <row r="154" spans="1:5">
      <c r="A154">
        <v>42700</v>
      </c>
      <c r="B154" s="23">
        <v>1</v>
      </c>
      <c r="D154" s="7">
        <v>42700</v>
      </c>
      <c r="E154" s="23">
        <v>1</v>
      </c>
    </row>
    <row r="155" spans="1:5">
      <c r="A155">
        <v>43900</v>
      </c>
      <c r="B155" s="23">
        <v>1</v>
      </c>
      <c r="D155" s="7">
        <v>43900</v>
      </c>
      <c r="E155" s="23">
        <v>1</v>
      </c>
    </row>
    <row r="156" spans="1:5">
      <c r="A156">
        <v>44000</v>
      </c>
      <c r="B156" s="23">
        <v>2</v>
      </c>
      <c r="D156" s="7">
        <v>44000</v>
      </c>
      <c r="E156" s="23">
        <v>2</v>
      </c>
    </row>
    <row r="157" spans="1:5">
      <c r="A157">
        <v>44600</v>
      </c>
      <c r="B157" s="23">
        <v>1</v>
      </c>
      <c r="D157" s="7">
        <v>44600</v>
      </c>
      <c r="E157" s="23">
        <v>1</v>
      </c>
    </row>
    <row r="158" spans="1:5">
      <c r="A158">
        <v>48900</v>
      </c>
      <c r="B158" s="23">
        <v>2</v>
      </c>
      <c r="D158" s="7">
        <v>48900</v>
      </c>
      <c r="E158" s="23">
        <v>2</v>
      </c>
    </row>
    <row r="159" spans="1:5">
      <c r="A159">
        <v>49800</v>
      </c>
      <c r="B159" s="23">
        <v>1</v>
      </c>
      <c r="D159" s="7">
        <v>49800</v>
      </c>
      <c r="E159" s="23">
        <v>1</v>
      </c>
    </row>
    <row r="160" spans="1:5">
      <c r="A160">
        <v>52100</v>
      </c>
      <c r="B160" s="23">
        <v>1</v>
      </c>
      <c r="D160" s="7">
        <v>52100</v>
      </c>
      <c r="E160" s="23">
        <v>1</v>
      </c>
    </row>
    <row r="161" spans="1:5">
      <c r="A161">
        <v>52900</v>
      </c>
      <c r="B161" s="23">
        <v>1</v>
      </c>
      <c r="D161" s="7">
        <v>52900</v>
      </c>
      <c r="E161" s="23">
        <v>1</v>
      </c>
    </row>
    <row r="162" spans="1:5">
      <c r="A162">
        <v>53300</v>
      </c>
      <c r="B162" s="23">
        <v>1</v>
      </c>
      <c r="D162" s="7">
        <v>53300</v>
      </c>
      <c r="E162" s="23">
        <v>1</v>
      </c>
    </row>
    <row r="163" spans="1:5">
      <c r="A163">
        <v>53800</v>
      </c>
      <c r="B163" s="23">
        <v>1</v>
      </c>
      <c r="D163" s="7">
        <v>53800</v>
      </c>
      <c r="E163" s="23">
        <v>1</v>
      </c>
    </row>
    <row r="164" spans="1:5">
      <c r="A164">
        <v>54900</v>
      </c>
      <c r="B164" s="23">
        <v>1</v>
      </c>
      <c r="D164" s="7">
        <v>54900</v>
      </c>
      <c r="E164" s="23">
        <v>1</v>
      </c>
    </row>
    <row r="165" spans="1:5">
      <c r="A165">
        <v>62400</v>
      </c>
      <c r="B165" s="23">
        <v>1</v>
      </c>
      <c r="D165" s="7">
        <v>62400</v>
      </c>
      <c r="E165" s="23">
        <v>1</v>
      </c>
    </row>
    <row r="166" spans="1:5">
      <c r="A166">
        <v>63200</v>
      </c>
      <c r="B166" s="23">
        <v>1</v>
      </c>
      <c r="D166" s="7">
        <v>63200</v>
      </c>
      <c r="E166" s="23">
        <v>1</v>
      </c>
    </row>
    <row r="167" spans="1:5">
      <c r="A167">
        <v>63600</v>
      </c>
      <c r="B167" s="23">
        <v>1</v>
      </c>
      <c r="D167" s="7">
        <v>63600</v>
      </c>
      <c r="E167" s="23">
        <v>1</v>
      </c>
    </row>
    <row r="168" spans="1:5">
      <c r="A168">
        <v>66900</v>
      </c>
      <c r="B168" s="23">
        <v>1</v>
      </c>
      <c r="D168" s="7">
        <v>66900</v>
      </c>
      <c r="E168" s="23">
        <v>1</v>
      </c>
    </row>
    <row r="169" spans="1:5">
      <c r="A169">
        <v>69300</v>
      </c>
      <c r="B169" s="23">
        <v>1</v>
      </c>
      <c r="D169" s="7">
        <v>69300</v>
      </c>
      <c r="E169" s="23">
        <v>1</v>
      </c>
    </row>
    <row r="170" spans="1:5">
      <c r="A170">
        <v>70000</v>
      </c>
      <c r="B170" s="23">
        <v>1</v>
      </c>
      <c r="D170" s="7">
        <v>70000</v>
      </c>
      <c r="E170" s="23">
        <v>1</v>
      </c>
    </row>
    <row r="171" spans="1:5">
      <c r="A171">
        <v>70100</v>
      </c>
      <c r="B171" s="23">
        <v>1</v>
      </c>
      <c r="D171" s="7">
        <v>70100</v>
      </c>
      <c r="E171" s="23">
        <v>1</v>
      </c>
    </row>
    <row r="172" spans="1:5">
      <c r="A172">
        <v>72400</v>
      </c>
      <c r="B172" s="23">
        <v>2</v>
      </c>
      <c r="D172" s="7">
        <v>72400</v>
      </c>
      <c r="E172" s="23">
        <v>2</v>
      </c>
    </row>
    <row r="173" spans="1:5">
      <c r="A173">
        <v>74500</v>
      </c>
      <c r="B173" s="23">
        <v>1</v>
      </c>
      <c r="D173" s="7">
        <v>74500</v>
      </c>
      <c r="E173" s="23">
        <v>1</v>
      </c>
    </row>
    <row r="174" spans="1:5">
      <c r="A174">
        <v>74800</v>
      </c>
      <c r="B174" s="23">
        <v>1</v>
      </c>
      <c r="D174" s="7">
        <v>74800</v>
      </c>
      <c r="E174" s="23">
        <v>1</v>
      </c>
    </row>
    <row r="175" spans="1:5">
      <c r="A175">
        <v>74900</v>
      </c>
      <c r="B175" s="23">
        <v>1</v>
      </c>
      <c r="D175" s="7">
        <v>74900</v>
      </c>
      <c r="E175" s="23">
        <v>1</v>
      </c>
    </row>
    <row r="176" spans="1:5">
      <c r="A176">
        <v>78100</v>
      </c>
      <c r="B176" s="23">
        <v>1</v>
      </c>
      <c r="D176" s="7">
        <v>78100</v>
      </c>
      <c r="E176" s="23">
        <v>1</v>
      </c>
    </row>
    <row r="177" spans="1:5">
      <c r="A177">
        <v>78500</v>
      </c>
      <c r="B177" s="23">
        <v>1</v>
      </c>
      <c r="D177" s="7">
        <v>78500</v>
      </c>
      <c r="E177" s="23">
        <v>1</v>
      </c>
    </row>
    <row r="178" spans="1:5">
      <c r="A178">
        <v>80600</v>
      </c>
      <c r="B178" s="23">
        <v>1</v>
      </c>
      <c r="D178" s="7">
        <v>80600</v>
      </c>
      <c r="E178" s="23">
        <v>1</v>
      </c>
    </row>
    <row r="179" spans="1:5">
      <c r="A179">
        <v>83400</v>
      </c>
      <c r="B179" s="23">
        <v>1</v>
      </c>
      <c r="D179" s="7">
        <v>83400</v>
      </c>
      <c r="E179" s="23">
        <v>1</v>
      </c>
    </row>
    <row r="180" spans="1:5">
      <c r="A180">
        <v>84100</v>
      </c>
      <c r="B180" s="23">
        <v>1</v>
      </c>
      <c r="D180" s="7">
        <v>84100</v>
      </c>
      <c r="E180" s="23">
        <v>1</v>
      </c>
    </row>
    <row r="181" spans="1:5">
      <c r="A181">
        <v>85000</v>
      </c>
      <c r="B181" s="23">
        <v>1</v>
      </c>
      <c r="D181" s="7">
        <v>85000</v>
      </c>
      <c r="E181" s="23">
        <v>1</v>
      </c>
    </row>
    <row r="182" spans="1:5">
      <c r="A182">
        <v>85800</v>
      </c>
      <c r="B182" s="23">
        <v>1</v>
      </c>
      <c r="D182" s="7">
        <v>85800</v>
      </c>
      <c r="E182" s="23">
        <v>1</v>
      </c>
    </row>
    <row r="183" spans="1:5">
      <c r="A183">
        <v>86500</v>
      </c>
      <c r="B183" s="23">
        <v>2</v>
      </c>
      <c r="D183" s="7">
        <v>86500</v>
      </c>
      <c r="E183" s="23">
        <v>2</v>
      </c>
    </row>
    <row r="184" spans="1:5">
      <c r="A184">
        <v>86900</v>
      </c>
      <c r="B184" s="23">
        <v>1</v>
      </c>
      <c r="D184" s="7">
        <v>86900</v>
      </c>
      <c r="E184" s="23">
        <v>1</v>
      </c>
    </row>
    <row r="185" spans="1:5">
      <c r="A185">
        <v>88600</v>
      </c>
      <c r="B185" s="23">
        <v>1</v>
      </c>
      <c r="D185" s="7">
        <v>88600</v>
      </c>
      <c r="E185" s="23">
        <v>1</v>
      </c>
    </row>
    <row r="186" spans="1:5">
      <c r="A186">
        <v>89800</v>
      </c>
      <c r="B186" s="23">
        <v>1</v>
      </c>
      <c r="D186" s="7">
        <v>89800</v>
      </c>
      <c r="E186" s="23">
        <v>1</v>
      </c>
    </row>
    <row r="187" spans="1:5">
      <c r="A187">
        <v>90000</v>
      </c>
      <c r="B187" s="23">
        <v>1</v>
      </c>
      <c r="D187" s="7">
        <v>90000</v>
      </c>
      <c r="E187" s="23">
        <v>1</v>
      </c>
    </row>
    <row r="188" spans="1:5">
      <c r="A188">
        <v>90100</v>
      </c>
      <c r="B188" s="23">
        <v>1</v>
      </c>
      <c r="D188" s="7">
        <v>90100</v>
      </c>
      <c r="E188" s="23">
        <v>1</v>
      </c>
    </row>
    <row r="189" spans="1:5">
      <c r="A189">
        <v>91600</v>
      </c>
      <c r="B189" s="23">
        <v>1</v>
      </c>
      <c r="D189" s="7">
        <v>91600</v>
      </c>
      <c r="E189" s="23">
        <v>1</v>
      </c>
    </row>
    <row r="190" spans="1:5">
      <c r="A190">
        <v>92400</v>
      </c>
      <c r="B190" s="23">
        <v>1</v>
      </c>
      <c r="D190" s="7">
        <v>92400</v>
      </c>
      <c r="E190" s="23">
        <v>1</v>
      </c>
    </row>
    <row r="191" spans="1:5">
      <c r="A191">
        <v>93500</v>
      </c>
      <c r="B191" s="23">
        <v>1</v>
      </c>
      <c r="D191" s="7">
        <v>93500</v>
      </c>
      <c r="E191" s="23">
        <v>1</v>
      </c>
    </row>
    <row r="192" spans="1:5">
      <c r="A192">
        <v>94200</v>
      </c>
      <c r="B192" s="23">
        <v>1</v>
      </c>
      <c r="D192" s="7">
        <v>94200</v>
      </c>
      <c r="E192" s="23">
        <v>1</v>
      </c>
    </row>
    <row r="193" spans="1:5">
      <c r="A193">
        <v>98200</v>
      </c>
      <c r="B193" s="23">
        <v>1</v>
      </c>
      <c r="D193" s="7">
        <v>98200</v>
      </c>
      <c r="E193" s="23">
        <v>1</v>
      </c>
    </row>
    <row r="194" spans="1:5">
      <c r="A194">
        <v>99000</v>
      </c>
      <c r="B194" s="23">
        <v>1</v>
      </c>
      <c r="D194" s="7">
        <v>99000</v>
      </c>
      <c r="E194" s="23">
        <v>1</v>
      </c>
    </row>
    <row r="195" spans="1:5">
      <c r="A195">
        <v>100000</v>
      </c>
      <c r="B195" s="23">
        <v>1</v>
      </c>
      <c r="D195" s="7">
        <v>100000</v>
      </c>
      <c r="E195" s="23">
        <v>1</v>
      </c>
    </row>
    <row r="196" spans="1:5">
      <c r="A196">
        <v>101000</v>
      </c>
      <c r="B196" s="23">
        <v>1</v>
      </c>
      <c r="D196" s="7">
        <v>101000</v>
      </c>
      <c r="E196" s="23">
        <v>1</v>
      </c>
    </row>
    <row r="197" spans="1:5">
      <c r="A197">
        <v>104000</v>
      </c>
      <c r="B197" s="23">
        <v>1</v>
      </c>
      <c r="D197" s="7">
        <v>104000</v>
      </c>
      <c r="E197" s="23">
        <v>1</v>
      </c>
    </row>
    <row r="198" spans="1:5">
      <c r="A198">
        <v>105000</v>
      </c>
      <c r="B198" s="23">
        <v>1</v>
      </c>
      <c r="D198" s="7">
        <v>105000</v>
      </c>
      <c r="E198" s="23">
        <v>1</v>
      </c>
    </row>
    <row r="199" spans="1:5">
      <c r="A199">
        <v>106000</v>
      </c>
      <c r="B199" s="23">
        <v>2</v>
      </c>
      <c r="D199" s="7">
        <v>106000</v>
      </c>
      <c r="E199" s="23">
        <v>2</v>
      </c>
    </row>
    <row r="200" spans="1:5">
      <c r="A200">
        <v>107000</v>
      </c>
      <c r="B200" s="23">
        <v>2</v>
      </c>
      <c r="D200" s="7">
        <v>107000</v>
      </c>
      <c r="E200" s="23">
        <v>2</v>
      </c>
    </row>
    <row r="201" spans="1:5">
      <c r="A201">
        <v>109000</v>
      </c>
      <c r="B201" s="23">
        <v>1</v>
      </c>
      <c r="D201" s="7">
        <v>109000</v>
      </c>
      <c r="E201" s="23">
        <v>1</v>
      </c>
    </row>
    <row r="202" spans="1:5">
      <c r="A202">
        <v>110000</v>
      </c>
      <c r="B202" s="23">
        <v>1</v>
      </c>
      <c r="D202" s="7">
        <v>110000</v>
      </c>
      <c r="E202" s="23">
        <v>1</v>
      </c>
    </row>
    <row r="203" spans="1:5">
      <c r="A203">
        <v>111000</v>
      </c>
      <c r="B203" s="23">
        <v>1</v>
      </c>
      <c r="D203" s="7">
        <v>111000</v>
      </c>
      <c r="E203" s="23">
        <v>1</v>
      </c>
    </row>
    <row r="204" spans="1:5">
      <c r="A204">
        <v>112000</v>
      </c>
      <c r="B204" s="23">
        <v>2</v>
      </c>
      <c r="D204" s="7">
        <v>112000</v>
      </c>
      <c r="E204" s="23">
        <v>2</v>
      </c>
    </row>
    <row r="205" spans="1:5">
      <c r="A205">
        <v>113000</v>
      </c>
      <c r="B205" s="23">
        <v>1</v>
      </c>
      <c r="D205" s="7">
        <v>113000</v>
      </c>
      <c r="E205" s="23">
        <v>1</v>
      </c>
    </row>
    <row r="206" spans="1:5">
      <c r="A206">
        <v>117000</v>
      </c>
      <c r="B206" s="23">
        <v>1</v>
      </c>
      <c r="D206" s="7">
        <v>117000</v>
      </c>
      <c r="E206" s="23">
        <v>1</v>
      </c>
    </row>
    <row r="207" spans="1:5">
      <c r="A207">
        <v>118000</v>
      </c>
      <c r="B207" s="23">
        <v>1</v>
      </c>
      <c r="D207" s="7">
        <v>118000</v>
      </c>
      <c r="E207" s="23">
        <v>1</v>
      </c>
    </row>
    <row r="208" spans="1:5">
      <c r="A208">
        <v>119000</v>
      </c>
      <c r="B208" s="23">
        <v>1</v>
      </c>
      <c r="D208" s="7">
        <v>119000</v>
      </c>
      <c r="E208" s="23">
        <v>1</v>
      </c>
    </row>
    <row r="209" spans="1:5">
      <c r="A209">
        <v>122000</v>
      </c>
      <c r="B209" s="23">
        <v>1</v>
      </c>
      <c r="D209" s="7">
        <v>122000</v>
      </c>
      <c r="E209" s="23">
        <v>1</v>
      </c>
    </row>
    <row r="210" spans="1:5">
      <c r="A210">
        <v>123000</v>
      </c>
      <c r="B210" s="23">
        <v>1</v>
      </c>
      <c r="D210" s="7">
        <v>123000</v>
      </c>
      <c r="E210" s="23">
        <v>1</v>
      </c>
    </row>
    <row r="211" spans="1:5">
      <c r="A211">
        <v>128000</v>
      </c>
      <c r="B211" s="23">
        <v>1</v>
      </c>
      <c r="D211" s="7">
        <v>128000</v>
      </c>
      <c r="E211" s="23">
        <v>1</v>
      </c>
    </row>
    <row r="212" spans="1:5">
      <c r="A212">
        <v>134000</v>
      </c>
      <c r="B212" s="23">
        <v>1</v>
      </c>
      <c r="D212" s="7">
        <v>134000</v>
      </c>
      <c r="E212" s="23">
        <v>1</v>
      </c>
    </row>
    <row r="213" spans="1:5">
      <c r="A213">
        <v>135000</v>
      </c>
      <c r="B213" s="23">
        <v>4</v>
      </c>
      <c r="D213" s="7">
        <v>135000</v>
      </c>
      <c r="E213" s="23">
        <v>4</v>
      </c>
    </row>
    <row r="214" spans="1:5">
      <c r="A214">
        <v>137000</v>
      </c>
      <c r="B214" s="23">
        <v>1</v>
      </c>
      <c r="D214" s="7">
        <v>137000</v>
      </c>
      <c r="E214" s="23">
        <v>1</v>
      </c>
    </row>
    <row r="215" spans="1:5">
      <c r="A215">
        <v>138000</v>
      </c>
      <c r="B215" s="23">
        <v>4</v>
      </c>
      <c r="D215" s="7">
        <v>138000</v>
      </c>
      <c r="E215" s="23">
        <v>4</v>
      </c>
    </row>
    <row r="216" spans="1:5">
      <c r="A216">
        <v>139000</v>
      </c>
      <c r="B216" s="23">
        <v>1</v>
      </c>
      <c r="D216" s="7">
        <v>139000</v>
      </c>
      <c r="E216" s="23">
        <v>1</v>
      </c>
    </row>
    <row r="217" spans="1:5">
      <c r="A217">
        <v>142000</v>
      </c>
      <c r="B217" s="23">
        <v>2</v>
      </c>
      <c r="D217" s="7">
        <v>142000</v>
      </c>
      <c r="E217" s="23">
        <v>2</v>
      </c>
    </row>
    <row r="218" spans="1:5">
      <c r="A218">
        <v>144000</v>
      </c>
      <c r="B218" s="23">
        <v>1</v>
      </c>
      <c r="D218" s="7">
        <v>144000</v>
      </c>
      <c r="E218" s="23">
        <v>1</v>
      </c>
    </row>
    <row r="219" spans="1:5">
      <c r="A219">
        <v>148000</v>
      </c>
      <c r="B219" s="23">
        <v>1</v>
      </c>
      <c r="D219" s="7">
        <v>148000</v>
      </c>
      <c r="E219" s="23">
        <v>1</v>
      </c>
    </row>
    <row r="220" spans="1:5">
      <c r="A220">
        <v>149000</v>
      </c>
      <c r="B220" s="23">
        <v>1</v>
      </c>
      <c r="D220" s="7">
        <v>149000</v>
      </c>
      <c r="E220" s="23">
        <v>1</v>
      </c>
    </row>
    <row r="221" spans="1:5">
      <c r="A221">
        <v>152000</v>
      </c>
      <c r="B221" s="23">
        <v>2</v>
      </c>
      <c r="D221" s="7">
        <v>152000</v>
      </c>
      <c r="E221" s="23">
        <v>2</v>
      </c>
    </row>
    <row r="222" spans="1:5">
      <c r="A222">
        <v>155000</v>
      </c>
      <c r="B222" s="23">
        <v>2</v>
      </c>
      <c r="D222" s="7">
        <v>155000</v>
      </c>
      <c r="E222" s="23">
        <v>2</v>
      </c>
    </row>
    <row r="223" spans="1:5">
      <c r="A223">
        <v>156000</v>
      </c>
      <c r="B223" s="23">
        <v>2</v>
      </c>
      <c r="D223" s="7">
        <v>156000</v>
      </c>
      <c r="E223" s="23">
        <v>2</v>
      </c>
    </row>
    <row r="224" spans="1:5">
      <c r="A224">
        <v>158000</v>
      </c>
      <c r="B224" s="23">
        <v>1</v>
      </c>
      <c r="D224" s="7">
        <v>158000</v>
      </c>
      <c r="E224" s="23">
        <v>1</v>
      </c>
    </row>
    <row r="225" spans="1:5">
      <c r="A225">
        <v>160000</v>
      </c>
      <c r="B225" s="23">
        <v>1</v>
      </c>
      <c r="D225" s="7">
        <v>160000</v>
      </c>
      <c r="E225" s="23">
        <v>1</v>
      </c>
    </row>
    <row r="226" spans="1:5">
      <c r="A226">
        <v>164000</v>
      </c>
      <c r="B226" s="23">
        <v>1</v>
      </c>
      <c r="D226" s="7">
        <v>164000</v>
      </c>
      <c r="E226" s="23">
        <v>1</v>
      </c>
    </row>
    <row r="227" spans="1:5">
      <c r="A227">
        <v>167000</v>
      </c>
      <c r="B227" s="23">
        <v>1</v>
      </c>
      <c r="D227" s="7">
        <v>167000</v>
      </c>
      <c r="E227" s="23">
        <v>1</v>
      </c>
    </row>
    <row r="228" spans="1:5">
      <c r="A228">
        <v>168000</v>
      </c>
      <c r="B228" s="23">
        <v>1</v>
      </c>
      <c r="D228" s="7">
        <v>168000</v>
      </c>
      <c r="E228" s="23">
        <v>1</v>
      </c>
    </row>
    <row r="229" spans="1:5">
      <c r="A229">
        <v>170000</v>
      </c>
      <c r="B229" s="23">
        <v>1</v>
      </c>
      <c r="D229" s="7">
        <v>170000</v>
      </c>
      <c r="E229" s="23">
        <v>1</v>
      </c>
    </row>
    <row r="230" spans="1:5">
      <c r="A230">
        <v>176000</v>
      </c>
      <c r="B230" s="23">
        <v>1</v>
      </c>
      <c r="D230" s="7">
        <v>176000</v>
      </c>
      <c r="E230" s="23">
        <v>1</v>
      </c>
    </row>
    <row r="231" spans="1:5">
      <c r="A231">
        <v>187000</v>
      </c>
      <c r="B231" s="23">
        <v>1</v>
      </c>
      <c r="D231" s="7">
        <v>187000</v>
      </c>
      <c r="E231" s="23">
        <v>1</v>
      </c>
    </row>
    <row r="232" spans="1:5">
      <c r="A232">
        <v>192000</v>
      </c>
      <c r="B232" s="23">
        <v>1</v>
      </c>
      <c r="D232" s="7">
        <v>192000</v>
      </c>
      <c r="E232" s="23">
        <v>1</v>
      </c>
    </row>
    <row r="233" spans="1:5">
      <c r="A233">
        <v>197000</v>
      </c>
      <c r="B233" s="23">
        <v>1</v>
      </c>
      <c r="D233" s="7">
        <v>197000</v>
      </c>
      <c r="E233" s="23">
        <v>1</v>
      </c>
    </row>
    <row r="234" spans="1:5">
      <c r="A234">
        <v>198000</v>
      </c>
      <c r="B234" s="23">
        <v>1</v>
      </c>
      <c r="D234" s="7">
        <v>198000</v>
      </c>
      <c r="E234" s="23">
        <v>1</v>
      </c>
    </row>
    <row r="235" spans="1:5">
      <c r="A235">
        <v>201000</v>
      </c>
      <c r="B235" s="23">
        <v>1</v>
      </c>
      <c r="D235" s="7">
        <v>201000</v>
      </c>
      <c r="E235" s="23">
        <v>1</v>
      </c>
    </row>
    <row r="236" spans="1:5">
      <c r="A236">
        <v>203000</v>
      </c>
      <c r="B236" s="23">
        <v>1</v>
      </c>
      <c r="D236" s="7">
        <v>203000</v>
      </c>
      <c r="E236" s="23">
        <v>1</v>
      </c>
    </row>
    <row r="237" spans="1:5">
      <c r="A237">
        <v>206000</v>
      </c>
      <c r="B237" s="23">
        <v>1</v>
      </c>
      <c r="D237" s="7">
        <v>206000</v>
      </c>
      <c r="E237" s="23">
        <v>1</v>
      </c>
    </row>
    <row r="238" spans="1:5">
      <c r="A238">
        <v>207000</v>
      </c>
      <c r="B238" s="23">
        <v>1</v>
      </c>
      <c r="D238" s="7">
        <v>207000</v>
      </c>
      <c r="E238" s="23">
        <v>1</v>
      </c>
    </row>
    <row r="239" spans="1:5">
      <c r="A239">
        <v>211000</v>
      </c>
      <c r="B239" s="23">
        <v>1</v>
      </c>
      <c r="D239" s="7">
        <v>211000</v>
      </c>
      <c r="E239" s="23">
        <v>1</v>
      </c>
    </row>
    <row r="240" spans="1:5">
      <c r="A240">
        <v>220000</v>
      </c>
      <c r="B240" s="23">
        <v>2</v>
      </c>
      <c r="D240" s="7">
        <v>220000</v>
      </c>
      <c r="E240" s="23">
        <v>2</v>
      </c>
    </row>
    <row r="241" spans="1:5">
      <c r="A241">
        <v>221000</v>
      </c>
      <c r="B241" s="23">
        <v>2</v>
      </c>
      <c r="D241" s="7">
        <v>221000</v>
      </c>
      <c r="E241" s="23">
        <v>2</v>
      </c>
    </row>
    <row r="242" spans="1:5">
      <c r="A242">
        <v>225000</v>
      </c>
      <c r="B242" s="23">
        <v>1</v>
      </c>
      <c r="D242" s="7">
        <v>225000</v>
      </c>
      <c r="E242" s="23">
        <v>1</v>
      </c>
    </row>
    <row r="243" spans="1:5">
      <c r="A243">
        <v>226000</v>
      </c>
      <c r="B243" s="23">
        <v>1</v>
      </c>
      <c r="D243" s="7">
        <v>226000</v>
      </c>
      <c r="E243" s="23">
        <v>1</v>
      </c>
    </row>
    <row r="244" spans="1:5">
      <c r="A244">
        <v>231000</v>
      </c>
      <c r="B244" s="23">
        <v>1</v>
      </c>
      <c r="D244" s="7">
        <v>231000</v>
      </c>
      <c r="E244" s="23">
        <v>1</v>
      </c>
    </row>
    <row r="245" spans="1:5">
      <c r="A245">
        <v>232000</v>
      </c>
      <c r="B245" s="23">
        <v>1</v>
      </c>
      <c r="D245" s="7">
        <v>232000</v>
      </c>
      <c r="E245" s="23">
        <v>1</v>
      </c>
    </row>
    <row r="246" spans="1:5">
      <c r="A246">
        <v>233000</v>
      </c>
      <c r="B246" s="23">
        <v>1</v>
      </c>
      <c r="D246" s="7">
        <v>233000</v>
      </c>
      <c r="E246" s="23">
        <v>1</v>
      </c>
    </row>
    <row r="247" spans="1:5">
      <c r="A247">
        <v>235000</v>
      </c>
      <c r="B247" s="23">
        <v>1</v>
      </c>
      <c r="D247" s="7">
        <v>235000</v>
      </c>
      <c r="E247" s="23">
        <v>1</v>
      </c>
    </row>
    <row r="248" spans="1:5">
      <c r="A248">
        <v>241000</v>
      </c>
      <c r="B248" s="23">
        <v>1</v>
      </c>
      <c r="D248" s="7">
        <v>241000</v>
      </c>
      <c r="E248" s="23">
        <v>1</v>
      </c>
    </row>
    <row r="249" spans="1:5">
      <c r="A249">
        <v>244000</v>
      </c>
      <c r="B249" s="23">
        <v>2</v>
      </c>
      <c r="D249" s="7">
        <v>244000</v>
      </c>
      <c r="E249" s="23">
        <v>2</v>
      </c>
    </row>
    <row r="250" spans="1:5">
      <c r="A250">
        <v>259000</v>
      </c>
      <c r="B250" s="23">
        <v>1</v>
      </c>
      <c r="D250" s="7">
        <v>259000</v>
      </c>
      <c r="E250" s="23">
        <v>1</v>
      </c>
    </row>
    <row r="251" spans="1:5">
      <c r="A251">
        <v>263000</v>
      </c>
      <c r="B251" s="23">
        <v>1</v>
      </c>
      <c r="D251" s="7">
        <v>263000</v>
      </c>
      <c r="E251" s="23">
        <v>1</v>
      </c>
    </row>
    <row r="252" spans="1:5">
      <c r="A252">
        <v>265000</v>
      </c>
      <c r="B252" s="23">
        <v>2</v>
      </c>
      <c r="D252" s="7">
        <v>265000</v>
      </c>
      <c r="E252" s="23">
        <v>2</v>
      </c>
    </row>
    <row r="253" spans="1:5">
      <c r="A253">
        <v>269000</v>
      </c>
      <c r="B253" s="23">
        <v>1</v>
      </c>
      <c r="D253" s="7">
        <v>269000</v>
      </c>
      <c r="E253" s="23">
        <v>1</v>
      </c>
    </row>
    <row r="254" spans="1:5">
      <c r="A254">
        <v>274000</v>
      </c>
      <c r="B254" s="23">
        <v>1</v>
      </c>
      <c r="D254" s="7">
        <v>274000</v>
      </c>
      <c r="E254" s="23">
        <v>1</v>
      </c>
    </row>
    <row r="255" spans="1:5">
      <c r="A255">
        <v>281000</v>
      </c>
      <c r="B255" s="23">
        <v>2</v>
      </c>
      <c r="D255" s="7">
        <v>281000</v>
      </c>
      <c r="E255" s="23">
        <v>2</v>
      </c>
    </row>
    <row r="256" spans="1:5">
      <c r="A256">
        <v>292000</v>
      </c>
      <c r="B256" s="23">
        <v>1</v>
      </c>
      <c r="D256" s="7">
        <v>292000</v>
      </c>
      <c r="E256" s="23">
        <v>1</v>
      </c>
    </row>
    <row r="257" spans="1:5">
      <c r="A257">
        <v>305000</v>
      </c>
      <c r="B257" s="23">
        <v>1</v>
      </c>
      <c r="D257" s="7">
        <v>305000</v>
      </c>
      <c r="E257" s="23">
        <v>1</v>
      </c>
    </row>
    <row r="258" spans="1:5">
      <c r="A258">
        <v>306000</v>
      </c>
      <c r="B258" s="23">
        <v>1</v>
      </c>
      <c r="D258" s="7">
        <v>306000</v>
      </c>
      <c r="E258" s="23">
        <v>1</v>
      </c>
    </row>
    <row r="259" spans="1:5">
      <c r="A259">
        <v>310000</v>
      </c>
      <c r="B259" s="23">
        <v>2</v>
      </c>
      <c r="D259" s="7">
        <v>310000</v>
      </c>
      <c r="E259" s="23">
        <v>2</v>
      </c>
    </row>
    <row r="260" spans="1:5">
      <c r="A260">
        <v>312000</v>
      </c>
      <c r="B260" s="23">
        <v>1</v>
      </c>
      <c r="D260" s="7">
        <v>312000</v>
      </c>
      <c r="E260" s="23">
        <v>1</v>
      </c>
    </row>
    <row r="261" spans="1:5">
      <c r="A261">
        <v>313000</v>
      </c>
      <c r="B261" s="23">
        <v>1</v>
      </c>
      <c r="D261" s="7">
        <v>313000</v>
      </c>
      <c r="E261" s="23">
        <v>1</v>
      </c>
    </row>
    <row r="262" spans="1:5">
      <c r="A262">
        <v>318000</v>
      </c>
      <c r="B262" s="23">
        <v>3</v>
      </c>
      <c r="D262" s="7">
        <v>318000</v>
      </c>
      <c r="E262" s="23">
        <v>3</v>
      </c>
    </row>
    <row r="263" spans="1:5">
      <c r="A263">
        <v>321000</v>
      </c>
      <c r="B263" s="23">
        <v>1</v>
      </c>
      <c r="D263" s="7">
        <v>321000</v>
      </c>
      <c r="E263" s="23">
        <v>1</v>
      </c>
    </row>
    <row r="264" spans="1:5">
      <c r="A264">
        <v>325000</v>
      </c>
      <c r="B264" s="23">
        <v>2</v>
      </c>
      <c r="D264" s="7">
        <v>325000</v>
      </c>
      <c r="E264" s="23">
        <v>2</v>
      </c>
    </row>
    <row r="265" spans="1:5">
      <c r="A265">
        <v>329000</v>
      </c>
      <c r="B265" s="23">
        <v>2</v>
      </c>
      <c r="D265" s="7">
        <v>329000</v>
      </c>
      <c r="E265" s="23">
        <v>2</v>
      </c>
    </row>
    <row r="266" spans="1:5">
      <c r="A266">
        <v>333000</v>
      </c>
      <c r="B266" s="23">
        <v>1</v>
      </c>
      <c r="D266" s="7">
        <v>333000</v>
      </c>
      <c r="E266" s="23">
        <v>1</v>
      </c>
    </row>
    <row r="267" spans="1:5">
      <c r="A267">
        <v>339000</v>
      </c>
      <c r="B267" s="23">
        <v>2</v>
      </c>
      <c r="D267" s="7">
        <v>339000</v>
      </c>
      <c r="E267" s="23">
        <v>2</v>
      </c>
    </row>
    <row r="268" spans="1:5">
      <c r="A268">
        <v>345000</v>
      </c>
      <c r="B268" s="23">
        <v>2</v>
      </c>
      <c r="D268" s="7">
        <v>345000</v>
      </c>
      <c r="E268" s="23">
        <v>2</v>
      </c>
    </row>
    <row r="269" spans="1:5">
      <c r="A269">
        <v>353000</v>
      </c>
      <c r="B269" s="23">
        <v>1</v>
      </c>
      <c r="D269" s="7">
        <v>353000</v>
      </c>
      <c r="E269" s="23">
        <v>1</v>
      </c>
    </row>
    <row r="270" spans="1:5">
      <c r="A270">
        <v>358000</v>
      </c>
      <c r="B270" s="23">
        <v>1</v>
      </c>
      <c r="D270" s="7">
        <v>358000</v>
      </c>
      <c r="E270" s="23">
        <v>1</v>
      </c>
    </row>
    <row r="271" spans="1:5">
      <c r="A271">
        <v>370000</v>
      </c>
      <c r="B271" s="23">
        <v>1</v>
      </c>
      <c r="D271" s="7">
        <v>370000</v>
      </c>
      <c r="E271" s="23">
        <v>1</v>
      </c>
    </row>
    <row r="272" spans="1:5">
      <c r="A272">
        <v>371000</v>
      </c>
      <c r="B272" s="23">
        <v>1</v>
      </c>
      <c r="D272" s="7">
        <v>371000</v>
      </c>
      <c r="E272" s="23">
        <v>1</v>
      </c>
    </row>
    <row r="273" spans="1:5">
      <c r="A273">
        <v>374000</v>
      </c>
      <c r="B273" s="23">
        <v>1</v>
      </c>
      <c r="D273" s="7">
        <v>374000</v>
      </c>
      <c r="E273" s="23">
        <v>1</v>
      </c>
    </row>
    <row r="274" spans="1:5">
      <c r="A274">
        <v>381000</v>
      </c>
      <c r="B274" s="23">
        <v>1</v>
      </c>
      <c r="D274" s="7">
        <v>381000</v>
      </c>
      <c r="E274" s="23">
        <v>1</v>
      </c>
    </row>
    <row r="275" spans="1:5">
      <c r="A275">
        <v>383000</v>
      </c>
      <c r="B275" s="23">
        <v>1</v>
      </c>
      <c r="D275" s="7">
        <v>383000</v>
      </c>
      <c r="E275" s="23">
        <v>1</v>
      </c>
    </row>
    <row r="276" spans="1:5">
      <c r="A276">
        <v>384000</v>
      </c>
      <c r="B276" s="23">
        <v>1</v>
      </c>
      <c r="D276" s="7">
        <v>384000</v>
      </c>
      <c r="E276" s="23">
        <v>1</v>
      </c>
    </row>
    <row r="277" spans="1:5">
      <c r="A277">
        <v>385000</v>
      </c>
      <c r="B277" s="23">
        <v>1</v>
      </c>
      <c r="D277" s="7">
        <v>385000</v>
      </c>
      <c r="E277" s="23">
        <v>1</v>
      </c>
    </row>
    <row r="278" spans="1:5">
      <c r="A278">
        <v>388000</v>
      </c>
      <c r="B278" s="23">
        <v>1</v>
      </c>
      <c r="D278" s="7">
        <v>388000</v>
      </c>
      <c r="E278" s="23">
        <v>1</v>
      </c>
    </row>
    <row r="279" spans="1:5">
      <c r="A279">
        <v>397000</v>
      </c>
      <c r="B279" s="23">
        <v>1</v>
      </c>
      <c r="D279" s="7">
        <v>397000</v>
      </c>
      <c r="E279" s="23">
        <v>1</v>
      </c>
    </row>
    <row r="280" spans="1:5">
      <c r="A280">
        <v>404000</v>
      </c>
      <c r="B280" s="23">
        <v>1</v>
      </c>
      <c r="D280" s="7">
        <v>404000</v>
      </c>
      <c r="E280" s="23">
        <v>1</v>
      </c>
    </row>
    <row r="281" spans="1:5">
      <c r="A281">
        <v>407000</v>
      </c>
      <c r="B281" s="23">
        <v>1</v>
      </c>
      <c r="D281" s="7">
        <v>407000</v>
      </c>
      <c r="E281" s="23">
        <v>1</v>
      </c>
    </row>
    <row r="282" spans="1:5">
      <c r="A282">
        <v>413000</v>
      </c>
      <c r="B282" s="23">
        <v>1</v>
      </c>
      <c r="D282" s="7">
        <v>413000</v>
      </c>
      <c r="E282" s="23">
        <v>1</v>
      </c>
    </row>
    <row r="283" spans="1:5">
      <c r="A283">
        <v>417000</v>
      </c>
      <c r="B283" s="23">
        <v>1</v>
      </c>
      <c r="D283" s="7">
        <v>417000</v>
      </c>
      <c r="E283" s="23">
        <v>1</v>
      </c>
    </row>
    <row r="284" spans="1:5">
      <c r="A284">
        <v>418000</v>
      </c>
      <c r="B284" s="23">
        <v>1</v>
      </c>
      <c r="D284" s="7">
        <v>418000</v>
      </c>
      <c r="E284" s="23">
        <v>1</v>
      </c>
    </row>
    <row r="285" spans="1:5">
      <c r="A285">
        <v>431000</v>
      </c>
      <c r="B285" s="23">
        <v>1</v>
      </c>
      <c r="D285" s="7">
        <v>431000</v>
      </c>
      <c r="E285" s="23">
        <v>1</v>
      </c>
    </row>
    <row r="286" spans="1:5">
      <c r="A286">
        <v>438000</v>
      </c>
      <c r="B286" s="23">
        <v>1</v>
      </c>
      <c r="D286" s="7">
        <v>438000</v>
      </c>
      <c r="E286" s="23">
        <v>1</v>
      </c>
    </row>
    <row r="287" spans="1:5">
      <c r="A287">
        <v>440000</v>
      </c>
      <c r="B287" s="23">
        <v>1</v>
      </c>
      <c r="D287" s="7">
        <v>440000</v>
      </c>
      <c r="E287" s="23">
        <v>1</v>
      </c>
    </row>
    <row r="288" spans="1:5">
      <c r="A288">
        <v>456000</v>
      </c>
      <c r="B288" s="23">
        <v>1</v>
      </c>
      <c r="D288" s="7">
        <v>456000</v>
      </c>
      <c r="E288" s="23">
        <v>1</v>
      </c>
    </row>
    <row r="289" spans="1:5">
      <c r="A289">
        <v>462000</v>
      </c>
      <c r="B289" s="23">
        <v>1</v>
      </c>
      <c r="D289" s="7">
        <v>462000</v>
      </c>
      <c r="E289" s="23">
        <v>1</v>
      </c>
    </row>
    <row r="290" spans="1:5">
      <c r="A290">
        <v>477000</v>
      </c>
      <c r="B290" s="23">
        <v>1</v>
      </c>
      <c r="D290" s="7">
        <v>477000</v>
      </c>
      <c r="E290" s="23">
        <v>1</v>
      </c>
    </row>
    <row r="291" spans="1:5">
      <c r="A291">
        <v>498000</v>
      </c>
      <c r="B291" s="23">
        <v>1</v>
      </c>
      <c r="D291" s="7">
        <v>498000</v>
      </c>
      <c r="E291" s="23">
        <v>1</v>
      </c>
    </row>
    <row r="292" spans="1:5">
      <c r="A292">
        <v>504000</v>
      </c>
      <c r="B292" s="23">
        <v>2</v>
      </c>
      <c r="D292" s="7">
        <v>504000</v>
      </c>
      <c r="E292" s="23">
        <v>2</v>
      </c>
    </row>
    <row r="293" spans="1:5">
      <c r="A293">
        <v>516000</v>
      </c>
      <c r="B293" s="23">
        <v>1</v>
      </c>
      <c r="D293" s="7">
        <v>516000</v>
      </c>
      <c r="E293" s="23">
        <v>1</v>
      </c>
    </row>
    <row r="294" spans="1:5">
      <c r="A294">
        <v>525000</v>
      </c>
      <c r="B294" s="23">
        <v>1</v>
      </c>
      <c r="D294" s="7">
        <v>525000</v>
      </c>
      <c r="E294" s="23">
        <v>1</v>
      </c>
    </row>
    <row r="295" spans="1:5">
      <c r="A295">
        <v>543000</v>
      </c>
      <c r="B295" s="23">
        <v>1</v>
      </c>
      <c r="D295" s="7">
        <v>543000</v>
      </c>
      <c r="E295" s="23">
        <v>1</v>
      </c>
    </row>
    <row r="296" spans="1:5">
      <c r="A296">
        <v>546000</v>
      </c>
      <c r="B296" s="23">
        <v>2</v>
      </c>
      <c r="D296" s="7">
        <v>546000</v>
      </c>
      <c r="E296" s="23">
        <v>2</v>
      </c>
    </row>
    <row r="297" spans="1:5">
      <c r="A297">
        <v>567000</v>
      </c>
      <c r="B297" s="23">
        <v>1</v>
      </c>
      <c r="D297" s="7">
        <v>567000</v>
      </c>
      <c r="E297" s="23">
        <v>1</v>
      </c>
    </row>
    <row r="298" spans="1:5">
      <c r="A298">
        <v>568000</v>
      </c>
      <c r="B298" s="23">
        <v>1</v>
      </c>
      <c r="D298" s="7">
        <v>568000</v>
      </c>
      <c r="E298" s="23">
        <v>1</v>
      </c>
    </row>
    <row r="299" spans="1:5">
      <c r="A299">
        <v>570000</v>
      </c>
      <c r="B299" s="23">
        <v>1</v>
      </c>
      <c r="D299" s="7">
        <v>570000</v>
      </c>
      <c r="E299" s="23">
        <v>1</v>
      </c>
    </row>
    <row r="300" spans="1:5">
      <c r="A300">
        <v>575000</v>
      </c>
      <c r="B300" s="23">
        <v>1</v>
      </c>
      <c r="D300" s="7">
        <v>575000</v>
      </c>
      <c r="E300" s="23">
        <v>1</v>
      </c>
    </row>
    <row r="301" spans="1:5">
      <c r="A301">
        <v>578000</v>
      </c>
      <c r="B301" s="23">
        <v>1</v>
      </c>
      <c r="D301" s="7">
        <v>578000</v>
      </c>
      <c r="E301" s="23">
        <v>1</v>
      </c>
    </row>
    <row r="302" spans="1:5">
      <c r="A302">
        <v>581000</v>
      </c>
      <c r="B302" s="23">
        <v>1</v>
      </c>
      <c r="D302" s="7">
        <v>581000</v>
      </c>
      <c r="E302" s="23">
        <v>1</v>
      </c>
    </row>
    <row r="303" spans="1:5">
      <c r="A303">
        <v>588000</v>
      </c>
      <c r="B303" s="23">
        <v>1</v>
      </c>
      <c r="D303" s="7">
        <v>588000</v>
      </c>
      <c r="E303" s="23">
        <v>1</v>
      </c>
    </row>
    <row r="304" spans="1:5">
      <c r="A304">
        <v>593000</v>
      </c>
      <c r="B304" s="23">
        <v>2</v>
      </c>
      <c r="D304" s="7">
        <v>593000</v>
      </c>
      <c r="E304" s="23">
        <v>2</v>
      </c>
    </row>
    <row r="305" spans="1:5">
      <c r="A305">
        <v>594000</v>
      </c>
      <c r="B305" s="23">
        <v>1</v>
      </c>
      <c r="D305" s="7">
        <v>594000</v>
      </c>
      <c r="E305" s="23">
        <v>1</v>
      </c>
    </row>
    <row r="306" spans="1:5">
      <c r="A306">
        <v>617000</v>
      </c>
      <c r="B306" s="23">
        <v>2</v>
      </c>
      <c r="D306" s="7">
        <v>617000</v>
      </c>
      <c r="E306" s="23">
        <v>2</v>
      </c>
    </row>
    <row r="307" spans="1:5">
      <c r="A307">
        <v>625000</v>
      </c>
      <c r="B307" s="23">
        <v>1</v>
      </c>
      <c r="D307" s="7">
        <v>625000</v>
      </c>
      <c r="E307" s="23">
        <v>1</v>
      </c>
    </row>
    <row r="308" spans="1:5">
      <c r="A308">
        <v>634000</v>
      </c>
      <c r="B308" s="23">
        <v>1</v>
      </c>
      <c r="D308" s="7">
        <v>634000</v>
      </c>
      <c r="E308" s="23">
        <v>1</v>
      </c>
    </row>
    <row r="309" spans="1:5">
      <c r="A309">
        <v>635000</v>
      </c>
      <c r="B309" s="23">
        <v>1</v>
      </c>
      <c r="D309" s="7">
        <v>635000</v>
      </c>
      <c r="E309" s="23">
        <v>1</v>
      </c>
    </row>
    <row r="310" spans="1:5">
      <c r="A310">
        <v>641000</v>
      </c>
      <c r="B310" s="23">
        <v>2</v>
      </c>
      <c r="D310" s="7">
        <v>641000</v>
      </c>
      <c r="E310" s="23">
        <v>2</v>
      </c>
    </row>
    <row r="311" spans="1:5">
      <c r="A311">
        <v>672000</v>
      </c>
      <c r="B311" s="23">
        <v>1</v>
      </c>
      <c r="D311" s="7">
        <v>672000</v>
      </c>
      <c r="E311" s="23">
        <v>1</v>
      </c>
    </row>
    <row r="312" spans="1:5">
      <c r="A312">
        <v>717000</v>
      </c>
      <c r="B312" s="23">
        <v>1</v>
      </c>
      <c r="D312" s="7">
        <v>717000</v>
      </c>
      <c r="E312" s="23">
        <v>1</v>
      </c>
    </row>
    <row r="313" spans="1:5">
      <c r="A313">
        <v>732000</v>
      </c>
      <c r="B313" s="23">
        <v>1</v>
      </c>
      <c r="D313" s="7">
        <v>732000</v>
      </c>
      <c r="E313" s="23">
        <v>1</v>
      </c>
    </row>
    <row r="314" spans="1:5">
      <c r="A314">
        <v>753000</v>
      </c>
      <c r="B314" s="23">
        <v>1</v>
      </c>
      <c r="D314" s="7">
        <v>753000</v>
      </c>
      <c r="E314" s="23">
        <v>1</v>
      </c>
    </row>
    <row r="315" spans="1:5">
      <c r="A315">
        <v>757000</v>
      </c>
      <c r="B315" s="23">
        <v>1</v>
      </c>
      <c r="D315" s="7">
        <v>757000</v>
      </c>
      <c r="E315" s="23">
        <v>1</v>
      </c>
    </row>
    <row r="316" spans="1:5">
      <c r="A316">
        <v>778000</v>
      </c>
      <c r="B316" s="23">
        <v>1</v>
      </c>
      <c r="D316" s="7">
        <v>778000</v>
      </c>
      <c r="E316" s="23">
        <v>1</v>
      </c>
    </row>
    <row r="317" spans="1:5">
      <c r="A317">
        <v>801000</v>
      </c>
      <c r="B317" s="23">
        <v>1</v>
      </c>
      <c r="D317" s="7">
        <v>801000</v>
      </c>
      <c r="E317" s="23">
        <v>1</v>
      </c>
    </row>
    <row r="318" spans="1:5">
      <c r="A318">
        <v>852000</v>
      </c>
      <c r="B318" s="23">
        <v>1</v>
      </c>
      <c r="D318" s="7">
        <v>852000</v>
      </c>
      <c r="E318" s="23">
        <v>1</v>
      </c>
    </row>
    <row r="319" spans="1:5">
      <c r="A319">
        <v>862000</v>
      </c>
      <c r="B319" s="23">
        <v>2</v>
      </c>
      <c r="D319" s="7">
        <v>862000</v>
      </c>
      <c r="E319" s="23">
        <v>2</v>
      </c>
    </row>
    <row r="320" spans="1:5">
      <c r="A320">
        <v>908000</v>
      </c>
      <c r="B320" s="23">
        <v>1</v>
      </c>
      <c r="D320" s="7">
        <v>908000</v>
      </c>
      <c r="E320" s="23">
        <v>1</v>
      </c>
    </row>
    <row r="321" spans="1:5">
      <c r="A321">
        <v>936000</v>
      </c>
      <c r="B321" s="23">
        <v>1</v>
      </c>
      <c r="D321" s="7">
        <v>936000</v>
      </c>
      <c r="E321" s="23">
        <v>1</v>
      </c>
    </row>
    <row r="322" spans="1:5">
      <c r="A322">
        <v>947000</v>
      </c>
      <c r="B322" s="23">
        <v>1</v>
      </c>
      <c r="D322" s="7">
        <v>947000</v>
      </c>
      <c r="E322" s="23">
        <v>1</v>
      </c>
    </row>
    <row r="323" spans="1:5">
      <c r="A323">
        <v>952000</v>
      </c>
      <c r="B323" s="23">
        <v>2</v>
      </c>
      <c r="D323" s="7">
        <v>952000</v>
      </c>
      <c r="E323" s="23">
        <v>2</v>
      </c>
    </row>
    <row r="324" spans="1:5">
      <c r="A324">
        <v>954000</v>
      </c>
      <c r="B324" s="23">
        <v>1</v>
      </c>
      <c r="D324" s="7">
        <v>954000</v>
      </c>
      <c r="E324" s="23">
        <v>1</v>
      </c>
    </row>
    <row r="325" spans="1:5">
      <c r="A325">
        <v>957000</v>
      </c>
      <c r="B325" s="23">
        <v>1</v>
      </c>
      <c r="D325" s="7">
        <v>957000</v>
      </c>
      <c r="E325" s="23">
        <v>1</v>
      </c>
    </row>
    <row r="326" spans="1:5">
      <c r="A326">
        <v>975000</v>
      </c>
      <c r="B326" s="23">
        <v>1</v>
      </c>
      <c r="D326" s="7">
        <v>975000</v>
      </c>
      <c r="E326" s="23">
        <v>1</v>
      </c>
    </row>
    <row r="327" spans="1:5">
      <c r="A327">
        <v>981000</v>
      </c>
      <c r="B327" s="23">
        <v>1</v>
      </c>
      <c r="D327" s="7">
        <v>981000</v>
      </c>
      <c r="E327" s="23">
        <v>1</v>
      </c>
    </row>
    <row r="328" spans="1:5">
      <c r="A328">
        <v>986000</v>
      </c>
      <c r="B328" s="23">
        <v>1</v>
      </c>
      <c r="D328" s="7">
        <v>986000</v>
      </c>
      <c r="E328" s="23">
        <v>1</v>
      </c>
    </row>
    <row r="329" spans="1:5">
      <c r="A329">
        <v>991000</v>
      </c>
      <c r="B329" s="23">
        <v>1</v>
      </c>
      <c r="D329" s="7">
        <v>991000</v>
      </c>
      <c r="E329" s="23">
        <v>1</v>
      </c>
    </row>
    <row r="330" spans="1:5">
      <c r="A330">
        <v>998000</v>
      </c>
      <c r="B330" s="23">
        <v>2</v>
      </c>
      <c r="D330" s="7">
        <v>998000</v>
      </c>
      <c r="E330" s="23">
        <v>2</v>
      </c>
    </row>
    <row r="331" spans="1:5">
      <c r="A331">
        <v>1000000</v>
      </c>
      <c r="B331" s="23">
        <v>1</v>
      </c>
      <c r="D331" s="7">
        <v>1000000</v>
      </c>
      <c r="E331" s="23">
        <v>1</v>
      </c>
    </row>
    <row r="332" spans="1:5">
      <c r="A332">
        <v>1010000</v>
      </c>
      <c r="B332" s="23">
        <v>1</v>
      </c>
      <c r="D332" s="7">
        <v>1010000</v>
      </c>
      <c r="E332" s="23">
        <v>1</v>
      </c>
    </row>
    <row r="333" spans="1:5">
      <c r="A333">
        <v>1030000</v>
      </c>
      <c r="B333" s="23">
        <v>1</v>
      </c>
      <c r="D333" s="7">
        <v>1030000</v>
      </c>
      <c r="E333" s="23">
        <v>1</v>
      </c>
    </row>
    <row r="334" spans="1:5">
      <c r="A334">
        <v>1040000</v>
      </c>
      <c r="B334" s="23">
        <v>1</v>
      </c>
      <c r="D334" s="7">
        <v>1040000</v>
      </c>
      <c r="E334" s="23">
        <v>1</v>
      </c>
    </row>
    <row r="335" spans="1:5">
      <c r="A335">
        <v>1100000</v>
      </c>
      <c r="B335" s="23">
        <v>1</v>
      </c>
      <c r="D335" s="7">
        <v>1100000</v>
      </c>
      <c r="E335" s="23">
        <v>1</v>
      </c>
    </row>
    <row r="336" spans="1:5">
      <c r="A336">
        <v>1160000</v>
      </c>
      <c r="B336" s="23">
        <v>1</v>
      </c>
      <c r="D336" s="7">
        <v>1160000</v>
      </c>
      <c r="E336" s="23">
        <v>1</v>
      </c>
    </row>
    <row r="337" spans="1:5">
      <c r="A337">
        <v>1180000</v>
      </c>
      <c r="B337" s="23">
        <v>3</v>
      </c>
      <c r="D337" s="7">
        <v>1180000</v>
      </c>
      <c r="E337" s="23">
        <v>3</v>
      </c>
    </row>
    <row r="338" spans="1:5">
      <c r="A338">
        <v>1200000</v>
      </c>
      <c r="B338" s="23">
        <v>1</v>
      </c>
      <c r="D338" s="7">
        <v>1200000</v>
      </c>
      <c r="E338" s="23">
        <v>1</v>
      </c>
    </row>
    <row r="339" spans="1:5">
      <c r="A339">
        <v>1230000</v>
      </c>
      <c r="B339" s="23">
        <v>2</v>
      </c>
      <c r="D339" s="7">
        <v>1230000</v>
      </c>
      <c r="E339" s="23">
        <v>2</v>
      </c>
    </row>
    <row r="340" spans="1:5">
      <c r="A340">
        <v>1390000</v>
      </c>
      <c r="B340" s="23">
        <v>3</v>
      </c>
      <c r="D340" s="7">
        <v>1390000</v>
      </c>
      <c r="E340" s="23">
        <v>3</v>
      </c>
    </row>
    <row r="341" spans="1:5">
      <c r="A341">
        <v>1420000</v>
      </c>
      <c r="B341" s="23">
        <v>1</v>
      </c>
      <c r="D341" s="7">
        <v>1420000</v>
      </c>
      <c r="E341" s="23">
        <v>1</v>
      </c>
    </row>
    <row r="342" spans="1:5">
      <c r="A342">
        <v>1470000</v>
      </c>
      <c r="B342" s="23">
        <v>2</v>
      </c>
      <c r="D342" s="7">
        <v>1470000</v>
      </c>
      <c r="E342" s="23">
        <v>2</v>
      </c>
    </row>
    <row r="343" spans="1:5">
      <c r="A343">
        <v>1560000</v>
      </c>
      <c r="B343" s="23">
        <v>1</v>
      </c>
      <c r="D343" s="7">
        <v>1560000</v>
      </c>
      <c r="E343" s="23">
        <v>1</v>
      </c>
    </row>
    <row r="344" spans="1:5">
      <c r="A344">
        <v>1670000</v>
      </c>
      <c r="B344" s="23">
        <v>1</v>
      </c>
      <c r="D344" s="7">
        <v>1670000</v>
      </c>
      <c r="E344" s="23">
        <v>1</v>
      </c>
    </row>
    <row r="345" spans="1:5">
      <c r="A345">
        <v>1700000</v>
      </c>
      <c r="B345" s="23">
        <v>1</v>
      </c>
      <c r="D345" s="7">
        <v>1700000</v>
      </c>
      <c r="E345" s="23">
        <v>1</v>
      </c>
    </row>
    <row r="346" spans="1:5">
      <c r="A346">
        <v>1780000</v>
      </c>
      <c r="B346" s="23">
        <v>3</v>
      </c>
      <c r="D346" s="7">
        <v>1780000</v>
      </c>
      <c r="E346" s="23">
        <v>3</v>
      </c>
    </row>
    <row r="347" spans="1:5">
      <c r="A347">
        <v>1850000</v>
      </c>
      <c r="B347" s="23">
        <v>1</v>
      </c>
      <c r="D347" s="7">
        <v>1850000</v>
      </c>
      <c r="E347" s="23">
        <v>1</v>
      </c>
    </row>
    <row r="348" spans="1:5">
      <c r="A348">
        <v>1910000</v>
      </c>
      <c r="B348" s="23">
        <v>1</v>
      </c>
      <c r="D348" s="7">
        <v>1910000</v>
      </c>
      <c r="E348" s="23">
        <v>1</v>
      </c>
    </row>
    <row r="349" spans="1:5">
      <c r="A349">
        <v>2040000</v>
      </c>
      <c r="B349" s="23">
        <v>1</v>
      </c>
      <c r="D349" s="7">
        <v>2040000</v>
      </c>
      <c r="E349" s="23">
        <v>1</v>
      </c>
    </row>
    <row r="350" spans="1:5">
      <c r="A350">
        <v>2070000</v>
      </c>
      <c r="B350" s="23">
        <v>1</v>
      </c>
      <c r="D350" s="7">
        <v>2070000</v>
      </c>
      <c r="E350" s="23">
        <v>1</v>
      </c>
    </row>
    <row r="351" spans="1:5">
      <c r="A351">
        <v>2080000</v>
      </c>
      <c r="B351" s="23">
        <v>1</v>
      </c>
      <c r="D351" s="7">
        <v>2080000</v>
      </c>
      <c r="E351" s="23">
        <v>1</v>
      </c>
    </row>
    <row r="352" spans="1:5">
      <c r="A352">
        <v>2160000</v>
      </c>
      <c r="B352" s="23">
        <v>2</v>
      </c>
      <c r="D352" s="7">
        <v>2160000</v>
      </c>
      <c r="E352" s="23">
        <v>2</v>
      </c>
    </row>
    <row r="353" spans="1:5">
      <c r="A353">
        <v>2170000</v>
      </c>
      <c r="B353" s="23">
        <v>1</v>
      </c>
      <c r="D353" s="7">
        <v>2170000</v>
      </c>
      <c r="E353" s="23">
        <v>1</v>
      </c>
    </row>
    <row r="354" spans="1:5">
      <c r="A354">
        <v>2180000</v>
      </c>
      <c r="B354" s="23">
        <v>1</v>
      </c>
      <c r="D354" s="7">
        <v>2180000</v>
      </c>
      <c r="E354" s="23">
        <v>1</v>
      </c>
    </row>
    <row r="355" spans="1:5">
      <c r="A355">
        <v>2210000</v>
      </c>
      <c r="B355" s="23">
        <v>2</v>
      </c>
      <c r="D355" s="7">
        <v>2210000</v>
      </c>
      <c r="E355" s="23">
        <v>2</v>
      </c>
    </row>
    <row r="356" spans="1:5">
      <c r="A356">
        <v>2220000</v>
      </c>
      <c r="B356" s="23">
        <v>1</v>
      </c>
      <c r="D356" s="7">
        <v>2220000</v>
      </c>
      <c r="E356" s="23">
        <v>1</v>
      </c>
    </row>
    <row r="357" spans="1:5">
      <c r="A357">
        <v>2270000</v>
      </c>
      <c r="B357" s="23">
        <v>2</v>
      </c>
      <c r="D357" s="7">
        <v>2270000</v>
      </c>
      <c r="E357" s="23">
        <v>2</v>
      </c>
    </row>
    <row r="358" spans="1:5">
      <c r="A358">
        <v>2380000</v>
      </c>
      <c r="B358" s="23">
        <v>3</v>
      </c>
      <c r="D358" s="7">
        <v>2380000</v>
      </c>
      <c r="E358" s="23">
        <v>3</v>
      </c>
    </row>
    <row r="359" spans="1:5">
      <c r="A359">
        <v>2400000</v>
      </c>
      <c r="B359" s="23">
        <v>1</v>
      </c>
      <c r="D359" s="7">
        <v>2400000</v>
      </c>
      <c r="E359" s="23">
        <v>1</v>
      </c>
    </row>
    <row r="360" spans="1:5">
      <c r="A360">
        <v>2430000</v>
      </c>
      <c r="B360" s="23">
        <v>1</v>
      </c>
      <c r="D360" s="7">
        <v>2430000</v>
      </c>
      <c r="E360" s="23">
        <v>1</v>
      </c>
    </row>
    <row r="361" spans="1:5">
      <c r="A361">
        <v>2480000</v>
      </c>
      <c r="B361" s="23">
        <v>2</v>
      </c>
      <c r="D361" s="7">
        <v>2480000</v>
      </c>
      <c r="E361" s="23">
        <v>2</v>
      </c>
    </row>
    <row r="362" spans="1:5">
      <c r="A362">
        <v>2490000</v>
      </c>
      <c r="B362" s="23">
        <v>1</v>
      </c>
      <c r="D362" s="7">
        <v>2490000</v>
      </c>
      <c r="E362" s="23">
        <v>1</v>
      </c>
    </row>
    <row r="363" spans="1:5">
      <c r="A363">
        <v>2500000</v>
      </c>
      <c r="B363" s="23">
        <v>1</v>
      </c>
      <c r="D363" s="7">
        <v>2500000</v>
      </c>
      <c r="E363" s="23">
        <v>1</v>
      </c>
    </row>
    <row r="364" spans="1:5">
      <c r="A364">
        <v>2510000</v>
      </c>
      <c r="B364" s="23">
        <v>1</v>
      </c>
      <c r="D364" s="7">
        <v>2510000</v>
      </c>
      <c r="E364" s="23">
        <v>1</v>
      </c>
    </row>
    <row r="365" spans="1:5">
      <c r="A365">
        <v>2580000</v>
      </c>
      <c r="B365" s="23">
        <v>1</v>
      </c>
      <c r="D365" s="7">
        <v>2580000</v>
      </c>
      <c r="E365" s="23">
        <v>1</v>
      </c>
    </row>
    <row r="366" spans="1:5">
      <c r="A366">
        <v>2630000</v>
      </c>
      <c r="B366" s="23">
        <v>1</v>
      </c>
      <c r="D366" s="7">
        <v>2630000</v>
      </c>
      <c r="E366" s="23">
        <v>1</v>
      </c>
    </row>
    <row r="367" spans="1:5">
      <c r="A367">
        <v>2640000</v>
      </c>
      <c r="B367" s="23">
        <v>1</v>
      </c>
      <c r="D367" s="7">
        <v>2640000</v>
      </c>
      <c r="E367" s="23">
        <v>1</v>
      </c>
    </row>
    <row r="368" spans="1:5">
      <c r="A368">
        <v>2680000</v>
      </c>
      <c r="B368" s="23">
        <v>1</v>
      </c>
      <c r="D368" s="7">
        <v>2680000</v>
      </c>
      <c r="E368" s="23">
        <v>1</v>
      </c>
    </row>
    <row r="369" spans="1:5">
      <c r="A369">
        <v>2940000</v>
      </c>
      <c r="B369" s="23">
        <v>1</v>
      </c>
      <c r="D369" s="7">
        <v>2940000</v>
      </c>
      <c r="E369" s="23">
        <v>1</v>
      </c>
    </row>
    <row r="370" spans="1:5">
      <c r="A370">
        <v>2990000</v>
      </c>
      <c r="B370" s="23">
        <v>1</v>
      </c>
      <c r="D370" s="7">
        <v>2990000</v>
      </c>
      <c r="E370" s="23">
        <v>1</v>
      </c>
    </row>
    <row r="371" spans="1:5">
      <c r="A371">
        <v>3010000</v>
      </c>
      <c r="B371" s="23">
        <v>1</v>
      </c>
      <c r="D371" s="7">
        <v>3010000</v>
      </c>
      <c r="E371" s="23">
        <v>1</v>
      </c>
    </row>
    <row r="372" spans="1:5">
      <c r="A372">
        <v>3020000</v>
      </c>
      <c r="B372" s="23">
        <v>1</v>
      </c>
      <c r="D372" s="7">
        <v>3020000</v>
      </c>
      <c r="E372" s="23">
        <v>1</v>
      </c>
    </row>
    <row r="373" spans="1:5">
      <c r="A373">
        <v>3060000</v>
      </c>
      <c r="B373" s="23">
        <v>2</v>
      </c>
      <c r="D373" s="7">
        <v>3060000</v>
      </c>
      <c r="E373" s="23">
        <v>2</v>
      </c>
    </row>
    <row r="374" spans="1:5">
      <c r="A374">
        <v>3080000</v>
      </c>
      <c r="B374" s="23">
        <v>1</v>
      </c>
      <c r="D374" s="7">
        <v>3080000</v>
      </c>
      <c r="E374" s="23">
        <v>1</v>
      </c>
    </row>
    <row r="375" spans="1:5">
      <c r="A375">
        <v>3120000</v>
      </c>
      <c r="B375" s="23">
        <v>1</v>
      </c>
      <c r="D375" s="7">
        <v>3120000</v>
      </c>
      <c r="E375" s="23">
        <v>1</v>
      </c>
    </row>
    <row r="376" spans="1:5">
      <c r="A376">
        <v>3330000</v>
      </c>
      <c r="B376" s="23">
        <v>1</v>
      </c>
      <c r="D376" s="7">
        <v>3330000</v>
      </c>
      <c r="E376" s="23">
        <v>1</v>
      </c>
    </row>
    <row r="377" spans="1:5">
      <c r="A377">
        <v>3480000</v>
      </c>
      <c r="B377" s="23">
        <v>1</v>
      </c>
      <c r="D377" s="7">
        <v>3480000</v>
      </c>
      <c r="E377" s="23">
        <v>1</v>
      </c>
    </row>
    <row r="378" spans="1:5">
      <c r="A378">
        <v>3580000</v>
      </c>
      <c r="B378" s="23">
        <v>1</v>
      </c>
      <c r="D378" s="7">
        <v>3580000</v>
      </c>
      <c r="E378" s="23">
        <v>1</v>
      </c>
    </row>
    <row r="379" spans="1:5">
      <c r="A379">
        <v>3670000</v>
      </c>
      <c r="B379" s="23">
        <v>1</v>
      </c>
      <c r="D379" s="7">
        <v>3670000</v>
      </c>
      <c r="E379" s="23">
        <v>1</v>
      </c>
    </row>
    <row r="380" spans="1:5">
      <c r="A380">
        <v>3700000</v>
      </c>
      <c r="B380" s="23">
        <v>1</v>
      </c>
      <c r="D380" s="7">
        <v>3700000</v>
      </c>
      <c r="E380" s="23">
        <v>1</v>
      </c>
    </row>
    <row r="381" spans="1:5">
      <c r="A381">
        <v>3810000</v>
      </c>
      <c r="B381" s="23">
        <v>1</v>
      </c>
      <c r="D381" s="7">
        <v>3810000</v>
      </c>
      <c r="E381" s="23">
        <v>1</v>
      </c>
    </row>
    <row r="382" spans="1:5">
      <c r="A382">
        <v>3890000</v>
      </c>
      <c r="B382" s="23">
        <v>1</v>
      </c>
      <c r="D382" s="7">
        <v>3890000</v>
      </c>
      <c r="E382" s="23">
        <v>1</v>
      </c>
    </row>
    <row r="383" spans="1:5">
      <c r="A383">
        <v>3990000</v>
      </c>
      <c r="B383" s="23">
        <v>2</v>
      </c>
      <c r="D383" s="7">
        <v>3990000</v>
      </c>
      <c r="E383" s="23">
        <v>2</v>
      </c>
    </row>
    <row r="384" spans="1:5">
      <c r="A384">
        <v>4030000</v>
      </c>
      <c r="B384" s="23">
        <v>1</v>
      </c>
      <c r="D384" s="7">
        <v>4030000</v>
      </c>
      <c r="E384" s="23">
        <v>1</v>
      </c>
    </row>
    <row r="385" spans="1:5">
      <c r="A385">
        <v>4140000</v>
      </c>
      <c r="B385" s="23">
        <v>2</v>
      </c>
      <c r="D385" s="7">
        <v>4140000</v>
      </c>
      <c r="E385" s="23">
        <v>2</v>
      </c>
    </row>
    <row r="386" spans="1:5">
      <c r="A386">
        <v>4170000</v>
      </c>
      <c r="B386" s="23">
        <v>1</v>
      </c>
      <c r="D386" s="7">
        <v>4170000</v>
      </c>
      <c r="E386" s="23">
        <v>1</v>
      </c>
    </row>
    <row r="387" spans="1:5">
      <c r="A387">
        <v>4410000</v>
      </c>
      <c r="B387" s="23">
        <v>1</v>
      </c>
      <c r="D387" s="7">
        <v>4410000</v>
      </c>
      <c r="E387" s="23">
        <v>1</v>
      </c>
    </row>
    <row r="388" spans="1:5">
      <c r="A388">
        <v>4455000</v>
      </c>
      <c r="B388" s="23">
        <v>1</v>
      </c>
      <c r="D388" s="7">
        <v>4455000</v>
      </c>
      <c r="E388" s="23">
        <v>1</v>
      </c>
    </row>
    <row r="389" spans="1:5">
      <c r="A389">
        <v>4500000</v>
      </c>
      <c r="B389" s="23">
        <v>1</v>
      </c>
      <c r="D389" s="7">
        <v>4500000</v>
      </c>
      <c r="E389" s="23">
        <v>1</v>
      </c>
    </row>
    <row r="390" spans="1:5">
      <c r="A390">
        <v>4520000</v>
      </c>
      <c r="B390" s="23">
        <v>1</v>
      </c>
      <c r="D390" s="7">
        <v>4520000</v>
      </c>
      <c r="E390" s="23">
        <v>1</v>
      </c>
    </row>
    <row r="391" spans="1:5">
      <c r="A391">
        <v>4570000</v>
      </c>
      <c r="B391" s="23">
        <v>1</v>
      </c>
      <c r="D391" s="7">
        <v>4570000</v>
      </c>
      <c r="E391" s="23">
        <v>1</v>
      </c>
    </row>
    <row r="392" spans="1:5">
      <c r="A392">
        <v>4620000</v>
      </c>
      <c r="B392" s="23">
        <v>1</v>
      </c>
      <c r="D392" s="7">
        <v>4620000</v>
      </c>
      <c r="E392" s="23">
        <v>1</v>
      </c>
    </row>
    <row r="393" spans="1:5">
      <c r="A393">
        <v>4690000</v>
      </c>
      <c r="B393" s="23">
        <v>1</v>
      </c>
      <c r="D393" s="7">
        <v>4690000</v>
      </c>
      <c r="E393" s="23">
        <v>1</v>
      </c>
    </row>
    <row r="394" spans="1:5">
      <c r="A394">
        <v>4800000</v>
      </c>
      <c r="B394" s="23">
        <v>3</v>
      </c>
      <c r="D394" s="7">
        <v>4800000</v>
      </c>
      <c r="E394" s="23">
        <v>3</v>
      </c>
    </row>
    <row r="395" spans="1:5">
      <c r="A395">
        <v>4830000</v>
      </c>
      <c r="B395" s="23">
        <v>1</v>
      </c>
      <c r="D395" s="7">
        <v>4830000</v>
      </c>
      <c r="E395" s="23">
        <v>1</v>
      </c>
    </row>
    <row r="396" spans="1:5">
      <c r="A396">
        <v>5040000</v>
      </c>
      <c r="B396" s="23">
        <v>1</v>
      </c>
      <c r="D396" s="7">
        <v>5040000</v>
      </c>
      <c r="E396" s="23">
        <v>1</v>
      </c>
    </row>
    <row r="397" spans="1:5">
      <c r="A397">
        <v>5060000</v>
      </c>
      <c r="B397" s="23">
        <v>1</v>
      </c>
      <c r="D397" s="7">
        <v>5060000</v>
      </c>
      <c r="E397" s="23">
        <v>1</v>
      </c>
    </row>
    <row r="398" spans="1:5">
      <c r="A398">
        <v>5160000</v>
      </c>
      <c r="B398" s="23">
        <v>1</v>
      </c>
      <c r="D398" s="7">
        <v>5160000</v>
      </c>
      <c r="E398" s="23">
        <v>1</v>
      </c>
    </row>
    <row r="399" spans="1:5">
      <c r="A399">
        <v>5260000</v>
      </c>
      <c r="B399" s="23">
        <v>2</v>
      </c>
      <c r="D399" s="7">
        <v>5260000</v>
      </c>
      <c r="E399" s="23">
        <v>2</v>
      </c>
    </row>
    <row r="400" spans="1:5">
      <c r="A400">
        <v>5360000</v>
      </c>
      <c r="B400" s="23">
        <v>1</v>
      </c>
      <c r="D400" s="7">
        <v>5360000</v>
      </c>
      <c r="E400" s="23">
        <v>1</v>
      </c>
    </row>
    <row r="401" spans="1:5">
      <c r="A401">
        <v>5520000</v>
      </c>
      <c r="B401" s="23">
        <v>1</v>
      </c>
      <c r="D401" s="7">
        <v>5520000</v>
      </c>
      <c r="E401" s="23">
        <v>1</v>
      </c>
    </row>
    <row r="402" spans="1:5">
      <c r="A402">
        <v>5810000</v>
      </c>
      <c r="B402" s="23">
        <v>1</v>
      </c>
      <c r="D402" s="7">
        <v>5810000</v>
      </c>
      <c r="E402" s="23">
        <v>1</v>
      </c>
    </row>
    <row r="403" spans="1:5">
      <c r="A403">
        <v>5890000</v>
      </c>
      <c r="B403" s="23">
        <v>1</v>
      </c>
      <c r="D403" s="7">
        <v>5890000</v>
      </c>
      <c r="E403" s="23">
        <v>1</v>
      </c>
    </row>
    <row r="404" spans="1:5">
      <c r="A404">
        <v>6520000</v>
      </c>
      <c r="B404" s="23">
        <v>1</v>
      </c>
      <c r="D404" s="7">
        <v>6520000</v>
      </c>
      <c r="E404" s="23">
        <v>1</v>
      </c>
    </row>
    <row r="405" spans="1:5">
      <c r="A405">
        <v>6640000</v>
      </c>
      <c r="B405" s="23">
        <v>1</v>
      </c>
      <c r="D405" s="7">
        <v>6640000</v>
      </c>
      <c r="E405" s="23">
        <v>1</v>
      </c>
    </row>
    <row r="406" spans="1:5">
      <c r="A406">
        <v>7100000</v>
      </c>
      <c r="B406" s="23">
        <v>1</v>
      </c>
      <c r="D406" s="7">
        <v>7100000</v>
      </c>
      <c r="E406" s="23">
        <v>1</v>
      </c>
    </row>
    <row r="407" spans="1:5">
      <c r="A407">
        <v>8150000</v>
      </c>
      <c r="B407" s="23">
        <v>1</v>
      </c>
      <c r="D407" s="7">
        <v>8150000</v>
      </c>
      <c r="E407" s="23">
        <v>1</v>
      </c>
    </row>
    <row r="408" spans="1:5">
      <c r="A408">
        <v>8330000</v>
      </c>
      <c r="B408" s="23">
        <v>1</v>
      </c>
      <c r="D408" s="7">
        <v>8330000</v>
      </c>
      <c r="E408" s="23">
        <v>1</v>
      </c>
    </row>
    <row r="409" spans="1:5">
      <c r="A409">
        <v>8890000</v>
      </c>
      <c r="B409" s="23">
        <v>1</v>
      </c>
      <c r="D409" s="7">
        <v>8890000</v>
      </c>
      <c r="E409" s="23">
        <v>1</v>
      </c>
    </row>
    <row r="410" spans="1:5">
      <c r="A410">
        <v>8970000</v>
      </c>
      <c r="B410" s="23">
        <v>1</v>
      </c>
      <c r="D410" s="7">
        <v>8970000</v>
      </c>
      <c r="E410" s="23">
        <v>1</v>
      </c>
    </row>
    <row r="411" spans="1:5">
      <c r="A411">
        <v>9290000</v>
      </c>
      <c r="B411" s="23">
        <v>1</v>
      </c>
      <c r="D411" s="7">
        <v>9290000</v>
      </c>
      <c r="E411" s="23">
        <v>1</v>
      </c>
    </row>
    <row r="412" spans="1:5">
      <c r="A412">
        <v>9570000</v>
      </c>
      <c r="B412" s="23">
        <v>1</v>
      </c>
      <c r="D412" s="7">
        <v>9570000</v>
      </c>
      <c r="E412" s="23">
        <v>1</v>
      </c>
    </row>
    <row r="413" spans="1:5">
      <c r="A413">
        <v>10900000</v>
      </c>
      <c r="B413" s="23">
        <v>1</v>
      </c>
      <c r="D413" s="7">
        <v>10900000</v>
      </c>
      <c r="E413" s="23">
        <v>1</v>
      </c>
    </row>
    <row r="414" spans="1:5">
      <c r="A414">
        <v>11300000</v>
      </c>
      <c r="B414" s="23">
        <v>1</v>
      </c>
      <c r="D414" s="7">
        <v>11300000</v>
      </c>
      <c r="E414" s="23">
        <v>1</v>
      </c>
    </row>
    <row r="415" spans="1:5">
      <c r="A415">
        <v>11800000</v>
      </c>
      <c r="B415" s="23">
        <v>1</v>
      </c>
      <c r="D415" s="7">
        <v>11800000</v>
      </c>
      <c r="E415" s="23">
        <v>1</v>
      </c>
    </row>
    <row r="416" spans="1:5">
      <c r="A416">
        <v>12300000</v>
      </c>
      <c r="B416" s="23">
        <v>1</v>
      </c>
      <c r="D416" s="7">
        <v>12300000</v>
      </c>
      <c r="E416" s="23">
        <v>1</v>
      </c>
    </row>
    <row r="417" spans="1:5">
      <c r="A417">
        <v>12400000</v>
      </c>
      <c r="B417" s="23">
        <v>2</v>
      </c>
      <c r="D417" s="7">
        <v>12400000</v>
      </c>
      <c r="E417" s="23">
        <v>2</v>
      </c>
    </row>
    <row r="418" spans="1:5">
      <c r="A418">
        <v>12700000</v>
      </c>
      <c r="B418" s="23">
        <v>1</v>
      </c>
      <c r="D418" s="7">
        <v>12700000</v>
      </c>
      <c r="E418" s="23">
        <v>1</v>
      </c>
    </row>
    <row r="419" spans="1:5">
      <c r="A419">
        <v>12800000</v>
      </c>
      <c r="B419" s="23">
        <v>2</v>
      </c>
      <c r="D419" s="7">
        <v>12800000</v>
      </c>
      <c r="E419" s="23">
        <v>2</v>
      </c>
    </row>
    <row r="420" spans="1:5">
      <c r="A420">
        <v>14200000</v>
      </c>
      <c r="B420" s="23">
        <v>2</v>
      </c>
      <c r="D420" s="7">
        <v>14200000</v>
      </c>
      <c r="E420" s="23">
        <v>2</v>
      </c>
    </row>
    <row r="421" spans="1:5">
      <c r="A421">
        <v>15000000</v>
      </c>
      <c r="B421" s="23">
        <v>2</v>
      </c>
      <c r="D421" s="7">
        <v>15000000</v>
      </c>
      <c r="E421" s="23">
        <v>2</v>
      </c>
    </row>
    <row r="422" spans="1:5">
      <c r="A422">
        <v>17000000</v>
      </c>
      <c r="B422" s="23">
        <v>2</v>
      </c>
      <c r="D422" s="7">
        <v>17000000</v>
      </c>
      <c r="E422" s="23">
        <v>2</v>
      </c>
    </row>
    <row r="423" spans="1:5">
      <c r="A423">
        <v>17800000</v>
      </c>
      <c r="B423" s="23">
        <v>1</v>
      </c>
      <c r="D423" s="7">
        <v>17800000</v>
      </c>
      <c r="E423" s="23">
        <v>1</v>
      </c>
    </row>
    <row r="424" spans="1:5">
      <c r="A424">
        <v>20400000</v>
      </c>
      <c r="B424" s="23">
        <v>2</v>
      </c>
      <c r="D424" s="7">
        <v>20400000</v>
      </c>
      <c r="E424" s="23">
        <v>2</v>
      </c>
    </row>
    <row r="425" spans="1:5">
      <c r="A425">
        <v>20900000</v>
      </c>
      <c r="B425" s="23">
        <v>2</v>
      </c>
      <c r="D425" s="7">
        <v>20900000</v>
      </c>
      <c r="E425" s="23">
        <v>2</v>
      </c>
    </row>
    <row r="426" spans="1:5">
      <c r="A426">
        <v>21700000</v>
      </c>
      <c r="B426" s="23">
        <v>1</v>
      </c>
      <c r="D426" s="7">
        <v>21700000</v>
      </c>
      <c r="E426" s="23">
        <v>1</v>
      </c>
    </row>
    <row r="427" spans="1:5">
      <c r="A427">
        <v>26100000</v>
      </c>
      <c r="B427" s="23">
        <v>1</v>
      </c>
      <c r="D427" s="7">
        <v>26100000</v>
      </c>
      <c r="E427" s="23">
        <v>1</v>
      </c>
    </row>
    <row r="428" spans="1:5">
      <c r="A428">
        <v>27700000</v>
      </c>
      <c r="B428" s="23">
        <v>2</v>
      </c>
      <c r="D428" s="7">
        <v>27700000</v>
      </c>
      <c r="E428" s="23">
        <v>2</v>
      </c>
    </row>
    <row r="429" spans="1:5">
      <c r="A429">
        <v>28400000</v>
      </c>
      <c r="B429" s="23">
        <v>1</v>
      </c>
      <c r="D429" s="7">
        <v>28400000</v>
      </c>
      <c r="E429" s="23">
        <v>1</v>
      </c>
    </row>
    <row r="430" spans="1:5">
      <c r="A430">
        <v>30000000</v>
      </c>
      <c r="B430" s="23">
        <v>2</v>
      </c>
      <c r="D430" s="7">
        <v>30000000</v>
      </c>
      <c r="E430" s="23">
        <v>2</v>
      </c>
    </row>
    <row r="431" spans="1:5">
      <c r="A431">
        <v>30300000</v>
      </c>
      <c r="B431" s="23">
        <v>2</v>
      </c>
      <c r="D431" s="7">
        <v>30300000</v>
      </c>
      <c r="E431" s="23">
        <v>2</v>
      </c>
    </row>
    <row r="432" spans="1:5">
      <c r="A432">
        <v>32000000</v>
      </c>
      <c r="B432" s="23">
        <v>2</v>
      </c>
      <c r="D432" s="7">
        <v>32000000</v>
      </c>
      <c r="E432" s="23">
        <v>2</v>
      </c>
    </row>
    <row r="433" spans="1:5">
      <c r="A433">
        <v>33400000</v>
      </c>
      <c r="B433" s="23">
        <v>1</v>
      </c>
      <c r="D433" s="7">
        <v>33400000</v>
      </c>
      <c r="E433" s="23">
        <v>1</v>
      </c>
    </row>
    <row r="434" spans="1:5">
      <c r="A434">
        <v>42800000</v>
      </c>
      <c r="B434" s="23">
        <v>1</v>
      </c>
      <c r="D434" s="7">
        <v>42800000</v>
      </c>
      <c r="E434" s="23">
        <v>1</v>
      </c>
    </row>
    <row r="435" spans="1:5">
      <c r="A435">
        <v>43600000</v>
      </c>
      <c r="B435" s="23">
        <v>2</v>
      </c>
      <c r="D435" s="7">
        <v>43600000</v>
      </c>
      <c r="E435" s="23">
        <v>2</v>
      </c>
    </row>
    <row r="436" spans="1:5">
      <c r="A436">
        <v>51200000</v>
      </c>
      <c r="B436" s="23">
        <v>3</v>
      </c>
      <c r="D436" s="7">
        <v>51200000</v>
      </c>
      <c r="E436" s="23">
        <v>3</v>
      </c>
    </row>
    <row r="437" spans="1:5">
      <c r="A437">
        <v>56400000</v>
      </c>
      <c r="B437" s="23">
        <v>2</v>
      </c>
      <c r="D437" s="7">
        <v>56400000</v>
      </c>
      <c r="E437" s="23">
        <v>2</v>
      </c>
    </row>
    <row r="438" spans="1:5">
      <c r="A438">
        <v>65000000</v>
      </c>
      <c r="B438" s="23">
        <v>2</v>
      </c>
      <c r="D438" s="7">
        <v>65000000</v>
      </c>
      <c r="E438" s="23">
        <v>2</v>
      </c>
    </row>
    <row r="439" spans="1:5">
      <c r="A439" t="s">
        <v>2793</v>
      </c>
      <c r="B439" s="23">
        <v>516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BAE68-6736-4129-8B3B-162C234C80F8}">
  <dimension ref="A1:J508"/>
  <sheetViews>
    <sheetView workbookViewId="0">
      <selection activeCell="J32" sqref="J32"/>
    </sheetView>
  </sheetViews>
  <sheetFormatPr defaultRowHeight="14.4"/>
  <cols>
    <col min="1" max="1" width="21.33203125" bestFit="1" customWidth="1"/>
    <col min="2" max="2" width="17.33203125" bestFit="1" customWidth="1"/>
    <col min="3" max="3" width="21.44140625" bestFit="1" customWidth="1"/>
    <col min="4" max="4" width="14.88671875" bestFit="1" customWidth="1"/>
    <col min="5" max="5" width="23.21875" bestFit="1" customWidth="1"/>
    <col min="6" max="6" width="10.77734375" bestFit="1" customWidth="1"/>
    <col min="7" max="7" width="6.6640625" bestFit="1" customWidth="1"/>
    <col min="8" max="8" width="10.77734375" bestFit="1" customWidth="1"/>
    <col min="9" max="9" width="19.21875" bestFit="1" customWidth="1"/>
    <col min="10" max="10" width="16" bestFit="1" customWidth="1"/>
    <col min="11" max="11" width="18.77734375" bestFit="1" customWidth="1"/>
    <col min="12" max="12" width="16.44140625" bestFit="1" customWidth="1"/>
    <col min="13" max="13" width="19.21875" bestFit="1" customWidth="1"/>
    <col min="14" max="14" width="18" bestFit="1" customWidth="1"/>
    <col min="15" max="15" width="20.77734375" bestFit="1" customWidth="1"/>
    <col min="16" max="16" width="16.33203125" bestFit="1" customWidth="1"/>
    <col min="17" max="17" width="19.109375" bestFit="1" customWidth="1"/>
    <col min="18" max="18" width="12.6640625" bestFit="1" customWidth="1"/>
    <col min="19" max="19" width="15.44140625" bestFit="1" customWidth="1"/>
    <col min="20" max="20" width="17.109375" bestFit="1" customWidth="1"/>
    <col min="21" max="21" width="19.88671875" bestFit="1" customWidth="1"/>
    <col min="22" max="22" width="13.5546875" bestFit="1" customWidth="1"/>
    <col min="23" max="23" width="16.33203125" bestFit="1" customWidth="1"/>
    <col min="24" max="24" width="19.77734375" bestFit="1" customWidth="1"/>
    <col min="25" max="25" width="22.5546875" bestFit="1" customWidth="1"/>
    <col min="26" max="26" width="16.6640625" bestFit="1" customWidth="1"/>
    <col min="27" max="27" width="19.44140625" bestFit="1" customWidth="1"/>
    <col min="28" max="28" width="13.88671875" bestFit="1" customWidth="1"/>
    <col min="29" max="29" width="16.6640625" bestFit="1" customWidth="1"/>
    <col min="30" max="30" width="20.21875" bestFit="1" customWidth="1"/>
    <col min="31" max="31" width="23" bestFit="1" customWidth="1"/>
    <col min="32" max="32" width="15.21875" bestFit="1" customWidth="1"/>
    <col min="33" max="33" width="18" bestFit="1" customWidth="1"/>
    <col min="34" max="34" width="17" bestFit="1" customWidth="1"/>
    <col min="35" max="35" width="19.77734375" bestFit="1" customWidth="1"/>
    <col min="36" max="36" width="14.5546875" bestFit="1" customWidth="1"/>
    <col min="37" max="37" width="17.44140625" bestFit="1" customWidth="1"/>
    <col min="38" max="38" width="14.77734375" bestFit="1" customWidth="1"/>
    <col min="39" max="39" width="17.6640625" bestFit="1" customWidth="1"/>
    <col min="40" max="40" width="12.88671875" bestFit="1" customWidth="1"/>
    <col min="41" max="41" width="15.6640625" bestFit="1" customWidth="1"/>
    <col min="42" max="42" width="12.6640625" bestFit="1" customWidth="1"/>
    <col min="43" max="43" width="15.44140625" bestFit="1" customWidth="1"/>
    <col min="44" max="44" width="17.77734375" bestFit="1" customWidth="1"/>
    <col min="45" max="45" width="20.5546875" bestFit="1" customWidth="1"/>
    <col min="46" max="46" width="19.6640625" bestFit="1" customWidth="1"/>
    <col min="47" max="47" width="22.44140625" bestFit="1" customWidth="1"/>
    <col min="48" max="48" width="14.33203125" bestFit="1" customWidth="1"/>
    <col min="49" max="49" width="17.21875" bestFit="1" customWidth="1"/>
    <col min="50" max="50" width="17.44140625" bestFit="1" customWidth="1"/>
    <col min="51" max="51" width="20.21875" bestFit="1" customWidth="1"/>
    <col min="52" max="52" width="13.109375" bestFit="1" customWidth="1"/>
    <col min="53" max="53" width="15.88671875" bestFit="1" customWidth="1"/>
    <col min="54" max="54" width="16.5546875" bestFit="1" customWidth="1"/>
    <col min="55" max="55" width="19.33203125" bestFit="1" customWidth="1"/>
    <col min="56" max="56" width="15.21875" bestFit="1" customWidth="1"/>
    <col min="57" max="57" width="18" bestFit="1" customWidth="1"/>
    <col min="58" max="58" width="17.21875" bestFit="1" customWidth="1"/>
    <col min="59" max="59" width="20" bestFit="1" customWidth="1"/>
    <col min="60" max="60" width="18.5546875" bestFit="1" customWidth="1"/>
    <col min="61" max="61" width="21.44140625" bestFit="1" customWidth="1"/>
    <col min="62" max="62" width="17" bestFit="1" customWidth="1"/>
    <col min="63" max="63" width="19.77734375" bestFit="1" customWidth="1"/>
    <col min="64" max="64" width="17.21875" bestFit="1" customWidth="1"/>
    <col min="65" max="65" width="20" bestFit="1" customWidth="1"/>
    <col min="66" max="66" width="11.5546875" bestFit="1" customWidth="1"/>
    <col min="67" max="67" width="14.33203125" bestFit="1" customWidth="1"/>
    <col min="68" max="68" width="16.109375" bestFit="1" customWidth="1"/>
    <col min="69" max="69" width="18.88671875" bestFit="1" customWidth="1"/>
    <col min="70" max="70" width="10.33203125" bestFit="1" customWidth="1"/>
    <col min="71" max="71" width="13.109375" bestFit="1" customWidth="1"/>
    <col min="72" max="72" width="13.33203125" bestFit="1" customWidth="1"/>
    <col min="73" max="73" width="16.109375" bestFit="1" customWidth="1"/>
    <col min="74" max="74" width="17.88671875" bestFit="1" customWidth="1"/>
    <col min="75" max="75" width="20.6640625" bestFit="1" customWidth="1"/>
    <col min="76" max="76" width="16" bestFit="1" customWidth="1"/>
    <col min="77" max="77" width="18.77734375" bestFit="1" customWidth="1"/>
    <col min="78" max="78" width="18" bestFit="1" customWidth="1"/>
    <col min="79" max="79" width="20.77734375" bestFit="1" customWidth="1"/>
    <col min="80" max="80" width="17.109375" bestFit="1" customWidth="1"/>
    <col min="81" max="81" width="19.88671875" bestFit="1" customWidth="1"/>
    <col min="82" max="82" width="15.44140625" bestFit="1" customWidth="1"/>
    <col min="83" max="83" width="18.21875" bestFit="1" customWidth="1"/>
    <col min="84" max="84" width="17.77734375" bestFit="1" customWidth="1"/>
    <col min="85" max="85" width="20.5546875" bestFit="1" customWidth="1"/>
    <col min="86" max="86" width="16.44140625" bestFit="1" customWidth="1"/>
    <col min="87" max="87" width="19.21875" bestFit="1" customWidth="1"/>
    <col min="88" max="88" width="14.5546875" bestFit="1" customWidth="1"/>
    <col min="89" max="89" width="17.44140625" bestFit="1" customWidth="1"/>
    <col min="90" max="90" width="13.88671875" bestFit="1" customWidth="1"/>
    <col min="91" max="91" width="16.6640625" bestFit="1" customWidth="1"/>
    <col min="92" max="92" width="13.5546875" bestFit="1" customWidth="1"/>
    <col min="93" max="93" width="16.33203125" bestFit="1" customWidth="1"/>
    <col min="94" max="94" width="12.33203125" bestFit="1" customWidth="1"/>
    <col min="95" max="95" width="15.109375" bestFit="1" customWidth="1"/>
    <col min="96" max="96" width="9.33203125" bestFit="1" customWidth="1"/>
    <col min="97" max="97" width="12" bestFit="1" customWidth="1"/>
    <col min="98" max="98" width="11.44140625" bestFit="1" customWidth="1"/>
    <col min="99" max="99" width="14.21875" bestFit="1" customWidth="1"/>
    <col min="100" max="100" width="8.88671875" bestFit="1" customWidth="1"/>
    <col min="101" max="101" width="11.5546875" bestFit="1" customWidth="1"/>
    <col min="102" max="102" width="15.77734375" bestFit="1" customWidth="1"/>
    <col min="103" max="103" width="18.5546875" bestFit="1" customWidth="1"/>
    <col min="104" max="104" width="7.44140625" bestFit="1" customWidth="1"/>
    <col min="105" max="105" width="10.109375" bestFit="1" customWidth="1"/>
    <col min="106" max="106" width="18.6640625" bestFit="1" customWidth="1"/>
    <col min="107" max="107" width="21.5546875" bestFit="1" customWidth="1"/>
    <col min="108" max="108" width="13.44140625" bestFit="1" customWidth="1"/>
    <col min="109" max="109" width="16.21875" bestFit="1" customWidth="1"/>
    <col min="110" max="110" width="14.5546875" bestFit="1" customWidth="1"/>
    <col min="111" max="111" width="17.44140625" bestFit="1" customWidth="1"/>
    <col min="112" max="112" width="13.88671875" bestFit="1" customWidth="1"/>
    <col min="113" max="113" width="16.6640625" bestFit="1" customWidth="1"/>
    <col min="114" max="114" width="16.44140625" bestFit="1" customWidth="1"/>
    <col min="115" max="115" width="19.21875" bestFit="1" customWidth="1"/>
    <col min="116" max="116" width="16.88671875" bestFit="1" customWidth="1"/>
    <col min="117" max="117" width="19.6640625" bestFit="1" customWidth="1"/>
    <col min="118" max="118" width="14.44140625" bestFit="1" customWidth="1"/>
    <col min="119" max="119" width="17.33203125" bestFit="1" customWidth="1"/>
    <col min="120" max="120" width="12.44140625" bestFit="1" customWidth="1"/>
    <col min="121" max="121" width="15.21875" bestFit="1" customWidth="1"/>
    <col min="122" max="122" width="13.44140625" bestFit="1" customWidth="1"/>
    <col min="123" max="123" width="16.21875" bestFit="1" customWidth="1"/>
    <col min="124" max="124" width="14.88671875" bestFit="1" customWidth="1"/>
    <col min="125" max="125" width="17.77734375" bestFit="1" customWidth="1"/>
    <col min="126" max="126" width="17.6640625" bestFit="1" customWidth="1"/>
    <col min="127" max="127" width="20.44140625" bestFit="1" customWidth="1"/>
    <col min="128" max="128" width="14.5546875" bestFit="1" customWidth="1"/>
    <col min="129" max="129" width="17.44140625" bestFit="1" customWidth="1"/>
    <col min="130" max="130" width="11.6640625" bestFit="1" customWidth="1"/>
    <col min="131" max="131" width="14.44140625" bestFit="1" customWidth="1"/>
    <col min="132" max="132" width="20.33203125" bestFit="1" customWidth="1"/>
    <col min="133" max="133" width="23.109375" bestFit="1" customWidth="1"/>
    <col min="134" max="134" width="16.5546875" bestFit="1" customWidth="1"/>
    <col min="135" max="135" width="19.33203125" bestFit="1" customWidth="1"/>
    <col min="136" max="136" width="18.109375" bestFit="1" customWidth="1"/>
    <col min="137" max="137" width="20.88671875" bestFit="1" customWidth="1"/>
    <col min="138" max="138" width="14.109375" bestFit="1" customWidth="1"/>
    <col min="139" max="139" width="16.88671875" bestFit="1" customWidth="1"/>
    <col min="140" max="140" width="20.109375" bestFit="1" customWidth="1"/>
    <col min="141" max="141" width="22.88671875" bestFit="1" customWidth="1"/>
    <col min="142" max="142" width="18.109375" bestFit="1" customWidth="1"/>
    <col min="143" max="143" width="20.88671875" bestFit="1" customWidth="1"/>
    <col min="144" max="144" width="13.88671875" bestFit="1" customWidth="1"/>
    <col min="145" max="145" width="16.6640625" bestFit="1" customWidth="1"/>
    <col min="146" max="146" width="13.109375" bestFit="1" customWidth="1"/>
    <col min="147" max="147" width="15.88671875" bestFit="1" customWidth="1"/>
    <col min="148" max="148" width="17.44140625" bestFit="1" customWidth="1"/>
    <col min="149" max="149" width="20.21875" bestFit="1" customWidth="1"/>
    <col min="150" max="150" width="15.88671875" bestFit="1" customWidth="1"/>
    <col min="151" max="151" width="18.6640625" bestFit="1" customWidth="1"/>
    <col min="152" max="152" width="14.88671875" bestFit="1" customWidth="1"/>
    <col min="153" max="153" width="17.77734375" bestFit="1" customWidth="1"/>
    <col min="154" max="154" width="15.109375" bestFit="1" customWidth="1"/>
    <col min="155" max="155" width="17.88671875" bestFit="1" customWidth="1"/>
    <col min="156" max="156" width="17" bestFit="1" customWidth="1"/>
    <col min="157" max="157" width="19.77734375" bestFit="1" customWidth="1"/>
    <col min="158" max="158" width="16.88671875" bestFit="1" customWidth="1"/>
    <col min="159" max="159" width="19.6640625" bestFit="1" customWidth="1"/>
    <col min="160" max="160" width="15.77734375" bestFit="1" customWidth="1"/>
    <col min="161" max="161" width="18.5546875" bestFit="1" customWidth="1"/>
    <col min="162" max="162" width="12.88671875" bestFit="1" customWidth="1"/>
    <col min="163" max="163" width="15.6640625" bestFit="1" customWidth="1"/>
    <col min="164" max="164" width="17.33203125" bestFit="1" customWidth="1"/>
    <col min="165" max="165" width="20.109375" bestFit="1" customWidth="1"/>
    <col min="166" max="166" width="18.21875" bestFit="1" customWidth="1"/>
    <col min="167" max="167" width="21" bestFit="1" customWidth="1"/>
    <col min="168" max="168" width="13.88671875" bestFit="1" customWidth="1"/>
    <col min="169" max="169" width="16.6640625" bestFit="1" customWidth="1"/>
    <col min="170" max="170" width="10.109375" bestFit="1" customWidth="1"/>
    <col min="171" max="171" width="12.77734375" bestFit="1" customWidth="1"/>
    <col min="172" max="172" width="18.6640625" bestFit="1" customWidth="1"/>
    <col min="173" max="173" width="21.5546875" bestFit="1" customWidth="1"/>
    <col min="174" max="174" width="13.33203125" bestFit="1" customWidth="1"/>
    <col min="175" max="175" width="16.109375" bestFit="1" customWidth="1"/>
    <col min="176" max="176" width="15.21875" bestFit="1" customWidth="1"/>
    <col min="177" max="177" width="18" bestFit="1" customWidth="1"/>
    <col min="178" max="178" width="15.21875" bestFit="1" customWidth="1"/>
    <col min="179" max="179" width="18" bestFit="1" customWidth="1"/>
    <col min="180" max="180" width="17.21875" bestFit="1" customWidth="1"/>
    <col min="181" max="181" width="20" bestFit="1" customWidth="1"/>
    <col min="182" max="182" width="14.109375" bestFit="1" customWidth="1"/>
    <col min="183" max="183" width="16.88671875" bestFit="1" customWidth="1"/>
    <col min="184" max="184" width="16.44140625" bestFit="1" customWidth="1"/>
    <col min="185" max="185" width="19.21875" bestFit="1" customWidth="1"/>
    <col min="186" max="186" width="13" bestFit="1" customWidth="1"/>
    <col min="187" max="187" width="15.77734375" bestFit="1" customWidth="1"/>
    <col min="188" max="188" width="15.44140625" bestFit="1" customWidth="1"/>
    <col min="189" max="189" width="18.21875" bestFit="1" customWidth="1"/>
    <col min="190" max="190" width="17.77734375" bestFit="1" customWidth="1"/>
    <col min="191" max="191" width="20.5546875" bestFit="1" customWidth="1"/>
    <col min="192" max="192" width="16.109375" bestFit="1" customWidth="1"/>
    <col min="193" max="193" width="18.88671875" bestFit="1" customWidth="1"/>
    <col min="194" max="194" width="15.77734375" bestFit="1" customWidth="1"/>
    <col min="195" max="195" width="18.5546875" bestFit="1" customWidth="1"/>
    <col min="196" max="196" width="14.77734375" bestFit="1" customWidth="1"/>
    <col min="197" max="197" width="17.6640625" bestFit="1" customWidth="1"/>
    <col min="198" max="198" width="11.77734375" bestFit="1" customWidth="1"/>
    <col min="199" max="199" width="14.5546875" bestFit="1" customWidth="1"/>
    <col min="200" max="200" width="20.77734375" bestFit="1" customWidth="1"/>
    <col min="201" max="201" width="23.5546875" bestFit="1" customWidth="1"/>
    <col min="202" max="202" width="8.5546875" bestFit="1" customWidth="1"/>
    <col min="203" max="203" width="11.21875" bestFit="1" customWidth="1"/>
    <col min="204" max="204" width="11" bestFit="1" customWidth="1"/>
    <col min="205" max="205" width="13.77734375" bestFit="1" customWidth="1"/>
    <col min="206" max="206" width="10.77734375" bestFit="1" customWidth="1"/>
    <col min="207" max="207" width="13.5546875" bestFit="1" customWidth="1"/>
    <col min="208" max="208" width="15.44140625" bestFit="1" customWidth="1"/>
    <col min="209" max="209" width="18.21875" bestFit="1" customWidth="1"/>
    <col min="210" max="210" width="15.109375" bestFit="1" customWidth="1"/>
    <col min="211" max="211" width="17.88671875" bestFit="1" customWidth="1"/>
    <col min="212" max="212" width="14.88671875" bestFit="1" customWidth="1"/>
    <col min="213" max="213" width="17.77734375" bestFit="1" customWidth="1"/>
    <col min="214" max="214" width="15.88671875" bestFit="1" customWidth="1"/>
    <col min="215" max="215" width="18.6640625" bestFit="1" customWidth="1"/>
    <col min="216" max="216" width="18.109375" bestFit="1" customWidth="1"/>
    <col min="217" max="217" width="20.88671875" bestFit="1" customWidth="1"/>
    <col min="218" max="218" width="14.21875" bestFit="1" customWidth="1"/>
    <col min="219" max="219" width="17" bestFit="1" customWidth="1"/>
    <col min="220" max="220" width="15.5546875" bestFit="1" customWidth="1"/>
    <col min="221" max="221" width="18.33203125" bestFit="1" customWidth="1"/>
    <col min="222" max="222" width="14.88671875" bestFit="1" customWidth="1"/>
    <col min="223" max="223" width="17.77734375" bestFit="1" customWidth="1"/>
    <col min="224" max="224" width="13.44140625" bestFit="1" customWidth="1"/>
    <col min="225" max="225" width="16.21875" bestFit="1" customWidth="1"/>
    <col min="226" max="226" width="18.109375" bestFit="1" customWidth="1"/>
    <col min="227" max="227" width="20.88671875" bestFit="1" customWidth="1"/>
    <col min="228" max="228" width="9.44140625" bestFit="1" customWidth="1"/>
    <col min="229" max="229" width="12.109375" bestFit="1" customWidth="1"/>
    <col min="230" max="230" width="17.33203125" bestFit="1" customWidth="1"/>
    <col min="231" max="231" width="20.109375" bestFit="1" customWidth="1"/>
    <col min="232" max="232" width="17.6640625" bestFit="1" customWidth="1"/>
    <col min="233" max="233" width="20.44140625" bestFit="1" customWidth="1"/>
    <col min="234" max="234" width="14.5546875" bestFit="1" customWidth="1"/>
    <col min="235" max="235" width="17.44140625" bestFit="1" customWidth="1"/>
    <col min="236" max="236" width="16.88671875" bestFit="1" customWidth="1"/>
    <col min="237" max="237" width="19.6640625" bestFit="1" customWidth="1"/>
    <col min="238" max="238" width="14.88671875" bestFit="1" customWidth="1"/>
    <col min="239" max="239" width="17.77734375" bestFit="1" customWidth="1"/>
    <col min="240" max="240" width="11.5546875" bestFit="1" customWidth="1"/>
    <col min="241" max="241" width="14.33203125" bestFit="1" customWidth="1"/>
    <col min="242" max="242" width="17.77734375" bestFit="1" customWidth="1"/>
    <col min="243" max="243" width="20.5546875" bestFit="1" customWidth="1"/>
    <col min="244" max="244" width="18.5546875" bestFit="1" customWidth="1"/>
    <col min="245" max="245" width="21.44140625" bestFit="1" customWidth="1"/>
    <col min="246" max="246" width="14.5546875" bestFit="1" customWidth="1"/>
    <col min="247" max="247" width="17.44140625" bestFit="1" customWidth="1"/>
    <col min="248" max="248" width="15.77734375" bestFit="1" customWidth="1"/>
    <col min="249" max="249" width="18.5546875" bestFit="1" customWidth="1"/>
    <col min="250" max="250" width="9.44140625" bestFit="1" customWidth="1"/>
    <col min="251" max="251" width="12.109375" bestFit="1" customWidth="1"/>
    <col min="252" max="252" width="17.21875" bestFit="1" customWidth="1"/>
    <col min="253" max="253" width="20" bestFit="1" customWidth="1"/>
    <col min="254" max="254" width="12.77734375" bestFit="1" customWidth="1"/>
    <col min="255" max="256" width="15.5546875" bestFit="1" customWidth="1"/>
    <col min="257" max="257" width="18.33203125" bestFit="1" customWidth="1"/>
    <col min="258" max="258" width="17.33203125" bestFit="1" customWidth="1"/>
    <col min="259" max="259" width="20.109375" bestFit="1" customWidth="1"/>
    <col min="260" max="260" width="8.5546875" bestFit="1" customWidth="1"/>
    <col min="261" max="261" width="11.21875" bestFit="1" customWidth="1"/>
    <col min="262" max="262" width="13.6640625" bestFit="1" customWidth="1"/>
    <col min="263" max="263" width="16.44140625" bestFit="1" customWidth="1"/>
    <col min="264" max="264" width="11.88671875" bestFit="1" customWidth="1"/>
    <col min="265" max="265" width="14.6640625" bestFit="1" customWidth="1"/>
    <col min="266" max="266" width="11.5546875" bestFit="1" customWidth="1"/>
    <col min="267" max="267" width="14.33203125" bestFit="1" customWidth="1"/>
    <col min="268" max="268" width="9.21875" bestFit="1" customWidth="1"/>
    <col min="269" max="269" width="11.88671875" bestFit="1" customWidth="1"/>
    <col min="270" max="270" width="10.77734375" bestFit="1" customWidth="1"/>
    <col min="271" max="271" width="13.5546875" bestFit="1" customWidth="1"/>
    <col min="272" max="272" width="12.6640625" bestFit="1" customWidth="1"/>
    <col min="273" max="273" width="15.44140625" bestFit="1" customWidth="1"/>
    <col min="274" max="274" width="12.77734375" bestFit="1" customWidth="1"/>
    <col min="275" max="275" width="15.5546875" bestFit="1" customWidth="1"/>
    <col min="276" max="276" width="6.88671875" bestFit="1" customWidth="1"/>
    <col min="277" max="277" width="9.5546875" bestFit="1" customWidth="1"/>
    <col min="278" max="278" width="14.44140625" bestFit="1" customWidth="1"/>
    <col min="279" max="279" width="17.33203125" bestFit="1" customWidth="1"/>
    <col min="280" max="280" width="14.33203125" bestFit="1" customWidth="1"/>
    <col min="281" max="281" width="17.21875" bestFit="1" customWidth="1"/>
    <col min="282" max="282" width="12.88671875" bestFit="1" customWidth="1"/>
    <col min="283" max="283" width="15.6640625" bestFit="1" customWidth="1"/>
    <col min="284" max="284" width="7.5546875" bestFit="1" customWidth="1"/>
    <col min="285" max="285" width="10.21875" bestFit="1" customWidth="1"/>
    <col min="286" max="286" width="11.44140625" bestFit="1" customWidth="1"/>
    <col min="287" max="287" width="14.21875" bestFit="1" customWidth="1"/>
    <col min="288" max="288" width="11.21875" bestFit="1" customWidth="1"/>
    <col min="289" max="289" width="14" bestFit="1" customWidth="1"/>
    <col min="290" max="290" width="14.88671875" bestFit="1" customWidth="1"/>
    <col min="291" max="291" width="17.77734375" bestFit="1" customWidth="1"/>
    <col min="292" max="292" width="14.109375" bestFit="1" customWidth="1"/>
    <col min="293" max="293" width="16.88671875" bestFit="1" customWidth="1"/>
    <col min="294" max="294" width="12.6640625" bestFit="1" customWidth="1"/>
    <col min="295" max="295" width="15.44140625" bestFit="1" customWidth="1"/>
    <col min="296" max="296" width="11" bestFit="1" customWidth="1"/>
    <col min="297" max="297" width="13.77734375" bestFit="1" customWidth="1"/>
    <col min="298" max="298" width="12" bestFit="1" customWidth="1"/>
    <col min="299" max="299" width="14.77734375" bestFit="1" customWidth="1"/>
    <col min="300" max="300" width="10.33203125" bestFit="1" customWidth="1"/>
    <col min="301" max="301" width="13.109375" bestFit="1" customWidth="1"/>
    <col min="302" max="302" width="16.77734375" bestFit="1" customWidth="1"/>
    <col min="303" max="303" width="19.5546875" bestFit="1" customWidth="1"/>
    <col min="304" max="304" width="14.44140625" bestFit="1" customWidth="1"/>
    <col min="305" max="305" width="17.33203125" bestFit="1" customWidth="1"/>
    <col min="306" max="306" width="11.44140625" bestFit="1" customWidth="1"/>
    <col min="307" max="307" width="14.21875" bestFit="1" customWidth="1"/>
    <col min="308" max="308" width="15.33203125" bestFit="1" customWidth="1"/>
    <col min="309" max="309" width="18.109375" bestFit="1" customWidth="1"/>
    <col min="310" max="310" width="10.88671875" bestFit="1" customWidth="1"/>
    <col min="311" max="311" width="13.6640625" bestFit="1" customWidth="1"/>
    <col min="312" max="312" width="11.77734375" bestFit="1" customWidth="1"/>
    <col min="313" max="313" width="14.5546875" bestFit="1" customWidth="1"/>
    <col min="314" max="314" width="14" bestFit="1" customWidth="1"/>
    <col min="315" max="315" width="16.77734375" bestFit="1" customWidth="1"/>
    <col min="316" max="316" width="12.44140625" bestFit="1" customWidth="1"/>
    <col min="317" max="317" width="15.21875" bestFit="1" customWidth="1"/>
    <col min="318" max="318" width="12.5546875" bestFit="1" customWidth="1"/>
    <col min="319" max="319" width="15.33203125" bestFit="1" customWidth="1"/>
    <col min="320" max="320" width="13.33203125" bestFit="1" customWidth="1"/>
    <col min="321" max="321" width="16.109375" bestFit="1" customWidth="1"/>
    <col min="322" max="322" width="9.109375" bestFit="1" customWidth="1"/>
    <col min="323" max="323" width="11.77734375" bestFit="1" customWidth="1"/>
    <col min="324" max="324" width="15.44140625" bestFit="1" customWidth="1"/>
    <col min="325" max="325" width="18.21875" bestFit="1" customWidth="1"/>
    <col min="326" max="326" width="15.88671875" bestFit="1" customWidth="1"/>
    <col min="327" max="327" width="18.6640625" bestFit="1" customWidth="1"/>
    <col min="328" max="328" width="16.21875" bestFit="1" customWidth="1"/>
    <col min="329" max="329" width="19" bestFit="1" customWidth="1"/>
    <col min="330" max="330" width="14.88671875" bestFit="1" customWidth="1"/>
    <col min="331" max="331" width="17.77734375" bestFit="1" customWidth="1"/>
    <col min="332" max="332" width="10.21875" bestFit="1" customWidth="1"/>
    <col min="333" max="333" width="12.88671875" bestFit="1" customWidth="1"/>
    <col min="334" max="334" width="13.109375" bestFit="1" customWidth="1"/>
    <col min="335" max="335" width="15.88671875" bestFit="1" customWidth="1"/>
    <col min="336" max="336" width="9.5546875" bestFit="1" customWidth="1"/>
    <col min="337" max="337" width="12.21875" bestFit="1" customWidth="1"/>
    <col min="338" max="338" width="12.77734375" bestFit="1" customWidth="1"/>
    <col min="339" max="339" width="15.5546875" bestFit="1" customWidth="1"/>
    <col min="340" max="340" width="16.33203125" bestFit="1" customWidth="1"/>
    <col min="341" max="341" width="19.109375" bestFit="1" customWidth="1"/>
    <col min="342" max="342" width="16" bestFit="1" customWidth="1"/>
    <col min="343" max="343" width="18.77734375" bestFit="1" customWidth="1"/>
    <col min="344" max="344" width="13.21875" bestFit="1" customWidth="1"/>
    <col min="345" max="345" width="16" bestFit="1" customWidth="1"/>
    <col min="346" max="346" width="11" bestFit="1" customWidth="1"/>
    <col min="347" max="347" width="13.77734375" bestFit="1" customWidth="1"/>
    <col min="348" max="348" width="15.88671875" bestFit="1" customWidth="1"/>
    <col min="349" max="349" width="18.6640625" bestFit="1" customWidth="1"/>
    <col min="350" max="350" width="12.6640625" bestFit="1" customWidth="1"/>
    <col min="351" max="351" width="15.44140625" bestFit="1" customWidth="1"/>
    <col min="352" max="352" width="15.77734375" bestFit="1" customWidth="1"/>
    <col min="353" max="353" width="18.5546875" bestFit="1" customWidth="1"/>
    <col min="354" max="354" width="12.33203125" bestFit="1" customWidth="1"/>
    <col min="355" max="355" width="15.109375" bestFit="1" customWidth="1"/>
    <col min="356" max="356" width="14.33203125" bestFit="1" customWidth="1"/>
    <col min="357" max="357" width="17.21875" bestFit="1" customWidth="1"/>
    <col min="358" max="358" width="12.33203125" bestFit="1" customWidth="1"/>
    <col min="359" max="359" width="15.109375" bestFit="1" customWidth="1"/>
    <col min="360" max="360" width="12.44140625" bestFit="1" customWidth="1"/>
    <col min="361" max="361" width="15.21875" bestFit="1" customWidth="1"/>
    <col min="362" max="362" width="17.5546875" bestFit="1" customWidth="1"/>
    <col min="363" max="363" width="20.33203125" bestFit="1" customWidth="1"/>
    <col min="364" max="364" width="8.44140625" bestFit="1" customWidth="1"/>
    <col min="365" max="365" width="11.109375" bestFit="1" customWidth="1"/>
    <col min="366" max="366" width="15.44140625" bestFit="1" customWidth="1"/>
    <col min="367" max="367" width="18.21875" bestFit="1" customWidth="1"/>
    <col min="368" max="368" width="14.33203125" bestFit="1" customWidth="1"/>
    <col min="369" max="369" width="17.21875" bestFit="1" customWidth="1"/>
    <col min="370" max="370" width="17.77734375" bestFit="1" customWidth="1"/>
    <col min="371" max="371" width="20.5546875" bestFit="1" customWidth="1"/>
    <col min="372" max="372" width="15.88671875" bestFit="1" customWidth="1"/>
    <col min="373" max="373" width="18.6640625" bestFit="1" customWidth="1"/>
    <col min="374" max="374" width="12.5546875" bestFit="1" customWidth="1"/>
    <col min="375" max="375" width="15.33203125" bestFit="1" customWidth="1"/>
    <col min="376" max="376" width="13.109375" bestFit="1" customWidth="1"/>
    <col min="377" max="377" width="15.88671875" bestFit="1" customWidth="1"/>
    <col min="378" max="378" width="16" bestFit="1" customWidth="1"/>
    <col min="379" max="379" width="18.77734375" bestFit="1" customWidth="1"/>
    <col min="380" max="380" width="14.5546875" bestFit="1" customWidth="1"/>
    <col min="381" max="381" width="17.44140625" bestFit="1" customWidth="1"/>
    <col min="382" max="382" width="17.33203125" bestFit="1" customWidth="1"/>
    <col min="383" max="383" width="20.109375" bestFit="1" customWidth="1"/>
    <col min="384" max="384" width="14.6640625" bestFit="1" customWidth="1"/>
    <col min="385" max="385" width="17.5546875" bestFit="1" customWidth="1"/>
    <col min="386" max="386" width="14.88671875" bestFit="1" customWidth="1"/>
    <col min="387" max="387" width="17.77734375" bestFit="1" customWidth="1"/>
    <col min="388" max="388" width="11.6640625" bestFit="1" customWidth="1"/>
    <col min="389" max="390" width="14.44140625" bestFit="1" customWidth="1"/>
    <col min="391" max="391" width="17.33203125" bestFit="1" customWidth="1"/>
    <col min="392" max="392" width="11.77734375" bestFit="1" customWidth="1"/>
    <col min="393" max="393" width="14.5546875" bestFit="1" customWidth="1"/>
    <col min="394" max="394" width="12.6640625" bestFit="1" customWidth="1"/>
    <col min="395" max="395" width="15.44140625" bestFit="1" customWidth="1"/>
    <col min="396" max="396" width="15.77734375" bestFit="1" customWidth="1"/>
    <col min="397" max="397" width="18.5546875" bestFit="1" customWidth="1"/>
    <col min="398" max="398" width="11.77734375" bestFit="1" customWidth="1"/>
    <col min="399" max="399" width="14.5546875" bestFit="1" customWidth="1"/>
    <col min="400" max="400" width="12.44140625" bestFit="1" customWidth="1"/>
    <col min="401" max="401" width="15.21875" bestFit="1" customWidth="1"/>
    <col min="402" max="402" width="12.33203125" bestFit="1" customWidth="1"/>
    <col min="403" max="403" width="15.109375" bestFit="1" customWidth="1"/>
    <col min="404" max="404" width="17.5546875" bestFit="1" customWidth="1"/>
    <col min="405" max="405" width="20.33203125" bestFit="1" customWidth="1"/>
    <col min="406" max="406" width="7" bestFit="1" customWidth="1"/>
    <col min="407" max="407" width="9.6640625" bestFit="1" customWidth="1"/>
    <col min="408" max="408" width="12.77734375" bestFit="1" customWidth="1"/>
    <col min="409" max="409" width="15.5546875" bestFit="1" customWidth="1"/>
    <col min="410" max="410" width="7.88671875" bestFit="1" customWidth="1"/>
    <col min="411" max="411" width="10.5546875" bestFit="1" customWidth="1"/>
    <col min="412" max="412" width="17.33203125" bestFit="1" customWidth="1"/>
    <col min="413" max="413" width="20.109375" bestFit="1" customWidth="1"/>
    <col min="414" max="414" width="12.33203125" bestFit="1" customWidth="1"/>
    <col min="415" max="415" width="15.109375" bestFit="1" customWidth="1"/>
    <col min="416" max="416" width="11.33203125" bestFit="1" customWidth="1"/>
    <col min="417" max="417" width="14.109375" bestFit="1" customWidth="1"/>
    <col min="418" max="418" width="12" bestFit="1" customWidth="1"/>
    <col min="419" max="419" width="14.77734375" bestFit="1" customWidth="1"/>
    <col min="420" max="420" width="11.33203125" bestFit="1" customWidth="1"/>
    <col min="421" max="421" width="14.109375" bestFit="1" customWidth="1"/>
    <col min="422" max="422" width="12.88671875" bestFit="1" customWidth="1"/>
    <col min="423" max="423" width="15.6640625" bestFit="1" customWidth="1"/>
    <col min="424" max="424" width="18.88671875" bestFit="1" customWidth="1"/>
    <col min="425" max="425" width="21.77734375" bestFit="1" customWidth="1"/>
    <col min="426" max="426" width="11.44140625" bestFit="1" customWidth="1"/>
    <col min="427" max="427" width="14.21875" bestFit="1" customWidth="1"/>
    <col min="428" max="428" width="14.109375" bestFit="1" customWidth="1"/>
    <col min="429" max="429" width="16.88671875" bestFit="1" customWidth="1"/>
    <col min="430" max="430" width="16.77734375" bestFit="1" customWidth="1"/>
    <col min="431" max="431" width="19.5546875" bestFit="1" customWidth="1"/>
    <col min="432" max="432" width="9.5546875" bestFit="1" customWidth="1"/>
    <col min="433" max="433" width="12.21875" bestFit="1" customWidth="1"/>
    <col min="434" max="434" width="15.21875" bestFit="1" customWidth="1"/>
    <col min="435" max="435" width="18" bestFit="1" customWidth="1"/>
    <col min="436" max="436" width="11.5546875" bestFit="1" customWidth="1"/>
    <col min="437" max="437" width="14.33203125" bestFit="1" customWidth="1"/>
    <col min="438" max="438" width="7.21875" bestFit="1" customWidth="1"/>
    <col min="439" max="439" width="9.88671875" bestFit="1" customWidth="1"/>
    <col min="440" max="440" width="12" bestFit="1" customWidth="1"/>
    <col min="441" max="441" width="14.77734375" bestFit="1" customWidth="1"/>
    <col min="442" max="442" width="10.33203125" bestFit="1" customWidth="1"/>
    <col min="443" max="443" width="13.109375" bestFit="1" customWidth="1"/>
    <col min="444" max="444" width="9.109375" bestFit="1" customWidth="1"/>
    <col min="445" max="445" width="11.77734375" bestFit="1" customWidth="1"/>
    <col min="446" max="446" width="9.33203125" bestFit="1" customWidth="1"/>
    <col min="447" max="447" width="12" bestFit="1" customWidth="1"/>
    <col min="448" max="448" width="12.77734375" bestFit="1" customWidth="1"/>
    <col min="449" max="449" width="15.5546875" bestFit="1" customWidth="1"/>
    <col min="450" max="450" width="14.109375" bestFit="1" customWidth="1"/>
    <col min="451" max="451" width="16.88671875" bestFit="1" customWidth="1"/>
    <col min="452" max="452" width="17.109375" bestFit="1" customWidth="1"/>
    <col min="453" max="453" width="19.88671875" bestFit="1" customWidth="1"/>
    <col min="454" max="454" width="13.33203125" bestFit="1" customWidth="1"/>
    <col min="455" max="455" width="16.109375" bestFit="1" customWidth="1"/>
    <col min="456" max="456" width="16.77734375" bestFit="1" customWidth="1"/>
    <col min="457" max="457" width="19.5546875" bestFit="1" customWidth="1"/>
    <col min="458" max="458" width="13" bestFit="1" customWidth="1"/>
    <col min="459" max="459" width="15.77734375" bestFit="1" customWidth="1"/>
    <col min="460" max="460" width="11.88671875" bestFit="1" customWidth="1"/>
    <col min="461" max="461" width="14.6640625" bestFit="1" customWidth="1"/>
    <col min="462" max="462" width="14.33203125" bestFit="1" customWidth="1"/>
    <col min="463" max="463" width="17.21875" bestFit="1" customWidth="1"/>
    <col min="464" max="464" width="14.6640625" bestFit="1" customWidth="1"/>
    <col min="465" max="465" width="17.5546875" bestFit="1" customWidth="1"/>
    <col min="466" max="466" width="14.5546875" bestFit="1" customWidth="1"/>
    <col min="467" max="467" width="17.44140625" bestFit="1" customWidth="1"/>
    <col min="468" max="468" width="11.21875" bestFit="1" customWidth="1"/>
    <col min="469" max="469" width="14" bestFit="1" customWidth="1"/>
    <col min="470" max="470" width="15.44140625" bestFit="1" customWidth="1"/>
    <col min="471" max="471" width="18.21875" bestFit="1" customWidth="1"/>
    <col min="472" max="472" width="13.5546875" bestFit="1" customWidth="1"/>
    <col min="473" max="473" width="16.33203125" bestFit="1" customWidth="1"/>
    <col min="474" max="474" width="17.5546875" bestFit="1" customWidth="1"/>
    <col min="475" max="475" width="20.33203125" bestFit="1" customWidth="1"/>
    <col min="476" max="476" width="15.44140625" bestFit="1" customWidth="1"/>
    <col min="477" max="477" width="18.21875" bestFit="1" customWidth="1"/>
    <col min="478" max="478" width="9.6640625" bestFit="1" customWidth="1"/>
    <col min="479" max="479" width="12.33203125" bestFit="1" customWidth="1"/>
    <col min="480" max="480" width="9.88671875" bestFit="1" customWidth="1"/>
    <col min="481" max="481" width="12.5546875" bestFit="1" customWidth="1"/>
    <col min="482" max="482" width="8.109375" bestFit="1" customWidth="1"/>
    <col min="483" max="483" width="10.77734375" bestFit="1" customWidth="1"/>
    <col min="484" max="484" width="14.5546875" bestFit="1" customWidth="1"/>
    <col min="485" max="485" width="17.44140625" bestFit="1" customWidth="1"/>
    <col min="486" max="486" width="15.88671875" bestFit="1" customWidth="1"/>
    <col min="487" max="487" width="18.6640625" bestFit="1" customWidth="1"/>
    <col min="488" max="488" width="12.5546875" bestFit="1" customWidth="1"/>
    <col min="489" max="489" width="15.33203125" bestFit="1" customWidth="1"/>
    <col min="490" max="490" width="12.109375" bestFit="1" customWidth="1"/>
    <col min="491" max="491" width="14.88671875" bestFit="1" customWidth="1"/>
    <col min="492" max="492" width="12.21875" bestFit="1" customWidth="1"/>
    <col min="493" max="493" width="15" bestFit="1" customWidth="1"/>
    <col min="494" max="494" width="16.5546875" bestFit="1" customWidth="1"/>
    <col min="495" max="495" width="19.33203125" bestFit="1" customWidth="1"/>
    <col min="496" max="496" width="8.5546875" bestFit="1" customWidth="1"/>
    <col min="497" max="497" width="11.21875" bestFit="1" customWidth="1"/>
    <col min="498" max="498" width="17.21875" bestFit="1" customWidth="1"/>
    <col min="499" max="499" width="20" bestFit="1" customWidth="1"/>
    <col min="500" max="500" width="8.77734375" bestFit="1" customWidth="1"/>
    <col min="501" max="501" width="11.44140625" bestFit="1" customWidth="1"/>
    <col min="502" max="502" width="7.33203125" bestFit="1" customWidth="1"/>
    <col min="503" max="503" width="10" bestFit="1" customWidth="1"/>
    <col min="504" max="504" width="14.33203125" bestFit="1" customWidth="1"/>
    <col min="505" max="505" width="17.21875" bestFit="1" customWidth="1"/>
    <col min="506" max="506" width="13.21875" bestFit="1" customWidth="1"/>
    <col min="507" max="507" width="16" bestFit="1" customWidth="1"/>
    <col min="508" max="508" width="16.21875" bestFit="1" customWidth="1"/>
    <col min="509" max="509" width="19" bestFit="1" customWidth="1"/>
    <col min="510" max="510" width="13.88671875" bestFit="1" customWidth="1"/>
    <col min="511" max="511" width="16.6640625" bestFit="1" customWidth="1"/>
    <col min="512" max="512" width="10.33203125" bestFit="1" customWidth="1"/>
    <col min="513" max="513" width="13.109375" bestFit="1" customWidth="1"/>
    <col min="514" max="514" width="18.21875" bestFit="1" customWidth="1"/>
    <col min="515" max="515" width="21" bestFit="1" customWidth="1"/>
    <col min="516" max="516" width="11.88671875" bestFit="1" customWidth="1"/>
    <col min="517" max="517" width="14.6640625" bestFit="1" customWidth="1"/>
    <col min="518" max="518" width="15.5546875" bestFit="1" customWidth="1"/>
    <col min="519" max="519" width="18.33203125" bestFit="1" customWidth="1"/>
    <col min="520" max="520" width="14.88671875" bestFit="1" customWidth="1"/>
    <col min="521" max="521" width="17.77734375" bestFit="1" customWidth="1"/>
    <col min="522" max="522" width="12.109375" bestFit="1" customWidth="1"/>
    <col min="523" max="523" width="14.88671875" bestFit="1" customWidth="1"/>
    <col min="524" max="524" width="10.5546875" bestFit="1" customWidth="1"/>
    <col min="525" max="525" width="13.33203125" bestFit="1" customWidth="1"/>
    <col min="526" max="526" width="13.5546875" bestFit="1" customWidth="1"/>
    <col min="527" max="527" width="16.33203125" bestFit="1" customWidth="1"/>
    <col min="528" max="528" width="13.44140625" bestFit="1" customWidth="1"/>
    <col min="529" max="529" width="16.21875" bestFit="1" customWidth="1"/>
    <col min="530" max="530" width="16" bestFit="1" customWidth="1"/>
    <col min="531" max="531" width="18.77734375" bestFit="1" customWidth="1"/>
    <col min="532" max="532" width="12.21875" bestFit="1" customWidth="1"/>
    <col min="533" max="533" width="15" bestFit="1" customWidth="1"/>
    <col min="534" max="534" width="12.77734375" bestFit="1" customWidth="1"/>
    <col min="535" max="535" width="15.5546875" bestFit="1" customWidth="1"/>
    <col min="536" max="536" width="16.109375" bestFit="1" customWidth="1"/>
    <col min="537" max="537" width="18.88671875" bestFit="1" customWidth="1"/>
    <col min="538" max="538" width="8.21875" bestFit="1" customWidth="1"/>
    <col min="539" max="539" width="10.88671875" bestFit="1" customWidth="1"/>
    <col min="540" max="540" width="13" bestFit="1" customWidth="1"/>
    <col min="541" max="541" width="15.77734375" bestFit="1" customWidth="1"/>
    <col min="542" max="542" width="16.21875" bestFit="1" customWidth="1"/>
    <col min="543" max="543" width="19" bestFit="1" customWidth="1"/>
    <col min="544" max="544" width="12.109375" bestFit="1" customWidth="1"/>
    <col min="545" max="545" width="14.88671875" bestFit="1" customWidth="1"/>
    <col min="546" max="546" width="11" bestFit="1" customWidth="1"/>
    <col min="547" max="548" width="13.77734375" bestFit="1" customWidth="1"/>
    <col min="549" max="549" width="16.5546875" bestFit="1" customWidth="1"/>
    <col min="550" max="550" width="12.5546875" bestFit="1" customWidth="1"/>
    <col min="551" max="551" width="15.33203125" bestFit="1" customWidth="1"/>
    <col min="552" max="552" width="10.77734375" bestFit="1" customWidth="1"/>
    <col min="553" max="553" width="13.5546875" bestFit="1" customWidth="1"/>
    <col min="554" max="554" width="16" bestFit="1" customWidth="1"/>
    <col min="555" max="555" width="18.77734375" bestFit="1" customWidth="1"/>
    <col min="556" max="556" width="9.77734375" bestFit="1" customWidth="1"/>
    <col min="557" max="557" width="12.44140625" bestFit="1" customWidth="1"/>
    <col min="558" max="558" width="11.77734375" bestFit="1" customWidth="1"/>
    <col min="559" max="559" width="14.5546875" bestFit="1" customWidth="1"/>
    <col min="560" max="560" width="16" bestFit="1" customWidth="1"/>
    <col min="561" max="561" width="18.77734375" bestFit="1" customWidth="1"/>
    <col min="562" max="562" width="9.77734375" bestFit="1" customWidth="1"/>
    <col min="563" max="563" width="12.44140625" bestFit="1" customWidth="1"/>
    <col min="564" max="564" width="12.6640625" bestFit="1" customWidth="1"/>
    <col min="565" max="565" width="15.44140625" bestFit="1" customWidth="1"/>
    <col min="566" max="566" width="13.44140625" bestFit="1" customWidth="1"/>
    <col min="567" max="567" width="16.21875" bestFit="1" customWidth="1"/>
    <col min="568" max="568" width="15.77734375" bestFit="1" customWidth="1"/>
    <col min="569" max="569" width="18.5546875" bestFit="1" customWidth="1"/>
    <col min="570" max="570" width="10.33203125" bestFit="1" customWidth="1"/>
    <col min="571" max="571" width="13.109375" bestFit="1" customWidth="1"/>
    <col min="572" max="572" width="9.5546875" bestFit="1" customWidth="1"/>
    <col min="573" max="573" width="12.21875" bestFit="1" customWidth="1"/>
    <col min="574" max="574" width="15.5546875" bestFit="1" customWidth="1"/>
    <col min="575" max="575" width="18.33203125" bestFit="1" customWidth="1"/>
    <col min="576" max="576" width="14.88671875" bestFit="1" customWidth="1"/>
    <col min="577" max="577" width="17.77734375" bestFit="1" customWidth="1"/>
    <col min="578" max="578" width="11" bestFit="1" customWidth="1"/>
    <col min="579" max="579" width="13.77734375" bestFit="1" customWidth="1"/>
    <col min="580" max="580" width="15.6640625" bestFit="1" customWidth="1"/>
    <col min="581" max="581" width="18.44140625" bestFit="1" customWidth="1"/>
    <col min="582" max="582" width="16.6640625" bestFit="1" customWidth="1"/>
    <col min="583" max="583" width="19.44140625" bestFit="1" customWidth="1"/>
    <col min="584" max="584" width="13.88671875" bestFit="1" customWidth="1"/>
    <col min="585" max="585" width="16.6640625" bestFit="1" customWidth="1"/>
    <col min="586" max="586" width="14.77734375" bestFit="1" customWidth="1"/>
    <col min="587" max="587" width="17.6640625" bestFit="1" customWidth="1"/>
    <col min="588" max="588" width="15.21875" bestFit="1" customWidth="1"/>
    <col min="589" max="589" width="18" bestFit="1" customWidth="1"/>
    <col min="590" max="590" width="16" bestFit="1" customWidth="1"/>
    <col min="591" max="591" width="18.77734375" bestFit="1" customWidth="1"/>
    <col min="592" max="592" width="15.88671875" bestFit="1" customWidth="1"/>
    <col min="593" max="593" width="18.6640625" bestFit="1" customWidth="1"/>
    <col min="594" max="594" width="8.6640625" bestFit="1" customWidth="1"/>
    <col min="595" max="595" width="11.33203125" bestFit="1" customWidth="1"/>
    <col min="596" max="596" width="6.6640625" bestFit="1" customWidth="1"/>
    <col min="597" max="597" width="9.33203125" bestFit="1" customWidth="1"/>
    <col min="598" max="598" width="9.44140625" bestFit="1" customWidth="1"/>
    <col min="599" max="599" width="12.109375" bestFit="1" customWidth="1"/>
    <col min="600" max="600" width="15.88671875" bestFit="1" customWidth="1"/>
    <col min="601" max="601" width="18.6640625" bestFit="1" customWidth="1"/>
    <col min="602" max="602" width="5.21875" bestFit="1" customWidth="1"/>
    <col min="603" max="603" width="7.88671875" bestFit="1" customWidth="1"/>
    <col min="604" max="604" width="9.6640625" bestFit="1" customWidth="1"/>
    <col min="605" max="605" width="12.33203125" bestFit="1" customWidth="1"/>
    <col min="606" max="606" width="14.77734375" bestFit="1" customWidth="1"/>
    <col min="607" max="607" width="17.6640625" bestFit="1" customWidth="1"/>
    <col min="608" max="608" width="12.5546875" bestFit="1" customWidth="1"/>
    <col min="609" max="609" width="15.33203125" bestFit="1" customWidth="1"/>
    <col min="610" max="610" width="12.21875" bestFit="1" customWidth="1"/>
    <col min="611" max="611" width="15" bestFit="1" customWidth="1"/>
    <col min="612" max="612" width="14.88671875" bestFit="1" customWidth="1"/>
    <col min="613" max="613" width="17.77734375" bestFit="1" customWidth="1"/>
    <col min="614" max="614" width="16.88671875" bestFit="1" customWidth="1"/>
    <col min="615" max="615" width="19.6640625" bestFit="1" customWidth="1"/>
    <col min="616" max="616" width="15.6640625" bestFit="1" customWidth="1"/>
    <col min="617" max="617" width="18.44140625" bestFit="1" customWidth="1"/>
    <col min="618" max="618" width="10.109375" bestFit="1" customWidth="1"/>
    <col min="619" max="619" width="12.77734375" bestFit="1" customWidth="1"/>
    <col min="620" max="620" width="14.77734375" bestFit="1" customWidth="1"/>
    <col min="621" max="621" width="17.6640625" bestFit="1" customWidth="1"/>
    <col min="622" max="622" width="12.5546875" bestFit="1" customWidth="1"/>
    <col min="623" max="623" width="15.33203125" bestFit="1" customWidth="1"/>
    <col min="624" max="624" width="12.21875" bestFit="1" customWidth="1"/>
    <col min="625" max="625" width="15" bestFit="1" customWidth="1"/>
    <col min="626" max="626" width="10.44140625" bestFit="1" customWidth="1"/>
    <col min="627" max="627" width="13.21875" bestFit="1" customWidth="1"/>
    <col min="628" max="628" width="12.5546875" bestFit="1" customWidth="1"/>
    <col min="629" max="629" width="15.33203125" bestFit="1" customWidth="1"/>
    <col min="630" max="630" width="13" bestFit="1" customWidth="1"/>
    <col min="631" max="631" width="15.77734375" bestFit="1" customWidth="1"/>
    <col min="632" max="632" width="9.88671875" bestFit="1" customWidth="1"/>
    <col min="633" max="633" width="12.5546875" bestFit="1" customWidth="1"/>
    <col min="634" max="634" width="15.77734375" bestFit="1" customWidth="1"/>
    <col min="635" max="635" width="18.5546875" bestFit="1" customWidth="1"/>
    <col min="636" max="636" width="18.44140625" bestFit="1" customWidth="1"/>
    <col min="637" max="637" width="21.33203125" bestFit="1" customWidth="1"/>
    <col min="638" max="638" width="13.88671875" bestFit="1" customWidth="1"/>
    <col min="639" max="639" width="16.6640625" bestFit="1" customWidth="1"/>
    <col min="640" max="640" width="16.33203125" bestFit="1" customWidth="1"/>
    <col min="641" max="641" width="19.109375" bestFit="1" customWidth="1"/>
    <col min="642" max="642" width="9.21875" bestFit="1" customWidth="1"/>
    <col min="643" max="643" width="11.88671875" bestFit="1" customWidth="1"/>
    <col min="644" max="644" width="14.109375" bestFit="1" customWidth="1"/>
    <col min="645" max="645" width="16.88671875" bestFit="1" customWidth="1"/>
    <col min="646" max="646" width="15.5546875" bestFit="1" customWidth="1"/>
    <col min="647" max="647" width="18.33203125" bestFit="1" customWidth="1"/>
    <col min="648" max="648" width="12" bestFit="1" customWidth="1"/>
    <col min="649" max="649" width="14.77734375" bestFit="1" customWidth="1"/>
    <col min="650" max="650" width="14.33203125" bestFit="1" customWidth="1"/>
    <col min="651" max="651" width="17.21875" bestFit="1" customWidth="1"/>
    <col min="652" max="652" width="9.109375" bestFit="1" customWidth="1"/>
    <col min="653" max="653" width="11.77734375" bestFit="1" customWidth="1"/>
    <col min="654" max="654" width="17.109375" bestFit="1" customWidth="1"/>
    <col min="655" max="655" width="19.88671875" bestFit="1" customWidth="1"/>
    <col min="656" max="656" width="11.21875" bestFit="1" customWidth="1"/>
    <col min="657" max="657" width="14" bestFit="1" customWidth="1"/>
    <col min="658" max="658" width="15.5546875" bestFit="1" customWidth="1"/>
    <col min="659" max="659" width="18.33203125" bestFit="1" customWidth="1"/>
    <col min="660" max="660" width="12.77734375" bestFit="1" customWidth="1"/>
    <col min="661" max="661" width="15.5546875" bestFit="1" customWidth="1"/>
    <col min="662" max="662" width="12.5546875" bestFit="1" customWidth="1"/>
    <col min="663" max="663" width="15.33203125" bestFit="1" customWidth="1"/>
    <col min="664" max="664" width="8.109375" bestFit="1" customWidth="1"/>
    <col min="665" max="665" width="10.77734375" bestFit="1" customWidth="1"/>
    <col min="666" max="666" width="10.21875" bestFit="1" customWidth="1"/>
    <col min="667" max="667" width="12.88671875" bestFit="1" customWidth="1"/>
    <col min="668" max="668" width="12.6640625" bestFit="1" customWidth="1"/>
    <col min="669" max="669" width="15.44140625" bestFit="1" customWidth="1"/>
    <col min="670" max="670" width="17.44140625" bestFit="1" customWidth="1"/>
    <col min="671" max="671" width="20.21875" bestFit="1" customWidth="1"/>
    <col min="672" max="672" width="13.5546875" bestFit="1" customWidth="1"/>
    <col min="673" max="673" width="16.33203125" bestFit="1" customWidth="1"/>
    <col min="674" max="674" width="12" bestFit="1" customWidth="1"/>
    <col min="675" max="675" width="14.77734375" bestFit="1" customWidth="1"/>
    <col min="676" max="676" width="10" bestFit="1" customWidth="1"/>
    <col min="677" max="677" width="12.6640625" bestFit="1" customWidth="1"/>
    <col min="678" max="678" width="12.21875" bestFit="1" customWidth="1"/>
    <col min="679" max="679" width="15" bestFit="1" customWidth="1"/>
    <col min="680" max="680" width="13" bestFit="1" customWidth="1"/>
    <col min="681" max="681" width="15.77734375" bestFit="1" customWidth="1"/>
    <col min="682" max="682" width="14.6640625" bestFit="1" customWidth="1"/>
    <col min="683" max="683" width="17.5546875" bestFit="1" customWidth="1"/>
    <col min="684" max="684" width="11.109375" bestFit="1" customWidth="1"/>
    <col min="685" max="685" width="13.88671875" bestFit="1" customWidth="1"/>
    <col min="686" max="686" width="15.88671875" bestFit="1" customWidth="1"/>
    <col min="687" max="687" width="18.6640625" bestFit="1" customWidth="1"/>
    <col min="688" max="688" width="17.77734375" bestFit="1" customWidth="1"/>
    <col min="689" max="689" width="20.5546875" bestFit="1" customWidth="1"/>
    <col min="690" max="690" width="14.33203125" bestFit="1" customWidth="1"/>
    <col min="691" max="691" width="17.21875" bestFit="1" customWidth="1"/>
    <col min="692" max="692" width="16.6640625" bestFit="1" customWidth="1"/>
    <col min="693" max="693" width="19.44140625" bestFit="1" customWidth="1"/>
    <col min="694" max="694" width="10.6640625" bestFit="1" customWidth="1"/>
    <col min="695" max="695" width="13.44140625" bestFit="1" customWidth="1"/>
    <col min="696" max="696" width="11.109375" bestFit="1" customWidth="1"/>
    <col min="697" max="697" width="13.88671875" bestFit="1" customWidth="1"/>
    <col min="698" max="698" width="8" bestFit="1" customWidth="1"/>
    <col min="699" max="699" width="10.6640625" bestFit="1" customWidth="1"/>
    <col min="700" max="700" width="16.5546875" bestFit="1" customWidth="1"/>
    <col min="701" max="701" width="19.33203125" bestFit="1" customWidth="1"/>
    <col min="702" max="702" width="9.77734375" bestFit="1" customWidth="1"/>
    <col min="703" max="703" width="12.44140625" bestFit="1" customWidth="1"/>
    <col min="704" max="704" width="13.21875" bestFit="1" customWidth="1"/>
    <col min="705" max="705" width="16" bestFit="1" customWidth="1"/>
    <col min="706" max="706" width="11.77734375" bestFit="1" customWidth="1"/>
    <col min="707" max="707" width="14.5546875" bestFit="1" customWidth="1"/>
    <col min="708" max="708" width="12.77734375" bestFit="1" customWidth="1"/>
    <col min="709" max="709" width="15.5546875" bestFit="1" customWidth="1"/>
    <col min="710" max="710" width="15.6640625" bestFit="1" customWidth="1"/>
    <col min="711" max="711" width="18.44140625" bestFit="1" customWidth="1"/>
    <col min="712" max="712" width="13.6640625" bestFit="1" customWidth="1"/>
    <col min="713" max="713" width="16.44140625" bestFit="1" customWidth="1"/>
    <col min="714" max="714" width="9" bestFit="1" customWidth="1"/>
    <col min="715" max="715" width="11.6640625" bestFit="1" customWidth="1"/>
    <col min="716" max="716" width="10.21875" bestFit="1" customWidth="1"/>
    <col min="717" max="717" width="12.88671875" bestFit="1" customWidth="1"/>
    <col min="718" max="718" width="10.5546875" bestFit="1" customWidth="1"/>
    <col min="719" max="719" width="13.33203125" bestFit="1" customWidth="1"/>
    <col min="720" max="720" width="9.5546875" bestFit="1" customWidth="1"/>
    <col min="721" max="721" width="12.21875" bestFit="1" customWidth="1"/>
    <col min="722" max="722" width="16.77734375" bestFit="1" customWidth="1"/>
    <col min="723" max="723" width="19.5546875" bestFit="1" customWidth="1"/>
    <col min="724" max="724" width="18.77734375" bestFit="1" customWidth="1"/>
    <col min="725" max="725" width="21.6640625" bestFit="1" customWidth="1"/>
    <col min="726" max="726" width="12.21875" bestFit="1" customWidth="1"/>
    <col min="727" max="727" width="15" bestFit="1" customWidth="1"/>
    <col min="728" max="728" width="12.109375" bestFit="1" customWidth="1"/>
    <col min="729" max="729" width="14.88671875" bestFit="1" customWidth="1"/>
    <col min="730" max="730" width="9.21875" bestFit="1" customWidth="1"/>
    <col min="731" max="731" width="11.88671875" bestFit="1" customWidth="1"/>
    <col min="732" max="732" width="14.6640625" bestFit="1" customWidth="1"/>
    <col min="733" max="733" width="17.5546875" bestFit="1" customWidth="1"/>
    <col min="734" max="734" width="12" bestFit="1" customWidth="1"/>
    <col min="735" max="735" width="14.77734375" bestFit="1" customWidth="1"/>
    <col min="736" max="736" width="10" bestFit="1" customWidth="1"/>
    <col min="737" max="737" width="12.6640625" bestFit="1" customWidth="1"/>
    <col min="738" max="738" width="11.44140625" bestFit="1" customWidth="1"/>
    <col min="739" max="739" width="14.21875" bestFit="1" customWidth="1"/>
    <col min="740" max="740" width="14" bestFit="1" customWidth="1"/>
    <col min="741" max="741" width="16.77734375" bestFit="1" customWidth="1"/>
    <col min="742" max="742" width="13.44140625" bestFit="1" customWidth="1"/>
    <col min="743" max="743" width="16.21875" bestFit="1" customWidth="1"/>
    <col min="744" max="744" width="13.77734375" bestFit="1" customWidth="1"/>
    <col min="745" max="745" width="16.5546875" bestFit="1" customWidth="1"/>
    <col min="746" max="746" width="13.5546875" bestFit="1" customWidth="1"/>
    <col min="747" max="747" width="16.33203125" bestFit="1" customWidth="1"/>
    <col min="748" max="748" width="12.88671875" bestFit="1" customWidth="1"/>
    <col min="749" max="749" width="15.6640625" bestFit="1" customWidth="1"/>
    <col min="750" max="750" width="14.88671875" bestFit="1" customWidth="1"/>
    <col min="751" max="751" width="17.77734375" bestFit="1" customWidth="1"/>
    <col min="752" max="752" width="15.5546875" bestFit="1" customWidth="1"/>
    <col min="753" max="753" width="18.33203125" bestFit="1" customWidth="1"/>
    <col min="754" max="754" width="15.44140625" bestFit="1" customWidth="1"/>
    <col min="755" max="755" width="18.21875" bestFit="1" customWidth="1"/>
    <col min="756" max="756" width="17.44140625" bestFit="1" customWidth="1"/>
    <col min="757" max="757" width="20.21875" bestFit="1" customWidth="1"/>
    <col min="758" max="758" width="15.77734375" bestFit="1" customWidth="1"/>
    <col min="759" max="759" width="18.5546875" bestFit="1" customWidth="1"/>
    <col min="760" max="760" width="17.109375" bestFit="1" customWidth="1"/>
    <col min="761" max="761" width="19.88671875" bestFit="1" customWidth="1"/>
    <col min="762" max="762" width="8.77734375" bestFit="1" customWidth="1"/>
    <col min="763" max="763" width="11.44140625" bestFit="1" customWidth="1"/>
    <col min="764" max="764" width="12" bestFit="1" customWidth="1"/>
    <col min="765" max="765" width="14.77734375" bestFit="1" customWidth="1"/>
    <col min="766" max="766" width="16.6640625" bestFit="1" customWidth="1"/>
    <col min="767" max="767" width="19.44140625" bestFit="1" customWidth="1"/>
    <col min="768" max="768" width="13.109375" bestFit="1" customWidth="1"/>
    <col min="769" max="769" width="15.88671875" bestFit="1" customWidth="1"/>
    <col min="770" max="770" width="15.6640625" bestFit="1" customWidth="1"/>
    <col min="771" max="771" width="18.44140625" bestFit="1" customWidth="1"/>
    <col min="772" max="772" width="19.5546875" bestFit="1" customWidth="1"/>
    <col min="773" max="773" width="22.33203125" bestFit="1" customWidth="1"/>
    <col min="774" max="774" width="14.109375" bestFit="1" customWidth="1"/>
    <col min="775" max="775" width="16.88671875" bestFit="1" customWidth="1"/>
    <col min="776" max="776" width="18.33203125" bestFit="1" customWidth="1"/>
    <col min="777" max="777" width="21.109375" bestFit="1" customWidth="1"/>
    <col min="778" max="778" width="11.44140625" bestFit="1" customWidth="1"/>
    <col min="779" max="779" width="14.21875" bestFit="1" customWidth="1"/>
    <col min="780" max="780" width="13.5546875" bestFit="1" customWidth="1"/>
    <col min="781" max="781" width="16.33203125" bestFit="1" customWidth="1"/>
    <col min="782" max="782" width="11.6640625" bestFit="1" customWidth="1"/>
    <col min="783" max="783" width="14.44140625" bestFit="1" customWidth="1"/>
    <col min="784" max="784" width="13.88671875" bestFit="1" customWidth="1"/>
    <col min="785" max="785" width="16.6640625" bestFit="1" customWidth="1"/>
    <col min="786" max="786" width="14.6640625" bestFit="1" customWidth="1"/>
    <col min="787" max="787" width="17.5546875" bestFit="1" customWidth="1"/>
    <col min="788" max="788" width="11.21875" bestFit="1" customWidth="1"/>
    <col min="789" max="789" width="14" bestFit="1" customWidth="1"/>
    <col min="790" max="790" width="11.109375" bestFit="1" customWidth="1"/>
    <col min="791" max="791" width="13.88671875" bestFit="1" customWidth="1"/>
    <col min="792" max="792" width="12" bestFit="1" customWidth="1"/>
    <col min="793" max="793" width="14.77734375" bestFit="1" customWidth="1"/>
    <col min="794" max="794" width="12.44140625" bestFit="1" customWidth="1"/>
    <col min="795" max="795" width="15.21875" bestFit="1" customWidth="1"/>
    <col min="796" max="796" width="17.21875" bestFit="1" customWidth="1"/>
    <col min="797" max="797" width="20" bestFit="1" customWidth="1"/>
    <col min="799" max="799" width="11.5546875" bestFit="1" customWidth="1"/>
    <col min="800" max="800" width="6.21875" bestFit="1" customWidth="1"/>
    <col min="802" max="802" width="11.77734375" bestFit="1" customWidth="1"/>
    <col min="803" max="803" width="14.5546875" bestFit="1" customWidth="1"/>
    <col min="804" max="804" width="8.33203125" bestFit="1" customWidth="1"/>
    <col min="805" max="805" width="11" bestFit="1" customWidth="1"/>
    <col min="806" max="806" width="10.33203125" bestFit="1" customWidth="1"/>
    <col min="807" max="807" width="13.109375" bestFit="1" customWidth="1"/>
    <col min="808" max="808" width="9.88671875" bestFit="1" customWidth="1"/>
    <col min="809" max="809" width="12.5546875" bestFit="1" customWidth="1"/>
    <col min="810" max="810" width="15.109375" bestFit="1" customWidth="1"/>
    <col min="811" max="811" width="17.88671875" bestFit="1" customWidth="1"/>
    <col min="812" max="812" width="13.21875" bestFit="1" customWidth="1"/>
    <col min="813" max="813" width="16" bestFit="1" customWidth="1"/>
    <col min="814" max="814" width="13.109375" bestFit="1" customWidth="1"/>
    <col min="815" max="815" width="15.88671875" bestFit="1" customWidth="1"/>
    <col min="816" max="816" width="15.21875" bestFit="1" customWidth="1"/>
    <col min="817" max="817" width="18" bestFit="1" customWidth="1"/>
    <col min="818" max="818" width="16.5546875" bestFit="1" customWidth="1"/>
    <col min="819" max="819" width="19.33203125" bestFit="1" customWidth="1"/>
    <col min="820" max="820" width="10.6640625" bestFit="1" customWidth="1"/>
    <col min="821" max="821" width="13.44140625" bestFit="1" customWidth="1"/>
    <col min="822" max="822" width="11" bestFit="1" customWidth="1"/>
    <col min="823" max="823" width="13.77734375" bestFit="1" customWidth="1"/>
    <col min="824" max="824" width="14.109375" bestFit="1" customWidth="1"/>
    <col min="825" max="825" width="16.88671875" bestFit="1" customWidth="1"/>
    <col min="826" max="826" width="16.109375" bestFit="1" customWidth="1"/>
    <col min="827" max="827" width="18.88671875" bestFit="1" customWidth="1"/>
    <col min="828" max="828" width="14.5546875" bestFit="1" customWidth="1"/>
    <col min="829" max="829" width="17.44140625" bestFit="1" customWidth="1"/>
    <col min="830" max="830" width="9.44140625" bestFit="1" customWidth="1"/>
    <col min="831" max="831" width="12.109375" bestFit="1" customWidth="1"/>
    <col min="832" max="832" width="14.6640625" bestFit="1" customWidth="1"/>
    <col min="833" max="833" width="17.5546875" bestFit="1" customWidth="1"/>
    <col min="834" max="834" width="9.5546875" bestFit="1" customWidth="1"/>
    <col min="835" max="835" width="12.21875" bestFit="1" customWidth="1"/>
    <col min="836" max="836" width="14.6640625" bestFit="1" customWidth="1"/>
    <col min="837" max="837" width="17.5546875" bestFit="1" customWidth="1"/>
    <col min="838" max="838" width="11.5546875" bestFit="1" customWidth="1"/>
    <col min="839" max="839" width="14.33203125" bestFit="1" customWidth="1"/>
    <col min="840" max="840" width="14.44140625" bestFit="1" customWidth="1"/>
    <col min="841" max="841" width="17.33203125" bestFit="1" customWidth="1"/>
    <col min="842" max="842" width="14" bestFit="1" customWidth="1"/>
    <col min="843" max="843" width="16.77734375" bestFit="1" customWidth="1"/>
    <col min="844" max="844" width="17.109375" bestFit="1" customWidth="1"/>
    <col min="845" max="845" width="19.88671875" bestFit="1" customWidth="1"/>
    <col min="846" max="846" width="15.33203125" bestFit="1" customWidth="1"/>
    <col min="847" max="847" width="18.109375" bestFit="1" customWidth="1"/>
    <col min="848" max="848" width="10.44140625" bestFit="1" customWidth="1"/>
    <col min="849" max="849" width="13.21875" bestFit="1" customWidth="1"/>
    <col min="850" max="850" width="15.109375" bestFit="1" customWidth="1"/>
    <col min="851" max="851" width="17.88671875" bestFit="1" customWidth="1"/>
    <col min="852" max="852" width="9.44140625" bestFit="1" customWidth="1"/>
    <col min="853" max="853" width="12.109375" bestFit="1" customWidth="1"/>
    <col min="854" max="854" width="6.6640625" bestFit="1" customWidth="1"/>
    <col min="855" max="855" width="9.33203125" bestFit="1" customWidth="1"/>
    <col min="856" max="856" width="13.21875" bestFit="1" customWidth="1"/>
    <col min="857" max="857" width="16" bestFit="1" customWidth="1"/>
    <col min="858" max="858" width="16.88671875" bestFit="1" customWidth="1"/>
    <col min="859" max="859" width="19.6640625" bestFit="1" customWidth="1"/>
    <col min="860" max="860" width="14.21875" bestFit="1" customWidth="1"/>
    <col min="861" max="861" width="17" bestFit="1" customWidth="1"/>
    <col min="862" max="862" width="18" bestFit="1" customWidth="1"/>
    <col min="863" max="863" width="20.77734375" bestFit="1" customWidth="1"/>
    <col min="864" max="864" width="14.6640625" bestFit="1" customWidth="1"/>
    <col min="865" max="865" width="17.5546875" bestFit="1" customWidth="1"/>
    <col min="866" max="866" width="13.33203125" bestFit="1" customWidth="1"/>
    <col min="867" max="867" width="16.109375" bestFit="1" customWidth="1"/>
    <col min="868" max="868" width="11.88671875" bestFit="1" customWidth="1"/>
    <col min="869" max="869" width="14.6640625" bestFit="1" customWidth="1"/>
    <col min="870" max="870" width="11.44140625" bestFit="1" customWidth="1"/>
    <col min="871" max="871" width="14.21875" bestFit="1" customWidth="1"/>
    <col min="872" max="872" width="17.6640625" bestFit="1" customWidth="1"/>
    <col min="873" max="873" width="20.44140625" bestFit="1" customWidth="1"/>
    <col min="874" max="874" width="15.5546875" bestFit="1" customWidth="1"/>
    <col min="875" max="875" width="18.33203125" bestFit="1" customWidth="1"/>
    <col min="876" max="876" width="15.88671875" bestFit="1" customWidth="1"/>
    <col min="877" max="877" width="18.6640625" bestFit="1" customWidth="1"/>
    <col min="878" max="878" width="14.109375" bestFit="1" customWidth="1"/>
    <col min="879" max="879" width="16.88671875" bestFit="1" customWidth="1"/>
    <col min="880" max="880" width="16.33203125" bestFit="1" customWidth="1"/>
    <col min="881" max="881" width="19.109375" bestFit="1" customWidth="1"/>
    <col min="882" max="882" width="18.21875" bestFit="1" customWidth="1"/>
    <col min="883" max="883" width="21" bestFit="1" customWidth="1"/>
    <col min="884" max="884" width="18.5546875" bestFit="1" customWidth="1"/>
    <col min="885" max="885" width="21.44140625" bestFit="1" customWidth="1"/>
    <col min="886" max="886" width="12.6640625" bestFit="1" customWidth="1"/>
    <col min="887" max="887" width="15.44140625" bestFit="1" customWidth="1"/>
    <col min="888" max="888" width="10.21875" bestFit="1" customWidth="1"/>
    <col min="889" max="889" width="12.88671875" bestFit="1" customWidth="1"/>
    <col min="890" max="890" width="13.5546875" bestFit="1" customWidth="1"/>
    <col min="891" max="891" width="16.33203125" bestFit="1" customWidth="1"/>
    <col min="892" max="892" width="15.21875" bestFit="1" customWidth="1"/>
    <col min="893" max="893" width="18" bestFit="1" customWidth="1"/>
    <col min="894" max="894" width="16.33203125" bestFit="1" customWidth="1"/>
    <col min="895" max="895" width="19.109375" bestFit="1" customWidth="1"/>
    <col min="896" max="896" width="12.109375" bestFit="1" customWidth="1"/>
    <col min="897" max="897" width="14.88671875" bestFit="1" customWidth="1"/>
    <col min="898" max="898" width="13" bestFit="1" customWidth="1"/>
    <col min="899" max="899" width="15.77734375" bestFit="1" customWidth="1"/>
    <col min="900" max="900" width="15.6640625" bestFit="1" customWidth="1"/>
    <col min="901" max="901" width="18.44140625" bestFit="1" customWidth="1"/>
    <col min="902" max="902" width="13.109375" bestFit="1" customWidth="1"/>
    <col min="903" max="903" width="15.88671875" bestFit="1" customWidth="1"/>
    <col min="904" max="904" width="10.109375" bestFit="1" customWidth="1"/>
    <col min="905" max="906" width="12.77734375" bestFit="1" customWidth="1"/>
    <col min="907" max="907" width="15.5546875" bestFit="1" customWidth="1"/>
    <col min="908" max="908" width="11.33203125" bestFit="1" customWidth="1"/>
    <col min="909" max="909" width="14.109375" bestFit="1" customWidth="1"/>
    <col min="910" max="910" width="12.5546875" bestFit="1" customWidth="1"/>
    <col min="911" max="911" width="15.33203125" bestFit="1" customWidth="1"/>
    <col min="912" max="912" width="12.88671875" bestFit="1" customWidth="1"/>
    <col min="913" max="913" width="15.6640625" bestFit="1" customWidth="1"/>
    <col min="914" max="914" width="11" bestFit="1" customWidth="1"/>
    <col min="915" max="915" width="13.77734375" bestFit="1" customWidth="1"/>
    <col min="916" max="916" width="13.5546875" bestFit="1" customWidth="1"/>
    <col min="917" max="917" width="16.33203125" bestFit="1" customWidth="1"/>
    <col min="918" max="918" width="16.21875" bestFit="1" customWidth="1"/>
    <col min="919" max="919" width="19" bestFit="1" customWidth="1"/>
    <col min="920" max="920" width="12.6640625" bestFit="1" customWidth="1"/>
    <col min="921" max="921" width="15.44140625" bestFit="1" customWidth="1"/>
    <col min="922" max="922" width="11" bestFit="1" customWidth="1"/>
    <col min="923" max="923" width="13.77734375" bestFit="1" customWidth="1"/>
    <col min="924" max="924" width="13.21875" bestFit="1" customWidth="1"/>
    <col min="925" max="925" width="16" bestFit="1" customWidth="1"/>
    <col min="926" max="926" width="11.21875" bestFit="1" customWidth="1"/>
    <col min="927" max="927" width="14" bestFit="1" customWidth="1"/>
    <col min="928" max="928" width="9" bestFit="1" customWidth="1"/>
    <col min="929" max="929" width="11.6640625" bestFit="1" customWidth="1"/>
    <col min="930" max="930" width="5.21875" bestFit="1" customWidth="1"/>
    <col min="931" max="931" width="7.88671875" bestFit="1" customWidth="1"/>
    <col min="932" max="932" width="12.88671875" bestFit="1" customWidth="1"/>
    <col min="933" max="933" width="15.6640625" bestFit="1" customWidth="1"/>
    <col min="934" max="934" width="8.6640625" bestFit="1" customWidth="1"/>
    <col min="935" max="935" width="11.33203125" bestFit="1" customWidth="1"/>
    <col min="936" max="936" width="10.88671875" bestFit="1" customWidth="1"/>
    <col min="937" max="937" width="13.6640625" bestFit="1" customWidth="1"/>
    <col min="938" max="938" width="12.109375" bestFit="1" customWidth="1"/>
    <col min="939" max="939" width="14.88671875" bestFit="1" customWidth="1"/>
    <col min="940" max="940" width="7.88671875" bestFit="1" customWidth="1"/>
    <col min="941" max="941" width="10.5546875" bestFit="1" customWidth="1"/>
    <col min="942" max="942" width="13.44140625" bestFit="1" customWidth="1"/>
    <col min="943" max="943" width="16.21875" bestFit="1" customWidth="1"/>
    <col min="944" max="944" width="12.77734375" bestFit="1" customWidth="1"/>
    <col min="945" max="945" width="15.5546875" bestFit="1" customWidth="1"/>
    <col min="946" max="946" width="12.88671875" bestFit="1" customWidth="1"/>
    <col min="947" max="947" width="15.6640625" bestFit="1" customWidth="1"/>
    <col min="948" max="948" width="16.44140625" bestFit="1" customWidth="1"/>
    <col min="949" max="949" width="19.21875" bestFit="1" customWidth="1"/>
    <col min="950" max="950" width="11.77734375" bestFit="1" customWidth="1"/>
    <col min="951" max="951" width="14.5546875" bestFit="1" customWidth="1"/>
    <col min="952" max="952" width="13.21875" bestFit="1" customWidth="1"/>
    <col min="953" max="953" width="16" bestFit="1" customWidth="1"/>
    <col min="954" max="954" width="16.33203125" bestFit="1" customWidth="1"/>
    <col min="955" max="955" width="19.109375" bestFit="1" customWidth="1"/>
    <col min="956" max="956" width="12.6640625" bestFit="1" customWidth="1"/>
    <col min="957" max="957" width="15.44140625" bestFit="1" customWidth="1"/>
    <col min="958" max="958" width="9.77734375" bestFit="1" customWidth="1"/>
    <col min="959" max="959" width="12.44140625" bestFit="1" customWidth="1"/>
    <col min="960" max="960" width="8.21875" bestFit="1" customWidth="1"/>
    <col min="961" max="961" width="10.88671875" bestFit="1" customWidth="1"/>
    <col min="962" max="962" width="13.44140625" bestFit="1" customWidth="1"/>
    <col min="963" max="963" width="16.21875" bestFit="1" customWidth="1"/>
    <col min="964" max="964" width="12.44140625" bestFit="1" customWidth="1"/>
    <col min="965" max="965" width="15.21875" bestFit="1" customWidth="1"/>
    <col min="966" max="966" width="17.5546875" bestFit="1" customWidth="1"/>
    <col min="967" max="967" width="20.33203125" bestFit="1" customWidth="1"/>
    <col min="968" max="968" width="16.5546875" bestFit="1" customWidth="1"/>
    <col min="969" max="969" width="19.33203125" bestFit="1" customWidth="1"/>
    <col min="970" max="970" width="5.5546875" bestFit="1" customWidth="1"/>
    <col min="971" max="971" width="8.21875" bestFit="1" customWidth="1"/>
    <col min="972" max="972" width="14.88671875" bestFit="1" customWidth="1"/>
    <col min="973" max="973" width="17.77734375" bestFit="1" customWidth="1"/>
    <col min="974" max="974" width="12.6640625" bestFit="1" customWidth="1"/>
    <col min="975" max="975" width="15.44140625" bestFit="1" customWidth="1"/>
    <col min="976" max="976" width="13.109375" bestFit="1" customWidth="1"/>
    <col min="977" max="977" width="15.88671875" bestFit="1" customWidth="1"/>
    <col min="978" max="978" width="14.21875" bestFit="1" customWidth="1"/>
    <col min="979" max="979" width="17" bestFit="1" customWidth="1"/>
    <col min="980" max="980" width="16.33203125" bestFit="1" customWidth="1"/>
    <col min="981" max="981" width="19.109375" bestFit="1" customWidth="1"/>
    <col min="982" max="982" width="15.33203125" bestFit="1" customWidth="1"/>
    <col min="983" max="983" width="18.109375" bestFit="1" customWidth="1"/>
    <col min="984" max="984" width="15.5546875" bestFit="1" customWidth="1"/>
    <col min="985" max="985" width="18.33203125" bestFit="1" customWidth="1"/>
    <col min="986" max="986" width="18" bestFit="1" customWidth="1"/>
    <col min="987" max="987" width="20.77734375" bestFit="1" customWidth="1"/>
    <col min="988" max="988" width="12.5546875" bestFit="1" customWidth="1"/>
    <col min="989" max="990" width="15.33203125" bestFit="1" customWidth="1"/>
    <col min="991" max="991" width="18.109375" bestFit="1" customWidth="1"/>
    <col min="992" max="992" width="13.109375" bestFit="1" customWidth="1"/>
    <col min="993" max="993" width="15.88671875" bestFit="1" customWidth="1"/>
    <col min="994" max="994" width="15.21875" bestFit="1" customWidth="1"/>
    <col min="995" max="995" width="18" bestFit="1" customWidth="1"/>
    <col min="996" max="996" width="14.44140625" bestFit="1" customWidth="1"/>
    <col min="997" max="997" width="17.33203125" bestFit="1" customWidth="1"/>
    <col min="998" max="998" width="10.21875" bestFit="1" customWidth="1"/>
    <col min="999" max="999" width="12.88671875" bestFit="1" customWidth="1"/>
    <col min="1000" max="1000" width="15.88671875" bestFit="1" customWidth="1"/>
    <col min="1001" max="1001" width="18.6640625" bestFit="1" customWidth="1"/>
    <col min="1002" max="1002" width="16.33203125" bestFit="1" customWidth="1"/>
    <col min="1003" max="1003" width="19.109375" bestFit="1" customWidth="1"/>
    <col min="1004" max="1004" width="17.5546875" bestFit="1" customWidth="1"/>
    <col min="1005" max="1005" width="20.33203125" bestFit="1" customWidth="1"/>
    <col min="1006" max="1006" width="13.44140625" bestFit="1" customWidth="1"/>
    <col min="1007" max="1007" width="16.21875" bestFit="1" customWidth="1"/>
    <col min="1008" max="1008" width="17.6640625" bestFit="1" customWidth="1"/>
    <col min="1009" max="1009" width="20.44140625" bestFit="1" customWidth="1"/>
    <col min="1010" max="1010" width="16.88671875" bestFit="1" customWidth="1"/>
    <col min="1011" max="1011" width="19.6640625" bestFit="1" customWidth="1"/>
    <col min="1012" max="1012" width="10.33203125" bestFit="1" customWidth="1"/>
    <col min="1013" max="1013" width="13.109375" bestFit="1" customWidth="1"/>
    <col min="1014" max="1014" width="16.33203125" bestFit="1" customWidth="1"/>
    <col min="1015" max="1015" width="19.109375" bestFit="1" customWidth="1"/>
    <col min="1016" max="1016" width="10.21875" bestFit="1" customWidth="1"/>
    <col min="1017" max="1017" width="12.88671875" bestFit="1" customWidth="1"/>
    <col min="1018" max="1018" width="13.109375" bestFit="1" customWidth="1"/>
    <col min="1019" max="1019" width="15.88671875" bestFit="1" customWidth="1"/>
    <col min="1020" max="1020" width="9.21875" bestFit="1" customWidth="1"/>
    <col min="1021" max="1021" width="11.88671875" bestFit="1" customWidth="1"/>
    <col min="1022" max="1022" width="16" bestFit="1" customWidth="1"/>
    <col min="1023" max="1023" width="18.77734375" bestFit="1" customWidth="1"/>
    <col min="1024" max="1024" width="11.77734375" bestFit="1" customWidth="1"/>
    <col min="1025" max="1025" width="14.5546875" bestFit="1" customWidth="1"/>
    <col min="1026" max="1026" width="15.109375" bestFit="1" customWidth="1"/>
    <col min="1027" max="1027" width="17.88671875" bestFit="1" customWidth="1"/>
    <col min="1028" max="1028" width="11.109375" bestFit="1" customWidth="1"/>
    <col min="1029" max="1029" width="13.88671875" bestFit="1" customWidth="1"/>
    <col min="1030" max="1030" width="12.88671875" bestFit="1" customWidth="1"/>
    <col min="1031" max="1031" width="15.6640625" bestFit="1" customWidth="1"/>
    <col min="1032" max="1032" width="11.33203125" bestFit="1" customWidth="1"/>
    <col min="1033" max="1033" width="14.109375" bestFit="1" customWidth="1"/>
    <col min="1034" max="1034" width="10.44140625" bestFit="1" customWidth="1"/>
    <col min="1035" max="1035" width="13.21875" bestFit="1" customWidth="1"/>
    <col min="1036" max="1036" width="12.21875" bestFit="1" customWidth="1"/>
    <col min="1037" max="1037" width="15" bestFit="1" customWidth="1"/>
    <col min="1038" max="1038" width="11.88671875" bestFit="1" customWidth="1"/>
    <col min="1039" max="1039" width="14.6640625" bestFit="1" customWidth="1"/>
    <col min="1040" max="1040" width="6.88671875" bestFit="1" customWidth="1"/>
    <col min="1041" max="1041" width="9.5546875" bestFit="1" customWidth="1"/>
    <col min="1042" max="1042" width="16.21875" bestFit="1" customWidth="1"/>
    <col min="1043" max="1043" width="19" bestFit="1" customWidth="1"/>
    <col min="1044" max="1044" width="17.21875" bestFit="1" customWidth="1"/>
    <col min="1045" max="1045" width="20" bestFit="1" customWidth="1"/>
    <col min="1046" max="1046" width="8.77734375" bestFit="1" customWidth="1"/>
    <col min="1047" max="1047" width="11.44140625" bestFit="1" customWidth="1"/>
    <col min="1048" max="1048" width="11.6640625" bestFit="1" customWidth="1"/>
    <col min="1049" max="1049" width="14.44140625" bestFit="1" customWidth="1"/>
    <col min="1050" max="1050" width="12" bestFit="1" customWidth="1"/>
    <col min="1051" max="1051" width="14.77734375" bestFit="1" customWidth="1"/>
    <col min="1052" max="1052" width="15.6640625" bestFit="1" customWidth="1"/>
    <col min="1053" max="1053" width="18.44140625" bestFit="1" customWidth="1"/>
    <col min="1054" max="1054" width="7.6640625" bestFit="1" customWidth="1"/>
    <col min="1055" max="1055" width="10.33203125" bestFit="1" customWidth="1"/>
    <col min="1056" max="1056" width="17.6640625" bestFit="1" customWidth="1"/>
    <col min="1057" max="1057" width="20.44140625" bestFit="1" customWidth="1"/>
    <col min="1058" max="1058" width="13.6640625" bestFit="1" customWidth="1"/>
    <col min="1059" max="1059" width="16.44140625" bestFit="1" customWidth="1"/>
    <col min="1060" max="1060" width="15.88671875" bestFit="1" customWidth="1"/>
    <col min="1061" max="1061" width="18.6640625" bestFit="1" customWidth="1"/>
    <col min="1062" max="1062" width="13" bestFit="1" customWidth="1"/>
    <col min="1063" max="1063" width="15.77734375" bestFit="1" customWidth="1"/>
    <col min="1064" max="1064" width="15.44140625" bestFit="1" customWidth="1"/>
    <col min="1065" max="1065" width="18.21875" bestFit="1" customWidth="1"/>
    <col min="1066" max="1066" width="13" bestFit="1" customWidth="1"/>
    <col min="1067" max="1067" width="15.77734375" bestFit="1" customWidth="1"/>
    <col min="1068" max="1068" width="11.109375" bestFit="1" customWidth="1"/>
    <col min="1069" max="1069" width="13.88671875" bestFit="1" customWidth="1"/>
    <col min="1070" max="1070" width="21.5546875" bestFit="1" customWidth="1"/>
    <col min="1071" max="1071" width="24.33203125" bestFit="1" customWidth="1"/>
    <col min="1072" max="1072" width="15.5546875" bestFit="1" customWidth="1"/>
    <col min="1073" max="1073" width="18.33203125" bestFit="1" customWidth="1"/>
    <col min="1074" max="1074" width="15.21875" bestFit="1" customWidth="1"/>
    <col min="1075" max="1075" width="18" bestFit="1" customWidth="1"/>
    <col min="1076" max="1076" width="6.109375" bestFit="1" customWidth="1"/>
    <col min="1077" max="1077" width="8.77734375" bestFit="1" customWidth="1"/>
    <col min="1078" max="1078" width="14.33203125" bestFit="1" customWidth="1"/>
    <col min="1079" max="1079" width="17.21875" bestFit="1" customWidth="1"/>
    <col min="1080" max="1080" width="13.6640625" bestFit="1" customWidth="1"/>
    <col min="1081" max="1081" width="16.44140625" bestFit="1" customWidth="1"/>
    <col min="1082" max="1082" width="12.77734375" bestFit="1" customWidth="1"/>
    <col min="1083" max="1083" width="15.5546875" bestFit="1" customWidth="1"/>
    <col min="1084" max="1084" width="17.88671875" bestFit="1" customWidth="1"/>
    <col min="1085" max="1085" width="20.6640625" bestFit="1" customWidth="1"/>
    <col min="1086" max="1086" width="11.33203125" bestFit="1" customWidth="1"/>
    <col min="1087" max="1087" width="14.109375" bestFit="1" customWidth="1"/>
    <col min="1088" max="1088" width="15.44140625" bestFit="1" customWidth="1"/>
    <col min="1089" max="1089" width="18.21875" bestFit="1" customWidth="1"/>
    <col min="1091" max="1091" width="11.5546875" bestFit="1" customWidth="1"/>
    <col min="1092" max="1092" width="7.109375" bestFit="1" customWidth="1"/>
    <col min="1093" max="1093" width="9.77734375" bestFit="1" customWidth="1"/>
    <col min="1094" max="1094" width="9.21875" bestFit="1" customWidth="1"/>
    <col min="1095" max="1095" width="11.88671875" bestFit="1" customWidth="1"/>
    <col min="1096" max="1096" width="11" bestFit="1" customWidth="1"/>
    <col min="1097" max="1097" width="13.77734375" bestFit="1" customWidth="1"/>
    <col min="1098" max="1098" width="11.88671875" bestFit="1" customWidth="1"/>
    <col min="1099" max="1099" width="14.6640625" bestFit="1" customWidth="1"/>
    <col min="1100" max="1100" width="17.109375" bestFit="1" customWidth="1"/>
    <col min="1101" max="1101" width="19.88671875" bestFit="1" customWidth="1"/>
    <col min="1102" max="1102" width="12.33203125" bestFit="1" customWidth="1"/>
    <col min="1103" max="1103" width="15.109375" bestFit="1" customWidth="1"/>
    <col min="1104" max="1104" width="11.44140625" bestFit="1" customWidth="1"/>
    <col min="1105" max="1105" width="14.21875" bestFit="1" customWidth="1"/>
    <col min="1106" max="1106" width="13.109375" bestFit="1" customWidth="1"/>
    <col min="1107" max="1107" width="15.88671875" bestFit="1" customWidth="1"/>
    <col min="1108" max="1108" width="13.33203125" bestFit="1" customWidth="1"/>
    <col min="1109" max="1109" width="16.109375" bestFit="1" customWidth="1"/>
    <col min="1110" max="1110" width="9" bestFit="1" customWidth="1"/>
    <col min="1111" max="1111" width="3" bestFit="1" customWidth="1"/>
    <col min="1112" max="1112" width="11.6640625" bestFit="1" customWidth="1"/>
    <col min="1113" max="1113" width="10.77734375" bestFit="1" customWidth="1"/>
  </cols>
  <sheetData>
    <row r="1" spans="1:5">
      <c r="A1" s="21" t="s">
        <v>3</v>
      </c>
      <c r="B1" s="22">
        <v>1</v>
      </c>
    </row>
    <row r="2" spans="1:5">
      <c r="A2" s="21" t="s">
        <v>2</v>
      </c>
      <c r="B2" t="s">
        <v>2795</v>
      </c>
    </row>
    <row r="3" spans="1:5">
      <c r="A3" s="21" t="s">
        <v>21</v>
      </c>
      <c r="B3" t="s">
        <v>2804</v>
      </c>
    </row>
    <row r="4" spans="1:5">
      <c r="A4" s="21" t="s">
        <v>16</v>
      </c>
      <c r="B4" s="22">
        <v>1</v>
      </c>
    </row>
    <row r="5" spans="1:5">
      <c r="A5" s="21" t="s">
        <v>12</v>
      </c>
      <c r="B5" s="22">
        <v>1</v>
      </c>
    </row>
    <row r="6" spans="1:5">
      <c r="A6" s="21" t="s">
        <v>8</v>
      </c>
      <c r="B6" s="22">
        <v>1</v>
      </c>
    </row>
    <row r="8" spans="1:5">
      <c r="A8" s="21" t="s">
        <v>2798</v>
      </c>
    </row>
    <row r="9" spans="1:5">
      <c r="A9" s="21" t="s">
        <v>15</v>
      </c>
      <c r="B9" t="s">
        <v>2797</v>
      </c>
      <c r="D9" s="24" t="s">
        <v>15</v>
      </c>
      <c r="E9" s="24" t="s">
        <v>2797</v>
      </c>
    </row>
    <row r="10" spans="1:5">
      <c r="A10">
        <v>11</v>
      </c>
      <c r="B10" s="23">
        <v>1</v>
      </c>
      <c r="D10" s="7">
        <v>11</v>
      </c>
      <c r="E10" s="23">
        <v>1</v>
      </c>
    </row>
    <row r="11" spans="1:5">
      <c r="A11">
        <v>173</v>
      </c>
      <c r="B11" s="23">
        <v>1</v>
      </c>
      <c r="D11" s="7">
        <v>173</v>
      </c>
      <c r="E11" s="23">
        <v>1</v>
      </c>
    </row>
    <row r="12" spans="1:5">
      <c r="A12">
        <v>357</v>
      </c>
      <c r="B12" s="23">
        <v>1</v>
      </c>
      <c r="D12" s="7">
        <v>357</v>
      </c>
      <c r="E12" s="23">
        <v>1</v>
      </c>
    </row>
    <row r="13" spans="1:5">
      <c r="A13">
        <v>750</v>
      </c>
      <c r="B13" s="23">
        <v>1</v>
      </c>
      <c r="D13" s="7">
        <v>750</v>
      </c>
      <c r="E13" s="23">
        <v>1</v>
      </c>
    </row>
    <row r="14" spans="1:5">
      <c r="A14">
        <v>888</v>
      </c>
      <c r="B14" s="23">
        <v>1</v>
      </c>
      <c r="D14" s="7">
        <v>888</v>
      </c>
      <c r="E14" s="23">
        <v>1</v>
      </c>
    </row>
    <row r="15" spans="1:5">
      <c r="A15">
        <v>1000</v>
      </c>
      <c r="B15" s="23">
        <v>1</v>
      </c>
      <c r="D15" s="7">
        <v>1000</v>
      </c>
      <c r="E15" s="23">
        <v>1</v>
      </c>
    </row>
    <row r="16" spans="1:5">
      <c r="A16">
        <v>1100</v>
      </c>
      <c r="B16" s="23">
        <v>2</v>
      </c>
      <c r="D16" s="7">
        <v>1100</v>
      </c>
      <c r="E16" s="23">
        <v>2</v>
      </c>
    </row>
    <row r="17" spans="1:10">
      <c r="A17">
        <v>1200</v>
      </c>
      <c r="B17" s="23">
        <v>1</v>
      </c>
      <c r="D17" s="7">
        <v>1200</v>
      </c>
      <c r="E17" s="23">
        <v>1</v>
      </c>
    </row>
    <row r="18" spans="1:10">
      <c r="A18">
        <v>1248</v>
      </c>
      <c r="B18" s="23">
        <v>1</v>
      </c>
      <c r="D18" s="7">
        <v>1248</v>
      </c>
      <c r="E18" s="23">
        <v>1</v>
      </c>
    </row>
    <row r="19" spans="1:10">
      <c r="A19">
        <v>1361</v>
      </c>
      <c r="B19" s="23">
        <v>1</v>
      </c>
      <c r="D19" s="7">
        <v>1361</v>
      </c>
      <c r="E19" s="23">
        <v>1</v>
      </c>
    </row>
    <row r="20" spans="1:10">
      <c r="A20">
        <v>1388</v>
      </c>
      <c r="B20" s="23">
        <v>1</v>
      </c>
      <c r="D20" s="7">
        <v>1388</v>
      </c>
      <c r="E20" s="23">
        <v>1</v>
      </c>
    </row>
    <row r="21" spans="1:10">
      <c r="A21">
        <v>1522</v>
      </c>
      <c r="B21" s="23">
        <v>1</v>
      </c>
      <c r="D21" s="7">
        <v>1522</v>
      </c>
      <c r="E21" s="23">
        <v>1</v>
      </c>
    </row>
    <row r="22" spans="1:10">
      <c r="A22">
        <v>1538</v>
      </c>
      <c r="B22" s="23">
        <v>1</v>
      </c>
      <c r="D22" s="7">
        <v>1538</v>
      </c>
      <c r="E22" s="23">
        <v>1</v>
      </c>
    </row>
    <row r="23" spans="1:10">
      <c r="A23">
        <v>2052</v>
      </c>
      <c r="B23" s="23">
        <v>1</v>
      </c>
      <c r="D23" s="7">
        <v>2052</v>
      </c>
      <c r="E23" s="23">
        <v>1</v>
      </c>
    </row>
    <row r="24" spans="1:10">
      <c r="A24">
        <v>2382</v>
      </c>
      <c r="B24" s="23">
        <v>1</v>
      </c>
      <c r="D24" s="7">
        <v>2382</v>
      </c>
      <c r="E24" s="23">
        <v>1</v>
      </c>
    </row>
    <row r="25" spans="1:10">
      <c r="A25">
        <v>2500</v>
      </c>
      <c r="B25" s="23">
        <v>1</v>
      </c>
      <c r="D25" s="7">
        <v>2500</v>
      </c>
      <c r="E25" s="23">
        <v>1</v>
      </c>
    </row>
    <row r="26" spans="1:10">
      <c r="A26">
        <v>2645</v>
      </c>
      <c r="B26" s="23">
        <v>1</v>
      </c>
      <c r="D26" s="7">
        <v>2645</v>
      </c>
      <c r="E26" s="23">
        <v>1</v>
      </c>
    </row>
    <row r="27" spans="1:10">
      <c r="A27">
        <v>2700</v>
      </c>
      <c r="B27" s="23">
        <v>1</v>
      </c>
      <c r="D27" s="7">
        <v>2700</v>
      </c>
      <c r="E27" s="23">
        <v>1</v>
      </c>
    </row>
    <row r="28" spans="1:10">
      <c r="A28">
        <v>2901</v>
      </c>
      <c r="B28" s="23">
        <v>1</v>
      </c>
      <c r="D28" s="7">
        <v>2901</v>
      </c>
      <c r="E28" s="23">
        <v>1</v>
      </c>
    </row>
    <row r="29" spans="1:10">
      <c r="A29">
        <v>3200</v>
      </c>
      <c r="B29" s="23">
        <v>1</v>
      </c>
      <c r="D29" s="7">
        <v>3200</v>
      </c>
      <c r="E29" s="23">
        <v>1</v>
      </c>
    </row>
    <row r="30" spans="1:10">
      <c r="A30">
        <v>3238</v>
      </c>
      <c r="B30" s="23">
        <v>1</v>
      </c>
      <c r="D30" s="7">
        <v>3238</v>
      </c>
      <c r="E30" s="23">
        <v>1</v>
      </c>
      <c r="I30">
        <f>516-144-75-39</f>
        <v>258</v>
      </c>
    </row>
    <row r="31" spans="1:10">
      <c r="A31">
        <v>3492</v>
      </c>
      <c r="B31" s="23">
        <v>1</v>
      </c>
      <c r="D31" s="7">
        <v>3492</v>
      </c>
      <c r="E31" s="23">
        <v>1</v>
      </c>
    </row>
    <row r="32" spans="1:10">
      <c r="A32">
        <v>3495</v>
      </c>
      <c r="B32" s="23">
        <v>1</v>
      </c>
      <c r="D32" s="7">
        <v>3495</v>
      </c>
      <c r="E32" s="23">
        <v>1</v>
      </c>
      <c r="I32" t="s">
        <v>2807</v>
      </c>
      <c r="J32" s="38">
        <v>1000000</v>
      </c>
    </row>
    <row r="33" spans="1:5">
      <c r="A33">
        <v>3500</v>
      </c>
      <c r="B33" s="23">
        <v>1</v>
      </c>
      <c r="D33" s="7">
        <v>3500</v>
      </c>
      <c r="E33" s="23">
        <v>1</v>
      </c>
    </row>
    <row r="34" spans="1:5">
      <c r="A34">
        <v>3700</v>
      </c>
      <c r="B34" s="23">
        <v>1</v>
      </c>
      <c r="D34" s="7">
        <v>3700</v>
      </c>
      <c r="E34" s="23">
        <v>1</v>
      </c>
    </row>
    <row r="35" spans="1:5">
      <c r="A35">
        <v>3715</v>
      </c>
      <c r="B35" s="23">
        <v>1</v>
      </c>
      <c r="D35" s="7">
        <v>3715</v>
      </c>
      <c r="E35" s="23">
        <v>1</v>
      </c>
    </row>
    <row r="36" spans="1:5">
      <c r="A36">
        <v>3897</v>
      </c>
      <c r="B36" s="23">
        <v>1</v>
      </c>
      <c r="D36" s="7">
        <v>3897</v>
      </c>
      <c r="E36" s="23">
        <v>1</v>
      </c>
    </row>
    <row r="37" spans="1:5">
      <c r="A37">
        <v>3985</v>
      </c>
      <c r="B37" s="23">
        <v>1</v>
      </c>
      <c r="D37" s="7">
        <v>3985</v>
      </c>
      <c r="E37" s="23">
        <v>1</v>
      </c>
    </row>
    <row r="38" spans="1:5">
      <c r="A38">
        <v>4439</v>
      </c>
      <c r="B38" s="23">
        <v>1</v>
      </c>
      <c r="D38" s="7">
        <v>4439</v>
      </c>
      <c r="E38" s="23">
        <v>1</v>
      </c>
    </row>
    <row r="39" spans="1:5">
      <c r="A39">
        <v>4500</v>
      </c>
      <c r="B39" s="23">
        <v>1</v>
      </c>
      <c r="D39" s="7">
        <v>4500</v>
      </c>
      <c r="E39" s="23">
        <v>1</v>
      </c>
    </row>
    <row r="40" spans="1:5">
      <c r="A40">
        <v>4697</v>
      </c>
      <c r="B40" s="23">
        <v>1</v>
      </c>
      <c r="D40" s="7">
        <v>4697</v>
      </c>
      <c r="E40" s="23">
        <v>1</v>
      </c>
    </row>
    <row r="41" spans="1:5">
      <c r="A41">
        <v>5300</v>
      </c>
      <c r="B41" s="23">
        <v>1</v>
      </c>
      <c r="D41" s="7">
        <v>5300</v>
      </c>
      <c r="E41" s="23">
        <v>1</v>
      </c>
    </row>
    <row r="42" spans="1:5">
      <c r="A42">
        <v>5500</v>
      </c>
      <c r="B42" s="23">
        <v>1</v>
      </c>
      <c r="D42" s="7">
        <v>5500</v>
      </c>
      <c r="E42" s="23">
        <v>1</v>
      </c>
    </row>
    <row r="43" spans="1:5">
      <c r="A43">
        <v>5600</v>
      </c>
      <c r="B43" s="23">
        <v>1</v>
      </c>
      <c r="D43" s="7">
        <v>5600</v>
      </c>
      <c r="E43" s="23">
        <v>1</v>
      </c>
    </row>
    <row r="44" spans="1:5">
      <c r="A44">
        <v>5800</v>
      </c>
      <c r="B44" s="23">
        <v>1</v>
      </c>
      <c r="D44" s="7">
        <v>5800</v>
      </c>
      <c r="E44" s="23">
        <v>1</v>
      </c>
    </row>
    <row r="45" spans="1:5">
      <c r="A45">
        <v>6000</v>
      </c>
      <c r="B45" s="23">
        <v>1</v>
      </c>
      <c r="D45" s="7">
        <v>6000</v>
      </c>
      <c r="E45" s="23">
        <v>1</v>
      </c>
    </row>
    <row r="46" spans="1:5">
      <c r="A46">
        <v>6320</v>
      </c>
      <c r="B46" s="23">
        <v>1</v>
      </c>
      <c r="D46" s="7">
        <v>6320</v>
      </c>
      <c r="E46" s="23">
        <v>1</v>
      </c>
    </row>
    <row r="47" spans="1:5">
      <c r="A47">
        <v>6500</v>
      </c>
      <c r="B47" s="23">
        <v>1</v>
      </c>
      <c r="D47" s="7">
        <v>6500</v>
      </c>
      <c r="E47" s="23">
        <v>1</v>
      </c>
    </row>
    <row r="48" spans="1:5">
      <c r="A48">
        <v>6769</v>
      </c>
      <c r="B48" s="23">
        <v>1</v>
      </c>
      <c r="D48" s="7">
        <v>6769</v>
      </c>
      <c r="E48" s="23">
        <v>1</v>
      </c>
    </row>
    <row r="49" spans="1:5">
      <c r="A49">
        <v>7000</v>
      </c>
      <c r="B49" s="23">
        <v>1</v>
      </c>
      <c r="D49" s="7">
        <v>7000</v>
      </c>
      <c r="E49" s="23">
        <v>1</v>
      </c>
    </row>
    <row r="50" spans="1:5">
      <c r="A50">
        <v>7690</v>
      </c>
      <c r="B50" s="23">
        <v>1</v>
      </c>
      <c r="D50" s="7">
        <v>7690</v>
      </c>
      <c r="E50" s="23">
        <v>1</v>
      </c>
    </row>
    <row r="51" spans="1:5">
      <c r="A51">
        <v>7921</v>
      </c>
      <c r="B51" s="23">
        <v>1</v>
      </c>
      <c r="D51" s="7">
        <v>7921</v>
      </c>
      <c r="E51" s="23">
        <v>1</v>
      </c>
    </row>
    <row r="52" spans="1:5">
      <c r="A52">
        <v>8600</v>
      </c>
      <c r="B52" s="23">
        <v>1</v>
      </c>
      <c r="D52" s="7">
        <v>8600</v>
      </c>
      <c r="E52" s="23">
        <v>1</v>
      </c>
    </row>
    <row r="53" spans="1:5">
      <c r="A53">
        <v>8818</v>
      </c>
      <c r="B53" s="23">
        <v>1</v>
      </c>
      <c r="D53" s="7">
        <v>8818</v>
      </c>
      <c r="E53" s="23">
        <v>1</v>
      </c>
    </row>
    <row r="54" spans="1:5">
      <c r="A54">
        <v>9000</v>
      </c>
      <c r="B54" s="23">
        <v>1</v>
      </c>
      <c r="D54" s="7">
        <v>9000</v>
      </c>
      <c r="E54" s="23">
        <v>1</v>
      </c>
    </row>
    <row r="55" spans="1:5">
      <c r="A55">
        <v>9209</v>
      </c>
      <c r="B55" s="23">
        <v>1</v>
      </c>
      <c r="D55" s="7">
        <v>9209</v>
      </c>
      <c r="E55" s="23">
        <v>1</v>
      </c>
    </row>
    <row r="56" spans="1:5">
      <c r="A56">
        <v>10943</v>
      </c>
      <c r="B56" s="23">
        <v>1</v>
      </c>
      <c r="D56" s="7">
        <v>10943</v>
      </c>
      <c r="E56" s="23">
        <v>1</v>
      </c>
    </row>
    <row r="57" spans="1:5">
      <c r="A57">
        <v>11000</v>
      </c>
      <c r="B57" s="23">
        <v>1</v>
      </c>
      <c r="D57" s="7">
        <v>11000</v>
      </c>
      <c r="E57" s="23">
        <v>1</v>
      </c>
    </row>
    <row r="58" spans="1:5">
      <c r="A58">
        <v>11016</v>
      </c>
      <c r="B58" s="23">
        <v>1</v>
      </c>
      <c r="D58" s="7">
        <v>11016</v>
      </c>
      <c r="E58" s="23">
        <v>1</v>
      </c>
    </row>
    <row r="59" spans="1:5">
      <c r="A59">
        <v>11400</v>
      </c>
      <c r="B59" s="23">
        <v>1</v>
      </c>
      <c r="D59" s="7">
        <v>11400</v>
      </c>
      <c r="E59" s="23">
        <v>1</v>
      </c>
    </row>
    <row r="60" spans="1:5">
      <c r="A60">
        <v>12000</v>
      </c>
      <c r="B60" s="23">
        <v>2</v>
      </c>
      <c r="D60" s="7">
        <v>12000</v>
      </c>
      <c r="E60" s="23">
        <v>2</v>
      </c>
    </row>
    <row r="61" spans="1:5">
      <c r="A61">
        <v>12222</v>
      </c>
      <c r="B61" s="23">
        <v>1</v>
      </c>
      <c r="D61" s="7">
        <v>12222</v>
      </c>
      <c r="E61" s="23">
        <v>1</v>
      </c>
    </row>
    <row r="62" spans="1:5">
      <c r="A62">
        <v>12309</v>
      </c>
      <c r="B62" s="23">
        <v>1</v>
      </c>
      <c r="D62" s="7">
        <v>12309</v>
      </c>
      <c r="E62" s="23">
        <v>1</v>
      </c>
    </row>
    <row r="63" spans="1:5">
      <c r="A63">
        <v>13007</v>
      </c>
      <c r="B63" s="23">
        <v>1</v>
      </c>
      <c r="D63" s="7">
        <v>13007</v>
      </c>
      <c r="E63" s="23">
        <v>1</v>
      </c>
    </row>
    <row r="64" spans="1:5">
      <c r="A64">
        <v>13654</v>
      </c>
      <c r="B64" s="23">
        <v>1</v>
      </c>
      <c r="D64" s="7">
        <v>13654</v>
      </c>
      <c r="E64" s="23">
        <v>1</v>
      </c>
    </row>
    <row r="65" spans="1:5">
      <c r="A65">
        <v>13795</v>
      </c>
      <c r="B65" s="23">
        <v>1</v>
      </c>
      <c r="D65" s="7">
        <v>13795</v>
      </c>
      <c r="E65" s="23">
        <v>1</v>
      </c>
    </row>
    <row r="66" spans="1:5">
      <c r="A66">
        <v>14000</v>
      </c>
      <c r="B66" s="23">
        <v>1</v>
      </c>
      <c r="D66" s="7">
        <v>14000</v>
      </c>
      <c r="E66" s="23">
        <v>1</v>
      </c>
    </row>
    <row r="67" spans="1:5">
      <c r="A67">
        <v>14693</v>
      </c>
      <c r="B67" s="23">
        <v>1</v>
      </c>
      <c r="D67" s="7">
        <v>14693</v>
      </c>
      <c r="E67" s="23">
        <v>1</v>
      </c>
    </row>
    <row r="68" spans="1:5">
      <c r="A68">
        <v>15000</v>
      </c>
      <c r="B68" s="23">
        <v>1</v>
      </c>
      <c r="D68" s="7">
        <v>15000</v>
      </c>
      <c r="E68" s="23">
        <v>1</v>
      </c>
    </row>
    <row r="69" spans="1:5">
      <c r="A69">
        <v>15633</v>
      </c>
      <c r="B69" s="23">
        <v>1</v>
      </c>
      <c r="D69" s="7">
        <v>15633</v>
      </c>
      <c r="E69" s="23">
        <v>1</v>
      </c>
    </row>
    <row r="70" spans="1:5">
      <c r="A70">
        <v>16498</v>
      </c>
      <c r="B70" s="23">
        <v>1</v>
      </c>
      <c r="D70" s="7">
        <v>16498</v>
      </c>
      <c r="E70" s="23">
        <v>1</v>
      </c>
    </row>
    <row r="71" spans="1:5">
      <c r="A71">
        <v>16617</v>
      </c>
      <c r="B71" s="23">
        <v>1</v>
      </c>
      <c r="D71" s="7">
        <v>16617</v>
      </c>
      <c r="E71" s="23">
        <v>1</v>
      </c>
    </row>
    <row r="72" spans="1:5">
      <c r="A72">
        <v>17941</v>
      </c>
      <c r="B72" s="23">
        <v>1</v>
      </c>
      <c r="D72" s="7">
        <v>17941</v>
      </c>
      <c r="E72" s="23">
        <v>1</v>
      </c>
    </row>
    <row r="73" spans="1:5">
      <c r="A73">
        <v>18062</v>
      </c>
      <c r="B73" s="23">
        <v>1</v>
      </c>
      <c r="D73" s="7">
        <v>18062</v>
      </c>
      <c r="E73" s="23">
        <v>1</v>
      </c>
    </row>
    <row r="74" spans="1:5">
      <c r="A74">
        <v>18677</v>
      </c>
      <c r="B74" s="23">
        <v>1</v>
      </c>
      <c r="D74" s="7">
        <v>18677</v>
      </c>
      <c r="E74" s="23">
        <v>1</v>
      </c>
    </row>
    <row r="75" spans="1:5">
      <c r="A75">
        <v>18862</v>
      </c>
      <c r="B75" s="23">
        <v>1</v>
      </c>
      <c r="D75" s="7">
        <v>18862</v>
      </c>
      <c r="E75" s="23">
        <v>1</v>
      </c>
    </row>
    <row r="76" spans="1:5">
      <c r="A76">
        <v>19000</v>
      </c>
      <c r="B76" s="23">
        <v>2</v>
      </c>
      <c r="D76" s="7">
        <v>19000</v>
      </c>
      <c r="E76" s="23">
        <v>2</v>
      </c>
    </row>
    <row r="77" spans="1:5">
      <c r="A77">
        <v>19176</v>
      </c>
      <c r="B77" s="23">
        <v>1</v>
      </c>
      <c r="D77" s="7">
        <v>19176</v>
      </c>
      <c r="E77" s="23">
        <v>1</v>
      </c>
    </row>
    <row r="78" spans="1:5">
      <c r="A78">
        <v>20827</v>
      </c>
      <c r="B78" s="23">
        <v>1</v>
      </c>
      <c r="D78" s="7">
        <v>20827</v>
      </c>
      <c r="E78" s="23">
        <v>1</v>
      </c>
    </row>
    <row r="79" spans="1:5">
      <c r="A79">
        <v>20952</v>
      </c>
      <c r="B79" s="23">
        <v>1</v>
      </c>
      <c r="D79" s="7">
        <v>20952</v>
      </c>
      <c r="E79" s="23">
        <v>1</v>
      </c>
    </row>
    <row r="80" spans="1:5">
      <c r="A80">
        <v>21367</v>
      </c>
      <c r="B80" s="23">
        <v>1</v>
      </c>
      <c r="D80" s="7">
        <v>21367</v>
      </c>
      <c r="E80" s="23">
        <v>1</v>
      </c>
    </row>
    <row r="81" spans="1:5">
      <c r="A81">
        <v>21824</v>
      </c>
      <c r="B81" s="23">
        <v>1</v>
      </c>
      <c r="D81" s="7">
        <v>21824</v>
      </c>
      <c r="E81" s="23">
        <v>1</v>
      </c>
    </row>
    <row r="82" spans="1:5">
      <c r="A82">
        <v>22000</v>
      </c>
      <c r="B82" s="23">
        <v>1</v>
      </c>
      <c r="D82" s="7">
        <v>22000</v>
      </c>
      <c r="E82" s="23">
        <v>1</v>
      </c>
    </row>
    <row r="83" spans="1:5">
      <c r="A83">
        <v>23606</v>
      </c>
      <c r="B83" s="23">
        <v>1</v>
      </c>
      <c r="D83" s="7">
        <v>23606</v>
      </c>
      <c r="E83" s="23">
        <v>1</v>
      </c>
    </row>
    <row r="84" spans="1:5">
      <c r="A84">
        <v>23866</v>
      </c>
      <c r="B84" s="23">
        <v>1</v>
      </c>
      <c r="D84" s="7">
        <v>23866</v>
      </c>
      <c r="E84" s="23">
        <v>1</v>
      </c>
    </row>
    <row r="85" spans="1:5">
      <c r="A85">
        <v>24802</v>
      </c>
      <c r="B85" s="23">
        <v>1</v>
      </c>
      <c r="D85" s="7">
        <v>24802</v>
      </c>
      <c r="E85" s="23">
        <v>1</v>
      </c>
    </row>
    <row r="86" spans="1:5">
      <c r="A86">
        <v>25765</v>
      </c>
      <c r="B86" s="23">
        <v>1</v>
      </c>
      <c r="D86" s="7">
        <v>25765</v>
      </c>
      <c r="E86" s="23">
        <v>1</v>
      </c>
    </row>
    <row r="87" spans="1:5">
      <c r="A87">
        <v>26000</v>
      </c>
      <c r="B87" s="23">
        <v>1</v>
      </c>
      <c r="D87" s="7">
        <v>26000</v>
      </c>
      <c r="E87" s="23">
        <v>1</v>
      </c>
    </row>
    <row r="88" spans="1:5">
      <c r="A88">
        <v>26968</v>
      </c>
      <c r="B88" s="23">
        <v>1</v>
      </c>
      <c r="D88" s="7">
        <v>26968</v>
      </c>
      <c r="E88" s="23">
        <v>1</v>
      </c>
    </row>
    <row r="89" spans="1:5">
      <c r="A89">
        <v>28008</v>
      </c>
      <c r="B89" s="23">
        <v>1</v>
      </c>
      <c r="D89" s="7">
        <v>28008</v>
      </c>
      <c r="E89" s="23">
        <v>1</v>
      </c>
    </row>
    <row r="90" spans="1:5">
      <c r="A90">
        <v>28009</v>
      </c>
      <c r="B90" s="23">
        <v>1</v>
      </c>
      <c r="D90" s="7">
        <v>28009</v>
      </c>
      <c r="E90" s="23">
        <v>1</v>
      </c>
    </row>
    <row r="91" spans="1:5">
      <c r="A91">
        <v>28496</v>
      </c>
      <c r="B91" s="23">
        <v>1</v>
      </c>
      <c r="D91" s="7">
        <v>28496</v>
      </c>
      <c r="E91" s="23">
        <v>1</v>
      </c>
    </row>
    <row r="92" spans="1:5">
      <c r="A92">
        <v>28706</v>
      </c>
      <c r="B92" s="23">
        <v>1</v>
      </c>
      <c r="D92" s="7">
        <v>28706</v>
      </c>
      <c r="E92" s="23">
        <v>1</v>
      </c>
    </row>
    <row r="93" spans="1:5">
      <c r="A93">
        <v>29000</v>
      </c>
      <c r="B93" s="23">
        <v>1</v>
      </c>
      <c r="D93" s="7">
        <v>29000</v>
      </c>
      <c r="E93" s="23">
        <v>1</v>
      </c>
    </row>
    <row r="94" spans="1:5">
      <c r="A94">
        <v>29384</v>
      </c>
      <c r="B94" s="23">
        <v>1</v>
      </c>
      <c r="D94" s="7">
        <v>29384</v>
      </c>
      <c r="E94" s="23">
        <v>1</v>
      </c>
    </row>
    <row r="95" spans="1:5">
      <c r="A95">
        <v>29423</v>
      </c>
      <c r="B95" s="23">
        <v>1</v>
      </c>
      <c r="D95" s="7">
        <v>29423</v>
      </c>
      <c r="E95" s="23">
        <v>1</v>
      </c>
    </row>
    <row r="96" spans="1:5">
      <c r="A96">
        <v>29429</v>
      </c>
      <c r="B96" s="23">
        <v>1</v>
      </c>
      <c r="D96" s="7">
        <v>29429</v>
      </c>
      <c r="E96" s="23">
        <v>1</v>
      </c>
    </row>
    <row r="97" spans="1:5">
      <c r="A97">
        <v>30000</v>
      </c>
      <c r="B97" s="23">
        <v>1</v>
      </c>
      <c r="D97" s="7">
        <v>30000</v>
      </c>
      <c r="E97" s="23">
        <v>1</v>
      </c>
    </row>
    <row r="98" spans="1:5">
      <c r="A98">
        <v>31000</v>
      </c>
      <c r="B98" s="23">
        <v>2</v>
      </c>
      <c r="D98" s="7">
        <v>31000</v>
      </c>
      <c r="E98" s="23">
        <v>2</v>
      </c>
    </row>
    <row r="99" spans="1:5">
      <c r="A99">
        <v>31053</v>
      </c>
      <c r="B99" s="23">
        <v>1</v>
      </c>
      <c r="D99" s="7">
        <v>31053</v>
      </c>
      <c r="E99" s="23">
        <v>1</v>
      </c>
    </row>
    <row r="100" spans="1:5">
      <c r="A100">
        <v>31486</v>
      </c>
      <c r="B100" s="23">
        <v>1</v>
      </c>
      <c r="D100" s="7">
        <v>31486</v>
      </c>
      <c r="E100" s="23">
        <v>1</v>
      </c>
    </row>
    <row r="101" spans="1:5">
      <c r="A101">
        <v>32220</v>
      </c>
      <c r="B101" s="23">
        <v>1</v>
      </c>
      <c r="D101" s="7">
        <v>32220</v>
      </c>
      <c r="E101" s="23">
        <v>1</v>
      </c>
    </row>
    <row r="102" spans="1:5">
      <c r="A102">
        <v>33000</v>
      </c>
      <c r="B102" s="23">
        <v>1</v>
      </c>
      <c r="D102" s="7">
        <v>33000</v>
      </c>
      <c r="E102" s="23">
        <v>1</v>
      </c>
    </row>
    <row r="103" spans="1:5">
      <c r="A103">
        <v>33940</v>
      </c>
      <c r="B103" s="23">
        <v>1</v>
      </c>
      <c r="D103" s="7">
        <v>33940</v>
      </c>
      <c r="E103" s="23">
        <v>1</v>
      </c>
    </row>
    <row r="104" spans="1:5">
      <c r="A104">
        <v>34250</v>
      </c>
      <c r="B104" s="23">
        <v>1</v>
      </c>
      <c r="D104" s="7">
        <v>34250</v>
      </c>
      <c r="E104" s="23">
        <v>1</v>
      </c>
    </row>
    <row r="105" spans="1:5">
      <c r="A105">
        <v>34542</v>
      </c>
      <c r="B105" s="23">
        <v>1</v>
      </c>
      <c r="D105" s="7">
        <v>34542</v>
      </c>
      <c r="E105" s="23">
        <v>1</v>
      </c>
    </row>
    <row r="106" spans="1:5">
      <c r="A106">
        <v>34950</v>
      </c>
      <c r="B106" s="23">
        <v>1</v>
      </c>
      <c r="D106" s="7">
        <v>34950</v>
      </c>
      <c r="E106" s="23">
        <v>1</v>
      </c>
    </row>
    <row r="107" spans="1:5">
      <c r="A107">
        <v>35518</v>
      </c>
      <c r="B107" s="23">
        <v>1</v>
      </c>
      <c r="D107" s="7">
        <v>35518</v>
      </c>
      <c r="E107" s="23">
        <v>1</v>
      </c>
    </row>
    <row r="108" spans="1:5">
      <c r="A108">
        <v>35616</v>
      </c>
      <c r="B108" s="23">
        <v>1</v>
      </c>
      <c r="D108" s="7">
        <v>35616</v>
      </c>
      <c r="E108" s="23">
        <v>1</v>
      </c>
    </row>
    <row r="109" spans="1:5">
      <c r="A109">
        <v>38000</v>
      </c>
      <c r="B109" s="23">
        <v>1</v>
      </c>
      <c r="D109" s="7">
        <v>38000</v>
      </c>
      <c r="E109" s="23">
        <v>1</v>
      </c>
    </row>
    <row r="110" spans="1:5">
      <c r="A110">
        <v>38509</v>
      </c>
      <c r="B110" s="23">
        <v>1</v>
      </c>
      <c r="D110" s="7">
        <v>38509</v>
      </c>
      <c r="E110" s="23">
        <v>1</v>
      </c>
    </row>
    <row r="111" spans="1:5">
      <c r="A111">
        <v>38510</v>
      </c>
      <c r="B111" s="23">
        <v>1</v>
      </c>
      <c r="D111" s="7">
        <v>38510</v>
      </c>
      <c r="E111" s="23">
        <v>1</v>
      </c>
    </row>
    <row r="112" spans="1:5">
      <c r="A112">
        <v>39000</v>
      </c>
      <c r="B112" s="23">
        <v>1</v>
      </c>
      <c r="D112" s="7">
        <v>39000</v>
      </c>
      <c r="E112" s="23">
        <v>1</v>
      </c>
    </row>
    <row r="113" spans="1:5">
      <c r="A113">
        <v>40000</v>
      </c>
      <c r="B113" s="23">
        <v>1</v>
      </c>
      <c r="D113" s="7">
        <v>40000</v>
      </c>
      <c r="E113" s="23">
        <v>1</v>
      </c>
    </row>
    <row r="114" spans="1:5">
      <c r="A114">
        <v>40676</v>
      </c>
      <c r="B114" s="23">
        <v>1</v>
      </c>
      <c r="D114" s="7">
        <v>40676</v>
      </c>
      <c r="E114" s="23">
        <v>1</v>
      </c>
    </row>
    <row r="115" spans="1:5">
      <c r="A115">
        <v>42677</v>
      </c>
      <c r="B115" s="23">
        <v>1</v>
      </c>
      <c r="D115" s="7">
        <v>42677</v>
      </c>
      <c r="E115" s="23">
        <v>1</v>
      </c>
    </row>
    <row r="116" spans="1:5">
      <c r="A116">
        <v>43000</v>
      </c>
      <c r="B116" s="23">
        <v>1</v>
      </c>
      <c r="D116" s="7">
        <v>43000</v>
      </c>
      <c r="E116" s="23">
        <v>1</v>
      </c>
    </row>
    <row r="117" spans="1:5">
      <c r="A117">
        <v>43178</v>
      </c>
      <c r="B117" s="23">
        <v>1</v>
      </c>
      <c r="D117" s="7">
        <v>43178</v>
      </c>
      <c r="E117" s="23">
        <v>1</v>
      </c>
    </row>
    <row r="118" spans="1:5">
      <c r="A118">
        <v>43944</v>
      </c>
      <c r="B118" s="23">
        <v>1</v>
      </c>
      <c r="D118" s="7">
        <v>43944</v>
      </c>
      <c r="E118" s="23">
        <v>1</v>
      </c>
    </row>
    <row r="119" spans="1:5">
      <c r="A119">
        <v>45033</v>
      </c>
      <c r="B119" s="23">
        <v>1</v>
      </c>
      <c r="D119" s="7">
        <v>45033</v>
      </c>
      <c r="E119" s="23">
        <v>1</v>
      </c>
    </row>
    <row r="120" spans="1:5">
      <c r="A120">
        <v>45720</v>
      </c>
      <c r="B120" s="23">
        <v>1</v>
      </c>
      <c r="D120" s="7">
        <v>45720</v>
      </c>
      <c r="E120" s="23">
        <v>1</v>
      </c>
    </row>
    <row r="121" spans="1:5">
      <c r="A121">
        <v>45864</v>
      </c>
      <c r="B121" s="23">
        <v>1</v>
      </c>
      <c r="D121" s="7">
        <v>45864</v>
      </c>
      <c r="E121" s="23">
        <v>1</v>
      </c>
    </row>
    <row r="122" spans="1:5">
      <c r="A122">
        <v>45998</v>
      </c>
      <c r="B122" s="23">
        <v>1</v>
      </c>
      <c r="D122" s="7">
        <v>45998</v>
      </c>
      <c r="E122" s="23">
        <v>1</v>
      </c>
    </row>
    <row r="123" spans="1:5">
      <c r="A123">
        <v>48412</v>
      </c>
      <c r="B123" s="23">
        <v>1</v>
      </c>
      <c r="D123" s="7">
        <v>48412</v>
      </c>
      <c r="E123" s="23">
        <v>1</v>
      </c>
    </row>
    <row r="124" spans="1:5">
      <c r="A124">
        <v>49111</v>
      </c>
      <c r="B124" s="23">
        <v>1</v>
      </c>
      <c r="D124" s="7">
        <v>49111</v>
      </c>
      <c r="E124" s="23">
        <v>1</v>
      </c>
    </row>
    <row r="125" spans="1:5">
      <c r="A125">
        <v>49775</v>
      </c>
      <c r="B125" s="23">
        <v>1</v>
      </c>
      <c r="D125" s="7">
        <v>49775</v>
      </c>
      <c r="E125" s="23">
        <v>1</v>
      </c>
    </row>
    <row r="126" spans="1:5">
      <c r="A126">
        <v>54605</v>
      </c>
      <c r="B126" s="23">
        <v>1</v>
      </c>
      <c r="D126" s="7">
        <v>54605</v>
      </c>
      <c r="E126" s="23">
        <v>1</v>
      </c>
    </row>
    <row r="127" spans="1:5">
      <c r="A127">
        <v>55000</v>
      </c>
      <c r="B127" s="23">
        <v>1</v>
      </c>
      <c r="D127" s="7">
        <v>55000</v>
      </c>
      <c r="E127" s="23">
        <v>1</v>
      </c>
    </row>
    <row r="128" spans="1:5">
      <c r="A128">
        <v>56311</v>
      </c>
      <c r="B128" s="23">
        <v>1</v>
      </c>
      <c r="D128" s="7">
        <v>56311</v>
      </c>
      <c r="E128" s="23">
        <v>1</v>
      </c>
    </row>
    <row r="129" spans="1:5">
      <c r="A129">
        <v>56516</v>
      </c>
      <c r="B129" s="23">
        <v>1</v>
      </c>
      <c r="D129" s="7">
        <v>56516</v>
      </c>
      <c r="E129" s="23">
        <v>1</v>
      </c>
    </row>
    <row r="130" spans="1:5">
      <c r="A130">
        <v>61172</v>
      </c>
      <c r="B130" s="23">
        <v>1</v>
      </c>
      <c r="D130" s="7">
        <v>61172</v>
      </c>
      <c r="E130" s="23">
        <v>1</v>
      </c>
    </row>
    <row r="131" spans="1:5">
      <c r="A131">
        <v>61232</v>
      </c>
      <c r="B131" s="23">
        <v>1</v>
      </c>
      <c r="D131" s="7">
        <v>61232</v>
      </c>
      <c r="E131" s="23">
        <v>1</v>
      </c>
    </row>
    <row r="132" spans="1:5">
      <c r="A132">
        <v>64756</v>
      </c>
      <c r="B132" s="23">
        <v>1</v>
      </c>
      <c r="D132" s="7">
        <v>64756</v>
      </c>
      <c r="E132" s="23">
        <v>1</v>
      </c>
    </row>
    <row r="133" spans="1:5">
      <c r="A133">
        <v>65000</v>
      </c>
      <c r="B133" s="23">
        <v>1</v>
      </c>
      <c r="D133" s="7">
        <v>65000</v>
      </c>
      <c r="E133" s="23">
        <v>1</v>
      </c>
    </row>
    <row r="134" spans="1:5">
      <c r="A134">
        <v>67061</v>
      </c>
      <c r="B134" s="23">
        <v>1</v>
      </c>
      <c r="D134" s="7">
        <v>67061</v>
      </c>
      <c r="E134" s="23">
        <v>1</v>
      </c>
    </row>
    <row r="135" spans="1:5">
      <c r="A135">
        <v>67735</v>
      </c>
      <c r="B135" s="23">
        <v>1</v>
      </c>
      <c r="D135" s="7">
        <v>67735</v>
      </c>
      <c r="E135" s="23">
        <v>1</v>
      </c>
    </row>
    <row r="136" spans="1:5">
      <c r="A136">
        <v>69621</v>
      </c>
      <c r="B136" s="23">
        <v>1</v>
      </c>
      <c r="D136" s="7">
        <v>69621</v>
      </c>
      <c r="E136" s="23">
        <v>1</v>
      </c>
    </row>
    <row r="137" spans="1:5">
      <c r="A137">
        <v>70000</v>
      </c>
      <c r="B137" s="23">
        <v>1</v>
      </c>
      <c r="D137" s="7">
        <v>70000</v>
      </c>
      <c r="E137" s="23">
        <v>1</v>
      </c>
    </row>
    <row r="138" spans="1:5">
      <c r="A138">
        <v>72000</v>
      </c>
      <c r="B138" s="23">
        <v>1</v>
      </c>
      <c r="D138" s="7">
        <v>72000</v>
      </c>
      <c r="E138" s="23">
        <v>1</v>
      </c>
    </row>
    <row r="139" spans="1:5">
      <c r="A139">
        <v>74027</v>
      </c>
      <c r="B139" s="23">
        <v>1</v>
      </c>
      <c r="D139" s="7">
        <v>74027</v>
      </c>
      <c r="E139" s="23">
        <v>1</v>
      </c>
    </row>
    <row r="140" spans="1:5">
      <c r="A140">
        <v>76306</v>
      </c>
      <c r="B140" s="23">
        <v>1</v>
      </c>
      <c r="D140" s="7">
        <v>76306</v>
      </c>
      <c r="E140" s="23">
        <v>1</v>
      </c>
    </row>
    <row r="141" spans="1:5">
      <c r="A141">
        <v>76789</v>
      </c>
      <c r="B141" s="23">
        <v>1</v>
      </c>
      <c r="D141" s="7">
        <v>76789</v>
      </c>
      <c r="E141" s="23">
        <v>1</v>
      </c>
    </row>
    <row r="142" spans="1:5">
      <c r="A142">
        <v>79818</v>
      </c>
      <c r="B142" s="23">
        <v>1</v>
      </c>
      <c r="D142" s="7">
        <v>79818</v>
      </c>
      <c r="E142" s="23">
        <v>1</v>
      </c>
    </row>
    <row r="143" spans="1:5">
      <c r="A143">
        <v>82000</v>
      </c>
      <c r="B143" s="23">
        <v>1</v>
      </c>
      <c r="D143" s="7">
        <v>82000</v>
      </c>
      <c r="E143" s="23">
        <v>1</v>
      </c>
    </row>
    <row r="144" spans="1:5">
      <c r="A144">
        <v>90049</v>
      </c>
      <c r="B144" s="23">
        <v>1</v>
      </c>
      <c r="D144" s="7">
        <v>90049</v>
      </c>
      <c r="E144" s="23">
        <v>1</v>
      </c>
    </row>
    <row r="145" spans="1:5">
      <c r="A145">
        <v>93179</v>
      </c>
      <c r="B145" s="23">
        <v>1</v>
      </c>
      <c r="D145" s="7">
        <v>93179</v>
      </c>
      <c r="E145" s="23">
        <v>1</v>
      </c>
    </row>
    <row r="146" spans="1:5">
      <c r="A146">
        <v>93373</v>
      </c>
      <c r="B146" s="23">
        <v>1</v>
      </c>
      <c r="D146" s="7">
        <v>93373</v>
      </c>
      <c r="E146" s="23">
        <v>1</v>
      </c>
    </row>
    <row r="147" spans="1:5">
      <c r="A147">
        <v>93643</v>
      </c>
      <c r="B147" s="23">
        <v>1</v>
      </c>
      <c r="D147" s="7">
        <v>93643</v>
      </c>
      <c r="E147" s="23">
        <v>1</v>
      </c>
    </row>
    <row r="148" spans="1:5">
      <c r="A148">
        <v>93651</v>
      </c>
      <c r="B148" s="23">
        <v>1</v>
      </c>
      <c r="D148" s="7">
        <v>93651</v>
      </c>
      <c r="E148" s="23">
        <v>1</v>
      </c>
    </row>
    <row r="149" spans="1:5">
      <c r="A149">
        <v>95000</v>
      </c>
      <c r="B149" s="23">
        <v>1</v>
      </c>
      <c r="D149" s="7">
        <v>95000</v>
      </c>
      <c r="E149" s="23">
        <v>1</v>
      </c>
    </row>
    <row r="150" spans="1:5">
      <c r="A150">
        <v>96000</v>
      </c>
      <c r="B150" s="23">
        <v>1</v>
      </c>
      <c r="D150" s="7">
        <v>96000</v>
      </c>
      <c r="E150" s="23">
        <v>1</v>
      </c>
    </row>
    <row r="151" spans="1:5">
      <c r="A151">
        <v>96119</v>
      </c>
      <c r="B151" s="23">
        <v>1</v>
      </c>
      <c r="D151" s="7">
        <v>96119</v>
      </c>
      <c r="E151" s="23">
        <v>1</v>
      </c>
    </row>
    <row r="152" spans="1:5">
      <c r="A152">
        <v>96728</v>
      </c>
      <c r="B152" s="23">
        <v>1</v>
      </c>
      <c r="D152" s="7">
        <v>96728</v>
      </c>
      <c r="E152" s="23">
        <v>1</v>
      </c>
    </row>
    <row r="153" spans="1:5">
      <c r="A153">
        <v>100000</v>
      </c>
      <c r="B153" s="23">
        <v>1</v>
      </c>
      <c r="D153" s="7">
        <v>100000</v>
      </c>
      <c r="E153" s="23">
        <v>1</v>
      </c>
    </row>
    <row r="154" spans="1:5">
      <c r="A154">
        <v>100386</v>
      </c>
      <c r="B154" s="23">
        <v>1</v>
      </c>
      <c r="D154" s="7">
        <v>100386</v>
      </c>
      <c r="E154" s="23">
        <v>1</v>
      </c>
    </row>
    <row r="155" spans="1:5">
      <c r="A155">
        <v>100426</v>
      </c>
      <c r="B155" s="23">
        <v>1</v>
      </c>
      <c r="D155" s="7">
        <v>100426</v>
      </c>
      <c r="E155" s="23">
        <v>1</v>
      </c>
    </row>
    <row r="156" spans="1:5">
      <c r="A156">
        <v>101568</v>
      </c>
      <c r="B156" s="23">
        <v>1</v>
      </c>
      <c r="D156" s="7">
        <v>101568</v>
      </c>
      <c r="E156" s="23">
        <v>1</v>
      </c>
    </row>
    <row r="157" spans="1:5">
      <c r="A157">
        <v>104552</v>
      </c>
      <c r="B157" s="23">
        <v>1</v>
      </c>
      <c r="D157" s="7">
        <v>104552</v>
      </c>
      <c r="E157" s="23">
        <v>1</v>
      </c>
    </row>
    <row r="158" spans="1:5">
      <c r="A158">
        <v>105550</v>
      </c>
      <c r="B158" s="23">
        <v>1</v>
      </c>
      <c r="D158" s="7">
        <v>105550</v>
      </c>
      <c r="E158" s="23">
        <v>1</v>
      </c>
    </row>
    <row r="159" spans="1:5">
      <c r="A159">
        <v>106000</v>
      </c>
      <c r="B159" s="23">
        <v>1</v>
      </c>
      <c r="D159" s="7">
        <v>106000</v>
      </c>
      <c r="E159" s="23">
        <v>1</v>
      </c>
    </row>
    <row r="160" spans="1:5">
      <c r="A160">
        <v>106271</v>
      </c>
      <c r="B160" s="23">
        <v>1</v>
      </c>
      <c r="D160" s="7">
        <v>106271</v>
      </c>
      <c r="E160" s="23">
        <v>1</v>
      </c>
    </row>
    <row r="161" spans="1:5">
      <c r="A161">
        <v>107592</v>
      </c>
      <c r="B161" s="23">
        <v>1</v>
      </c>
      <c r="D161" s="7">
        <v>107592</v>
      </c>
      <c r="E161" s="23">
        <v>1</v>
      </c>
    </row>
    <row r="162" spans="1:5">
      <c r="A162">
        <v>111050</v>
      </c>
      <c r="B162" s="23">
        <v>1</v>
      </c>
      <c r="D162" s="7">
        <v>111050</v>
      </c>
      <c r="E162" s="23">
        <v>1</v>
      </c>
    </row>
    <row r="163" spans="1:5">
      <c r="A163">
        <v>111708</v>
      </c>
      <c r="B163" s="23">
        <v>1</v>
      </c>
      <c r="D163" s="7">
        <v>111708</v>
      </c>
      <c r="E163" s="23">
        <v>1</v>
      </c>
    </row>
    <row r="164" spans="1:5">
      <c r="A164">
        <v>111855</v>
      </c>
      <c r="B164" s="23">
        <v>1</v>
      </c>
      <c r="D164" s="7">
        <v>111855</v>
      </c>
      <c r="E164" s="23">
        <v>1</v>
      </c>
    </row>
    <row r="165" spans="1:5">
      <c r="A165">
        <v>112000</v>
      </c>
      <c r="B165" s="23">
        <v>1</v>
      </c>
      <c r="D165" s="7">
        <v>112000</v>
      </c>
      <c r="E165" s="23">
        <v>1</v>
      </c>
    </row>
    <row r="166" spans="1:5">
      <c r="A166">
        <v>116049</v>
      </c>
      <c r="B166" s="23">
        <v>1</v>
      </c>
      <c r="D166" s="7">
        <v>116049</v>
      </c>
      <c r="E166" s="23">
        <v>1</v>
      </c>
    </row>
    <row r="167" spans="1:5">
      <c r="A167">
        <v>118999</v>
      </c>
      <c r="B167" s="23">
        <v>1</v>
      </c>
      <c r="D167" s="7">
        <v>118999</v>
      </c>
      <c r="E167" s="23">
        <v>1</v>
      </c>
    </row>
    <row r="168" spans="1:5">
      <c r="A168">
        <v>125000</v>
      </c>
      <c r="B168" s="23">
        <v>1</v>
      </c>
      <c r="D168" s="7">
        <v>125000</v>
      </c>
      <c r="E168" s="23">
        <v>1</v>
      </c>
    </row>
    <row r="169" spans="1:5">
      <c r="A169">
        <v>126368</v>
      </c>
      <c r="B169" s="23">
        <v>1</v>
      </c>
      <c r="D169" s="7">
        <v>126368</v>
      </c>
      <c r="E169" s="23">
        <v>1</v>
      </c>
    </row>
    <row r="170" spans="1:5">
      <c r="A170">
        <v>127000</v>
      </c>
      <c r="B170" s="23">
        <v>1</v>
      </c>
      <c r="D170" s="7">
        <v>127000</v>
      </c>
      <c r="E170" s="23">
        <v>1</v>
      </c>
    </row>
    <row r="171" spans="1:5">
      <c r="A171">
        <v>134318</v>
      </c>
      <c r="B171" s="23">
        <v>1</v>
      </c>
      <c r="D171" s="7">
        <v>134318</v>
      </c>
      <c r="E171" s="23">
        <v>1</v>
      </c>
    </row>
    <row r="172" spans="1:5">
      <c r="A172">
        <v>135430</v>
      </c>
      <c r="B172" s="23">
        <v>1</v>
      </c>
      <c r="D172" s="7">
        <v>135430</v>
      </c>
      <c r="E172" s="23">
        <v>1</v>
      </c>
    </row>
    <row r="173" spans="1:5">
      <c r="A173">
        <v>137000</v>
      </c>
      <c r="B173" s="23">
        <v>1</v>
      </c>
      <c r="D173" s="7">
        <v>137000</v>
      </c>
      <c r="E173" s="23">
        <v>1</v>
      </c>
    </row>
    <row r="174" spans="1:5">
      <c r="A174">
        <v>140000</v>
      </c>
      <c r="B174" s="23">
        <v>1</v>
      </c>
      <c r="D174" s="7">
        <v>140000</v>
      </c>
      <c r="E174" s="23">
        <v>1</v>
      </c>
    </row>
    <row r="175" spans="1:5">
      <c r="A175">
        <v>141000</v>
      </c>
      <c r="B175" s="23">
        <v>1</v>
      </c>
      <c r="D175" s="7">
        <v>141000</v>
      </c>
      <c r="E175" s="23">
        <v>1</v>
      </c>
    </row>
    <row r="176" spans="1:5">
      <c r="A176">
        <v>142373</v>
      </c>
      <c r="B176" s="23">
        <v>1</v>
      </c>
      <c r="D176" s="7">
        <v>142373</v>
      </c>
      <c r="E176" s="23">
        <v>1</v>
      </c>
    </row>
    <row r="177" spans="1:5">
      <c r="A177">
        <v>144865</v>
      </c>
      <c r="B177" s="23">
        <v>1</v>
      </c>
      <c r="D177" s="7">
        <v>144865</v>
      </c>
      <c r="E177" s="23">
        <v>1</v>
      </c>
    </row>
    <row r="178" spans="1:5">
      <c r="A178">
        <v>147000</v>
      </c>
      <c r="B178" s="23">
        <v>1</v>
      </c>
      <c r="D178" s="7">
        <v>147000</v>
      </c>
      <c r="E178" s="23">
        <v>1</v>
      </c>
    </row>
    <row r="179" spans="1:5">
      <c r="A179">
        <v>155000</v>
      </c>
      <c r="B179" s="23">
        <v>1</v>
      </c>
      <c r="D179" s="7">
        <v>155000</v>
      </c>
      <c r="E179" s="23">
        <v>1</v>
      </c>
    </row>
    <row r="180" spans="1:5">
      <c r="A180">
        <v>159404</v>
      </c>
      <c r="B180" s="23">
        <v>1</v>
      </c>
      <c r="D180" s="7">
        <v>159404</v>
      </c>
      <c r="E180" s="23">
        <v>1</v>
      </c>
    </row>
    <row r="181" spans="1:5">
      <c r="A181">
        <v>162574</v>
      </c>
      <c r="B181" s="23">
        <v>1</v>
      </c>
      <c r="D181" s="7">
        <v>162574</v>
      </c>
      <c r="E181" s="23">
        <v>1</v>
      </c>
    </row>
    <row r="182" spans="1:5">
      <c r="A182">
        <v>163000</v>
      </c>
      <c r="B182" s="23">
        <v>1</v>
      </c>
      <c r="D182" s="7">
        <v>163000</v>
      </c>
      <c r="E182" s="23">
        <v>1</v>
      </c>
    </row>
    <row r="183" spans="1:5">
      <c r="A183">
        <v>165319</v>
      </c>
      <c r="B183" s="23">
        <v>1</v>
      </c>
      <c r="D183" s="7">
        <v>165319</v>
      </c>
      <c r="E183" s="23">
        <v>1</v>
      </c>
    </row>
    <row r="184" spans="1:5">
      <c r="A184">
        <v>167512</v>
      </c>
      <c r="B184" s="23">
        <v>1</v>
      </c>
      <c r="D184" s="7">
        <v>167512</v>
      </c>
      <c r="E184" s="23">
        <v>1</v>
      </c>
    </row>
    <row r="185" spans="1:5">
      <c r="A185">
        <v>168795</v>
      </c>
      <c r="B185" s="23">
        <v>1</v>
      </c>
      <c r="D185" s="7">
        <v>168795</v>
      </c>
      <c r="E185" s="23">
        <v>1</v>
      </c>
    </row>
    <row r="186" spans="1:5">
      <c r="A186">
        <v>172175</v>
      </c>
      <c r="B186" s="23">
        <v>1</v>
      </c>
      <c r="D186" s="7">
        <v>172175</v>
      </c>
      <c r="E186" s="23">
        <v>1</v>
      </c>
    </row>
    <row r="187" spans="1:5">
      <c r="A187">
        <v>174995</v>
      </c>
      <c r="B187" s="23">
        <v>1</v>
      </c>
      <c r="D187" s="7">
        <v>174995</v>
      </c>
      <c r="E187" s="23">
        <v>1</v>
      </c>
    </row>
    <row r="188" spans="1:5">
      <c r="A188">
        <v>177409</v>
      </c>
      <c r="B188" s="23">
        <v>1</v>
      </c>
      <c r="D188" s="7">
        <v>177409</v>
      </c>
      <c r="E188" s="23">
        <v>1</v>
      </c>
    </row>
    <row r="189" spans="1:5">
      <c r="A189">
        <v>186161</v>
      </c>
      <c r="B189" s="23">
        <v>1</v>
      </c>
      <c r="D189" s="7">
        <v>186161</v>
      </c>
      <c r="E189" s="23">
        <v>1</v>
      </c>
    </row>
    <row r="190" spans="1:5">
      <c r="A190">
        <v>189541</v>
      </c>
      <c r="B190" s="23">
        <v>1</v>
      </c>
      <c r="D190" s="7">
        <v>189541</v>
      </c>
      <c r="E190" s="23">
        <v>1</v>
      </c>
    </row>
    <row r="191" spans="1:5">
      <c r="A191">
        <v>189763</v>
      </c>
      <c r="B191" s="23">
        <v>1</v>
      </c>
      <c r="D191" s="7">
        <v>189763</v>
      </c>
      <c r="E191" s="23">
        <v>1</v>
      </c>
    </row>
    <row r="192" spans="1:5">
      <c r="A192">
        <v>192092</v>
      </c>
      <c r="B192" s="23">
        <v>1</v>
      </c>
      <c r="D192" s="7">
        <v>192092</v>
      </c>
      <c r="E192" s="23">
        <v>1</v>
      </c>
    </row>
    <row r="193" spans="1:5">
      <c r="A193">
        <v>196000</v>
      </c>
      <c r="B193" s="23">
        <v>1</v>
      </c>
      <c r="D193" s="7">
        <v>196000</v>
      </c>
      <c r="E193" s="23">
        <v>1</v>
      </c>
    </row>
    <row r="194" spans="1:5">
      <c r="A194">
        <v>197000</v>
      </c>
      <c r="B194" s="23">
        <v>1</v>
      </c>
      <c r="D194" s="7">
        <v>197000</v>
      </c>
      <c r="E194" s="23">
        <v>1</v>
      </c>
    </row>
    <row r="195" spans="1:5">
      <c r="A195">
        <v>200656</v>
      </c>
      <c r="B195" s="23">
        <v>1</v>
      </c>
      <c r="D195" s="7">
        <v>200656</v>
      </c>
      <c r="E195" s="23">
        <v>1</v>
      </c>
    </row>
    <row r="196" spans="1:5">
      <c r="A196">
        <v>213000</v>
      </c>
      <c r="B196" s="23">
        <v>1</v>
      </c>
      <c r="D196" s="7">
        <v>213000</v>
      </c>
      <c r="E196" s="23">
        <v>1</v>
      </c>
    </row>
    <row r="197" spans="1:5">
      <c r="A197">
        <v>221000</v>
      </c>
      <c r="B197" s="23">
        <v>1</v>
      </c>
      <c r="D197" s="7">
        <v>221000</v>
      </c>
      <c r="E197" s="23">
        <v>1</v>
      </c>
    </row>
    <row r="198" spans="1:5">
      <c r="A198">
        <v>224000</v>
      </c>
      <c r="B198" s="23">
        <v>1</v>
      </c>
      <c r="D198" s="7">
        <v>224000</v>
      </c>
      <c r="E198" s="23">
        <v>1</v>
      </c>
    </row>
    <row r="199" spans="1:5">
      <c r="A199">
        <v>225701</v>
      </c>
      <c r="B199" s="23">
        <v>1</v>
      </c>
      <c r="D199" s="7">
        <v>225701</v>
      </c>
      <c r="E199" s="23">
        <v>1</v>
      </c>
    </row>
    <row r="200" spans="1:5">
      <c r="A200">
        <v>226018</v>
      </c>
      <c r="B200" s="23">
        <v>1</v>
      </c>
      <c r="D200" s="7">
        <v>226018</v>
      </c>
      <c r="E200" s="23">
        <v>1</v>
      </c>
    </row>
    <row r="201" spans="1:5">
      <c r="A201">
        <v>230000</v>
      </c>
      <c r="B201" s="23">
        <v>1</v>
      </c>
      <c r="D201" s="7">
        <v>230000</v>
      </c>
      <c r="E201" s="23">
        <v>1</v>
      </c>
    </row>
    <row r="202" spans="1:5">
      <c r="A202">
        <v>236209</v>
      </c>
      <c r="B202" s="23">
        <v>1</v>
      </c>
      <c r="D202" s="7">
        <v>236209</v>
      </c>
      <c r="E202" s="23">
        <v>1</v>
      </c>
    </row>
    <row r="203" spans="1:5">
      <c r="A203">
        <v>247476</v>
      </c>
      <c r="B203" s="23">
        <v>1</v>
      </c>
      <c r="D203" s="7">
        <v>247476</v>
      </c>
      <c r="E203" s="23">
        <v>1</v>
      </c>
    </row>
    <row r="204" spans="1:5">
      <c r="A204">
        <v>257618</v>
      </c>
      <c r="B204" s="23">
        <v>1</v>
      </c>
      <c r="D204" s="7">
        <v>257618</v>
      </c>
      <c r="E204" s="23">
        <v>1</v>
      </c>
    </row>
    <row r="205" spans="1:5">
      <c r="A205">
        <v>260000</v>
      </c>
      <c r="B205" s="23">
        <v>1</v>
      </c>
      <c r="D205" s="7">
        <v>260000</v>
      </c>
      <c r="E205" s="23">
        <v>1</v>
      </c>
    </row>
    <row r="206" spans="1:5">
      <c r="A206">
        <v>262663</v>
      </c>
      <c r="B206" s="23">
        <v>1</v>
      </c>
      <c r="D206" s="7">
        <v>262663</v>
      </c>
      <c r="E206" s="23">
        <v>1</v>
      </c>
    </row>
    <row r="207" spans="1:5">
      <c r="A207">
        <v>277233</v>
      </c>
      <c r="B207" s="23">
        <v>1</v>
      </c>
      <c r="D207" s="7">
        <v>277233</v>
      </c>
      <c r="E207" s="23">
        <v>1</v>
      </c>
    </row>
    <row r="208" spans="1:5">
      <c r="A208">
        <v>284036</v>
      </c>
      <c r="B208" s="23">
        <v>1</v>
      </c>
      <c r="D208" s="7">
        <v>284036</v>
      </c>
      <c r="E208" s="23">
        <v>1</v>
      </c>
    </row>
    <row r="209" spans="1:5">
      <c r="A209">
        <v>301091</v>
      </c>
      <c r="B209" s="23">
        <v>1</v>
      </c>
      <c r="D209" s="7">
        <v>301091</v>
      </c>
      <c r="E209" s="23">
        <v>1</v>
      </c>
    </row>
    <row r="210" spans="1:5">
      <c r="A210">
        <v>316710</v>
      </c>
      <c r="B210" s="23">
        <v>1</v>
      </c>
      <c r="D210" s="7">
        <v>316710</v>
      </c>
      <c r="E210" s="23">
        <v>1</v>
      </c>
    </row>
    <row r="211" spans="1:5">
      <c r="A211">
        <v>321348</v>
      </c>
      <c r="B211" s="23">
        <v>1</v>
      </c>
      <c r="D211" s="7">
        <v>321348</v>
      </c>
      <c r="E211" s="23">
        <v>1</v>
      </c>
    </row>
    <row r="212" spans="1:5">
      <c r="A212">
        <v>323664</v>
      </c>
      <c r="B212" s="23">
        <v>1</v>
      </c>
      <c r="D212" s="7">
        <v>323664</v>
      </c>
      <c r="E212" s="23">
        <v>1</v>
      </c>
    </row>
    <row r="213" spans="1:5">
      <c r="A213">
        <v>325865</v>
      </c>
      <c r="B213" s="23">
        <v>1</v>
      </c>
      <c r="D213" s="7">
        <v>325865</v>
      </c>
      <c r="E213" s="23">
        <v>1</v>
      </c>
    </row>
    <row r="214" spans="1:5">
      <c r="A214">
        <v>338900</v>
      </c>
      <c r="B214" s="23">
        <v>1</v>
      </c>
      <c r="D214" s="7">
        <v>338900</v>
      </c>
      <c r="E214" s="23">
        <v>1</v>
      </c>
    </row>
    <row r="215" spans="1:5">
      <c r="A215">
        <v>342145</v>
      </c>
      <c r="B215" s="23">
        <v>1</v>
      </c>
      <c r="D215" s="7">
        <v>342145</v>
      </c>
      <c r="E215" s="23">
        <v>1</v>
      </c>
    </row>
    <row r="216" spans="1:5">
      <c r="A216">
        <v>342283</v>
      </c>
      <c r="B216" s="23">
        <v>1</v>
      </c>
      <c r="D216" s="7">
        <v>342283</v>
      </c>
      <c r="E216" s="23">
        <v>1</v>
      </c>
    </row>
    <row r="217" spans="1:5">
      <c r="A217">
        <v>356374</v>
      </c>
      <c r="B217" s="23">
        <v>1</v>
      </c>
      <c r="D217" s="7">
        <v>356374</v>
      </c>
      <c r="E217" s="23">
        <v>1</v>
      </c>
    </row>
    <row r="218" spans="1:5">
      <c r="A218">
        <v>360430</v>
      </c>
      <c r="B218" s="23">
        <v>1</v>
      </c>
      <c r="D218" s="7">
        <v>360430</v>
      </c>
      <c r="E218" s="23">
        <v>1</v>
      </c>
    </row>
    <row r="219" spans="1:5">
      <c r="A219">
        <v>366158</v>
      </c>
      <c r="B219" s="23">
        <v>1</v>
      </c>
      <c r="D219" s="7">
        <v>366158</v>
      </c>
      <c r="E219" s="23">
        <v>1</v>
      </c>
    </row>
    <row r="220" spans="1:5">
      <c r="A220">
        <v>373000</v>
      </c>
      <c r="B220" s="23">
        <v>1</v>
      </c>
      <c r="D220" s="7">
        <v>373000</v>
      </c>
      <c r="E220" s="23">
        <v>1</v>
      </c>
    </row>
    <row r="221" spans="1:5">
      <c r="A221">
        <v>377932</v>
      </c>
      <c r="B221" s="23">
        <v>1</v>
      </c>
      <c r="D221" s="7">
        <v>377932</v>
      </c>
      <c r="E221" s="23">
        <v>1</v>
      </c>
    </row>
    <row r="222" spans="1:5">
      <c r="A222">
        <v>388447</v>
      </c>
      <c r="B222" s="23">
        <v>1</v>
      </c>
      <c r="D222" s="7">
        <v>388447</v>
      </c>
      <c r="E222" s="23">
        <v>1</v>
      </c>
    </row>
    <row r="223" spans="1:5">
      <c r="A223">
        <v>390410</v>
      </c>
      <c r="B223" s="23">
        <v>1</v>
      </c>
      <c r="D223" s="7">
        <v>390410</v>
      </c>
      <c r="E223" s="23">
        <v>1</v>
      </c>
    </row>
    <row r="224" spans="1:5">
      <c r="A224">
        <v>395068</v>
      </c>
      <c r="B224" s="23">
        <v>1</v>
      </c>
      <c r="D224" s="7">
        <v>395068</v>
      </c>
      <c r="E224" s="23">
        <v>1</v>
      </c>
    </row>
    <row r="225" spans="1:5">
      <c r="A225">
        <v>397000</v>
      </c>
      <c r="B225" s="23">
        <v>1</v>
      </c>
      <c r="D225" s="7">
        <v>397000</v>
      </c>
      <c r="E225" s="23">
        <v>1</v>
      </c>
    </row>
    <row r="226" spans="1:5">
      <c r="A226">
        <v>410817</v>
      </c>
      <c r="B226" s="23">
        <v>1</v>
      </c>
      <c r="D226" s="7">
        <v>410817</v>
      </c>
      <c r="E226" s="23">
        <v>1</v>
      </c>
    </row>
    <row r="227" spans="1:5">
      <c r="A227">
        <v>430000</v>
      </c>
      <c r="B227" s="23">
        <v>1</v>
      </c>
      <c r="D227" s="7">
        <v>430000</v>
      </c>
      <c r="E227" s="23">
        <v>1</v>
      </c>
    </row>
    <row r="228" spans="1:5">
      <c r="A228">
        <v>451617</v>
      </c>
      <c r="B228" s="23">
        <v>1</v>
      </c>
      <c r="D228" s="7">
        <v>451617</v>
      </c>
      <c r="E228" s="23">
        <v>1</v>
      </c>
    </row>
    <row r="229" spans="1:5">
      <c r="A229">
        <v>456448</v>
      </c>
      <c r="B229" s="23">
        <v>1</v>
      </c>
      <c r="D229" s="7">
        <v>456448</v>
      </c>
      <c r="E229" s="23">
        <v>1</v>
      </c>
    </row>
    <row r="230" spans="1:5">
      <c r="A230">
        <v>466000</v>
      </c>
      <c r="B230" s="23">
        <v>1</v>
      </c>
      <c r="D230" s="7">
        <v>466000</v>
      </c>
      <c r="E230" s="23">
        <v>1</v>
      </c>
    </row>
    <row r="231" spans="1:5">
      <c r="A231">
        <v>472123</v>
      </c>
      <c r="B231" s="23">
        <v>1</v>
      </c>
      <c r="D231" s="7">
        <v>472123</v>
      </c>
      <c r="E231" s="23">
        <v>1</v>
      </c>
    </row>
    <row r="232" spans="1:5">
      <c r="A232">
        <v>484346</v>
      </c>
      <c r="B232" s="23">
        <v>1</v>
      </c>
      <c r="D232" s="7">
        <v>484346</v>
      </c>
      <c r="E232" s="23">
        <v>1</v>
      </c>
    </row>
    <row r="233" spans="1:5">
      <c r="A233">
        <v>491000</v>
      </c>
      <c r="B233" s="23">
        <v>1</v>
      </c>
      <c r="D233" s="7">
        <v>491000</v>
      </c>
      <c r="E233" s="23">
        <v>1</v>
      </c>
    </row>
    <row r="234" spans="1:5">
      <c r="A234">
        <v>496408</v>
      </c>
      <c r="B234" s="23">
        <v>1</v>
      </c>
      <c r="D234" s="7">
        <v>496408</v>
      </c>
      <c r="E234" s="23">
        <v>1</v>
      </c>
    </row>
    <row r="235" spans="1:5">
      <c r="A235">
        <v>508823</v>
      </c>
      <c r="B235" s="23">
        <v>1</v>
      </c>
      <c r="D235" s="7">
        <v>508823</v>
      </c>
      <c r="E235" s="23">
        <v>1</v>
      </c>
    </row>
    <row r="236" spans="1:5">
      <c r="A236">
        <v>513387</v>
      </c>
      <c r="B236" s="23">
        <v>1</v>
      </c>
      <c r="D236" s="7">
        <v>513387</v>
      </c>
      <c r="E236" s="23">
        <v>1</v>
      </c>
    </row>
    <row r="237" spans="1:5">
      <c r="A237">
        <v>535000</v>
      </c>
      <c r="B237" s="23">
        <v>1</v>
      </c>
      <c r="D237" s="7">
        <v>535000</v>
      </c>
      <c r="E237" s="23">
        <v>1</v>
      </c>
    </row>
    <row r="238" spans="1:5">
      <c r="A238">
        <v>541000</v>
      </c>
      <c r="B238" s="23">
        <v>1</v>
      </c>
      <c r="D238" s="7">
        <v>541000</v>
      </c>
      <c r="E238" s="23">
        <v>1</v>
      </c>
    </row>
    <row r="239" spans="1:5">
      <c r="A239">
        <v>571000</v>
      </c>
      <c r="B239" s="23">
        <v>1</v>
      </c>
      <c r="D239" s="7">
        <v>571000</v>
      </c>
      <c r="E239" s="23">
        <v>1</v>
      </c>
    </row>
    <row r="240" spans="1:5">
      <c r="A240">
        <v>588436</v>
      </c>
      <c r="B240" s="23">
        <v>1</v>
      </c>
      <c r="D240" s="7">
        <v>588436</v>
      </c>
      <c r="E240" s="23">
        <v>1</v>
      </c>
    </row>
    <row r="241" spans="1:5">
      <c r="A241">
        <v>588449</v>
      </c>
      <c r="B241" s="23">
        <v>1</v>
      </c>
      <c r="D241" s="7">
        <v>588449</v>
      </c>
      <c r="E241" s="23">
        <v>1</v>
      </c>
    </row>
    <row r="242" spans="1:5">
      <c r="A242">
        <v>589362</v>
      </c>
      <c r="B242" s="23">
        <v>1</v>
      </c>
      <c r="D242" s="7">
        <v>589362</v>
      </c>
      <c r="E242" s="23">
        <v>1</v>
      </c>
    </row>
    <row r="243" spans="1:5">
      <c r="A243">
        <v>594151</v>
      </c>
      <c r="B243" s="23">
        <v>2</v>
      </c>
      <c r="D243" s="7">
        <v>594151</v>
      </c>
      <c r="E243" s="23">
        <v>2</v>
      </c>
    </row>
    <row r="244" spans="1:5">
      <c r="A244">
        <v>625000</v>
      </c>
      <c r="B244" s="23">
        <v>1</v>
      </c>
      <c r="D244" s="7">
        <v>625000</v>
      </c>
      <c r="E244" s="23">
        <v>1</v>
      </c>
    </row>
    <row r="245" spans="1:5">
      <c r="A245">
        <v>665000</v>
      </c>
      <c r="B245" s="23">
        <v>1</v>
      </c>
      <c r="D245" s="7">
        <v>665000</v>
      </c>
      <c r="E245" s="23">
        <v>1</v>
      </c>
    </row>
    <row r="246" spans="1:5">
      <c r="A246">
        <v>668000</v>
      </c>
      <c r="B246" s="23">
        <v>1</v>
      </c>
      <c r="D246" s="7">
        <v>668000</v>
      </c>
      <c r="E246" s="23">
        <v>1</v>
      </c>
    </row>
    <row r="247" spans="1:5">
      <c r="A247">
        <v>668451</v>
      </c>
      <c r="B247" s="23">
        <v>1</v>
      </c>
      <c r="D247" s="7">
        <v>668451</v>
      </c>
      <c r="E247" s="23">
        <v>1</v>
      </c>
    </row>
    <row r="248" spans="1:5">
      <c r="A248">
        <v>674212</v>
      </c>
      <c r="B248" s="23">
        <v>1</v>
      </c>
      <c r="D248" s="7">
        <v>674212</v>
      </c>
      <c r="E248" s="23">
        <v>1</v>
      </c>
    </row>
    <row r="249" spans="1:5">
      <c r="A249">
        <v>689067</v>
      </c>
      <c r="B249" s="23">
        <v>1</v>
      </c>
      <c r="D249" s="7">
        <v>689067</v>
      </c>
      <c r="E249" s="23">
        <v>1</v>
      </c>
    </row>
    <row r="250" spans="1:5">
      <c r="A250">
        <v>694000</v>
      </c>
      <c r="B250" s="23">
        <v>1</v>
      </c>
      <c r="D250" s="7">
        <v>694000</v>
      </c>
      <c r="E250" s="23">
        <v>1</v>
      </c>
    </row>
    <row r="251" spans="1:5">
      <c r="A251">
        <v>703338</v>
      </c>
      <c r="B251" s="23">
        <v>1</v>
      </c>
      <c r="D251" s="7">
        <v>703338</v>
      </c>
      <c r="E251" s="23">
        <v>1</v>
      </c>
    </row>
    <row r="252" spans="1:5">
      <c r="A252">
        <v>728118</v>
      </c>
      <c r="B252" s="23">
        <v>1</v>
      </c>
      <c r="D252" s="7">
        <v>728118</v>
      </c>
      <c r="E252" s="23">
        <v>1</v>
      </c>
    </row>
    <row r="253" spans="1:5">
      <c r="A253">
        <v>730968</v>
      </c>
      <c r="B253" s="23">
        <v>1</v>
      </c>
      <c r="D253" s="7">
        <v>730968</v>
      </c>
      <c r="E253" s="23">
        <v>1</v>
      </c>
    </row>
    <row r="254" spans="1:5">
      <c r="A254">
        <v>733204</v>
      </c>
      <c r="B254" s="23">
        <v>1</v>
      </c>
      <c r="D254" s="7">
        <v>733204</v>
      </c>
      <c r="E254" s="23">
        <v>1</v>
      </c>
    </row>
    <row r="255" spans="1:5">
      <c r="A255">
        <v>749000</v>
      </c>
      <c r="B255" s="23">
        <v>1</v>
      </c>
      <c r="D255" s="7">
        <v>749000</v>
      </c>
      <c r="E255" s="23">
        <v>1</v>
      </c>
    </row>
    <row r="256" spans="1:5">
      <c r="A256">
        <v>751953</v>
      </c>
      <c r="B256" s="23">
        <v>1</v>
      </c>
      <c r="D256" s="7">
        <v>751953</v>
      </c>
      <c r="E256" s="23">
        <v>1</v>
      </c>
    </row>
    <row r="257" spans="1:5">
      <c r="A257">
        <v>752035</v>
      </c>
      <c r="B257" s="23">
        <v>1</v>
      </c>
      <c r="D257" s="7">
        <v>752035</v>
      </c>
      <c r="E257" s="23">
        <v>1</v>
      </c>
    </row>
    <row r="258" spans="1:5">
      <c r="A258">
        <v>754388</v>
      </c>
      <c r="B258" s="23">
        <v>1</v>
      </c>
      <c r="D258" s="7">
        <v>754388</v>
      </c>
      <c r="E258" s="23">
        <v>1</v>
      </c>
    </row>
    <row r="259" spans="1:5">
      <c r="A259">
        <v>766993</v>
      </c>
      <c r="B259" s="23">
        <v>1</v>
      </c>
      <c r="D259" s="7">
        <v>766993</v>
      </c>
      <c r="E259" s="23">
        <v>1</v>
      </c>
    </row>
    <row r="260" spans="1:5">
      <c r="A260">
        <v>767551</v>
      </c>
      <c r="B260" s="23">
        <v>1</v>
      </c>
      <c r="D260" s="7">
        <v>767551</v>
      </c>
      <c r="E260" s="23">
        <v>1</v>
      </c>
    </row>
    <row r="261" spans="1:5">
      <c r="A261">
        <v>768586</v>
      </c>
      <c r="B261" s="23">
        <v>1</v>
      </c>
      <c r="D261" s="7">
        <v>768586</v>
      </c>
      <c r="E261" s="23">
        <v>1</v>
      </c>
    </row>
    <row r="262" spans="1:5">
      <c r="A262">
        <v>774060</v>
      </c>
      <c r="B262" s="23">
        <v>1</v>
      </c>
      <c r="D262" s="7">
        <v>774060</v>
      </c>
      <c r="E262" s="23">
        <v>1</v>
      </c>
    </row>
    <row r="263" spans="1:5">
      <c r="A263">
        <v>774912</v>
      </c>
      <c r="B263" s="23">
        <v>1</v>
      </c>
      <c r="D263" s="7">
        <v>774912</v>
      </c>
      <c r="E263" s="23">
        <v>1</v>
      </c>
    </row>
    <row r="264" spans="1:5">
      <c r="A264">
        <v>778294</v>
      </c>
      <c r="B264" s="23">
        <v>1</v>
      </c>
      <c r="D264" s="7">
        <v>778294</v>
      </c>
      <c r="E264" s="23">
        <v>1</v>
      </c>
    </row>
    <row r="265" spans="1:5">
      <c r="A265">
        <v>781000</v>
      </c>
      <c r="B265" s="23">
        <v>1</v>
      </c>
      <c r="D265" s="7">
        <v>781000</v>
      </c>
      <c r="E265" s="23">
        <v>1</v>
      </c>
    </row>
    <row r="266" spans="1:5">
      <c r="A266">
        <v>783000</v>
      </c>
      <c r="B266" s="23">
        <v>1</v>
      </c>
      <c r="D266" s="7">
        <v>783000</v>
      </c>
      <c r="E266" s="23">
        <v>1</v>
      </c>
    </row>
    <row r="267" spans="1:5">
      <c r="A267">
        <v>800000</v>
      </c>
      <c r="B267" s="23">
        <v>1</v>
      </c>
      <c r="D267" s="7">
        <v>800000</v>
      </c>
      <c r="E267" s="23">
        <v>1</v>
      </c>
    </row>
    <row r="268" spans="1:5">
      <c r="A268">
        <v>814165</v>
      </c>
      <c r="B268" s="23">
        <v>1</v>
      </c>
      <c r="D268" s="7">
        <v>814165</v>
      </c>
      <c r="E268" s="23">
        <v>1</v>
      </c>
    </row>
    <row r="269" spans="1:5">
      <c r="A269">
        <v>823589</v>
      </c>
      <c r="B269" s="23">
        <v>1</v>
      </c>
      <c r="D269" s="7">
        <v>823589</v>
      </c>
      <c r="E269" s="23">
        <v>1</v>
      </c>
    </row>
    <row r="270" spans="1:5">
      <c r="A270">
        <v>824766</v>
      </c>
      <c r="B270" s="23">
        <v>1</v>
      </c>
      <c r="D270" s="7">
        <v>824766</v>
      </c>
      <c r="E270" s="23">
        <v>1</v>
      </c>
    </row>
    <row r="271" spans="1:5">
      <c r="A271">
        <v>828000</v>
      </c>
      <c r="B271" s="23">
        <v>1</v>
      </c>
      <c r="D271" s="7">
        <v>828000</v>
      </c>
      <c r="E271" s="23">
        <v>1</v>
      </c>
    </row>
    <row r="272" spans="1:5">
      <c r="A272">
        <v>832989</v>
      </c>
      <c r="B272" s="23">
        <v>1</v>
      </c>
      <c r="D272" s="7">
        <v>832989</v>
      </c>
      <c r="E272" s="23">
        <v>1</v>
      </c>
    </row>
    <row r="273" spans="1:5">
      <c r="A273">
        <v>850739</v>
      </c>
      <c r="B273" s="23">
        <v>1</v>
      </c>
      <c r="D273" s="7">
        <v>850739</v>
      </c>
      <c r="E273" s="23">
        <v>1</v>
      </c>
    </row>
    <row r="274" spans="1:5">
      <c r="A274">
        <v>906418</v>
      </c>
      <c r="B274" s="23">
        <v>1</v>
      </c>
      <c r="D274" s="7">
        <v>906418</v>
      </c>
      <c r="E274" s="23">
        <v>1</v>
      </c>
    </row>
    <row r="275" spans="1:5">
      <c r="A275">
        <v>908000</v>
      </c>
      <c r="B275" s="23">
        <v>1</v>
      </c>
      <c r="D275" s="7">
        <v>908000</v>
      </c>
      <c r="E275" s="23">
        <v>1</v>
      </c>
    </row>
    <row r="276" spans="1:5">
      <c r="A276">
        <v>914985</v>
      </c>
      <c r="B276" s="23">
        <v>1</v>
      </c>
      <c r="D276" s="7">
        <v>914985</v>
      </c>
      <c r="E276" s="23">
        <v>1</v>
      </c>
    </row>
    <row r="277" spans="1:5">
      <c r="A277">
        <v>922620</v>
      </c>
      <c r="B277" s="23">
        <v>1</v>
      </c>
      <c r="D277" s="7">
        <v>922620</v>
      </c>
      <c r="E277" s="23">
        <v>1</v>
      </c>
    </row>
    <row r="278" spans="1:5">
      <c r="A278">
        <v>939993</v>
      </c>
      <c r="B278" s="23">
        <v>1</v>
      </c>
      <c r="D278" s="7">
        <v>939993</v>
      </c>
      <c r="E278" s="23">
        <v>1</v>
      </c>
    </row>
    <row r="279" spans="1:5">
      <c r="A279">
        <v>966103</v>
      </c>
      <c r="B279" s="23">
        <v>1</v>
      </c>
      <c r="D279" s="7">
        <v>966103</v>
      </c>
      <c r="E279" s="23">
        <v>1</v>
      </c>
    </row>
    <row r="280" spans="1:5">
      <c r="A280">
        <v>972968</v>
      </c>
      <c r="B280" s="23">
        <v>1</v>
      </c>
      <c r="D280" s="7">
        <v>972968</v>
      </c>
      <c r="E280" s="23">
        <v>1</v>
      </c>
    </row>
    <row r="281" spans="1:5">
      <c r="A281">
        <v>1013468</v>
      </c>
      <c r="B281" s="23">
        <v>1</v>
      </c>
      <c r="D281" s="7">
        <v>1013468</v>
      </c>
      <c r="E281" s="23">
        <v>1</v>
      </c>
    </row>
    <row r="282" spans="1:5">
      <c r="A282">
        <v>1018286</v>
      </c>
      <c r="B282" s="23">
        <v>2</v>
      </c>
      <c r="D282" s="7">
        <v>1018286</v>
      </c>
      <c r="E282" s="23">
        <v>2</v>
      </c>
    </row>
    <row r="283" spans="1:5">
      <c r="A283">
        <v>1051413</v>
      </c>
      <c r="B283" s="23">
        <v>1</v>
      </c>
      <c r="D283" s="7">
        <v>1051413</v>
      </c>
      <c r="E283" s="23">
        <v>1</v>
      </c>
    </row>
    <row r="284" spans="1:5">
      <c r="A284">
        <v>1061575</v>
      </c>
      <c r="B284" s="23">
        <v>1</v>
      </c>
      <c r="D284" s="7">
        <v>1061575</v>
      </c>
      <c r="E284" s="23">
        <v>1</v>
      </c>
    </row>
    <row r="285" spans="1:5">
      <c r="A285">
        <v>1066668</v>
      </c>
      <c r="B285" s="23">
        <v>1</v>
      </c>
      <c r="D285" s="7">
        <v>1066668</v>
      </c>
      <c r="E285" s="23">
        <v>1</v>
      </c>
    </row>
    <row r="286" spans="1:5">
      <c r="A286">
        <v>1070249</v>
      </c>
      <c r="B286" s="23">
        <v>1</v>
      </c>
      <c r="D286" s="7">
        <v>1070249</v>
      </c>
      <c r="E286" s="23">
        <v>1</v>
      </c>
    </row>
    <row r="287" spans="1:5">
      <c r="A287">
        <v>1078135</v>
      </c>
      <c r="B287" s="23">
        <v>1</v>
      </c>
      <c r="D287" s="7">
        <v>1078135</v>
      </c>
      <c r="E287" s="23">
        <v>1</v>
      </c>
    </row>
    <row r="288" spans="1:5">
      <c r="A288">
        <v>1078211</v>
      </c>
      <c r="B288" s="23">
        <v>1</v>
      </c>
      <c r="D288" s="7">
        <v>1078211</v>
      </c>
      <c r="E288" s="23">
        <v>1</v>
      </c>
    </row>
    <row r="289" spans="1:5">
      <c r="A289">
        <v>1084183</v>
      </c>
      <c r="B289" s="23">
        <v>1</v>
      </c>
      <c r="D289" s="7">
        <v>1084183</v>
      </c>
      <c r="E289" s="23">
        <v>1</v>
      </c>
    </row>
    <row r="290" spans="1:5">
      <c r="A290">
        <v>1087959</v>
      </c>
      <c r="B290" s="23">
        <v>1</v>
      </c>
      <c r="D290" s="7">
        <v>1087959</v>
      </c>
      <c r="E290" s="23">
        <v>1</v>
      </c>
    </row>
    <row r="291" spans="1:5">
      <c r="A291">
        <v>1100000</v>
      </c>
      <c r="B291" s="23">
        <v>1</v>
      </c>
      <c r="D291" s="7">
        <v>1100000</v>
      </c>
      <c r="E291" s="23">
        <v>1</v>
      </c>
    </row>
    <row r="292" spans="1:5">
      <c r="A292">
        <v>1115073</v>
      </c>
      <c r="B292" s="23">
        <v>1</v>
      </c>
      <c r="D292" s="7">
        <v>1115073</v>
      </c>
      <c r="E292" s="23">
        <v>1</v>
      </c>
    </row>
    <row r="293" spans="1:5">
      <c r="A293">
        <v>1117907</v>
      </c>
      <c r="B293" s="23">
        <v>1</v>
      </c>
      <c r="D293" s="7">
        <v>1117907</v>
      </c>
      <c r="E293" s="23">
        <v>1</v>
      </c>
    </row>
    <row r="294" spans="1:5">
      <c r="A294">
        <v>1121154</v>
      </c>
      <c r="B294" s="23">
        <v>1</v>
      </c>
      <c r="D294" s="7">
        <v>1121154</v>
      </c>
      <c r="E294" s="23">
        <v>1</v>
      </c>
    </row>
    <row r="295" spans="1:5">
      <c r="A295">
        <v>1139551</v>
      </c>
      <c r="B295" s="23">
        <v>1</v>
      </c>
      <c r="D295" s="7">
        <v>1139551</v>
      </c>
      <c r="E295" s="23">
        <v>1</v>
      </c>
    </row>
    <row r="296" spans="1:5">
      <c r="A296">
        <v>1148807</v>
      </c>
      <c r="B296" s="23">
        <v>1</v>
      </c>
      <c r="D296" s="7">
        <v>1148807</v>
      </c>
      <c r="E296" s="23">
        <v>1</v>
      </c>
    </row>
    <row r="297" spans="1:5">
      <c r="A297">
        <v>1163958</v>
      </c>
      <c r="B297" s="23">
        <v>1</v>
      </c>
      <c r="D297" s="7">
        <v>1163958</v>
      </c>
      <c r="E297" s="23">
        <v>1</v>
      </c>
    </row>
    <row r="298" spans="1:5">
      <c r="A298">
        <v>1228472</v>
      </c>
      <c r="B298" s="23">
        <v>1</v>
      </c>
      <c r="D298" s="7">
        <v>1228472</v>
      </c>
      <c r="E298" s="23">
        <v>1</v>
      </c>
    </row>
    <row r="299" spans="1:5">
      <c r="A299">
        <v>1233096</v>
      </c>
      <c r="B299" s="23">
        <v>1</v>
      </c>
      <c r="D299" s="7">
        <v>1233096</v>
      </c>
      <c r="E299" s="23">
        <v>1</v>
      </c>
    </row>
    <row r="300" spans="1:5">
      <c r="A300">
        <v>1244947</v>
      </c>
      <c r="B300" s="23">
        <v>1</v>
      </c>
      <c r="D300" s="7">
        <v>1244947</v>
      </c>
      <c r="E300" s="23">
        <v>1</v>
      </c>
    </row>
    <row r="301" spans="1:5">
      <c r="A301">
        <v>1256854</v>
      </c>
      <c r="B301" s="23">
        <v>1</v>
      </c>
      <c r="D301" s="7">
        <v>1256854</v>
      </c>
      <c r="E301" s="23">
        <v>1</v>
      </c>
    </row>
    <row r="302" spans="1:5">
      <c r="A302">
        <v>1256857</v>
      </c>
      <c r="B302" s="23">
        <v>1</v>
      </c>
      <c r="D302" s="7">
        <v>1256857</v>
      </c>
      <c r="E302" s="23">
        <v>1</v>
      </c>
    </row>
    <row r="303" spans="1:5">
      <c r="A303">
        <v>1258423</v>
      </c>
      <c r="B303" s="23">
        <v>1</v>
      </c>
      <c r="D303" s="7">
        <v>1258423</v>
      </c>
      <c r="E303" s="23">
        <v>1</v>
      </c>
    </row>
    <row r="304" spans="1:5">
      <c r="A304">
        <v>1262588</v>
      </c>
      <c r="B304" s="23">
        <v>1</v>
      </c>
      <c r="D304" s="7">
        <v>1262588</v>
      </c>
      <c r="E304" s="23">
        <v>1</v>
      </c>
    </row>
    <row r="305" spans="1:5">
      <c r="A305">
        <v>1300000</v>
      </c>
      <c r="B305" s="23">
        <v>3</v>
      </c>
      <c r="D305" s="7">
        <v>1300000</v>
      </c>
      <c r="E305" s="23">
        <v>3</v>
      </c>
    </row>
    <row r="306" spans="1:5">
      <c r="A306">
        <v>1307279</v>
      </c>
      <c r="B306" s="23">
        <v>1</v>
      </c>
      <c r="D306" s="7">
        <v>1307279</v>
      </c>
      <c r="E306" s="23">
        <v>1</v>
      </c>
    </row>
    <row r="307" spans="1:5">
      <c r="A307">
        <v>1318368</v>
      </c>
      <c r="B307" s="23">
        <v>1</v>
      </c>
      <c r="D307" s="7">
        <v>1318368</v>
      </c>
      <c r="E307" s="23">
        <v>1</v>
      </c>
    </row>
    <row r="308" spans="1:5">
      <c r="A308">
        <v>1335385</v>
      </c>
      <c r="B308" s="23">
        <v>1</v>
      </c>
      <c r="D308" s="7">
        <v>1335385</v>
      </c>
      <c r="E308" s="23">
        <v>1</v>
      </c>
    </row>
    <row r="309" spans="1:5">
      <c r="A309">
        <v>1343683</v>
      </c>
      <c r="B309" s="23">
        <v>1</v>
      </c>
      <c r="D309" s="7">
        <v>1343683</v>
      </c>
      <c r="E309" s="23">
        <v>1</v>
      </c>
    </row>
    <row r="310" spans="1:5">
      <c r="A310">
        <v>1348474</v>
      </c>
      <c r="B310" s="23">
        <v>2</v>
      </c>
      <c r="D310" s="7">
        <v>1348474</v>
      </c>
      <c r="E310" s="23">
        <v>2</v>
      </c>
    </row>
    <row r="311" spans="1:5">
      <c r="A311">
        <v>1352742</v>
      </c>
      <c r="B311" s="23">
        <v>1</v>
      </c>
      <c r="D311" s="7">
        <v>1352742</v>
      </c>
      <c r="E311" s="23">
        <v>1</v>
      </c>
    </row>
    <row r="312" spans="1:5">
      <c r="A312">
        <v>1362438</v>
      </c>
      <c r="B312" s="23">
        <v>1</v>
      </c>
      <c r="D312" s="7">
        <v>1362438</v>
      </c>
      <c r="E312" s="23">
        <v>1</v>
      </c>
    </row>
    <row r="313" spans="1:5">
      <c r="A313">
        <v>1389073</v>
      </c>
      <c r="B313" s="23">
        <v>1</v>
      </c>
      <c r="D313" s="7">
        <v>1389073</v>
      </c>
      <c r="E313" s="23">
        <v>1</v>
      </c>
    </row>
    <row r="314" spans="1:5">
      <c r="A314">
        <v>1392816</v>
      </c>
      <c r="B314" s="23">
        <v>1</v>
      </c>
      <c r="D314" s="7">
        <v>1392816</v>
      </c>
      <c r="E314" s="23">
        <v>1</v>
      </c>
    </row>
    <row r="315" spans="1:5">
      <c r="A315">
        <v>1395634</v>
      </c>
      <c r="B315" s="23">
        <v>1</v>
      </c>
      <c r="D315" s="7">
        <v>1395634</v>
      </c>
      <c r="E315" s="23">
        <v>1</v>
      </c>
    </row>
    <row r="316" spans="1:5">
      <c r="A316">
        <v>1437050</v>
      </c>
      <c r="B316" s="23">
        <v>1</v>
      </c>
      <c r="D316" s="7">
        <v>1437050</v>
      </c>
      <c r="E316" s="23">
        <v>1</v>
      </c>
    </row>
    <row r="317" spans="1:5">
      <c r="A317">
        <v>1453187</v>
      </c>
      <c r="B317" s="23">
        <v>1</v>
      </c>
      <c r="D317" s="7">
        <v>1453187</v>
      </c>
      <c r="E317" s="23">
        <v>1</v>
      </c>
    </row>
    <row r="318" spans="1:5">
      <c r="A318">
        <v>1453800</v>
      </c>
      <c r="B318" s="23">
        <v>1</v>
      </c>
      <c r="D318" s="7">
        <v>1453800</v>
      </c>
      <c r="E318" s="23">
        <v>1</v>
      </c>
    </row>
    <row r="319" spans="1:5">
      <c r="A319">
        <v>1468745</v>
      </c>
      <c r="B319" s="23">
        <v>1</v>
      </c>
      <c r="D319" s="7">
        <v>1468745</v>
      </c>
      <c r="E319" s="23">
        <v>1</v>
      </c>
    </row>
    <row r="320" spans="1:5">
      <c r="A320">
        <v>1473686</v>
      </c>
      <c r="B320" s="23">
        <v>1</v>
      </c>
      <c r="D320" s="7">
        <v>1473686</v>
      </c>
      <c r="E320" s="23">
        <v>1</v>
      </c>
    </row>
    <row r="321" spans="1:5">
      <c r="A321">
        <v>1493258</v>
      </c>
      <c r="B321" s="23">
        <v>1</v>
      </c>
      <c r="D321" s="7">
        <v>1493258</v>
      </c>
      <c r="E321" s="23">
        <v>1</v>
      </c>
    </row>
    <row r="322" spans="1:5">
      <c r="A322">
        <v>1500000</v>
      </c>
      <c r="B322" s="23">
        <v>2</v>
      </c>
      <c r="D322" s="7">
        <v>1500000</v>
      </c>
      <c r="E322" s="23">
        <v>2</v>
      </c>
    </row>
    <row r="323" spans="1:5">
      <c r="A323">
        <v>1513423</v>
      </c>
      <c r="B323" s="23">
        <v>1</v>
      </c>
      <c r="D323" s="7">
        <v>1513423</v>
      </c>
      <c r="E323" s="23">
        <v>1</v>
      </c>
    </row>
    <row r="324" spans="1:5">
      <c r="A324">
        <v>1531758</v>
      </c>
      <c r="B324" s="23">
        <v>1</v>
      </c>
      <c r="D324" s="7">
        <v>1531758</v>
      </c>
      <c r="E324" s="23">
        <v>1</v>
      </c>
    </row>
    <row r="325" spans="1:5">
      <c r="A325">
        <v>1551315</v>
      </c>
      <c r="B325" s="23">
        <v>1</v>
      </c>
      <c r="D325" s="7">
        <v>1551315</v>
      </c>
      <c r="E325" s="23">
        <v>1</v>
      </c>
    </row>
    <row r="326" spans="1:5">
      <c r="A326">
        <v>1586353</v>
      </c>
      <c r="B326" s="23">
        <v>1</v>
      </c>
      <c r="D326" s="7">
        <v>1586353</v>
      </c>
      <c r="E326" s="23">
        <v>1</v>
      </c>
    </row>
    <row r="327" spans="1:5">
      <c r="A327">
        <v>1619313</v>
      </c>
      <c r="B327" s="23">
        <v>1</v>
      </c>
      <c r="D327" s="7">
        <v>1619313</v>
      </c>
      <c r="E327" s="23">
        <v>1</v>
      </c>
    </row>
    <row r="328" spans="1:5">
      <c r="A328">
        <v>1626411</v>
      </c>
      <c r="B328" s="23">
        <v>1</v>
      </c>
      <c r="D328" s="7">
        <v>1626411</v>
      </c>
      <c r="E328" s="23">
        <v>1</v>
      </c>
    </row>
    <row r="329" spans="1:5">
      <c r="A329">
        <v>1629780</v>
      </c>
      <c r="B329" s="23">
        <v>1</v>
      </c>
      <c r="D329" s="7">
        <v>1629780</v>
      </c>
      <c r="E329" s="23">
        <v>1</v>
      </c>
    </row>
    <row r="330" spans="1:5">
      <c r="A330">
        <v>1668631</v>
      </c>
      <c r="B330" s="23">
        <v>1</v>
      </c>
      <c r="D330" s="7">
        <v>1668631</v>
      </c>
      <c r="E330" s="23">
        <v>1</v>
      </c>
    </row>
    <row r="331" spans="1:5">
      <c r="A331">
        <v>1676018</v>
      </c>
      <c r="B331" s="23">
        <v>1</v>
      </c>
      <c r="D331" s="7">
        <v>1676018</v>
      </c>
      <c r="E331" s="23">
        <v>1</v>
      </c>
    </row>
    <row r="332" spans="1:5">
      <c r="A332">
        <v>1687547</v>
      </c>
      <c r="B332" s="23">
        <v>1</v>
      </c>
      <c r="D332" s="7">
        <v>1687547</v>
      </c>
      <c r="E332" s="23">
        <v>1</v>
      </c>
    </row>
    <row r="333" spans="1:5">
      <c r="A333">
        <v>1710610</v>
      </c>
      <c r="B333" s="23">
        <v>1</v>
      </c>
      <c r="D333" s="7">
        <v>1710610</v>
      </c>
      <c r="E333" s="23">
        <v>1</v>
      </c>
    </row>
    <row r="334" spans="1:5">
      <c r="A334">
        <v>1724679</v>
      </c>
      <c r="B334" s="23">
        <v>1</v>
      </c>
      <c r="D334" s="7">
        <v>1724679</v>
      </c>
      <c r="E334" s="23">
        <v>1</v>
      </c>
    </row>
    <row r="335" spans="1:5">
      <c r="A335">
        <v>1738280</v>
      </c>
      <c r="B335" s="23">
        <v>1</v>
      </c>
      <c r="D335" s="7">
        <v>1738280</v>
      </c>
      <c r="E335" s="23">
        <v>1</v>
      </c>
    </row>
    <row r="336" spans="1:5">
      <c r="A336">
        <v>1773507</v>
      </c>
      <c r="B336" s="23">
        <v>1</v>
      </c>
      <c r="D336" s="7">
        <v>1773507</v>
      </c>
      <c r="E336" s="23">
        <v>1</v>
      </c>
    </row>
    <row r="337" spans="1:5">
      <c r="A337">
        <v>1798635</v>
      </c>
      <c r="B337" s="23">
        <v>1</v>
      </c>
      <c r="D337" s="7">
        <v>1798635</v>
      </c>
      <c r="E337" s="23">
        <v>1</v>
      </c>
    </row>
    <row r="338" spans="1:5">
      <c r="A338">
        <v>1831576</v>
      </c>
      <c r="B338" s="23">
        <v>1</v>
      </c>
      <c r="D338" s="7">
        <v>1831576</v>
      </c>
      <c r="E338" s="23">
        <v>1</v>
      </c>
    </row>
    <row r="339" spans="1:5">
      <c r="A339">
        <v>1848477</v>
      </c>
      <c r="B339" s="23">
        <v>1</v>
      </c>
      <c r="D339" s="7">
        <v>1848477</v>
      </c>
      <c r="E339" s="23">
        <v>1</v>
      </c>
    </row>
    <row r="340" spans="1:5">
      <c r="A340">
        <v>1857484</v>
      </c>
      <c r="B340" s="23">
        <v>1</v>
      </c>
      <c r="D340" s="7">
        <v>1857484</v>
      </c>
      <c r="E340" s="23">
        <v>1</v>
      </c>
    </row>
    <row r="341" spans="1:5">
      <c r="A341">
        <v>1962848</v>
      </c>
      <c r="B341" s="23">
        <v>1</v>
      </c>
      <c r="D341" s="7">
        <v>1962848</v>
      </c>
      <c r="E341" s="23">
        <v>1</v>
      </c>
    </row>
    <row r="342" spans="1:5">
      <c r="A342">
        <v>1985727</v>
      </c>
      <c r="B342" s="23">
        <v>1</v>
      </c>
      <c r="D342" s="7">
        <v>1985727</v>
      </c>
      <c r="E342" s="23">
        <v>1</v>
      </c>
    </row>
    <row r="343" spans="1:5">
      <c r="A343">
        <v>2000000</v>
      </c>
      <c r="B343" s="23">
        <v>3</v>
      </c>
      <c r="D343" s="7">
        <v>2000000</v>
      </c>
      <c r="E343" s="23">
        <v>3</v>
      </c>
    </row>
    <row r="344" spans="1:5">
      <c r="A344">
        <v>2007803</v>
      </c>
      <c r="B344" s="23">
        <v>1</v>
      </c>
      <c r="D344" s="7">
        <v>2007803</v>
      </c>
      <c r="E344" s="23">
        <v>1</v>
      </c>
    </row>
    <row r="345" spans="1:5">
      <c r="A345">
        <v>2010912</v>
      </c>
      <c r="B345" s="23">
        <v>1</v>
      </c>
      <c r="D345" s="7">
        <v>2010912</v>
      </c>
      <c r="E345" s="23">
        <v>1</v>
      </c>
    </row>
    <row r="346" spans="1:5">
      <c r="A346">
        <v>2012759</v>
      </c>
      <c r="B346" s="23">
        <v>1</v>
      </c>
      <c r="D346" s="7">
        <v>2012759</v>
      </c>
      <c r="E346" s="23">
        <v>1</v>
      </c>
    </row>
    <row r="347" spans="1:5">
      <c r="A347">
        <v>2019290</v>
      </c>
      <c r="B347" s="23">
        <v>1</v>
      </c>
      <c r="D347" s="7">
        <v>2019290</v>
      </c>
      <c r="E347" s="23">
        <v>1</v>
      </c>
    </row>
    <row r="348" spans="1:5">
      <c r="A348">
        <v>2037495</v>
      </c>
      <c r="B348" s="23">
        <v>1</v>
      </c>
      <c r="D348" s="7">
        <v>2037495</v>
      </c>
      <c r="E348" s="23">
        <v>1</v>
      </c>
    </row>
    <row r="349" spans="1:5">
      <c r="A349">
        <v>2073761</v>
      </c>
      <c r="B349" s="23">
        <v>1</v>
      </c>
      <c r="D349" s="7">
        <v>2073761</v>
      </c>
      <c r="E349" s="23">
        <v>1</v>
      </c>
    </row>
    <row r="350" spans="1:5">
      <c r="A350">
        <v>2076337</v>
      </c>
      <c r="B350" s="23">
        <v>1</v>
      </c>
      <c r="D350" s="7">
        <v>2076337</v>
      </c>
      <c r="E350" s="23">
        <v>1</v>
      </c>
    </row>
    <row r="351" spans="1:5">
      <c r="A351">
        <v>2076384</v>
      </c>
      <c r="B351" s="23">
        <v>1</v>
      </c>
      <c r="D351" s="7">
        <v>2076384</v>
      </c>
      <c r="E351" s="23">
        <v>1</v>
      </c>
    </row>
    <row r="352" spans="1:5">
      <c r="A352">
        <v>2100000</v>
      </c>
      <c r="B352" s="23">
        <v>1</v>
      </c>
      <c r="D352" s="7">
        <v>2100000</v>
      </c>
      <c r="E352" s="23">
        <v>1</v>
      </c>
    </row>
    <row r="353" spans="1:5">
      <c r="A353">
        <v>2110065</v>
      </c>
      <c r="B353" s="23">
        <v>1</v>
      </c>
      <c r="D353" s="7">
        <v>2110065</v>
      </c>
      <c r="E353" s="23">
        <v>1</v>
      </c>
    </row>
    <row r="354" spans="1:5">
      <c r="A354">
        <v>2242541</v>
      </c>
      <c r="B354" s="23">
        <v>1</v>
      </c>
      <c r="D354" s="7">
        <v>2242541</v>
      </c>
      <c r="E354" s="23">
        <v>1</v>
      </c>
    </row>
    <row r="355" spans="1:5">
      <c r="A355">
        <v>2300000</v>
      </c>
      <c r="B355" s="23">
        <v>1</v>
      </c>
      <c r="D355" s="7">
        <v>2300000</v>
      </c>
      <c r="E355" s="23">
        <v>1</v>
      </c>
    </row>
    <row r="356" spans="1:5">
      <c r="A356">
        <v>2368782</v>
      </c>
      <c r="B356" s="23">
        <v>1</v>
      </c>
      <c r="D356" s="7">
        <v>2368782</v>
      </c>
      <c r="E356" s="23">
        <v>1</v>
      </c>
    </row>
    <row r="357" spans="1:5">
      <c r="A357">
        <v>2368838</v>
      </c>
      <c r="B357" s="23">
        <v>1</v>
      </c>
      <c r="D357" s="7">
        <v>2368838</v>
      </c>
      <c r="E357" s="23">
        <v>1</v>
      </c>
    </row>
    <row r="358" spans="1:5">
      <c r="A358">
        <v>2404850</v>
      </c>
      <c r="B358" s="23">
        <v>1</v>
      </c>
      <c r="D358" s="7">
        <v>2404850</v>
      </c>
      <c r="E358" s="23">
        <v>1</v>
      </c>
    </row>
    <row r="359" spans="1:5">
      <c r="A359">
        <v>2404876</v>
      </c>
      <c r="B359" s="23">
        <v>1</v>
      </c>
      <c r="D359" s="7">
        <v>2404876</v>
      </c>
      <c r="E359" s="23">
        <v>1</v>
      </c>
    </row>
    <row r="360" spans="1:5">
      <c r="A360">
        <v>2500000</v>
      </c>
      <c r="B360" s="23">
        <v>1</v>
      </c>
      <c r="D360" s="7">
        <v>2500000</v>
      </c>
      <c r="E360" s="23">
        <v>1</v>
      </c>
    </row>
    <row r="361" spans="1:5">
      <c r="A361">
        <v>2561464</v>
      </c>
      <c r="B361" s="23">
        <v>1</v>
      </c>
      <c r="D361" s="7">
        <v>2561464</v>
      </c>
      <c r="E361" s="23">
        <v>1</v>
      </c>
    </row>
    <row r="362" spans="1:5">
      <c r="A362">
        <v>2599266</v>
      </c>
      <c r="B362" s="23">
        <v>1</v>
      </c>
      <c r="D362" s="7">
        <v>2599266</v>
      </c>
      <c r="E362" s="23">
        <v>1</v>
      </c>
    </row>
    <row r="363" spans="1:5">
      <c r="A363">
        <v>2681191</v>
      </c>
      <c r="B363" s="23">
        <v>1</v>
      </c>
      <c r="D363" s="7">
        <v>2681191</v>
      </c>
      <c r="E363" s="23">
        <v>1</v>
      </c>
    </row>
    <row r="364" spans="1:5">
      <c r="A364">
        <v>2700000</v>
      </c>
      <c r="B364" s="23">
        <v>1</v>
      </c>
      <c r="D364" s="7">
        <v>2700000</v>
      </c>
      <c r="E364" s="23">
        <v>1</v>
      </c>
    </row>
    <row r="365" spans="1:5">
      <c r="A365">
        <v>2744260</v>
      </c>
      <c r="B365" s="23">
        <v>1</v>
      </c>
      <c r="D365" s="7">
        <v>2744260</v>
      </c>
      <c r="E365" s="23">
        <v>1</v>
      </c>
    </row>
    <row r="366" spans="1:5">
      <c r="A366">
        <v>2744555</v>
      </c>
      <c r="B366" s="23">
        <v>1</v>
      </c>
      <c r="D366" s="7">
        <v>2744555</v>
      </c>
      <c r="E366" s="23">
        <v>1</v>
      </c>
    </row>
    <row r="367" spans="1:5">
      <c r="A367">
        <v>2753871</v>
      </c>
      <c r="B367" s="23">
        <v>1</v>
      </c>
      <c r="D367" s="7">
        <v>2753871</v>
      </c>
      <c r="E367" s="23">
        <v>1</v>
      </c>
    </row>
    <row r="368" spans="1:5">
      <c r="A368">
        <v>2764603</v>
      </c>
      <c r="B368" s="23">
        <v>1</v>
      </c>
      <c r="D368" s="7">
        <v>2764603</v>
      </c>
      <c r="E368" s="23">
        <v>1</v>
      </c>
    </row>
    <row r="369" spans="1:5">
      <c r="A369">
        <v>2896505</v>
      </c>
      <c r="B369" s="23">
        <v>1</v>
      </c>
      <c r="D369" s="7">
        <v>2896505</v>
      </c>
      <c r="E369" s="23">
        <v>1</v>
      </c>
    </row>
    <row r="370" spans="1:5">
      <c r="A370">
        <v>2900000</v>
      </c>
      <c r="B370" s="23">
        <v>1</v>
      </c>
      <c r="D370" s="7">
        <v>2900000</v>
      </c>
      <c r="E370" s="23">
        <v>1</v>
      </c>
    </row>
    <row r="371" spans="1:5">
      <c r="A371">
        <v>2934554</v>
      </c>
      <c r="B371" s="23">
        <v>1</v>
      </c>
      <c r="D371" s="7">
        <v>2934554</v>
      </c>
      <c r="E371" s="23">
        <v>1</v>
      </c>
    </row>
    <row r="372" spans="1:5">
      <c r="A372">
        <v>2934629</v>
      </c>
      <c r="B372" s="23">
        <v>1</v>
      </c>
      <c r="D372" s="7">
        <v>2934629</v>
      </c>
      <c r="E372" s="23">
        <v>1</v>
      </c>
    </row>
    <row r="373" spans="1:5">
      <c r="A373">
        <v>2957583</v>
      </c>
      <c r="B373" s="23">
        <v>1</v>
      </c>
      <c r="D373" s="7">
        <v>2957583</v>
      </c>
      <c r="E373" s="23">
        <v>1</v>
      </c>
    </row>
    <row r="374" spans="1:5">
      <c r="A374">
        <v>2963991</v>
      </c>
      <c r="B374" s="23">
        <v>1</v>
      </c>
      <c r="D374" s="7">
        <v>2963991</v>
      </c>
      <c r="E374" s="23">
        <v>1</v>
      </c>
    </row>
    <row r="375" spans="1:5">
      <c r="A375">
        <v>2981200</v>
      </c>
      <c r="B375" s="23">
        <v>1</v>
      </c>
      <c r="D375" s="7">
        <v>2981200</v>
      </c>
      <c r="E375" s="23">
        <v>1</v>
      </c>
    </row>
    <row r="376" spans="1:5">
      <c r="A376">
        <v>3000000</v>
      </c>
      <c r="B376" s="23">
        <v>1</v>
      </c>
      <c r="D376" s="7">
        <v>3000000</v>
      </c>
      <c r="E376" s="23">
        <v>1</v>
      </c>
    </row>
    <row r="377" spans="1:5">
      <c r="A377">
        <v>3012967</v>
      </c>
      <c r="B377" s="23">
        <v>1</v>
      </c>
      <c r="D377" s="7">
        <v>3012967</v>
      </c>
      <c r="E377" s="23">
        <v>1</v>
      </c>
    </row>
    <row r="378" spans="1:5">
      <c r="A378">
        <v>3100000</v>
      </c>
      <c r="B378" s="23">
        <v>1</v>
      </c>
      <c r="D378" s="7">
        <v>3100000</v>
      </c>
      <c r="E378" s="23">
        <v>1</v>
      </c>
    </row>
    <row r="379" spans="1:5">
      <c r="A379">
        <v>3340661</v>
      </c>
      <c r="B379" s="23">
        <v>1</v>
      </c>
      <c r="D379" s="7">
        <v>3340661</v>
      </c>
      <c r="E379" s="23">
        <v>1</v>
      </c>
    </row>
    <row r="380" spans="1:5">
      <c r="A380">
        <v>3500000</v>
      </c>
      <c r="B380" s="23">
        <v>1</v>
      </c>
      <c r="D380" s="7">
        <v>3500000</v>
      </c>
      <c r="E380" s="23">
        <v>1</v>
      </c>
    </row>
    <row r="381" spans="1:5">
      <c r="A381">
        <v>3535397</v>
      </c>
      <c r="B381" s="23">
        <v>1</v>
      </c>
      <c r="D381" s="7">
        <v>3535397</v>
      </c>
      <c r="E381" s="23">
        <v>1</v>
      </c>
    </row>
    <row r="382" spans="1:5">
      <c r="A382">
        <v>3538547</v>
      </c>
      <c r="B382" s="23">
        <v>1</v>
      </c>
      <c r="D382" s="7">
        <v>3538547</v>
      </c>
      <c r="E382" s="23">
        <v>1</v>
      </c>
    </row>
    <row r="383" spans="1:5">
      <c r="A383">
        <v>3580205</v>
      </c>
      <c r="B383" s="23">
        <v>1</v>
      </c>
      <c r="D383" s="7">
        <v>3580205</v>
      </c>
      <c r="E383" s="23">
        <v>1</v>
      </c>
    </row>
    <row r="384" spans="1:5">
      <c r="A384">
        <v>3600000</v>
      </c>
      <c r="B384" s="23">
        <v>1</v>
      </c>
      <c r="D384" s="7">
        <v>3600000</v>
      </c>
      <c r="E384" s="23">
        <v>1</v>
      </c>
    </row>
    <row r="385" spans="1:5">
      <c r="A385">
        <v>3610787</v>
      </c>
      <c r="B385" s="23">
        <v>1</v>
      </c>
      <c r="D385" s="7">
        <v>3610787</v>
      </c>
      <c r="E385" s="23">
        <v>1</v>
      </c>
    </row>
    <row r="386" spans="1:5">
      <c r="A386">
        <v>3660168</v>
      </c>
      <c r="B386" s="23">
        <v>1</v>
      </c>
      <c r="D386" s="7">
        <v>3660168</v>
      </c>
      <c r="E386" s="23">
        <v>1</v>
      </c>
    </row>
    <row r="387" spans="1:5">
      <c r="A387">
        <v>3695974</v>
      </c>
      <c r="B387" s="23">
        <v>1</v>
      </c>
      <c r="D387" s="7">
        <v>3695974</v>
      </c>
      <c r="E387" s="23">
        <v>1</v>
      </c>
    </row>
    <row r="388" spans="1:5">
      <c r="A388">
        <v>3695989</v>
      </c>
      <c r="B388" s="23">
        <v>1</v>
      </c>
      <c r="D388" s="7">
        <v>3695989</v>
      </c>
      <c r="E388" s="23">
        <v>1</v>
      </c>
    </row>
    <row r="389" spans="1:5">
      <c r="A389">
        <v>3709349</v>
      </c>
      <c r="B389" s="23">
        <v>1</v>
      </c>
      <c r="D389" s="7">
        <v>3709349</v>
      </c>
      <c r="E389" s="23">
        <v>1</v>
      </c>
    </row>
    <row r="390" spans="1:5">
      <c r="A390">
        <v>3720619</v>
      </c>
      <c r="B390" s="23">
        <v>1</v>
      </c>
      <c r="D390" s="7">
        <v>3720619</v>
      </c>
      <c r="E390" s="23">
        <v>1</v>
      </c>
    </row>
    <row r="391" spans="1:5">
      <c r="A391">
        <v>3907148</v>
      </c>
      <c r="B391" s="23">
        <v>1</v>
      </c>
      <c r="D391" s="7">
        <v>3907148</v>
      </c>
      <c r="E391" s="23">
        <v>1</v>
      </c>
    </row>
    <row r="392" spans="1:5">
      <c r="A392">
        <v>3913627</v>
      </c>
      <c r="B392" s="23">
        <v>1</v>
      </c>
      <c r="D392" s="7">
        <v>3913627</v>
      </c>
      <c r="E392" s="23">
        <v>1</v>
      </c>
    </row>
    <row r="393" spans="1:5">
      <c r="A393">
        <v>3935222</v>
      </c>
      <c r="B393" s="23">
        <v>1</v>
      </c>
      <c r="D393" s="7">
        <v>3935222</v>
      </c>
      <c r="E393" s="23">
        <v>1</v>
      </c>
    </row>
    <row r="394" spans="1:5">
      <c r="A394">
        <v>3937035</v>
      </c>
      <c r="B394" s="23">
        <v>1</v>
      </c>
      <c r="D394" s="7">
        <v>3937035</v>
      </c>
      <c r="E394" s="23">
        <v>1</v>
      </c>
    </row>
    <row r="395" spans="1:5">
      <c r="A395">
        <v>3956657</v>
      </c>
      <c r="B395" s="23">
        <v>1</v>
      </c>
      <c r="D395" s="7">
        <v>3956657</v>
      </c>
      <c r="E395" s="23">
        <v>1</v>
      </c>
    </row>
    <row r="396" spans="1:5">
      <c r="A396">
        <v>3993436</v>
      </c>
      <c r="B396" s="23">
        <v>1</v>
      </c>
      <c r="D396" s="7">
        <v>3993436</v>
      </c>
      <c r="E396" s="23">
        <v>1</v>
      </c>
    </row>
    <row r="397" spans="1:5">
      <c r="A397">
        <v>4140037</v>
      </c>
      <c r="B397" s="23">
        <v>1</v>
      </c>
      <c r="D397" s="7">
        <v>4140037</v>
      </c>
      <c r="E397" s="23">
        <v>1</v>
      </c>
    </row>
    <row r="398" spans="1:5">
      <c r="A398">
        <v>4147165</v>
      </c>
      <c r="B398" s="23">
        <v>1</v>
      </c>
      <c r="D398" s="7">
        <v>4147165</v>
      </c>
      <c r="E398" s="23">
        <v>1</v>
      </c>
    </row>
    <row r="399" spans="1:5">
      <c r="A399">
        <v>4185980</v>
      </c>
      <c r="B399" s="23">
        <v>1</v>
      </c>
      <c r="D399" s="7">
        <v>4185980</v>
      </c>
      <c r="E399" s="23">
        <v>1</v>
      </c>
    </row>
    <row r="400" spans="1:5">
      <c r="A400">
        <v>4202386</v>
      </c>
      <c r="B400" s="23">
        <v>1</v>
      </c>
      <c r="D400" s="7">
        <v>4202386</v>
      </c>
      <c r="E400" s="23">
        <v>1</v>
      </c>
    </row>
    <row r="401" spans="1:5">
      <c r="A401">
        <v>4304327</v>
      </c>
      <c r="B401" s="23">
        <v>1</v>
      </c>
      <c r="D401" s="7">
        <v>4304327</v>
      </c>
      <c r="E401" s="23">
        <v>1</v>
      </c>
    </row>
    <row r="402" spans="1:5">
      <c r="A402">
        <v>4356673</v>
      </c>
      <c r="B402" s="23">
        <v>1</v>
      </c>
      <c r="D402" s="7">
        <v>4356673</v>
      </c>
      <c r="E402" s="23">
        <v>1</v>
      </c>
    </row>
    <row r="403" spans="1:5">
      <c r="A403">
        <v>4431318</v>
      </c>
      <c r="B403" s="23">
        <v>1</v>
      </c>
      <c r="D403" s="7">
        <v>4431318</v>
      </c>
      <c r="E403" s="23">
        <v>1</v>
      </c>
    </row>
    <row r="404" spans="1:5">
      <c r="A404">
        <v>4494406</v>
      </c>
      <c r="B404" s="23">
        <v>1</v>
      </c>
      <c r="D404" s="7">
        <v>4494406</v>
      </c>
      <c r="E404" s="23">
        <v>1</v>
      </c>
    </row>
    <row r="405" spans="1:5">
      <c r="A405">
        <v>4549055</v>
      </c>
      <c r="B405" s="23">
        <v>1</v>
      </c>
      <c r="D405" s="7">
        <v>4549055</v>
      </c>
      <c r="E405" s="23">
        <v>1</v>
      </c>
    </row>
    <row r="406" spans="1:5">
      <c r="A406">
        <v>4603794</v>
      </c>
      <c r="B406" s="23">
        <v>1</v>
      </c>
      <c r="D406" s="7">
        <v>4603794</v>
      </c>
      <c r="E406" s="23">
        <v>1</v>
      </c>
    </row>
    <row r="407" spans="1:5">
      <c r="A407">
        <v>4663164</v>
      </c>
      <c r="B407" s="23">
        <v>1</v>
      </c>
      <c r="D407" s="7">
        <v>4663164</v>
      </c>
      <c r="E407" s="23">
        <v>1</v>
      </c>
    </row>
    <row r="408" spans="1:5">
      <c r="A408">
        <v>4704731</v>
      </c>
      <c r="B408" s="23">
        <v>2</v>
      </c>
      <c r="D408" s="7">
        <v>4704731</v>
      </c>
      <c r="E408" s="23">
        <v>2</v>
      </c>
    </row>
    <row r="409" spans="1:5">
      <c r="A409">
        <v>4965742</v>
      </c>
      <c r="B409" s="23">
        <v>1</v>
      </c>
      <c r="D409" s="7">
        <v>4965742</v>
      </c>
      <c r="E409" s="23">
        <v>1</v>
      </c>
    </row>
    <row r="410" spans="1:5">
      <c r="A410">
        <v>5163615</v>
      </c>
      <c r="B410" s="23">
        <v>1</v>
      </c>
      <c r="D410" s="7">
        <v>5163615</v>
      </c>
      <c r="E410" s="23">
        <v>1</v>
      </c>
    </row>
    <row r="411" spans="1:5">
      <c r="A411">
        <v>5263741</v>
      </c>
      <c r="B411" s="23">
        <v>1</v>
      </c>
      <c r="D411" s="7">
        <v>5263741</v>
      </c>
      <c r="E411" s="23">
        <v>1</v>
      </c>
    </row>
    <row r="412" spans="1:5">
      <c r="A412">
        <v>5490789</v>
      </c>
      <c r="B412" s="23">
        <v>1</v>
      </c>
      <c r="D412" s="7">
        <v>5490789</v>
      </c>
      <c r="E412" s="23">
        <v>1</v>
      </c>
    </row>
    <row r="413" spans="1:5">
      <c r="A413">
        <v>5500641</v>
      </c>
      <c r="B413" s="23">
        <v>1</v>
      </c>
      <c r="D413" s="7">
        <v>5500641</v>
      </c>
      <c r="E413" s="23">
        <v>1</v>
      </c>
    </row>
    <row r="414" spans="1:5">
      <c r="A414">
        <v>5612855</v>
      </c>
      <c r="B414" s="23">
        <v>1</v>
      </c>
      <c r="D414" s="7">
        <v>5612855</v>
      </c>
      <c r="E414" s="23">
        <v>1</v>
      </c>
    </row>
    <row r="415" spans="1:5">
      <c r="A415">
        <v>5626866</v>
      </c>
      <c r="B415" s="23">
        <v>1</v>
      </c>
      <c r="D415" s="7">
        <v>5626866</v>
      </c>
      <c r="E415" s="23">
        <v>1</v>
      </c>
    </row>
    <row r="416" spans="1:5">
      <c r="A416">
        <v>5800000</v>
      </c>
      <c r="B416" s="23">
        <v>1</v>
      </c>
      <c r="D416" s="7">
        <v>5800000</v>
      </c>
      <c r="E416" s="23">
        <v>1</v>
      </c>
    </row>
    <row r="417" spans="1:5">
      <c r="A417">
        <v>5957116</v>
      </c>
      <c r="B417" s="23">
        <v>1</v>
      </c>
      <c r="D417" s="7">
        <v>5957116</v>
      </c>
      <c r="E417" s="23">
        <v>1</v>
      </c>
    </row>
    <row r="418" spans="1:5">
      <c r="A418">
        <v>6057761</v>
      </c>
      <c r="B418" s="23">
        <v>1</v>
      </c>
      <c r="D418" s="7">
        <v>6057761</v>
      </c>
      <c r="E418" s="23">
        <v>1</v>
      </c>
    </row>
    <row r="419" spans="1:5">
      <c r="A419">
        <v>6057849</v>
      </c>
      <c r="B419" s="23">
        <v>1</v>
      </c>
      <c r="D419" s="7">
        <v>6057849</v>
      </c>
      <c r="E419" s="23">
        <v>1</v>
      </c>
    </row>
    <row r="420" spans="1:5">
      <c r="A420">
        <v>6068766</v>
      </c>
      <c r="B420" s="23">
        <v>1</v>
      </c>
      <c r="D420" s="7">
        <v>6068766</v>
      </c>
      <c r="E420" s="23">
        <v>1</v>
      </c>
    </row>
    <row r="421" spans="1:5">
      <c r="A421">
        <v>6371960</v>
      </c>
      <c r="B421" s="23">
        <v>2</v>
      </c>
      <c r="D421" s="7">
        <v>6371960</v>
      </c>
      <c r="E421" s="23">
        <v>2</v>
      </c>
    </row>
    <row r="422" spans="1:5">
      <c r="A422">
        <v>6479791</v>
      </c>
      <c r="B422" s="23">
        <v>1</v>
      </c>
      <c r="D422" s="7">
        <v>6479791</v>
      </c>
      <c r="E422" s="23">
        <v>1</v>
      </c>
    </row>
    <row r="423" spans="1:5">
      <c r="A423">
        <v>6486135</v>
      </c>
      <c r="B423" s="23">
        <v>2</v>
      </c>
      <c r="D423" s="7">
        <v>6486135</v>
      </c>
      <c r="E423" s="23">
        <v>2</v>
      </c>
    </row>
    <row r="424" spans="1:5">
      <c r="A424">
        <v>6624525</v>
      </c>
      <c r="B424" s="23">
        <v>1</v>
      </c>
      <c r="D424" s="7">
        <v>6624525</v>
      </c>
      <c r="E424" s="23">
        <v>1</v>
      </c>
    </row>
    <row r="425" spans="1:5">
      <c r="A425">
        <v>6900000</v>
      </c>
      <c r="B425" s="23">
        <v>1</v>
      </c>
      <c r="D425" s="7">
        <v>6900000</v>
      </c>
      <c r="E425" s="23">
        <v>1</v>
      </c>
    </row>
    <row r="426" spans="1:5">
      <c r="A426">
        <v>7010365</v>
      </c>
      <c r="B426" s="23">
        <v>1</v>
      </c>
      <c r="D426" s="7">
        <v>7010365</v>
      </c>
      <c r="E426" s="23">
        <v>1</v>
      </c>
    </row>
    <row r="427" spans="1:5">
      <c r="A427">
        <v>7067661</v>
      </c>
      <c r="B427" s="23">
        <v>1</v>
      </c>
      <c r="D427" s="7">
        <v>7067661</v>
      </c>
      <c r="E427" s="23">
        <v>1</v>
      </c>
    </row>
    <row r="428" spans="1:5">
      <c r="A428">
        <v>7436404</v>
      </c>
      <c r="B428" s="23">
        <v>1</v>
      </c>
      <c r="D428" s="7">
        <v>7436404</v>
      </c>
      <c r="E428" s="23">
        <v>1</v>
      </c>
    </row>
    <row r="429" spans="1:5">
      <c r="A429">
        <v>7541571</v>
      </c>
      <c r="B429" s="23">
        <v>1</v>
      </c>
      <c r="D429" s="7">
        <v>7541571</v>
      </c>
      <c r="E429" s="23">
        <v>1</v>
      </c>
    </row>
    <row r="430" spans="1:5">
      <c r="A430">
        <v>7541760</v>
      </c>
      <c r="B430" s="23">
        <v>1</v>
      </c>
      <c r="D430" s="7">
        <v>7541760</v>
      </c>
      <c r="E430" s="23">
        <v>1</v>
      </c>
    </row>
    <row r="431" spans="1:5">
      <c r="A431">
        <v>7769589</v>
      </c>
      <c r="B431" s="23">
        <v>1</v>
      </c>
      <c r="D431" s="7">
        <v>7769589</v>
      </c>
      <c r="E431" s="23">
        <v>1</v>
      </c>
    </row>
    <row r="432" spans="1:5">
      <c r="A432">
        <v>7792776</v>
      </c>
      <c r="B432" s="23">
        <v>1</v>
      </c>
      <c r="D432" s="7">
        <v>7792776</v>
      </c>
      <c r="E432" s="23">
        <v>1</v>
      </c>
    </row>
    <row r="433" spans="1:5">
      <c r="A433">
        <v>8330148</v>
      </c>
      <c r="B433" s="23">
        <v>1</v>
      </c>
      <c r="D433" s="7">
        <v>8330148</v>
      </c>
      <c r="E433" s="23">
        <v>1</v>
      </c>
    </row>
    <row r="434" spans="1:5">
      <c r="A434">
        <v>8579615</v>
      </c>
      <c r="B434" s="23">
        <v>1</v>
      </c>
      <c r="D434" s="7">
        <v>8579615</v>
      </c>
      <c r="E434" s="23">
        <v>1</v>
      </c>
    </row>
    <row r="435" spans="1:5">
      <c r="A435">
        <v>8600000</v>
      </c>
      <c r="B435" s="23">
        <v>1</v>
      </c>
      <c r="D435" s="7">
        <v>8600000</v>
      </c>
      <c r="E435" s="23">
        <v>1</v>
      </c>
    </row>
    <row r="436" spans="1:5">
      <c r="A436">
        <v>8627950</v>
      </c>
      <c r="B436" s="23">
        <v>1</v>
      </c>
      <c r="D436" s="7">
        <v>8627950</v>
      </c>
      <c r="E436" s="23">
        <v>1</v>
      </c>
    </row>
    <row r="437" spans="1:5">
      <c r="A437">
        <v>8643941</v>
      </c>
      <c r="B437" s="23">
        <v>1</v>
      </c>
      <c r="D437" s="7">
        <v>8643941</v>
      </c>
      <c r="E437" s="23">
        <v>1</v>
      </c>
    </row>
    <row r="438" spans="1:5">
      <c r="A438">
        <v>8798435</v>
      </c>
      <c r="B438" s="23">
        <v>1</v>
      </c>
      <c r="D438" s="7">
        <v>8798435</v>
      </c>
      <c r="E438" s="23">
        <v>1</v>
      </c>
    </row>
    <row r="439" spans="1:5">
      <c r="A439">
        <v>9385603</v>
      </c>
      <c r="B439" s="23">
        <v>1</v>
      </c>
      <c r="D439" s="7">
        <v>9385603</v>
      </c>
      <c r="E439" s="23">
        <v>1</v>
      </c>
    </row>
    <row r="440" spans="1:5">
      <c r="A440">
        <v>9584820</v>
      </c>
      <c r="B440" s="23">
        <v>1</v>
      </c>
      <c r="D440" s="7">
        <v>9584820</v>
      </c>
      <c r="E440" s="23">
        <v>1</v>
      </c>
    </row>
    <row r="441" spans="1:5">
      <c r="A441">
        <v>9673250</v>
      </c>
      <c r="B441" s="23">
        <v>1</v>
      </c>
      <c r="D441" s="7">
        <v>9673250</v>
      </c>
      <c r="E441" s="23">
        <v>1</v>
      </c>
    </row>
    <row r="442" spans="1:5">
      <c r="A442">
        <v>9928803</v>
      </c>
      <c r="B442" s="23">
        <v>1</v>
      </c>
      <c r="D442" s="7">
        <v>9928803</v>
      </c>
      <c r="E442" s="23">
        <v>1</v>
      </c>
    </row>
    <row r="443" spans="1:5">
      <c r="A443">
        <v>10500000</v>
      </c>
      <c r="B443" s="23">
        <v>1</v>
      </c>
      <c r="D443" s="7">
        <v>10500000</v>
      </c>
      <c r="E443" s="23">
        <v>1</v>
      </c>
    </row>
    <row r="444" spans="1:5">
      <c r="A444">
        <v>10604331</v>
      </c>
      <c r="B444" s="23">
        <v>1</v>
      </c>
      <c r="D444" s="7">
        <v>10604331</v>
      </c>
      <c r="E444" s="23">
        <v>1</v>
      </c>
    </row>
    <row r="445" spans="1:5">
      <c r="A445">
        <v>10631379</v>
      </c>
      <c r="B445" s="23">
        <v>1</v>
      </c>
      <c r="D445" s="7">
        <v>10631379</v>
      </c>
      <c r="E445" s="23">
        <v>1</v>
      </c>
    </row>
    <row r="446" spans="1:5">
      <c r="A446">
        <v>10631396</v>
      </c>
      <c r="B446" s="23">
        <v>1</v>
      </c>
      <c r="D446" s="7">
        <v>10631396</v>
      </c>
      <c r="E446" s="23">
        <v>1</v>
      </c>
    </row>
    <row r="447" spans="1:5">
      <c r="A447">
        <v>10798113</v>
      </c>
      <c r="B447" s="23">
        <v>1</v>
      </c>
      <c r="D447" s="7">
        <v>10798113</v>
      </c>
      <c r="E447" s="23">
        <v>1</v>
      </c>
    </row>
    <row r="448" spans="1:5">
      <c r="A448">
        <v>10954520</v>
      </c>
      <c r="B448" s="23">
        <v>1</v>
      </c>
      <c r="D448" s="7">
        <v>10954520</v>
      </c>
      <c r="E448" s="23">
        <v>1</v>
      </c>
    </row>
    <row r="449" spans="1:5">
      <c r="A449">
        <v>10954675</v>
      </c>
      <c r="B449" s="23">
        <v>1</v>
      </c>
      <c r="D449" s="7">
        <v>10954675</v>
      </c>
      <c r="E449" s="23">
        <v>1</v>
      </c>
    </row>
    <row r="450" spans="1:5">
      <c r="A450">
        <v>10986151</v>
      </c>
      <c r="B450" s="23">
        <v>1</v>
      </c>
      <c r="D450" s="7">
        <v>10986151</v>
      </c>
      <c r="E450" s="23">
        <v>1</v>
      </c>
    </row>
    <row r="451" spans="1:5">
      <c r="A451">
        <v>11000000</v>
      </c>
      <c r="B451" s="23">
        <v>2</v>
      </c>
      <c r="D451" s="7">
        <v>11000000</v>
      </c>
      <c r="E451" s="23">
        <v>2</v>
      </c>
    </row>
    <row r="452" spans="1:5">
      <c r="A452">
        <v>11826623</v>
      </c>
      <c r="B452" s="23">
        <v>1</v>
      </c>
      <c r="D452" s="7">
        <v>11826623</v>
      </c>
      <c r="E452" s="23">
        <v>1</v>
      </c>
    </row>
    <row r="453" spans="1:5">
      <c r="A453">
        <v>12022205</v>
      </c>
      <c r="B453" s="23">
        <v>1</v>
      </c>
      <c r="D453" s="7">
        <v>12022205</v>
      </c>
      <c r="E453" s="23">
        <v>1</v>
      </c>
    </row>
    <row r="454" spans="1:5">
      <c r="A454">
        <v>12504448</v>
      </c>
      <c r="B454" s="23">
        <v>1</v>
      </c>
      <c r="D454" s="7">
        <v>12504448</v>
      </c>
      <c r="E454" s="23">
        <v>1</v>
      </c>
    </row>
    <row r="455" spans="1:5">
      <c r="A455">
        <v>12806257</v>
      </c>
      <c r="B455" s="23">
        <v>1</v>
      </c>
      <c r="D455" s="7">
        <v>12806257</v>
      </c>
      <c r="E455" s="23">
        <v>1</v>
      </c>
    </row>
    <row r="456" spans="1:5">
      <c r="A456">
        <v>13146427</v>
      </c>
      <c r="B456" s="23">
        <v>1</v>
      </c>
      <c r="D456" s="7">
        <v>13146427</v>
      </c>
      <c r="E456" s="23">
        <v>1</v>
      </c>
    </row>
    <row r="457" spans="1:5">
      <c r="A457">
        <v>13146832</v>
      </c>
      <c r="B457" s="23">
        <v>1</v>
      </c>
      <c r="D457" s="7">
        <v>13146832</v>
      </c>
      <c r="E457" s="23">
        <v>1</v>
      </c>
    </row>
    <row r="458" spans="1:5">
      <c r="A458">
        <v>14051362</v>
      </c>
      <c r="B458" s="23">
        <v>1</v>
      </c>
      <c r="D458" s="7">
        <v>14051362</v>
      </c>
      <c r="E458" s="23">
        <v>1</v>
      </c>
    </row>
    <row r="459" spans="1:5">
      <c r="A459">
        <v>14315092</v>
      </c>
      <c r="B459" s="23">
        <v>1</v>
      </c>
      <c r="D459" s="7">
        <v>14315092</v>
      </c>
      <c r="E459" s="23">
        <v>1</v>
      </c>
    </row>
    <row r="460" spans="1:5">
      <c r="A460">
        <v>15000000</v>
      </c>
      <c r="B460" s="23">
        <v>1</v>
      </c>
      <c r="D460" s="7">
        <v>15000000</v>
      </c>
      <c r="E460" s="23">
        <v>1</v>
      </c>
    </row>
    <row r="461" spans="1:5">
      <c r="A461">
        <v>15081484</v>
      </c>
      <c r="B461" s="23">
        <v>1</v>
      </c>
      <c r="D461" s="7">
        <v>15081484</v>
      </c>
      <c r="E461" s="23">
        <v>1</v>
      </c>
    </row>
    <row r="462" spans="1:5">
      <c r="A462">
        <v>15354347</v>
      </c>
      <c r="B462" s="23">
        <v>1</v>
      </c>
      <c r="D462" s="7">
        <v>15354347</v>
      </c>
      <c r="E462" s="23">
        <v>1</v>
      </c>
    </row>
    <row r="463" spans="1:5">
      <c r="A463">
        <v>16827760</v>
      </c>
      <c r="B463" s="23">
        <v>1</v>
      </c>
      <c r="D463" s="7">
        <v>16827760</v>
      </c>
      <c r="E463" s="23">
        <v>1</v>
      </c>
    </row>
    <row r="464" spans="1:5">
      <c r="A464">
        <v>18321442</v>
      </c>
      <c r="B464" s="23">
        <v>2</v>
      </c>
      <c r="D464" s="7">
        <v>18321442</v>
      </c>
      <c r="E464" s="23">
        <v>2</v>
      </c>
    </row>
    <row r="465" spans="1:5">
      <c r="A465">
        <v>18380354</v>
      </c>
      <c r="B465" s="23">
        <v>1</v>
      </c>
      <c r="D465" s="7">
        <v>18380354</v>
      </c>
      <c r="E465" s="23">
        <v>1</v>
      </c>
    </row>
    <row r="466" spans="1:5">
      <c r="A466">
        <v>18380384</v>
      </c>
      <c r="B466" s="23">
        <v>1</v>
      </c>
      <c r="D466" s="7">
        <v>18380384</v>
      </c>
      <c r="E466" s="23">
        <v>1</v>
      </c>
    </row>
    <row r="467" spans="1:5">
      <c r="A467">
        <v>19000000</v>
      </c>
      <c r="B467" s="23">
        <v>1</v>
      </c>
      <c r="D467" s="7">
        <v>19000000</v>
      </c>
      <c r="E467" s="23">
        <v>1</v>
      </c>
    </row>
    <row r="468" spans="1:5">
      <c r="A468">
        <v>20866011</v>
      </c>
      <c r="B468" s="23">
        <v>1</v>
      </c>
      <c r="D468" s="7">
        <v>20866011</v>
      </c>
      <c r="E468" s="23">
        <v>1</v>
      </c>
    </row>
    <row r="469" spans="1:5">
      <c r="A469">
        <v>21241026</v>
      </c>
      <c r="B469" s="23">
        <v>1</v>
      </c>
      <c r="D469" s="7">
        <v>21241026</v>
      </c>
      <c r="E469" s="23">
        <v>1</v>
      </c>
    </row>
    <row r="470" spans="1:5">
      <c r="A470">
        <v>21241623</v>
      </c>
      <c r="B470" s="23">
        <v>1</v>
      </c>
      <c r="D470" s="7">
        <v>21241623</v>
      </c>
      <c r="E470" s="23">
        <v>1</v>
      </c>
    </row>
    <row r="471" spans="1:5">
      <c r="A471">
        <v>21900000</v>
      </c>
      <c r="B471" s="23">
        <v>1</v>
      </c>
      <c r="D471" s="7">
        <v>21900000</v>
      </c>
      <c r="E471" s="23">
        <v>1</v>
      </c>
    </row>
    <row r="472" spans="1:5">
      <c r="A472">
        <v>21973938</v>
      </c>
      <c r="B472" s="23">
        <v>1</v>
      </c>
      <c r="D472" s="7">
        <v>21973938</v>
      </c>
      <c r="E472" s="23">
        <v>1</v>
      </c>
    </row>
    <row r="473" spans="1:5">
      <c r="A473">
        <v>22530443</v>
      </c>
      <c r="B473" s="23">
        <v>1</v>
      </c>
      <c r="D473" s="7">
        <v>22530443</v>
      </c>
      <c r="E473" s="23">
        <v>1</v>
      </c>
    </row>
    <row r="474" spans="1:5">
      <c r="A474">
        <v>24000000</v>
      </c>
      <c r="B474" s="23">
        <v>1</v>
      </c>
      <c r="D474" s="7">
        <v>24000000</v>
      </c>
      <c r="E474" s="23">
        <v>1</v>
      </c>
    </row>
    <row r="475" spans="1:5">
      <c r="A475">
        <v>24061600</v>
      </c>
      <c r="B475" s="23">
        <v>1</v>
      </c>
      <c r="D475" s="7">
        <v>24061600</v>
      </c>
      <c r="E475" s="23">
        <v>1</v>
      </c>
    </row>
    <row r="476" spans="1:5">
      <c r="A476">
        <v>27241953</v>
      </c>
      <c r="B476" s="23">
        <v>1</v>
      </c>
      <c r="D476" s="7">
        <v>27241953</v>
      </c>
      <c r="E476" s="23">
        <v>1</v>
      </c>
    </row>
    <row r="477" spans="1:5">
      <c r="A477">
        <v>27242736</v>
      </c>
      <c r="B477" s="23">
        <v>1</v>
      </c>
      <c r="D477" s="7">
        <v>27242736</v>
      </c>
      <c r="E477" s="23">
        <v>1</v>
      </c>
    </row>
    <row r="478" spans="1:5">
      <c r="A478">
        <v>28000000</v>
      </c>
      <c r="B478" s="23">
        <v>2</v>
      </c>
      <c r="D478" s="7">
        <v>28000000</v>
      </c>
      <c r="E478" s="23">
        <v>2</v>
      </c>
    </row>
    <row r="479" spans="1:5">
      <c r="A479">
        <v>28232863</v>
      </c>
      <c r="B479" s="23">
        <v>1</v>
      </c>
      <c r="D479" s="7">
        <v>28232863</v>
      </c>
      <c r="E479" s="23">
        <v>1</v>
      </c>
    </row>
    <row r="480" spans="1:5">
      <c r="A480">
        <v>30515815</v>
      </c>
      <c r="B480" s="23">
        <v>1</v>
      </c>
      <c r="D480" s="7">
        <v>30515815</v>
      </c>
      <c r="E480" s="23">
        <v>1</v>
      </c>
    </row>
    <row r="481" spans="1:5">
      <c r="A481">
        <v>31000000</v>
      </c>
      <c r="B481" s="23">
        <v>1</v>
      </c>
      <c r="D481" s="7">
        <v>31000000</v>
      </c>
      <c r="E481" s="23">
        <v>1</v>
      </c>
    </row>
    <row r="482" spans="1:5">
      <c r="A482">
        <v>31023526</v>
      </c>
      <c r="B482" s="23">
        <v>1</v>
      </c>
      <c r="D482" s="7">
        <v>31023526</v>
      </c>
      <c r="E482" s="23">
        <v>1</v>
      </c>
    </row>
    <row r="483" spans="1:5">
      <c r="A483">
        <v>33246359</v>
      </c>
      <c r="B483" s="23">
        <v>1</v>
      </c>
      <c r="D483" s="7">
        <v>33246359</v>
      </c>
      <c r="E483" s="23">
        <v>1</v>
      </c>
    </row>
    <row r="484" spans="1:5">
      <c r="A484">
        <v>33372923</v>
      </c>
      <c r="B484" s="23">
        <v>1</v>
      </c>
      <c r="D484" s="7">
        <v>33372923</v>
      </c>
      <c r="E484" s="23">
        <v>1</v>
      </c>
    </row>
    <row r="485" spans="1:5">
      <c r="A485">
        <v>35000000</v>
      </c>
      <c r="B485" s="23">
        <v>1</v>
      </c>
      <c r="D485" s="7">
        <v>35000000</v>
      </c>
      <c r="E485" s="23">
        <v>1</v>
      </c>
    </row>
    <row r="486" spans="1:5">
      <c r="A486">
        <v>35029222</v>
      </c>
      <c r="B486" s="23">
        <v>1</v>
      </c>
      <c r="D486" s="7">
        <v>35029222</v>
      </c>
      <c r="E486" s="23">
        <v>1</v>
      </c>
    </row>
    <row r="487" spans="1:5">
      <c r="A487">
        <v>35200000</v>
      </c>
      <c r="B487" s="23">
        <v>1</v>
      </c>
      <c r="D487" s="7">
        <v>35200000</v>
      </c>
      <c r="E487" s="23">
        <v>1</v>
      </c>
    </row>
    <row r="488" spans="1:5">
      <c r="A488">
        <v>35282439</v>
      </c>
      <c r="B488" s="23">
        <v>1</v>
      </c>
      <c r="D488" s="7">
        <v>35282439</v>
      </c>
      <c r="E488" s="23">
        <v>1</v>
      </c>
    </row>
    <row r="489" spans="1:5">
      <c r="A489">
        <v>40400000</v>
      </c>
      <c r="B489" s="23">
        <v>1</v>
      </c>
      <c r="D489" s="7">
        <v>40400000</v>
      </c>
      <c r="E489" s="23">
        <v>1</v>
      </c>
    </row>
    <row r="490" spans="1:5">
      <c r="A490">
        <v>40421829</v>
      </c>
      <c r="B490" s="23">
        <v>1</v>
      </c>
      <c r="D490" s="7">
        <v>40421829</v>
      </c>
      <c r="E490" s="23">
        <v>1</v>
      </c>
    </row>
    <row r="491" spans="1:5">
      <c r="A491">
        <v>41000000</v>
      </c>
      <c r="B491" s="23">
        <v>1</v>
      </c>
      <c r="D491" s="7">
        <v>41000000</v>
      </c>
      <c r="E491" s="23">
        <v>1</v>
      </c>
    </row>
    <row r="492" spans="1:5">
      <c r="A492">
        <v>41477694</v>
      </c>
      <c r="B492" s="23">
        <v>1</v>
      </c>
      <c r="D492" s="7">
        <v>41477694</v>
      </c>
      <c r="E492" s="23">
        <v>1</v>
      </c>
    </row>
    <row r="493" spans="1:5">
      <c r="A493">
        <v>41477718</v>
      </c>
      <c r="B493" s="23">
        <v>1</v>
      </c>
      <c r="D493" s="7">
        <v>41477718</v>
      </c>
      <c r="E493" s="23">
        <v>1</v>
      </c>
    </row>
    <row r="494" spans="1:5">
      <c r="A494">
        <v>41511980</v>
      </c>
      <c r="B494" s="23">
        <v>1</v>
      </c>
      <c r="D494" s="7">
        <v>41511980</v>
      </c>
      <c r="E494" s="23">
        <v>1</v>
      </c>
    </row>
    <row r="495" spans="1:5">
      <c r="A495">
        <v>42000000</v>
      </c>
      <c r="B495" s="23">
        <v>1</v>
      </c>
      <c r="D495" s="7">
        <v>42000000</v>
      </c>
      <c r="E495" s="23">
        <v>1</v>
      </c>
    </row>
    <row r="496" spans="1:5">
      <c r="A496">
        <v>46000000</v>
      </c>
      <c r="B496" s="23">
        <v>1</v>
      </c>
      <c r="D496" s="7">
        <v>46000000</v>
      </c>
      <c r="E496" s="23">
        <v>1</v>
      </c>
    </row>
    <row r="497" spans="1:5">
      <c r="A497">
        <v>46881969</v>
      </c>
      <c r="B497" s="23">
        <v>1</v>
      </c>
      <c r="D497" s="7">
        <v>46881969</v>
      </c>
      <c r="E497" s="23">
        <v>1</v>
      </c>
    </row>
    <row r="498" spans="1:5">
      <c r="A498">
        <v>46912771</v>
      </c>
      <c r="B498" s="23">
        <v>1</v>
      </c>
      <c r="D498" s="7">
        <v>46912771</v>
      </c>
      <c r="E498" s="23">
        <v>1</v>
      </c>
    </row>
    <row r="499" spans="1:5">
      <c r="A499">
        <v>51105671</v>
      </c>
      <c r="B499" s="23">
        <v>1</v>
      </c>
      <c r="D499" s="7">
        <v>51105671</v>
      </c>
      <c r="E499" s="23">
        <v>1</v>
      </c>
    </row>
    <row r="500" spans="1:5">
      <c r="A500">
        <v>58777384</v>
      </c>
      <c r="B500" s="23">
        <v>1</v>
      </c>
      <c r="D500" s="7">
        <v>58777384</v>
      </c>
      <c r="E500" s="23">
        <v>1</v>
      </c>
    </row>
    <row r="501" spans="1:5">
      <c r="A501">
        <v>58779838</v>
      </c>
      <c r="B501" s="23">
        <v>1</v>
      </c>
      <c r="D501" s="7">
        <v>58779838</v>
      </c>
      <c r="E501" s="23">
        <v>1</v>
      </c>
    </row>
    <row r="502" spans="1:5">
      <c r="A502">
        <v>59065087</v>
      </c>
      <c r="B502" s="23">
        <v>1</v>
      </c>
      <c r="D502" s="7">
        <v>59065087</v>
      </c>
      <c r="E502" s="23">
        <v>1</v>
      </c>
    </row>
    <row r="503" spans="1:5">
      <c r="A503">
        <v>59067735</v>
      </c>
      <c r="B503" s="23">
        <v>1</v>
      </c>
      <c r="D503" s="7">
        <v>59067735</v>
      </c>
      <c r="E503" s="23">
        <v>1</v>
      </c>
    </row>
    <row r="504" spans="1:5">
      <c r="A504">
        <v>96000000</v>
      </c>
      <c r="B504" s="23">
        <v>1</v>
      </c>
      <c r="D504" s="7">
        <v>96000000</v>
      </c>
      <c r="E504" s="23">
        <v>1</v>
      </c>
    </row>
    <row r="505" spans="1:5">
      <c r="A505">
        <v>96468232</v>
      </c>
      <c r="B505" s="23">
        <v>1</v>
      </c>
      <c r="D505" s="7">
        <v>96468232</v>
      </c>
      <c r="E505" s="23">
        <v>1</v>
      </c>
    </row>
    <row r="506" spans="1:5">
      <c r="A506">
        <v>96468968</v>
      </c>
      <c r="B506" s="23">
        <v>1</v>
      </c>
      <c r="D506" s="7">
        <v>96468968</v>
      </c>
      <c r="E506" s="23">
        <v>1</v>
      </c>
    </row>
    <row r="507" spans="1:5">
      <c r="A507">
        <v>659000000</v>
      </c>
      <c r="B507" s="23">
        <v>1</v>
      </c>
      <c r="D507" s="7">
        <v>659000000</v>
      </c>
      <c r="E507" s="23">
        <v>1</v>
      </c>
    </row>
    <row r="508" spans="1:5">
      <c r="A508" t="s">
        <v>2793</v>
      </c>
      <c r="B508" s="23">
        <v>516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A1E5-0DA2-4417-A0EC-5BA91B93BC1E}">
  <dimension ref="A1:J507"/>
  <sheetViews>
    <sheetView workbookViewId="0">
      <selection activeCell="J32" sqref="J32"/>
    </sheetView>
  </sheetViews>
  <sheetFormatPr defaultRowHeight="14.4"/>
  <cols>
    <col min="1" max="1" width="21.33203125" bestFit="1" customWidth="1"/>
    <col min="2" max="2" width="17.33203125" bestFit="1" customWidth="1"/>
    <col min="3" max="3" width="21.44140625" bestFit="1" customWidth="1"/>
    <col min="4" max="4" width="14.88671875" bestFit="1" customWidth="1"/>
    <col min="5" max="5" width="23.21875" bestFit="1" customWidth="1"/>
    <col min="6" max="6" width="10.77734375" bestFit="1" customWidth="1"/>
    <col min="7" max="7" width="6.6640625" bestFit="1" customWidth="1"/>
    <col min="8" max="8" width="10.77734375" bestFit="1" customWidth="1"/>
    <col min="9" max="9" width="19.21875" bestFit="1" customWidth="1"/>
    <col min="10" max="10" width="16" bestFit="1" customWidth="1"/>
    <col min="11" max="11" width="18.77734375" bestFit="1" customWidth="1"/>
    <col min="12" max="12" width="16.44140625" bestFit="1" customWidth="1"/>
    <col min="13" max="13" width="19.21875" bestFit="1" customWidth="1"/>
    <col min="14" max="14" width="18" bestFit="1" customWidth="1"/>
    <col min="15" max="15" width="20.77734375" bestFit="1" customWidth="1"/>
    <col min="16" max="16" width="16.33203125" bestFit="1" customWidth="1"/>
    <col min="17" max="17" width="19.109375" bestFit="1" customWidth="1"/>
    <col min="18" max="18" width="12.6640625" bestFit="1" customWidth="1"/>
    <col min="19" max="19" width="15.44140625" bestFit="1" customWidth="1"/>
    <col min="20" max="20" width="17.109375" bestFit="1" customWidth="1"/>
    <col min="21" max="21" width="19.88671875" bestFit="1" customWidth="1"/>
    <col min="22" max="22" width="13.5546875" bestFit="1" customWidth="1"/>
    <col min="23" max="23" width="16.33203125" bestFit="1" customWidth="1"/>
    <col min="24" max="24" width="19.77734375" bestFit="1" customWidth="1"/>
    <col min="25" max="25" width="22.5546875" bestFit="1" customWidth="1"/>
    <col min="26" max="26" width="16.6640625" bestFit="1" customWidth="1"/>
    <col min="27" max="27" width="19.44140625" bestFit="1" customWidth="1"/>
    <col min="28" max="28" width="13.88671875" bestFit="1" customWidth="1"/>
    <col min="29" max="29" width="16.6640625" bestFit="1" customWidth="1"/>
    <col min="30" max="30" width="20.21875" bestFit="1" customWidth="1"/>
    <col min="31" max="31" width="23" bestFit="1" customWidth="1"/>
    <col min="32" max="32" width="15.21875" bestFit="1" customWidth="1"/>
    <col min="33" max="33" width="18" bestFit="1" customWidth="1"/>
    <col min="34" max="34" width="17" bestFit="1" customWidth="1"/>
    <col min="35" max="35" width="19.77734375" bestFit="1" customWidth="1"/>
    <col min="36" max="36" width="14.5546875" bestFit="1" customWidth="1"/>
    <col min="37" max="37" width="17.44140625" bestFit="1" customWidth="1"/>
    <col min="38" max="38" width="14.77734375" bestFit="1" customWidth="1"/>
    <col min="39" max="39" width="17.6640625" bestFit="1" customWidth="1"/>
    <col min="40" max="40" width="12.88671875" bestFit="1" customWidth="1"/>
    <col min="41" max="41" width="15.6640625" bestFit="1" customWidth="1"/>
    <col min="42" max="42" width="12.6640625" bestFit="1" customWidth="1"/>
    <col min="43" max="43" width="15.44140625" bestFit="1" customWidth="1"/>
    <col min="44" max="44" width="17.77734375" bestFit="1" customWidth="1"/>
    <col min="45" max="45" width="20.5546875" bestFit="1" customWidth="1"/>
    <col min="46" max="46" width="19.6640625" bestFit="1" customWidth="1"/>
    <col min="47" max="47" width="22.44140625" bestFit="1" customWidth="1"/>
    <col min="48" max="48" width="14.33203125" bestFit="1" customWidth="1"/>
    <col min="49" max="49" width="17.21875" bestFit="1" customWidth="1"/>
    <col min="50" max="50" width="17.44140625" bestFit="1" customWidth="1"/>
    <col min="51" max="51" width="20.21875" bestFit="1" customWidth="1"/>
    <col min="52" max="52" width="13.109375" bestFit="1" customWidth="1"/>
    <col min="53" max="53" width="15.88671875" bestFit="1" customWidth="1"/>
    <col min="54" max="54" width="16.5546875" bestFit="1" customWidth="1"/>
    <col min="55" max="55" width="19.33203125" bestFit="1" customWidth="1"/>
    <col min="56" max="56" width="15.21875" bestFit="1" customWidth="1"/>
    <col min="57" max="57" width="18" bestFit="1" customWidth="1"/>
    <col min="58" max="58" width="17.21875" bestFit="1" customWidth="1"/>
    <col min="59" max="59" width="20" bestFit="1" customWidth="1"/>
    <col min="60" max="60" width="18.5546875" bestFit="1" customWidth="1"/>
    <col min="61" max="61" width="21.44140625" bestFit="1" customWidth="1"/>
    <col min="62" max="62" width="17" bestFit="1" customWidth="1"/>
    <col min="63" max="63" width="19.77734375" bestFit="1" customWidth="1"/>
    <col min="64" max="64" width="17.21875" bestFit="1" customWidth="1"/>
    <col min="65" max="65" width="20" bestFit="1" customWidth="1"/>
    <col min="66" max="66" width="11.5546875" bestFit="1" customWidth="1"/>
    <col min="67" max="67" width="14.33203125" bestFit="1" customWidth="1"/>
    <col min="68" max="68" width="16.109375" bestFit="1" customWidth="1"/>
    <col min="69" max="69" width="18.88671875" bestFit="1" customWidth="1"/>
    <col min="70" max="70" width="10.33203125" bestFit="1" customWidth="1"/>
    <col min="71" max="71" width="13.109375" bestFit="1" customWidth="1"/>
    <col min="72" max="72" width="13.33203125" bestFit="1" customWidth="1"/>
    <col min="73" max="73" width="16.109375" bestFit="1" customWidth="1"/>
    <col min="74" max="74" width="17.88671875" bestFit="1" customWidth="1"/>
    <col min="75" max="75" width="20.6640625" bestFit="1" customWidth="1"/>
    <col min="76" max="76" width="16" bestFit="1" customWidth="1"/>
    <col min="77" max="77" width="18.77734375" bestFit="1" customWidth="1"/>
    <col min="78" max="78" width="18" bestFit="1" customWidth="1"/>
    <col min="79" max="79" width="20.77734375" bestFit="1" customWidth="1"/>
    <col min="80" max="80" width="17.109375" bestFit="1" customWidth="1"/>
    <col min="81" max="81" width="19.88671875" bestFit="1" customWidth="1"/>
    <col min="82" max="82" width="15.44140625" bestFit="1" customWidth="1"/>
    <col min="83" max="83" width="18.21875" bestFit="1" customWidth="1"/>
    <col min="84" max="84" width="17.77734375" bestFit="1" customWidth="1"/>
    <col min="85" max="85" width="20.5546875" bestFit="1" customWidth="1"/>
    <col min="86" max="86" width="16.44140625" bestFit="1" customWidth="1"/>
    <col min="87" max="87" width="19.21875" bestFit="1" customWidth="1"/>
    <col min="88" max="88" width="14.5546875" bestFit="1" customWidth="1"/>
    <col min="89" max="89" width="17.44140625" bestFit="1" customWidth="1"/>
    <col min="90" max="90" width="13.88671875" bestFit="1" customWidth="1"/>
    <col min="91" max="91" width="16.6640625" bestFit="1" customWidth="1"/>
    <col min="92" max="92" width="13.5546875" bestFit="1" customWidth="1"/>
    <col min="93" max="93" width="16.33203125" bestFit="1" customWidth="1"/>
    <col min="94" max="94" width="12.33203125" bestFit="1" customWidth="1"/>
    <col min="95" max="95" width="15.109375" bestFit="1" customWidth="1"/>
    <col min="96" max="96" width="9.33203125" bestFit="1" customWidth="1"/>
    <col min="97" max="97" width="12" bestFit="1" customWidth="1"/>
    <col min="98" max="98" width="11.44140625" bestFit="1" customWidth="1"/>
    <col min="99" max="99" width="14.21875" bestFit="1" customWidth="1"/>
    <col min="100" max="100" width="8.88671875" bestFit="1" customWidth="1"/>
    <col min="101" max="101" width="11.5546875" bestFit="1" customWidth="1"/>
    <col min="102" max="102" width="15.77734375" bestFit="1" customWidth="1"/>
    <col min="103" max="103" width="18.5546875" bestFit="1" customWidth="1"/>
    <col min="104" max="104" width="7.44140625" bestFit="1" customWidth="1"/>
    <col min="105" max="105" width="10.109375" bestFit="1" customWidth="1"/>
    <col min="106" max="106" width="18.6640625" bestFit="1" customWidth="1"/>
    <col min="107" max="107" width="21.5546875" bestFit="1" customWidth="1"/>
    <col min="108" max="108" width="13.44140625" bestFit="1" customWidth="1"/>
    <col min="109" max="109" width="16.21875" bestFit="1" customWidth="1"/>
    <col min="110" max="110" width="14.5546875" bestFit="1" customWidth="1"/>
    <col min="111" max="111" width="17.44140625" bestFit="1" customWidth="1"/>
    <col min="112" max="112" width="13.88671875" bestFit="1" customWidth="1"/>
    <col min="113" max="113" width="16.6640625" bestFit="1" customWidth="1"/>
    <col min="114" max="114" width="16.44140625" bestFit="1" customWidth="1"/>
    <col min="115" max="115" width="19.21875" bestFit="1" customWidth="1"/>
    <col min="116" max="116" width="16.88671875" bestFit="1" customWidth="1"/>
    <col min="117" max="117" width="19.6640625" bestFit="1" customWidth="1"/>
    <col min="118" max="118" width="14.44140625" bestFit="1" customWidth="1"/>
    <col min="119" max="119" width="17.33203125" bestFit="1" customWidth="1"/>
    <col min="120" max="120" width="12.44140625" bestFit="1" customWidth="1"/>
    <col min="121" max="121" width="15.21875" bestFit="1" customWidth="1"/>
    <col min="122" max="122" width="13.44140625" bestFit="1" customWidth="1"/>
    <col min="123" max="123" width="16.21875" bestFit="1" customWidth="1"/>
    <col min="124" max="124" width="14.88671875" bestFit="1" customWidth="1"/>
    <col min="125" max="125" width="17.77734375" bestFit="1" customWidth="1"/>
    <col min="126" max="126" width="17.6640625" bestFit="1" customWidth="1"/>
    <col min="127" max="127" width="20.44140625" bestFit="1" customWidth="1"/>
    <col min="128" max="128" width="14.5546875" bestFit="1" customWidth="1"/>
    <col min="129" max="129" width="17.44140625" bestFit="1" customWidth="1"/>
    <col min="130" max="130" width="11.6640625" bestFit="1" customWidth="1"/>
    <col min="131" max="131" width="14.44140625" bestFit="1" customWidth="1"/>
    <col min="132" max="132" width="20.33203125" bestFit="1" customWidth="1"/>
    <col min="133" max="133" width="23.109375" bestFit="1" customWidth="1"/>
    <col min="134" max="134" width="16.5546875" bestFit="1" customWidth="1"/>
    <col min="135" max="135" width="19.33203125" bestFit="1" customWidth="1"/>
    <col min="136" max="136" width="18.109375" bestFit="1" customWidth="1"/>
    <col min="137" max="137" width="20.88671875" bestFit="1" customWidth="1"/>
    <col min="138" max="138" width="14.109375" bestFit="1" customWidth="1"/>
    <col min="139" max="139" width="16.88671875" bestFit="1" customWidth="1"/>
    <col min="140" max="140" width="20.109375" bestFit="1" customWidth="1"/>
    <col min="141" max="141" width="22.88671875" bestFit="1" customWidth="1"/>
    <col min="142" max="142" width="18.109375" bestFit="1" customWidth="1"/>
    <col min="143" max="143" width="20.88671875" bestFit="1" customWidth="1"/>
    <col min="144" max="144" width="13.88671875" bestFit="1" customWidth="1"/>
    <col min="145" max="145" width="16.6640625" bestFit="1" customWidth="1"/>
    <col min="146" max="146" width="13.109375" bestFit="1" customWidth="1"/>
    <col min="147" max="147" width="15.88671875" bestFit="1" customWidth="1"/>
    <col min="148" max="148" width="17.44140625" bestFit="1" customWidth="1"/>
    <col min="149" max="149" width="20.21875" bestFit="1" customWidth="1"/>
    <col min="150" max="150" width="15.88671875" bestFit="1" customWidth="1"/>
    <col min="151" max="151" width="18.6640625" bestFit="1" customWidth="1"/>
    <col min="152" max="152" width="14.88671875" bestFit="1" customWidth="1"/>
    <col min="153" max="153" width="17.77734375" bestFit="1" customWidth="1"/>
    <col min="154" max="154" width="15.109375" bestFit="1" customWidth="1"/>
    <col min="155" max="155" width="17.88671875" bestFit="1" customWidth="1"/>
    <col min="156" max="156" width="17" bestFit="1" customWidth="1"/>
    <col min="157" max="157" width="19.77734375" bestFit="1" customWidth="1"/>
    <col min="158" max="158" width="16.88671875" bestFit="1" customWidth="1"/>
    <col min="159" max="159" width="19.6640625" bestFit="1" customWidth="1"/>
    <col min="160" max="160" width="15.77734375" bestFit="1" customWidth="1"/>
    <col min="161" max="161" width="18.5546875" bestFit="1" customWidth="1"/>
    <col min="162" max="162" width="12.88671875" bestFit="1" customWidth="1"/>
    <col min="163" max="163" width="15.6640625" bestFit="1" customWidth="1"/>
    <col min="164" max="164" width="17.33203125" bestFit="1" customWidth="1"/>
    <col min="165" max="165" width="20.109375" bestFit="1" customWidth="1"/>
    <col min="166" max="166" width="18.21875" bestFit="1" customWidth="1"/>
    <col min="167" max="167" width="21" bestFit="1" customWidth="1"/>
    <col min="168" max="168" width="13.88671875" bestFit="1" customWidth="1"/>
    <col min="169" max="169" width="16.6640625" bestFit="1" customWidth="1"/>
    <col min="170" max="170" width="10.109375" bestFit="1" customWidth="1"/>
    <col min="171" max="171" width="12.77734375" bestFit="1" customWidth="1"/>
    <col min="172" max="172" width="18.6640625" bestFit="1" customWidth="1"/>
    <col min="173" max="173" width="21.5546875" bestFit="1" customWidth="1"/>
    <col min="174" max="174" width="13.33203125" bestFit="1" customWidth="1"/>
    <col min="175" max="175" width="16.109375" bestFit="1" customWidth="1"/>
    <col min="176" max="176" width="15.21875" bestFit="1" customWidth="1"/>
    <col min="177" max="177" width="18" bestFit="1" customWidth="1"/>
    <col min="178" max="178" width="15.21875" bestFit="1" customWidth="1"/>
    <col min="179" max="179" width="18" bestFit="1" customWidth="1"/>
    <col min="180" max="180" width="17.21875" bestFit="1" customWidth="1"/>
    <col min="181" max="181" width="20" bestFit="1" customWidth="1"/>
    <col min="182" max="182" width="14.109375" bestFit="1" customWidth="1"/>
    <col min="183" max="183" width="16.88671875" bestFit="1" customWidth="1"/>
    <col min="184" max="184" width="16.44140625" bestFit="1" customWidth="1"/>
    <col min="185" max="185" width="19.21875" bestFit="1" customWidth="1"/>
    <col min="186" max="186" width="13" bestFit="1" customWidth="1"/>
    <col min="187" max="187" width="15.77734375" bestFit="1" customWidth="1"/>
    <col min="188" max="188" width="15.44140625" bestFit="1" customWidth="1"/>
    <col min="189" max="189" width="18.21875" bestFit="1" customWidth="1"/>
    <col min="190" max="190" width="17.77734375" bestFit="1" customWidth="1"/>
    <col min="191" max="191" width="20.5546875" bestFit="1" customWidth="1"/>
    <col min="192" max="192" width="16.109375" bestFit="1" customWidth="1"/>
    <col min="193" max="193" width="18.88671875" bestFit="1" customWidth="1"/>
    <col min="194" max="194" width="15.77734375" bestFit="1" customWidth="1"/>
    <col min="195" max="195" width="18.5546875" bestFit="1" customWidth="1"/>
    <col min="196" max="196" width="14.77734375" bestFit="1" customWidth="1"/>
    <col min="197" max="197" width="17.6640625" bestFit="1" customWidth="1"/>
    <col min="198" max="198" width="11.77734375" bestFit="1" customWidth="1"/>
    <col min="199" max="199" width="14.5546875" bestFit="1" customWidth="1"/>
    <col min="200" max="200" width="20.77734375" bestFit="1" customWidth="1"/>
    <col min="201" max="201" width="23.5546875" bestFit="1" customWidth="1"/>
    <col min="202" max="202" width="8.5546875" bestFit="1" customWidth="1"/>
    <col min="203" max="203" width="11.21875" bestFit="1" customWidth="1"/>
    <col min="204" max="204" width="11" bestFit="1" customWidth="1"/>
    <col min="205" max="205" width="13.77734375" bestFit="1" customWidth="1"/>
    <col min="206" max="206" width="10.77734375" bestFit="1" customWidth="1"/>
    <col min="207" max="207" width="13.5546875" bestFit="1" customWidth="1"/>
    <col min="208" max="208" width="15.44140625" bestFit="1" customWidth="1"/>
    <col min="209" max="209" width="18.21875" bestFit="1" customWidth="1"/>
    <col min="210" max="210" width="15.109375" bestFit="1" customWidth="1"/>
    <col min="211" max="211" width="17.88671875" bestFit="1" customWidth="1"/>
    <col min="212" max="212" width="14.88671875" bestFit="1" customWidth="1"/>
    <col min="213" max="213" width="17.77734375" bestFit="1" customWidth="1"/>
    <col min="214" max="214" width="15.88671875" bestFit="1" customWidth="1"/>
    <col min="215" max="215" width="18.6640625" bestFit="1" customWidth="1"/>
    <col min="216" max="216" width="18.109375" bestFit="1" customWidth="1"/>
    <col min="217" max="217" width="20.88671875" bestFit="1" customWidth="1"/>
    <col min="218" max="218" width="14.21875" bestFit="1" customWidth="1"/>
    <col min="219" max="219" width="17" bestFit="1" customWidth="1"/>
    <col min="220" max="220" width="15.5546875" bestFit="1" customWidth="1"/>
    <col min="221" max="221" width="18.33203125" bestFit="1" customWidth="1"/>
    <col min="222" max="222" width="14.88671875" bestFit="1" customWidth="1"/>
    <col min="223" max="223" width="17.77734375" bestFit="1" customWidth="1"/>
    <col min="224" max="224" width="13.44140625" bestFit="1" customWidth="1"/>
    <col min="225" max="225" width="16.21875" bestFit="1" customWidth="1"/>
    <col min="226" max="226" width="18.109375" bestFit="1" customWidth="1"/>
    <col min="227" max="227" width="20.88671875" bestFit="1" customWidth="1"/>
    <col min="228" max="228" width="9.44140625" bestFit="1" customWidth="1"/>
    <col min="229" max="229" width="12.109375" bestFit="1" customWidth="1"/>
    <col min="230" max="230" width="17.33203125" bestFit="1" customWidth="1"/>
    <col min="231" max="231" width="20.109375" bestFit="1" customWidth="1"/>
    <col min="232" max="232" width="17.6640625" bestFit="1" customWidth="1"/>
    <col min="233" max="233" width="20.44140625" bestFit="1" customWidth="1"/>
    <col min="234" max="234" width="14.5546875" bestFit="1" customWidth="1"/>
    <col min="235" max="235" width="17.44140625" bestFit="1" customWidth="1"/>
    <col min="236" max="236" width="16.88671875" bestFit="1" customWidth="1"/>
    <col min="237" max="237" width="19.6640625" bestFit="1" customWidth="1"/>
    <col min="238" max="238" width="14.88671875" bestFit="1" customWidth="1"/>
    <col min="239" max="239" width="17.77734375" bestFit="1" customWidth="1"/>
    <col min="240" max="240" width="11.5546875" bestFit="1" customWidth="1"/>
    <col min="241" max="241" width="14.33203125" bestFit="1" customWidth="1"/>
    <col min="242" max="242" width="17.77734375" bestFit="1" customWidth="1"/>
    <col min="243" max="243" width="20.5546875" bestFit="1" customWidth="1"/>
    <col min="244" max="244" width="18.5546875" bestFit="1" customWidth="1"/>
    <col min="245" max="245" width="21.44140625" bestFit="1" customWidth="1"/>
    <col min="246" max="246" width="14.5546875" bestFit="1" customWidth="1"/>
    <col min="247" max="247" width="17.44140625" bestFit="1" customWidth="1"/>
    <col min="248" max="248" width="15.77734375" bestFit="1" customWidth="1"/>
    <col min="249" max="249" width="18.5546875" bestFit="1" customWidth="1"/>
    <col min="250" max="250" width="9.44140625" bestFit="1" customWidth="1"/>
    <col min="251" max="251" width="12.109375" bestFit="1" customWidth="1"/>
    <col min="252" max="252" width="17.21875" bestFit="1" customWidth="1"/>
    <col min="253" max="253" width="20" bestFit="1" customWidth="1"/>
    <col min="254" max="254" width="12.77734375" bestFit="1" customWidth="1"/>
    <col min="255" max="256" width="15.5546875" bestFit="1" customWidth="1"/>
    <col min="257" max="257" width="18.33203125" bestFit="1" customWidth="1"/>
    <col min="258" max="258" width="17.33203125" bestFit="1" customWidth="1"/>
    <col min="259" max="259" width="20.109375" bestFit="1" customWidth="1"/>
    <col min="260" max="260" width="8.5546875" bestFit="1" customWidth="1"/>
    <col min="261" max="261" width="11.21875" bestFit="1" customWidth="1"/>
    <col min="262" max="262" width="13.6640625" bestFit="1" customWidth="1"/>
    <col min="263" max="263" width="16.44140625" bestFit="1" customWidth="1"/>
    <col min="264" max="264" width="11.88671875" bestFit="1" customWidth="1"/>
    <col min="265" max="265" width="14.6640625" bestFit="1" customWidth="1"/>
    <col min="266" max="266" width="11.5546875" bestFit="1" customWidth="1"/>
    <col min="267" max="267" width="14.33203125" bestFit="1" customWidth="1"/>
    <col min="268" max="268" width="9.21875" bestFit="1" customWidth="1"/>
    <col min="269" max="269" width="11.88671875" bestFit="1" customWidth="1"/>
    <col min="270" max="270" width="10.77734375" bestFit="1" customWidth="1"/>
    <col min="271" max="271" width="13.5546875" bestFit="1" customWidth="1"/>
    <col min="272" max="272" width="12.6640625" bestFit="1" customWidth="1"/>
    <col min="273" max="273" width="15.44140625" bestFit="1" customWidth="1"/>
    <col min="274" max="274" width="12.77734375" bestFit="1" customWidth="1"/>
    <col min="275" max="275" width="15.5546875" bestFit="1" customWidth="1"/>
    <col min="276" max="276" width="6.88671875" bestFit="1" customWidth="1"/>
    <col min="277" max="277" width="9.5546875" bestFit="1" customWidth="1"/>
    <col min="278" max="278" width="14.44140625" bestFit="1" customWidth="1"/>
    <col min="279" max="279" width="17.33203125" bestFit="1" customWidth="1"/>
    <col min="280" max="280" width="14.33203125" bestFit="1" customWidth="1"/>
    <col min="281" max="281" width="17.21875" bestFit="1" customWidth="1"/>
    <col min="282" max="282" width="12.88671875" bestFit="1" customWidth="1"/>
    <col min="283" max="283" width="15.6640625" bestFit="1" customWidth="1"/>
    <col min="284" max="284" width="7.5546875" bestFit="1" customWidth="1"/>
    <col min="285" max="285" width="10.21875" bestFit="1" customWidth="1"/>
    <col min="286" max="286" width="11.44140625" bestFit="1" customWidth="1"/>
    <col min="287" max="287" width="14.21875" bestFit="1" customWidth="1"/>
    <col min="288" max="288" width="11.21875" bestFit="1" customWidth="1"/>
    <col min="289" max="289" width="14" bestFit="1" customWidth="1"/>
    <col min="290" max="290" width="14.88671875" bestFit="1" customWidth="1"/>
    <col min="291" max="291" width="17.77734375" bestFit="1" customWidth="1"/>
    <col min="292" max="292" width="14.109375" bestFit="1" customWidth="1"/>
    <col min="293" max="293" width="16.88671875" bestFit="1" customWidth="1"/>
    <col min="294" max="294" width="12.6640625" bestFit="1" customWidth="1"/>
    <col min="295" max="295" width="15.44140625" bestFit="1" customWidth="1"/>
    <col min="296" max="296" width="11" bestFit="1" customWidth="1"/>
    <col min="297" max="297" width="13.77734375" bestFit="1" customWidth="1"/>
    <col min="298" max="298" width="12" bestFit="1" customWidth="1"/>
    <col min="299" max="299" width="14.77734375" bestFit="1" customWidth="1"/>
    <col min="300" max="300" width="10.33203125" bestFit="1" customWidth="1"/>
    <col min="301" max="301" width="13.109375" bestFit="1" customWidth="1"/>
    <col min="302" max="302" width="16.77734375" bestFit="1" customWidth="1"/>
    <col min="303" max="303" width="19.5546875" bestFit="1" customWidth="1"/>
    <col min="304" max="304" width="14.44140625" bestFit="1" customWidth="1"/>
    <col min="305" max="305" width="17.33203125" bestFit="1" customWidth="1"/>
    <col min="306" max="306" width="11.44140625" bestFit="1" customWidth="1"/>
    <col min="307" max="307" width="14.21875" bestFit="1" customWidth="1"/>
    <col min="308" max="308" width="15.33203125" bestFit="1" customWidth="1"/>
    <col min="309" max="309" width="18.109375" bestFit="1" customWidth="1"/>
    <col min="310" max="310" width="10.88671875" bestFit="1" customWidth="1"/>
    <col min="311" max="311" width="13.6640625" bestFit="1" customWidth="1"/>
    <col min="312" max="312" width="11.77734375" bestFit="1" customWidth="1"/>
    <col min="313" max="313" width="14.5546875" bestFit="1" customWidth="1"/>
    <col min="314" max="314" width="14" bestFit="1" customWidth="1"/>
    <col min="315" max="315" width="16.77734375" bestFit="1" customWidth="1"/>
    <col min="316" max="316" width="12.44140625" bestFit="1" customWidth="1"/>
    <col min="317" max="317" width="15.21875" bestFit="1" customWidth="1"/>
    <col min="318" max="318" width="12.5546875" bestFit="1" customWidth="1"/>
    <col min="319" max="319" width="15.33203125" bestFit="1" customWidth="1"/>
    <col min="320" max="320" width="13.33203125" bestFit="1" customWidth="1"/>
    <col min="321" max="321" width="16.109375" bestFit="1" customWidth="1"/>
    <col min="322" max="322" width="9.109375" bestFit="1" customWidth="1"/>
    <col min="323" max="323" width="11.77734375" bestFit="1" customWidth="1"/>
    <col min="324" max="324" width="15.44140625" bestFit="1" customWidth="1"/>
    <col min="325" max="325" width="18.21875" bestFit="1" customWidth="1"/>
    <col min="326" max="326" width="15.88671875" bestFit="1" customWidth="1"/>
    <col min="327" max="327" width="18.6640625" bestFit="1" customWidth="1"/>
    <col min="328" max="328" width="16.21875" bestFit="1" customWidth="1"/>
    <col min="329" max="329" width="19" bestFit="1" customWidth="1"/>
    <col min="330" max="330" width="14.88671875" bestFit="1" customWidth="1"/>
    <col min="331" max="331" width="17.77734375" bestFit="1" customWidth="1"/>
    <col min="332" max="332" width="10.21875" bestFit="1" customWidth="1"/>
    <col min="333" max="333" width="12.88671875" bestFit="1" customWidth="1"/>
    <col min="334" max="334" width="13.109375" bestFit="1" customWidth="1"/>
    <col min="335" max="335" width="15.88671875" bestFit="1" customWidth="1"/>
    <col min="336" max="336" width="9.5546875" bestFit="1" customWidth="1"/>
    <col min="337" max="337" width="12.21875" bestFit="1" customWidth="1"/>
    <col min="338" max="338" width="12.77734375" bestFit="1" customWidth="1"/>
    <col min="339" max="339" width="15.5546875" bestFit="1" customWidth="1"/>
    <col min="340" max="340" width="16.33203125" bestFit="1" customWidth="1"/>
    <col min="341" max="341" width="19.109375" bestFit="1" customWidth="1"/>
    <col min="342" max="342" width="16" bestFit="1" customWidth="1"/>
    <col min="343" max="343" width="18.77734375" bestFit="1" customWidth="1"/>
    <col min="344" max="344" width="13.21875" bestFit="1" customWidth="1"/>
    <col min="345" max="345" width="16" bestFit="1" customWidth="1"/>
    <col min="346" max="346" width="11" bestFit="1" customWidth="1"/>
    <col min="347" max="347" width="13.77734375" bestFit="1" customWidth="1"/>
    <col min="348" max="348" width="15.88671875" bestFit="1" customWidth="1"/>
    <col min="349" max="349" width="18.6640625" bestFit="1" customWidth="1"/>
    <col min="350" max="350" width="12.6640625" bestFit="1" customWidth="1"/>
    <col min="351" max="351" width="15.44140625" bestFit="1" customWidth="1"/>
    <col min="352" max="352" width="15.77734375" bestFit="1" customWidth="1"/>
    <col min="353" max="353" width="18.5546875" bestFit="1" customWidth="1"/>
    <col min="354" max="354" width="12.33203125" bestFit="1" customWidth="1"/>
    <col min="355" max="355" width="15.109375" bestFit="1" customWidth="1"/>
    <col min="356" max="356" width="14.33203125" bestFit="1" customWidth="1"/>
    <col min="357" max="357" width="17.21875" bestFit="1" customWidth="1"/>
    <col min="358" max="358" width="12.33203125" bestFit="1" customWidth="1"/>
    <col min="359" max="359" width="15.109375" bestFit="1" customWidth="1"/>
    <col min="360" max="360" width="12.44140625" bestFit="1" customWidth="1"/>
    <col min="361" max="361" width="15.21875" bestFit="1" customWidth="1"/>
    <col min="362" max="362" width="17.5546875" bestFit="1" customWidth="1"/>
    <col min="363" max="363" width="20.33203125" bestFit="1" customWidth="1"/>
    <col min="364" max="364" width="8.44140625" bestFit="1" customWidth="1"/>
    <col min="365" max="365" width="11.109375" bestFit="1" customWidth="1"/>
    <col min="366" max="366" width="15.44140625" bestFit="1" customWidth="1"/>
    <col min="367" max="367" width="18.21875" bestFit="1" customWidth="1"/>
    <col min="368" max="368" width="14.33203125" bestFit="1" customWidth="1"/>
    <col min="369" max="369" width="17.21875" bestFit="1" customWidth="1"/>
    <col min="370" max="370" width="17.77734375" bestFit="1" customWidth="1"/>
    <col min="371" max="371" width="20.5546875" bestFit="1" customWidth="1"/>
    <col min="372" max="372" width="15.88671875" bestFit="1" customWidth="1"/>
    <col min="373" max="373" width="18.6640625" bestFit="1" customWidth="1"/>
    <col min="374" max="374" width="12.5546875" bestFit="1" customWidth="1"/>
    <col min="375" max="375" width="15.33203125" bestFit="1" customWidth="1"/>
    <col min="376" max="376" width="13.109375" bestFit="1" customWidth="1"/>
    <col min="377" max="377" width="15.88671875" bestFit="1" customWidth="1"/>
    <col min="378" max="378" width="16" bestFit="1" customWidth="1"/>
    <col min="379" max="379" width="18.77734375" bestFit="1" customWidth="1"/>
    <col min="380" max="380" width="14.5546875" bestFit="1" customWidth="1"/>
    <col min="381" max="381" width="17.44140625" bestFit="1" customWidth="1"/>
    <col min="382" max="382" width="17.33203125" bestFit="1" customWidth="1"/>
    <col min="383" max="383" width="20.109375" bestFit="1" customWidth="1"/>
    <col min="384" max="384" width="14.6640625" bestFit="1" customWidth="1"/>
    <col min="385" max="385" width="17.5546875" bestFit="1" customWidth="1"/>
    <col min="386" max="386" width="14.88671875" bestFit="1" customWidth="1"/>
    <col min="387" max="387" width="17.77734375" bestFit="1" customWidth="1"/>
    <col min="388" max="388" width="11.6640625" bestFit="1" customWidth="1"/>
    <col min="389" max="390" width="14.44140625" bestFit="1" customWidth="1"/>
    <col min="391" max="391" width="17.33203125" bestFit="1" customWidth="1"/>
    <col min="392" max="392" width="11.77734375" bestFit="1" customWidth="1"/>
    <col min="393" max="393" width="14.5546875" bestFit="1" customWidth="1"/>
    <col min="394" max="394" width="12.6640625" bestFit="1" customWidth="1"/>
    <col min="395" max="395" width="15.44140625" bestFit="1" customWidth="1"/>
    <col min="396" max="396" width="15.77734375" bestFit="1" customWidth="1"/>
    <col min="397" max="397" width="18.5546875" bestFit="1" customWidth="1"/>
    <col min="398" max="398" width="11.77734375" bestFit="1" customWidth="1"/>
    <col min="399" max="399" width="14.5546875" bestFit="1" customWidth="1"/>
    <col min="400" max="400" width="12.44140625" bestFit="1" customWidth="1"/>
    <col min="401" max="401" width="15.21875" bestFit="1" customWidth="1"/>
    <col min="402" max="402" width="12.33203125" bestFit="1" customWidth="1"/>
    <col min="403" max="403" width="15.109375" bestFit="1" customWidth="1"/>
    <col min="404" max="404" width="17.5546875" bestFit="1" customWidth="1"/>
    <col min="405" max="405" width="20.33203125" bestFit="1" customWidth="1"/>
    <col min="406" max="406" width="7" bestFit="1" customWidth="1"/>
    <col min="407" max="407" width="9.6640625" bestFit="1" customWidth="1"/>
    <col min="408" max="408" width="12.77734375" bestFit="1" customWidth="1"/>
    <col min="409" max="409" width="15.5546875" bestFit="1" customWidth="1"/>
    <col min="410" max="410" width="7.88671875" bestFit="1" customWidth="1"/>
    <col min="411" max="411" width="10.5546875" bestFit="1" customWidth="1"/>
    <col min="412" max="412" width="17.33203125" bestFit="1" customWidth="1"/>
    <col min="413" max="413" width="20.109375" bestFit="1" customWidth="1"/>
    <col min="414" max="414" width="12.33203125" bestFit="1" customWidth="1"/>
    <col min="415" max="415" width="15.109375" bestFit="1" customWidth="1"/>
    <col min="416" max="416" width="11.33203125" bestFit="1" customWidth="1"/>
    <col min="417" max="417" width="14.109375" bestFit="1" customWidth="1"/>
    <col min="418" max="418" width="12" bestFit="1" customWidth="1"/>
    <col min="419" max="419" width="14.77734375" bestFit="1" customWidth="1"/>
    <col min="420" max="420" width="11.33203125" bestFit="1" customWidth="1"/>
    <col min="421" max="421" width="14.109375" bestFit="1" customWidth="1"/>
    <col min="422" max="422" width="12.88671875" bestFit="1" customWidth="1"/>
    <col min="423" max="423" width="15.6640625" bestFit="1" customWidth="1"/>
    <col min="424" max="424" width="18.88671875" bestFit="1" customWidth="1"/>
    <col min="425" max="425" width="21.77734375" bestFit="1" customWidth="1"/>
    <col min="426" max="426" width="11.44140625" bestFit="1" customWidth="1"/>
    <col min="427" max="427" width="14.21875" bestFit="1" customWidth="1"/>
    <col min="428" max="428" width="14.109375" bestFit="1" customWidth="1"/>
    <col min="429" max="429" width="16.88671875" bestFit="1" customWidth="1"/>
    <col min="430" max="430" width="16.77734375" bestFit="1" customWidth="1"/>
    <col min="431" max="431" width="19.5546875" bestFit="1" customWidth="1"/>
    <col min="432" max="432" width="9.5546875" bestFit="1" customWidth="1"/>
    <col min="433" max="433" width="12.21875" bestFit="1" customWidth="1"/>
    <col min="434" max="434" width="15.21875" bestFit="1" customWidth="1"/>
    <col min="435" max="435" width="18" bestFit="1" customWidth="1"/>
    <col min="436" max="436" width="11.5546875" bestFit="1" customWidth="1"/>
    <col min="437" max="437" width="14.33203125" bestFit="1" customWidth="1"/>
    <col min="438" max="438" width="7.21875" bestFit="1" customWidth="1"/>
    <col min="439" max="439" width="9.88671875" bestFit="1" customWidth="1"/>
    <col min="440" max="440" width="12" bestFit="1" customWidth="1"/>
    <col min="441" max="441" width="14.77734375" bestFit="1" customWidth="1"/>
    <col min="442" max="442" width="10.33203125" bestFit="1" customWidth="1"/>
    <col min="443" max="443" width="13.109375" bestFit="1" customWidth="1"/>
    <col min="444" max="444" width="9.109375" bestFit="1" customWidth="1"/>
    <col min="445" max="445" width="11.77734375" bestFit="1" customWidth="1"/>
    <col min="446" max="446" width="9.33203125" bestFit="1" customWidth="1"/>
    <col min="447" max="447" width="12" bestFit="1" customWidth="1"/>
    <col min="448" max="448" width="12.77734375" bestFit="1" customWidth="1"/>
    <col min="449" max="449" width="15.5546875" bestFit="1" customWidth="1"/>
    <col min="450" max="450" width="14.109375" bestFit="1" customWidth="1"/>
    <col min="451" max="451" width="16.88671875" bestFit="1" customWidth="1"/>
    <col min="452" max="452" width="17.109375" bestFit="1" customWidth="1"/>
    <col min="453" max="453" width="19.88671875" bestFit="1" customWidth="1"/>
    <col min="454" max="454" width="13.33203125" bestFit="1" customWidth="1"/>
    <col min="455" max="455" width="16.109375" bestFit="1" customWidth="1"/>
    <col min="456" max="456" width="16.77734375" bestFit="1" customWidth="1"/>
    <col min="457" max="457" width="19.5546875" bestFit="1" customWidth="1"/>
    <col min="458" max="458" width="13" bestFit="1" customWidth="1"/>
    <col min="459" max="459" width="15.77734375" bestFit="1" customWidth="1"/>
    <col min="460" max="460" width="11.88671875" bestFit="1" customWidth="1"/>
    <col min="461" max="461" width="14.6640625" bestFit="1" customWidth="1"/>
    <col min="462" max="462" width="14.33203125" bestFit="1" customWidth="1"/>
    <col min="463" max="463" width="17.21875" bestFit="1" customWidth="1"/>
    <col min="464" max="464" width="14.6640625" bestFit="1" customWidth="1"/>
    <col min="465" max="465" width="17.5546875" bestFit="1" customWidth="1"/>
    <col min="466" max="466" width="14.5546875" bestFit="1" customWidth="1"/>
    <col min="467" max="467" width="17.44140625" bestFit="1" customWidth="1"/>
    <col min="468" max="468" width="11.21875" bestFit="1" customWidth="1"/>
    <col min="469" max="469" width="14" bestFit="1" customWidth="1"/>
    <col min="470" max="470" width="15.44140625" bestFit="1" customWidth="1"/>
    <col min="471" max="471" width="18.21875" bestFit="1" customWidth="1"/>
    <col min="472" max="472" width="13.5546875" bestFit="1" customWidth="1"/>
    <col min="473" max="473" width="16.33203125" bestFit="1" customWidth="1"/>
    <col min="474" max="474" width="17.5546875" bestFit="1" customWidth="1"/>
    <col min="475" max="475" width="20.33203125" bestFit="1" customWidth="1"/>
    <col min="476" max="476" width="15.44140625" bestFit="1" customWidth="1"/>
    <col min="477" max="477" width="18.21875" bestFit="1" customWidth="1"/>
    <col min="478" max="478" width="9.6640625" bestFit="1" customWidth="1"/>
    <col min="479" max="479" width="12.33203125" bestFit="1" customWidth="1"/>
    <col min="480" max="480" width="9.88671875" bestFit="1" customWidth="1"/>
    <col min="481" max="481" width="12.5546875" bestFit="1" customWidth="1"/>
    <col min="482" max="482" width="8.109375" bestFit="1" customWidth="1"/>
    <col min="483" max="483" width="10.77734375" bestFit="1" customWidth="1"/>
    <col min="484" max="484" width="14.5546875" bestFit="1" customWidth="1"/>
    <col min="485" max="485" width="17.44140625" bestFit="1" customWidth="1"/>
    <col min="486" max="486" width="15.88671875" bestFit="1" customWidth="1"/>
    <col min="487" max="487" width="18.6640625" bestFit="1" customWidth="1"/>
    <col min="488" max="488" width="12.5546875" bestFit="1" customWidth="1"/>
    <col min="489" max="489" width="15.33203125" bestFit="1" customWidth="1"/>
    <col min="490" max="490" width="12.109375" bestFit="1" customWidth="1"/>
    <col min="491" max="491" width="14.88671875" bestFit="1" customWidth="1"/>
    <col min="492" max="492" width="12.21875" bestFit="1" customWidth="1"/>
    <col min="493" max="493" width="15" bestFit="1" customWidth="1"/>
    <col min="494" max="494" width="16.5546875" bestFit="1" customWidth="1"/>
    <col min="495" max="495" width="19.33203125" bestFit="1" customWidth="1"/>
    <col min="496" max="496" width="8.5546875" bestFit="1" customWidth="1"/>
    <col min="497" max="497" width="11.21875" bestFit="1" customWidth="1"/>
    <col min="498" max="498" width="17.21875" bestFit="1" customWidth="1"/>
    <col min="499" max="499" width="20" bestFit="1" customWidth="1"/>
    <col min="500" max="500" width="8.77734375" bestFit="1" customWidth="1"/>
    <col min="501" max="501" width="11.44140625" bestFit="1" customWidth="1"/>
    <col min="502" max="502" width="7.33203125" bestFit="1" customWidth="1"/>
    <col min="503" max="503" width="10" bestFit="1" customWidth="1"/>
    <col min="504" max="504" width="14.33203125" bestFit="1" customWidth="1"/>
    <col min="505" max="505" width="17.21875" bestFit="1" customWidth="1"/>
    <col min="506" max="506" width="13.21875" bestFit="1" customWidth="1"/>
    <col min="507" max="507" width="16" bestFit="1" customWidth="1"/>
    <col min="508" max="508" width="16.21875" bestFit="1" customWidth="1"/>
    <col min="509" max="509" width="19" bestFit="1" customWidth="1"/>
    <col min="510" max="510" width="13.88671875" bestFit="1" customWidth="1"/>
    <col min="511" max="511" width="16.6640625" bestFit="1" customWidth="1"/>
    <col min="512" max="512" width="10.33203125" bestFit="1" customWidth="1"/>
    <col min="513" max="513" width="13.109375" bestFit="1" customWidth="1"/>
    <col min="514" max="514" width="18.21875" bestFit="1" customWidth="1"/>
    <col min="515" max="515" width="21" bestFit="1" customWidth="1"/>
    <col min="516" max="516" width="11.88671875" bestFit="1" customWidth="1"/>
    <col min="517" max="517" width="14.6640625" bestFit="1" customWidth="1"/>
    <col min="518" max="518" width="15.5546875" bestFit="1" customWidth="1"/>
    <col min="519" max="519" width="18.33203125" bestFit="1" customWidth="1"/>
    <col min="520" max="520" width="14.88671875" bestFit="1" customWidth="1"/>
    <col min="521" max="521" width="17.77734375" bestFit="1" customWidth="1"/>
    <col min="522" max="522" width="12.109375" bestFit="1" customWidth="1"/>
    <col min="523" max="523" width="14.88671875" bestFit="1" customWidth="1"/>
    <col min="524" max="524" width="10.5546875" bestFit="1" customWidth="1"/>
    <col min="525" max="525" width="13.33203125" bestFit="1" customWidth="1"/>
    <col min="526" max="526" width="13.5546875" bestFit="1" customWidth="1"/>
    <col min="527" max="527" width="16.33203125" bestFit="1" customWidth="1"/>
    <col min="528" max="528" width="13.44140625" bestFit="1" customWidth="1"/>
    <col min="529" max="529" width="16.21875" bestFit="1" customWidth="1"/>
    <col min="530" max="530" width="16" bestFit="1" customWidth="1"/>
    <col min="531" max="531" width="18.77734375" bestFit="1" customWidth="1"/>
    <col min="532" max="532" width="12.21875" bestFit="1" customWidth="1"/>
    <col min="533" max="533" width="15" bestFit="1" customWidth="1"/>
    <col min="534" max="534" width="12.77734375" bestFit="1" customWidth="1"/>
    <col min="535" max="535" width="15.5546875" bestFit="1" customWidth="1"/>
    <col min="536" max="536" width="16.109375" bestFit="1" customWidth="1"/>
    <col min="537" max="537" width="18.88671875" bestFit="1" customWidth="1"/>
    <col min="538" max="538" width="8.21875" bestFit="1" customWidth="1"/>
    <col min="539" max="539" width="10.88671875" bestFit="1" customWidth="1"/>
    <col min="540" max="540" width="13" bestFit="1" customWidth="1"/>
    <col min="541" max="541" width="15.77734375" bestFit="1" customWidth="1"/>
    <col min="542" max="542" width="16.21875" bestFit="1" customWidth="1"/>
    <col min="543" max="543" width="19" bestFit="1" customWidth="1"/>
    <col min="544" max="544" width="12.109375" bestFit="1" customWidth="1"/>
    <col min="545" max="545" width="14.88671875" bestFit="1" customWidth="1"/>
    <col min="546" max="546" width="11" bestFit="1" customWidth="1"/>
    <col min="547" max="548" width="13.77734375" bestFit="1" customWidth="1"/>
    <col min="549" max="549" width="16.5546875" bestFit="1" customWidth="1"/>
    <col min="550" max="550" width="12.5546875" bestFit="1" customWidth="1"/>
    <col min="551" max="551" width="15.33203125" bestFit="1" customWidth="1"/>
    <col min="552" max="552" width="10.77734375" bestFit="1" customWidth="1"/>
    <col min="553" max="553" width="13.5546875" bestFit="1" customWidth="1"/>
    <col min="554" max="554" width="16" bestFit="1" customWidth="1"/>
    <col min="555" max="555" width="18.77734375" bestFit="1" customWidth="1"/>
    <col min="556" max="556" width="9.77734375" bestFit="1" customWidth="1"/>
    <col min="557" max="557" width="12.44140625" bestFit="1" customWidth="1"/>
    <col min="558" max="558" width="11.77734375" bestFit="1" customWidth="1"/>
    <col min="559" max="559" width="14.5546875" bestFit="1" customWidth="1"/>
    <col min="560" max="560" width="16" bestFit="1" customWidth="1"/>
    <col min="561" max="561" width="18.77734375" bestFit="1" customWidth="1"/>
    <col min="562" max="562" width="9.77734375" bestFit="1" customWidth="1"/>
    <col min="563" max="563" width="12.44140625" bestFit="1" customWidth="1"/>
    <col min="564" max="564" width="12.6640625" bestFit="1" customWidth="1"/>
    <col min="565" max="565" width="15.44140625" bestFit="1" customWidth="1"/>
    <col min="566" max="566" width="13.44140625" bestFit="1" customWidth="1"/>
    <col min="567" max="567" width="16.21875" bestFit="1" customWidth="1"/>
    <col min="568" max="568" width="15.77734375" bestFit="1" customWidth="1"/>
    <col min="569" max="569" width="18.5546875" bestFit="1" customWidth="1"/>
    <col min="570" max="570" width="10.33203125" bestFit="1" customWidth="1"/>
    <col min="571" max="571" width="13.109375" bestFit="1" customWidth="1"/>
    <col min="572" max="572" width="9.5546875" bestFit="1" customWidth="1"/>
    <col min="573" max="573" width="12.21875" bestFit="1" customWidth="1"/>
    <col min="574" max="574" width="15.5546875" bestFit="1" customWidth="1"/>
    <col min="575" max="575" width="18.33203125" bestFit="1" customWidth="1"/>
    <col min="576" max="576" width="14.88671875" bestFit="1" customWidth="1"/>
    <col min="577" max="577" width="17.77734375" bestFit="1" customWidth="1"/>
    <col min="578" max="578" width="11" bestFit="1" customWidth="1"/>
    <col min="579" max="579" width="13.77734375" bestFit="1" customWidth="1"/>
    <col min="580" max="580" width="15.6640625" bestFit="1" customWidth="1"/>
    <col min="581" max="581" width="18.44140625" bestFit="1" customWidth="1"/>
    <col min="582" max="582" width="16.6640625" bestFit="1" customWidth="1"/>
    <col min="583" max="583" width="19.44140625" bestFit="1" customWidth="1"/>
    <col min="584" max="584" width="13.88671875" bestFit="1" customWidth="1"/>
    <col min="585" max="585" width="16.6640625" bestFit="1" customWidth="1"/>
    <col min="586" max="586" width="14.77734375" bestFit="1" customWidth="1"/>
    <col min="587" max="587" width="17.6640625" bestFit="1" customWidth="1"/>
    <col min="588" max="588" width="15.21875" bestFit="1" customWidth="1"/>
    <col min="589" max="589" width="18" bestFit="1" customWidth="1"/>
    <col min="590" max="590" width="16" bestFit="1" customWidth="1"/>
    <col min="591" max="591" width="18.77734375" bestFit="1" customWidth="1"/>
    <col min="592" max="592" width="15.88671875" bestFit="1" customWidth="1"/>
    <col min="593" max="593" width="18.6640625" bestFit="1" customWidth="1"/>
    <col min="594" max="594" width="8.6640625" bestFit="1" customWidth="1"/>
    <col min="595" max="595" width="11.33203125" bestFit="1" customWidth="1"/>
    <col min="596" max="596" width="6.6640625" bestFit="1" customWidth="1"/>
    <col min="597" max="597" width="9.33203125" bestFit="1" customWidth="1"/>
    <col min="598" max="598" width="9.44140625" bestFit="1" customWidth="1"/>
    <col min="599" max="599" width="12.109375" bestFit="1" customWidth="1"/>
    <col min="600" max="600" width="15.88671875" bestFit="1" customWidth="1"/>
    <col min="601" max="601" width="18.6640625" bestFit="1" customWidth="1"/>
    <col min="602" max="602" width="5.21875" bestFit="1" customWidth="1"/>
    <col min="603" max="603" width="7.88671875" bestFit="1" customWidth="1"/>
    <col min="604" max="604" width="9.6640625" bestFit="1" customWidth="1"/>
    <col min="605" max="605" width="12.33203125" bestFit="1" customWidth="1"/>
    <col min="606" max="606" width="14.77734375" bestFit="1" customWidth="1"/>
    <col min="607" max="607" width="17.6640625" bestFit="1" customWidth="1"/>
    <col min="608" max="608" width="12.5546875" bestFit="1" customWidth="1"/>
    <col min="609" max="609" width="15.33203125" bestFit="1" customWidth="1"/>
    <col min="610" max="610" width="12.21875" bestFit="1" customWidth="1"/>
    <col min="611" max="611" width="15" bestFit="1" customWidth="1"/>
    <col min="612" max="612" width="14.88671875" bestFit="1" customWidth="1"/>
    <col min="613" max="613" width="17.77734375" bestFit="1" customWidth="1"/>
    <col min="614" max="614" width="16.88671875" bestFit="1" customWidth="1"/>
    <col min="615" max="615" width="19.6640625" bestFit="1" customWidth="1"/>
    <col min="616" max="616" width="15.6640625" bestFit="1" customWidth="1"/>
    <col min="617" max="617" width="18.44140625" bestFit="1" customWidth="1"/>
    <col min="618" max="618" width="10.109375" bestFit="1" customWidth="1"/>
    <col min="619" max="619" width="12.77734375" bestFit="1" customWidth="1"/>
    <col min="620" max="620" width="14.77734375" bestFit="1" customWidth="1"/>
    <col min="621" max="621" width="17.6640625" bestFit="1" customWidth="1"/>
    <col min="622" max="622" width="12.5546875" bestFit="1" customWidth="1"/>
    <col min="623" max="623" width="15.33203125" bestFit="1" customWidth="1"/>
    <col min="624" max="624" width="12.21875" bestFit="1" customWidth="1"/>
    <col min="625" max="625" width="15" bestFit="1" customWidth="1"/>
    <col min="626" max="626" width="10.44140625" bestFit="1" customWidth="1"/>
    <col min="627" max="627" width="13.21875" bestFit="1" customWidth="1"/>
    <col min="628" max="628" width="12.5546875" bestFit="1" customWidth="1"/>
    <col min="629" max="629" width="15.33203125" bestFit="1" customWidth="1"/>
    <col min="630" max="630" width="13" bestFit="1" customWidth="1"/>
    <col min="631" max="631" width="15.77734375" bestFit="1" customWidth="1"/>
    <col min="632" max="632" width="9.88671875" bestFit="1" customWidth="1"/>
    <col min="633" max="633" width="12.5546875" bestFit="1" customWidth="1"/>
    <col min="634" max="634" width="15.77734375" bestFit="1" customWidth="1"/>
    <col min="635" max="635" width="18.5546875" bestFit="1" customWidth="1"/>
    <col min="636" max="636" width="18.44140625" bestFit="1" customWidth="1"/>
    <col min="637" max="637" width="21.33203125" bestFit="1" customWidth="1"/>
    <col min="638" max="638" width="13.88671875" bestFit="1" customWidth="1"/>
    <col min="639" max="639" width="16.6640625" bestFit="1" customWidth="1"/>
    <col min="640" max="640" width="16.33203125" bestFit="1" customWidth="1"/>
    <col min="641" max="641" width="19.109375" bestFit="1" customWidth="1"/>
    <col min="642" max="642" width="9.21875" bestFit="1" customWidth="1"/>
    <col min="643" max="643" width="11.88671875" bestFit="1" customWidth="1"/>
    <col min="644" max="644" width="14.109375" bestFit="1" customWidth="1"/>
    <col min="645" max="645" width="16.88671875" bestFit="1" customWidth="1"/>
    <col min="646" max="646" width="15.5546875" bestFit="1" customWidth="1"/>
    <col min="647" max="647" width="18.33203125" bestFit="1" customWidth="1"/>
    <col min="648" max="648" width="12" bestFit="1" customWidth="1"/>
    <col min="649" max="649" width="14.77734375" bestFit="1" customWidth="1"/>
    <col min="650" max="650" width="14.33203125" bestFit="1" customWidth="1"/>
    <col min="651" max="651" width="17.21875" bestFit="1" customWidth="1"/>
    <col min="652" max="652" width="9.109375" bestFit="1" customWidth="1"/>
    <col min="653" max="653" width="11.77734375" bestFit="1" customWidth="1"/>
    <col min="654" max="654" width="17.109375" bestFit="1" customWidth="1"/>
    <col min="655" max="655" width="19.88671875" bestFit="1" customWidth="1"/>
    <col min="656" max="656" width="11.21875" bestFit="1" customWidth="1"/>
    <col min="657" max="657" width="14" bestFit="1" customWidth="1"/>
    <col min="658" max="658" width="15.5546875" bestFit="1" customWidth="1"/>
    <col min="659" max="659" width="18.33203125" bestFit="1" customWidth="1"/>
    <col min="660" max="660" width="12.77734375" bestFit="1" customWidth="1"/>
    <col min="661" max="661" width="15.5546875" bestFit="1" customWidth="1"/>
    <col min="662" max="662" width="12.5546875" bestFit="1" customWidth="1"/>
    <col min="663" max="663" width="15.33203125" bestFit="1" customWidth="1"/>
    <col min="664" max="664" width="8.109375" bestFit="1" customWidth="1"/>
    <col min="665" max="665" width="10.77734375" bestFit="1" customWidth="1"/>
    <col min="666" max="666" width="10.21875" bestFit="1" customWidth="1"/>
    <col min="667" max="667" width="12.88671875" bestFit="1" customWidth="1"/>
    <col min="668" max="668" width="12.6640625" bestFit="1" customWidth="1"/>
    <col min="669" max="669" width="15.44140625" bestFit="1" customWidth="1"/>
    <col min="670" max="670" width="17.44140625" bestFit="1" customWidth="1"/>
    <col min="671" max="671" width="20.21875" bestFit="1" customWidth="1"/>
    <col min="672" max="672" width="13.5546875" bestFit="1" customWidth="1"/>
    <col min="673" max="673" width="16.33203125" bestFit="1" customWidth="1"/>
    <col min="674" max="674" width="12" bestFit="1" customWidth="1"/>
    <col min="675" max="675" width="14.77734375" bestFit="1" customWidth="1"/>
    <col min="676" max="676" width="10" bestFit="1" customWidth="1"/>
    <col min="677" max="677" width="12.6640625" bestFit="1" customWidth="1"/>
    <col min="678" max="678" width="12.21875" bestFit="1" customWidth="1"/>
    <col min="679" max="679" width="15" bestFit="1" customWidth="1"/>
    <col min="680" max="680" width="13" bestFit="1" customWidth="1"/>
    <col min="681" max="681" width="15.77734375" bestFit="1" customWidth="1"/>
    <col min="682" max="682" width="14.6640625" bestFit="1" customWidth="1"/>
    <col min="683" max="683" width="17.5546875" bestFit="1" customWidth="1"/>
    <col min="684" max="684" width="11.109375" bestFit="1" customWidth="1"/>
    <col min="685" max="685" width="13.88671875" bestFit="1" customWidth="1"/>
    <col min="686" max="686" width="15.88671875" bestFit="1" customWidth="1"/>
    <col min="687" max="687" width="18.6640625" bestFit="1" customWidth="1"/>
    <col min="688" max="688" width="17.77734375" bestFit="1" customWidth="1"/>
    <col min="689" max="689" width="20.5546875" bestFit="1" customWidth="1"/>
    <col min="690" max="690" width="14.33203125" bestFit="1" customWidth="1"/>
    <col min="691" max="691" width="17.21875" bestFit="1" customWidth="1"/>
    <col min="692" max="692" width="16.6640625" bestFit="1" customWidth="1"/>
    <col min="693" max="693" width="19.44140625" bestFit="1" customWidth="1"/>
    <col min="694" max="694" width="10.6640625" bestFit="1" customWidth="1"/>
    <col min="695" max="695" width="13.44140625" bestFit="1" customWidth="1"/>
    <col min="696" max="696" width="11.109375" bestFit="1" customWidth="1"/>
    <col min="697" max="697" width="13.88671875" bestFit="1" customWidth="1"/>
    <col min="698" max="698" width="8" bestFit="1" customWidth="1"/>
    <col min="699" max="699" width="10.6640625" bestFit="1" customWidth="1"/>
    <col min="700" max="700" width="16.5546875" bestFit="1" customWidth="1"/>
    <col min="701" max="701" width="19.33203125" bestFit="1" customWidth="1"/>
    <col min="702" max="702" width="9.77734375" bestFit="1" customWidth="1"/>
    <col min="703" max="703" width="12.44140625" bestFit="1" customWidth="1"/>
    <col min="704" max="704" width="13.21875" bestFit="1" customWidth="1"/>
    <col min="705" max="705" width="16" bestFit="1" customWidth="1"/>
    <col min="706" max="706" width="11.77734375" bestFit="1" customWidth="1"/>
    <col min="707" max="707" width="14.5546875" bestFit="1" customWidth="1"/>
    <col min="708" max="708" width="12.77734375" bestFit="1" customWidth="1"/>
    <col min="709" max="709" width="15.5546875" bestFit="1" customWidth="1"/>
    <col min="710" max="710" width="15.6640625" bestFit="1" customWidth="1"/>
    <col min="711" max="711" width="18.44140625" bestFit="1" customWidth="1"/>
    <col min="712" max="712" width="13.6640625" bestFit="1" customWidth="1"/>
    <col min="713" max="713" width="16.44140625" bestFit="1" customWidth="1"/>
    <col min="714" max="714" width="9" bestFit="1" customWidth="1"/>
    <col min="715" max="715" width="11.6640625" bestFit="1" customWidth="1"/>
    <col min="716" max="716" width="10.21875" bestFit="1" customWidth="1"/>
    <col min="717" max="717" width="12.88671875" bestFit="1" customWidth="1"/>
    <col min="718" max="718" width="10.5546875" bestFit="1" customWidth="1"/>
    <col min="719" max="719" width="13.33203125" bestFit="1" customWidth="1"/>
    <col min="720" max="720" width="9.5546875" bestFit="1" customWidth="1"/>
    <col min="721" max="721" width="12.21875" bestFit="1" customWidth="1"/>
    <col min="722" max="722" width="16.77734375" bestFit="1" customWidth="1"/>
    <col min="723" max="723" width="19.5546875" bestFit="1" customWidth="1"/>
    <col min="724" max="724" width="18.77734375" bestFit="1" customWidth="1"/>
    <col min="725" max="725" width="21.6640625" bestFit="1" customWidth="1"/>
    <col min="726" max="726" width="12.21875" bestFit="1" customWidth="1"/>
    <col min="727" max="727" width="15" bestFit="1" customWidth="1"/>
    <col min="728" max="728" width="12.109375" bestFit="1" customWidth="1"/>
    <col min="729" max="729" width="14.88671875" bestFit="1" customWidth="1"/>
    <col min="730" max="730" width="9.21875" bestFit="1" customWidth="1"/>
    <col min="731" max="731" width="11.88671875" bestFit="1" customWidth="1"/>
    <col min="732" max="732" width="14.6640625" bestFit="1" customWidth="1"/>
    <col min="733" max="733" width="17.5546875" bestFit="1" customWidth="1"/>
    <col min="734" max="734" width="12" bestFit="1" customWidth="1"/>
    <col min="735" max="735" width="14.77734375" bestFit="1" customWidth="1"/>
    <col min="736" max="736" width="10" bestFit="1" customWidth="1"/>
    <col min="737" max="737" width="12.6640625" bestFit="1" customWidth="1"/>
    <col min="738" max="738" width="11.44140625" bestFit="1" customWidth="1"/>
    <col min="739" max="739" width="14.21875" bestFit="1" customWidth="1"/>
    <col min="740" max="740" width="14" bestFit="1" customWidth="1"/>
    <col min="741" max="741" width="16.77734375" bestFit="1" customWidth="1"/>
    <col min="742" max="742" width="13.44140625" bestFit="1" customWidth="1"/>
    <col min="743" max="743" width="16.21875" bestFit="1" customWidth="1"/>
    <col min="744" max="744" width="13.77734375" bestFit="1" customWidth="1"/>
    <col min="745" max="745" width="16.5546875" bestFit="1" customWidth="1"/>
    <col min="746" max="746" width="13.5546875" bestFit="1" customWidth="1"/>
    <col min="747" max="747" width="16.33203125" bestFit="1" customWidth="1"/>
    <col min="748" max="748" width="12.88671875" bestFit="1" customWidth="1"/>
    <col min="749" max="749" width="15.6640625" bestFit="1" customWidth="1"/>
    <col min="750" max="750" width="14.88671875" bestFit="1" customWidth="1"/>
    <col min="751" max="751" width="17.77734375" bestFit="1" customWidth="1"/>
    <col min="752" max="752" width="15.5546875" bestFit="1" customWidth="1"/>
    <col min="753" max="753" width="18.33203125" bestFit="1" customWidth="1"/>
    <col min="754" max="754" width="15.44140625" bestFit="1" customWidth="1"/>
    <col min="755" max="755" width="18.21875" bestFit="1" customWidth="1"/>
    <col min="756" max="756" width="17.44140625" bestFit="1" customWidth="1"/>
    <col min="757" max="757" width="20.21875" bestFit="1" customWidth="1"/>
    <col min="758" max="758" width="15.77734375" bestFit="1" customWidth="1"/>
    <col min="759" max="759" width="18.5546875" bestFit="1" customWidth="1"/>
    <col min="760" max="760" width="17.109375" bestFit="1" customWidth="1"/>
    <col min="761" max="761" width="19.88671875" bestFit="1" customWidth="1"/>
    <col min="762" max="762" width="8.77734375" bestFit="1" customWidth="1"/>
    <col min="763" max="763" width="11.44140625" bestFit="1" customWidth="1"/>
    <col min="764" max="764" width="12" bestFit="1" customWidth="1"/>
    <col min="765" max="765" width="14.77734375" bestFit="1" customWidth="1"/>
    <col min="766" max="766" width="16.6640625" bestFit="1" customWidth="1"/>
    <col min="767" max="767" width="19.44140625" bestFit="1" customWidth="1"/>
    <col min="768" max="768" width="13.109375" bestFit="1" customWidth="1"/>
    <col min="769" max="769" width="15.88671875" bestFit="1" customWidth="1"/>
    <col min="770" max="770" width="15.6640625" bestFit="1" customWidth="1"/>
    <col min="771" max="771" width="18.44140625" bestFit="1" customWidth="1"/>
    <col min="772" max="772" width="19.5546875" bestFit="1" customWidth="1"/>
    <col min="773" max="773" width="22.33203125" bestFit="1" customWidth="1"/>
    <col min="774" max="774" width="14.109375" bestFit="1" customWidth="1"/>
    <col min="775" max="775" width="16.88671875" bestFit="1" customWidth="1"/>
    <col min="776" max="776" width="18.33203125" bestFit="1" customWidth="1"/>
    <col min="777" max="777" width="21.109375" bestFit="1" customWidth="1"/>
    <col min="778" max="778" width="11.44140625" bestFit="1" customWidth="1"/>
    <col min="779" max="779" width="14.21875" bestFit="1" customWidth="1"/>
    <col min="780" max="780" width="13.5546875" bestFit="1" customWidth="1"/>
    <col min="781" max="781" width="16.33203125" bestFit="1" customWidth="1"/>
    <col min="782" max="782" width="11.6640625" bestFit="1" customWidth="1"/>
    <col min="783" max="783" width="14.44140625" bestFit="1" customWidth="1"/>
    <col min="784" max="784" width="13.88671875" bestFit="1" customWidth="1"/>
    <col min="785" max="785" width="16.6640625" bestFit="1" customWidth="1"/>
    <col min="786" max="786" width="14.6640625" bestFit="1" customWidth="1"/>
    <col min="787" max="787" width="17.5546875" bestFit="1" customWidth="1"/>
    <col min="788" max="788" width="11.21875" bestFit="1" customWidth="1"/>
    <col min="789" max="789" width="14" bestFit="1" customWidth="1"/>
    <col min="790" max="790" width="11.109375" bestFit="1" customWidth="1"/>
    <col min="791" max="791" width="13.88671875" bestFit="1" customWidth="1"/>
    <col min="792" max="792" width="12" bestFit="1" customWidth="1"/>
    <col min="793" max="793" width="14.77734375" bestFit="1" customWidth="1"/>
    <col min="794" max="794" width="12.44140625" bestFit="1" customWidth="1"/>
    <col min="795" max="795" width="15.21875" bestFit="1" customWidth="1"/>
    <col min="796" max="796" width="17.21875" bestFit="1" customWidth="1"/>
    <col min="797" max="797" width="20" bestFit="1" customWidth="1"/>
    <col min="799" max="799" width="11.5546875" bestFit="1" customWidth="1"/>
    <col min="800" max="800" width="6.21875" bestFit="1" customWidth="1"/>
    <col min="802" max="802" width="11.77734375" bestFit="1" customWidth="1"/>
    <col min="803" max="803" width="14.5546875" bestFit="1" customWidth="1"/>
    <col min="804" max="804" width="8.33203125" bestFit="1" customWidth="1"/>
    <col min="805" max="805" width="11" bestFit="1" customWidth="1"/>
    <col min="806" max="806" width="10.33203125" bestFit="1" customWidth="1"/>
    <col min="807" max="807" width="13.109375" bestFit="1" customWidth="1"/>
    <col min="808" max="808" width="9.88671875" bestFit="1" customWidth="1"/>
    <col min="809" max="809" width="12.5546875" bestFit="1" customWidth="1"/>
    <col min="810" max="810" width="15.109375" bestFit="1" customWidth="1"/>
    <col min="811" max="811" width="17.88671875" bestFit="1" customWidth="1"/>
    <col min="812" max="812" width="13.21875" bestFit="1" customWidth="1"/>
    <col min="813" max="813" width="16" bestFit="1" customWidth="1"/>
    <col min="814" max="814" width="13.109375" bestFit="1" customWidth="1"/>
    <col min="815" max="815" width="15.88671875" bestFit="1" customWidth="1"/>
    <col min="816" max="816" width="15.21875" bestFit="1" customWidth="1"/>
    <col min="817" max="817" width="18" bestFit="1" customWidth="1"/>
    <col min="818" max="818" width="16.5546875" bestFit="1" customWidth="1"/>
    <col min="819" max="819" width="19.33203125" bestFit="1" customWidth="1"/>
    <col min="820" max="820" width="10.6640625" bestFit="1" customWidth="1"/>
    <col min="821" max="821" width="13.44140625" bestFit="1" customWidth="1"/>
    <col min="822" max="822" width="11" bestFit="1" customWidth="1"/>
    <col min="823" max="823" width="13.77734375" bestFit="1" customWidth="1"/>
    <col min="824" max="824" width="14.109375" bestFit="1" customWidth="1"/>
    <col min="825" max="825" width="16.88671875" bestFit="1" customWidth="1"/>
    <col min="826" max="826" width="16.109375" bestFit="1" customWidth="1"/>
    <col min="827" max="827" width="18.88671875" bestFit="1" customWidth="1"/>
    <col min="828" max="828" width="14.5546875" bestFit="1" customWidth="1"/>
    <col min="829" max="829" width="17.44140625" bestFit="1" customWidth="1"/>
    <col min="830" max="830" width="9.44140625" bestFit="1" customWidth="1"/>
    <col min="831" max="831" width="12.109375" bestFit="1" customWidth="1"/>
    <col min="832" max="832" width="14.6640625" bestFit="1" customWidth="1"/>
    <col min="833" max="833" width="17.5546875" bestFit="1" customWidth="1"/>
    <col min="834" max="834" width="9.5546875" bestFit="1" customWidth="1"/>
    <col min="835" max="835" width="12.21875" bestFit="1" customWidth="1"/>
    <col min="836" max="836" width="14.6640625" bestFit="1" customWidth="1"/>
    <col min="837" max="837" width="17.5546875" bestFit="1" customWidth="1"/>
    <col min="838" max="838" width="11.5546875" bestFit="1" customWidth="1"/>
    <col min="839" max="839" width="14.33203125" bestFit="1" customWidth="1"/>
    <col min="840" max="840" width="14.44140625" bestFit="1" customWidth="1"/>
    <col min="841" max="841" width="17.33203125" bestFit="1" customWidth="1"/>
    <col min="842" max="842" width="14" bestFit="1" customWidth="1"/>
    <col min="843" max="843" width="16.77734375" bestFit="1" customWidth="1"/>
    <col min="844" max="844" width="17.109375" bestFit="1" customWidth="1"/>
    <col min="845" max="845" width="19.88671875" bestFit="1" customWidth="1"/>
    <col min="846" max="846" width="15.33203125" bestFit="1" customWidth="1"/>
    <col min="847" max="847" width="18.109375" bestFit="1" customWidth="1"/>
    <col min="848" max="848" width="10.44140625" bestFit="1" customWidth="1"/>
    <col min="849" max="849" width="13.21875" bestFit="1" customWidth="1"/>
    <col min="850" max="850" width="15.109375" bestFit="1" customWidth="1"/>
    <col min="851" max="851" width="17.88671875" bestFit="1" customWidth="1"/>
    <col min="852" max="852" width="9.44140625" bestFit="1" customWidth="1"/>
    <col min="853" max="853" width="12.109375" bestFit="1" customWidth="1"/>
    <col min="854" max="854" width="6.6640625" bestFit="1" customWidth="1"/>
    <col min="855" max="855" width="9.33203125" bestFit="1" customWidth="1"/>
    <col min="856" max="856" width="13.21875" bestFit="1" customWidth="1"/>
    <col min="857" max="857" width="16" bestFit="1" customWidth="1"/>
    <col min="858" max="858" width="16.88671875" bestFit="1" customWidth="1"/>
    <col min="859" max="859" width="19.6640625" bestFit="1" customWidth="1"/>
    <col min="860" max="860" width="14.21875" bestFit="1" customWidth="1"/>
    <col min="861" max="861" width="17" bestFit="1" customWidth="1"/>
    <col min="862" max="862" width="18" bestFit="1" customWidth="1"/>
    <col min="863" max="863" width="20.77734375" bestFit="1" customWidth="1"/>
    <col min="864" max="864" width="14.6640625" bestFit="1" customWidth="1"/>
    <col min="865" max="865" width="17.5546875" bestFit="1" customWidth="1"/>
    <col min="866" max="866" width="13.33203125" bestFit="1" customWidth="1"/>
    <col min="867" max="867" width="16.109375" bestFit="1" customWidth="1"/>
    <col min="868" max="868" width="11.88671875" bestFit="1" customWidth="1"/>
    <col min="869" max="869" width="14.6640625" bestFit="1" customWidth="1"/>
    <col min="870" max="870" width="11.44140625" bestFit="1" customWidth="1"/>
    <col min="871" max="871" width="14.21875" bestFit="1" customWidth="1"/>
    <col min="872" max="872" width="17.6640625" bestFit="1" customWidth="1"/>
    <col min="873" max="873" width="20.44140625" bestFit="1" customWidth="1"/>
    <col min="874" max="874" width="15.5546875" bestFit="1" customWidth="1"/>
    <col min="875" max="875" width="18.33203125" bestFit="1" customWidth="1"/>
    <col min="876" max="876" width="15.88671875" bestFit="1" customWidth="1"/>
    <col min="877" max="877" width="18.6640625" bestFit="1" customWidth="1"/>
    <col min="878" max="878" width="14.109375" bestFit="1" customWidth="1"/>
    <col min="879" max="879" width="16.88671875" bestFit="1" customWidth="1"/>
    <col min="880" max="880" width="16.33203125" bestFit="1" customWidth="1"/>
    <col min="881" max="881" width="19.109375" bestFit="1" customWidth="1"/>
    <col min="882" max="882" width="18.21875" bestFit="1" customWidth="1"/>
    <col min="883" max="883" width="21" bestFit="1" customWidth="1"/>
    <col min="884" max="884" width="18.5546875" bestFit="1" customWidth="1"/>
    <col min="885" max="885" width="21.44140625" bestFit="1" customWidth="1"/>
    <col min="886" max="886" width="12.6640625" bestFit="1" customWidth="1"/>
    <col min="887" max="887" width="15.44140625" bestFit="1" customWidth="1"/>
    <col min="888" max="888" width="10.21875" bestFit="1" customWidth="1"/>
    <col min="889" max="889" width="12.88671875" bestFit="1" customWidth="1"/>
    <col min="890" max="890" width="13.5546875" bestFit="1" customWidth="1"/>
    <col min="891" max="891" width="16.33203125" bestFit="1" customWidth="1"/>
    <col min="892" max="892" width="15.21875" bestFit="1" customWidth="1"/>
    <col min="893" max="893" width="18" bestFit="1" customWidth="1"/>
    <col min="894" max="894" width="16.33203125" bestFit="1" customWidth="1"/>
    <col min="895" max="895" width="19.109375" bestFit="1" customWidth="1"/>
    <col min="896" max="896" width="12.109375" bestFit="1" customWidth="1"/>
    <col min="897" max="897" width="14.88671875" bestFit="1" customWidth="1"/>
    <col min="898" max="898" width="13" bestFit="1" customWidth="1"/>
    <col min="899" max="899" width="15.77734375" bestFit="1" customWidth="1"/>
    <col min="900" max="900" width="15.6640625" bestFit="1" customWidth="1"/>
    <col min="901" max="901" width="18.44140625" bestFit="1" customWidth="1"/>
    <col min="902" max="902" width="13.109375" bestFit="1" customWidth="1"/>
    <col min="903" max="903" width="15.88671875" bestFit="1" customWidth="1"/>
    <col min="904" max="904" width="10.109375" bestFit="1" customWidth="1"/>
    <col min="905" max="906" width="12.77734375" bestFit="1" customWidth="1"/>
    <col min="907" max="907" width="15.5546875" bestFit="1" customWidth="1"/>
    <col min="908" max="908" width="11.33203125" bestFit="1" customWidth="1"/>
    <col min="909" max="909" width="14.109375" bestFit="1" customWidth="1"/>
    <col min="910" max="910" width="12.5546875" bestFit="1" customWidth="1"/>
    <col min="911" max="911" width="15.33203125" bestFit="1" customWidth="1"/>
    <col min="912" max="912" width="12.88671875" bestFit="1" customWidth="1"/>
    <col min="913" max="913" width="15.6640625" bestFit="1" customWidth="1"/>
    <col min="914" max="914" width="11" bestFit="1" customWidth="1"/>
    <col min="915" max="915" width="13.77734375" bestFit="1" customWidth="1"/>
    <col min="916" max="916" width="13.5546875" bestFit="1" customWidth="1"/>
    <col min="917" max="917" width="16.33203125" bestFit="1" customWidth="1"/>
    <col min="918" max="918" width="16.21875" bestFit="1" customWidth="1"/>
    <col min="919" max="919" width="19" bestFit="1" customWidth="1"/>
    <col min="920" max="920" width="12.6640625" bestFit="1" customWidth="1"/>
    <col min="921" max="921" width="15.44140625" bestFit="1" customWidth="1"/>
    <col min="922" max="922" width="11" bestFit="1" customWidth="1"/>
    <col min="923" max="923" width="13.77734375" bestFit="1" customWidth="1"/>
    <col min="924" max="924" width="13.21875" bestFit="1" customWidth="1"/>
    <col min="925" max="925" width="16" bestFit="1" customWidth="1"/>
    <col min="926" max="926" width="11.21875" bestFit="1" customWidth="1"/>
    <col min="927" max="927" width="14" bestFit="1" customWidth="1"/>
    <col min="928" max="928" width="9" bestFit="1" customWidth="1"/>
    <col min="929" max="929" width="11.6640625" bestFit="1" customWidth="1"/>
    <col min="930" max="930" width="5.21875" bestFit="1" customWidth="1"/>
    <col min="931" max="931" width="7.88671875" bestFit="1" customWidth="1"/>
    <col min="932" max="932" width="12.88671875" bestFit="1" customWidth="1"/>
    <col min="933" max="933" width="15.6640625" bestFit="1" customWidth="1"/>
    <col min="934" max="934" width="8.6640625" bestFit="1" customWidth="1"/>
    <col min="935" max="935" width="11.33203125" bestFit="1" customWidth="1"/>
    <col min="936" max="936" width="10.88671875" bestFit="1" customWidth="1"/>
    <col min="937" max="937" width="13.6640625" bestFit="1" customWidth="1"/>
    <col min="938" max="938" width="12.109375" bestFit="1" customWidth="1"/>
    <col min="939" max="939" width="14.88671875" bestFit="1" customWidth="1"/>
    <col min="940" max="940" width="7.88671875" bestFit="1" customWidth="1"/>
    <col min="941" max="941" width="10.5546875" bestFit="1" customWidth="1"/>
    <col min="942" max="942" width="13.44140625" bestFit="1" customWidth="1"/>
    <col min="943" max="943" width="16.21875" bestFit="1" customWidth="1"/>
    <col min="944" max="944" width="12.77734375" bestFit="1" customWidth="1"/>
    <col min="945" max="945" width="15.5546875" bestFit="1" customWidth="1"/>
    <col min="946" max="946" width="12.88671875" bestFit="1" customWidth="1"/>
    <col min="947" max="947" width="15.6640625" bestFit="1" customWidth="1"/>
    <col min="948" max="948" width="16.44140625" bestFit="1" customWidth="1"/>
    <col min="949" max="949" width="19.21875" bestFit="1" customWidth="1"/>
    <col min="950" max="950" width="11.77734375" bestFit="1" customWidth="1"/>
    <col min="951" max="951" width="14.5546875" bestFit="1" customWidth="1"/>
    <col min="952" max="952" width="13.21875" bestFit="1" customWidth="1"/>
    <col min="953" max="953" width="16" bestFit="1" customWidth="1"/>
    <col min="954" max="954" width="16.33203125" bestFit="1" customWidth="1"/>
    <col min="955" max="955" width="19.109375" bestFit="1" customWidth="1"/>
    <col min="956" max="956" width="12.6640625" bestFit="1" customWidth="1"/>
    <col min="957" max="957" width="15.44140625" bestFit="1" customWidth="1"/>
    <col min="958" max="958" width="9.77734375" bestFit="1" customWidth="1"/>
    <col min="959" max="959" width="12.44140625" bestFit="1" customWidth="1"/>
    <col min="960" max="960" width="8.21875" bestFit="1" customWidth="1"/>
    <col min="961" max="961" width="10.88671875" bestFit="1" customWidth="1"/>
    <col min="962" max="962" width="13.44140625" bestFit="1" customWidth="1"/>
    <col min="963" max="963" width="16.21875" bestFit="1" customWidth="1"/>
    <col min="964" max="964" width="12.44140625" bestFit="1" customWidth="1"/>
    <col min="965" max="965" width="15.21875" bestFit="1" customWidth="1"/>
    <col min="966" max="966" width="17.5546875" bestFit="1" customWidth="1"/>
    <col min="967" max="967" width="20.33203125" bestFit="1" customWidth="1"/>
    <col min="968" max="968" width="16.5546875" bestFit="1" customWidth="1"/>
    <col min="969" max="969" width="19.33203125" bestFit="1" customWidth="1"/>
    <col min="970" max="970" width="5.5546875" bestFit="1" customWidth="1"/>
    <col min="971" max="971" width="8.21875" bestFit="1" customWidth="1"/>
    <col min="972" max="972" width="14.88671875" bestFit="1" customWidth="1"/>
    <col min="973" max="973" width="17.77734375" bestFit="1" customWidth="1"/>
    <col min="974" max="974" width="12.6640625" bestFit="1" customWidth="1"/>
    <col min="975" max="975" width="15.44140625" bestFit="1" customWidth="1"/>
    <col min="976" max="976" width="13.109375" bestFit="1" customWidth="1"/>
    <col min="977" max="977" width="15.88671875" bestFit="1" customWidth="1"/>
    <col min="978" max="978" width="14.21875" bestFit="1" customWidth="1"/>
    <col min="979" max="979" width="17" bestFit="1" customWidth="1"/>
    <col min="980" max="980" width="16.33203125" bestFit="1" customWidth="1"/>
    <col min="981" max="981" width="19.109375" bestFit="1" customWidth="1"/>
    <col min="982" max="982" width="15.33203125" bestFit="1" customWidth="1"/>
    <col min="983" max="983" width="18.109375" bestFit="1" customWidth="1"/>
    <col min="984" max="984" width="15.5546875" bestFit="1" customWidth="1"/>
    <col min="985" max="985" width="18.33203125" bestFit="1" customWidth="1"/>
    <col min="986" max="986" width="18" bestFit="1" customWidth="1"/>
    <col min="987" max="987" width="20.77734375" bestFit="1" customWidth="1"/>
    <col min="988" max="988" width="12.5546875" bestFit="1" customWidth="1"/>
    <col min="989" max="990" width="15.33203125" bestFit="1" customWidth="1"/>
    <col min="991" max="991" width="18.109375" bestFit="1" customWidth="1"/>
    <col min="992" max="992" width="13.109375" bestFit="1" customWidth="1"/>
    <col min="993" max="993" width="15.88671875" bestFit="1" customWidth="1"/>
    <col min="994" max="994" width="15.21875" bestFit="1" customWidth="1"/>
    <col min="995" max="995" width="18" bestFit="1" customWidth="1"/>
    <col min="996" max="996" width="14.44140625" bestFit="1" customWidth="1"/>
    <col min="997" max="997" width="17.33203125" bestFit="1" customWidth="1"/>
    <col min="998" max="998" width="10.21875" bestFit="1" customWidth="1"/>
    <col min="999" max="999" width="12.88671875" bestFit="1" customWidth="1"/>
    <col min="1000" max="1000" width="15.88671875" bestFit="1" customWidth="1"/>
    <col min="1001" max="1001" width="18.6640625" bestFit="1" customWidth="1"/>
    <col min="1002" max="1002" width="16.33203125" bestFit="1" customWidth="1"/>
    <col min="1003" max="1003" width="19.109375" bestFit="1" customWidth="1"/>
    <col min="1004" max="1004" width="17.5546875" bestFit="1" customWidth="1"/>
    <col min="1005" max="1005" width="20.33203125" bestFit="1" customWidth="1"/>
    <col min="1006" max="1006" width="13.44140625" bestFit="1" customWidth="1"/>
    <col min="1007" max="1007" width="16.21875" bestFit="1" customWidth="1"/>
    <col min="1008" max="1008" width="17.6640625" bestFit="1" customWidth="1"/>
    <col min="1009" max="1009" width="20.44140625" bestFit="1" customWidth="1"/>
    <col min="1010" max="1010" width="16.88671875" bestFit="1" customWidth="1"/>
    <col min="1011" max="1011" width="19.6640625" bestFit="1" customWidth="1"/>
    <col min="1012" max="1012" width="10.33203125" bestFit="1" customWidth="1"/>
    <col min="1013" max="1013" width="13.109375" bestFit="1" customWidth="1"/>
    <col min="1014" max="1014" width="16.33203125" bestFit="1" customWidth="1"/>
    <col min="1015" max="1015" width="19.109375" bestFit="1" customWidth="1"/>
    <col min="1016" max="1016" width="10.21875" bestFit="1" customWidth="1"/>
    <col min="1017" max="1017" width="12.88671875" bestFit="1" customWidth="1"/>
    <col min="1018" max="1018" width="13.109375" bestFit="1" customWidth="1"/>
    <col min="1019" max="1019" width="15.88671875" bestFit="1" customWidth="1"/>
    <col min="1020" max="1020" width="9.21875" bestFit="1" customWidth="1"/>
    <col min="1021" max="1021" width="11.88671875" bestFit="1" customWidth="1"/>
    <col min="1022" max="1022" width="16" bestFit="1" customWidth="1"/>
    <col min="1023" max="1023" width="18.77734375" bestFit="1" customWidth="1"/>
    <col min="1024" max="1024" width="11.77734375" bestFit="1" customWidth="1"/>
    <col min="1025" max="1025" width="14.5546875" bestFit="1" customWidth="1"/>
    <col min="1026" max="1026" width="15.109375" bestFit="1" customWidth="1"/>
    <col min="1027" max="1027" width="17.88671875" bestFit="1" customWidth="1"/>
    <col min="1028" max="1028" width="11.109375" bestFit="1" customWidth="1"/>
    <col min="1029" max="1029" width="13.88671875" bestFit="1" customWidth="1"/>
    <col min="1030" max="1030" width="12.88671875" bestFit="1" customWidth="1"/>
    <col min="1031" max="1031" width="15.6640625" bestFit="1" customWidth="1"/>
    <col min="1032" max="1032" width="11.33203125" bestFit="1" customWidth="1"/>
    <col min="1033" max="1033" width="14.109375" bestFit="1" customWidth="1"/>
    <col min="1034" max="1034" width="10.44140625" bestFit="1" customWidth="1"/>
    <col min="1035" max="1035" width="13.21875" bestFit="1" customWidth="1"/>
    <col min="1036" max="1036" width="12.21875" bestFit="1" customWidth="1"/>
    <col min="1037" max="1037" width="15" bestFit="1" customWidth="1"/>
    <col min="1038" max="1038" width="11.88671875" bestFit="1" customWidth="1"/>
    <col min="1039" max="1039" width="14.6640625" bestFit="1" customWidth="1"/>
    <col min="1040" max="1040" width="6.88671875" bestFit="1" customWidth="1"/>
    <col min="1041" max="1041" width="9.5546875" bestFit="1" customWidth="1"/>
    <col min="1042" max="1042" width="16.21875" bestFit="1" customWidth="1"/>
    <col min="1043" max="1043" width="19" bestFit="1" customWidth="1"/>
    <col min="1044" max="1044" width="17.21875" bestFit="1" customWidth="1"/>
    <col min="1045" max="1045" width="20" bestFit="1" customWidth="1"/>
    <col min="1046" max="1046" width="8.77734375" bestFit="1" customWidth="1"/>
    <col min="1047" max="1047" width="11.44140625" bestFit="1" customWidth="1"/>
    <col min="1048" max="1048" width="11.6640625" bestFit="1" customWidth="1"/>
    <col min="1049" max="1049" width="14.44140625" bestFit="1" customWidth="1"/>
    <col min="1050" max="1050" width="12" bestFit="1" customWidth="1"/>
    <col min="1051" max="1051" width="14.77734375" bestFit="1" customWidth="1"/>
    <col min="1052" max="1052" width="15.6640625" bestFit="1" customWidth="1"/>
    <col min="1053" max="1053" width="18.44140625" bestFit="1" customWidth="1"/>
    <col min="1054" max="1054" width="7.6640625" bestFit="1" customWidth="1"/>
    <col min="1055" max="1055" width="10.33203125" bestFit="1" customWidth="1"/>
    <col min="1056" max="1056" width="17.6640625" bestFit="1" customWidth="1"/>
    <col min="1057" max="1057" width="20.44140625" bestFit="1" customWidth="1"/>
    <col min="1058" max="1058" width="13.6640625" bestFit="1" customWidth="1"/>
    <col min="1059" max="1059" width="16.44140625" bestFit="1" customWidth="1"/>
    <col min="1060" max="1060" width="15.88671875" bestFit="1" customWidth="1"/>
    <col min="1061" max="1061" width="18.6640625" bestFit="1" customWidth="1"/>
    <col min="1062" max="1062" width="13" bestFit="1" customWidth="1"/>
    <col min="1063" max="1063" width="15.77734375" bestFit="1" customWidth="1"/>
    <col min="1064" max="1064" width="15.44140625" bestFit="1" customWidth="1"/>
    <col min="1065" max="1065" width="18.21875" bestFit="1" customWidth="1"/>
    <col min="1066" max="1066" width="13" bestFit="1" customWidth="1"/>
    <col min="1067" max="1067" width="15.77734375" bestFit="1" customWidth="1"/>
    <col min="1068" max="1068" width="11.109375" bestFit="1" customWidth="1"/>
    <col min="1069" max="1069" width="13.88671875" bestFit="1" customWidth="1"/>
    <col min="1070" max="1070" width="21.5546875" bestFit="1" customWidth="1"/>
    <col min="1071" max="1071" width="24.33203125" bestFit="1" customWidth="1"/>
    <col min="1072" max="1072" width="15.5546875" bestFit="1" customWidth="1"/>
    <col min="1073" max="1073" width="18.33203125" bestFit="1" customWidth="1"/>
    <col min="1074" max="1074" width="15.21875" bestFit="1" customWidth="1"/>
    <col min="1075" max="1075" width="18" bestFit="1" customWidth="1"/>
    <col min="1076" max="1076" width="6.109375" bestFit="1" customWidth="1"/>
    <col min="1077" max="1077" width="8.77734375" bestFit="1" customWidth="1"/>
    <col min="1078" max="1078" width="14.33203125" bestFit="1" customWidth="1"/>
    <col min="1079" max="1079" width="17.21875" bestFit="1" customWidth="1"/>
    <col min="1080" max="1080" width="13.6640625" bestFit="1" customWidth="1"/>
    <col min="1081" max="1081" width="16.44140625" bestFit="1" customWidth="1"/>
    <col min="1082" max="1082" width="12.77734375" bestFit="1" customWidth="1"/>
    <col min="1083" max="1083" width="15.5546875" bestFit="1" customWidth="1"/>
    <col min="1084" max="1084" width="17.88671875" bestFit="1" customWidth="1"/>
    <col min="1085" max="1085" width="20.6640625" bestFit="1" customWidth="1"/>
    <col min="1086" max="1086" width="11.33203125" bestFit="1" customWidth="1"/>
    <col min="1087" max="1087" width="14.109375" bestFit="1" customWidth="1"/>
    <col min="1088" max="1088" width="15.44140625" bestFit="1" customWidth="1"/>
    <col min="1089" max="1089" width="18.21875" bestFit="1" customWidth="1"/>
    <col min="1091" max="1091" width="11.5546875" bestFit="1" customWidth="1"/>
    <col min="1092" max="1092" width="7.109375" bestFit="1" customWidth="1"/>
    <col min="1093" max="1093" width="9.77734375" bestFit="1" customWidth="1"/>
    <col min="1094" max="1094" width="9.21875" bestFit="1" customWidth="1"/>
    <col min="1095" max="1095" width="11.88671875" bestFit="1" customWidth="1"/>
    <col min="1096" max="1096" width="11" bestFit="1" customWidth="1"/>
    <col min="1097" max="1097" width="13.77734375" bestFit="1" customWidth="1"/>
    <col min="1098" max="1098" width="11.88671875" bestFit="1" customWidth="1"/>
    <col min="1099" max="1099" width="14.6640625" bestFit="1" customWidth="1"/>
    <col min="1100" max="1100" width="17.109375" bestFit="1" customWidth="1"/>
    <col min="1101" max="1101" width="19.88671875" bestFit="1" customWidth="1"/>
    <col min="1102" max="1102" width="12.33203125" bestFit="1" customWidth="1"/>
    <col min="1103" max="1103" width="15.109375" bestFit="1" customWidth="1"/>
    <col min="1104" max="1104" width="11.44140625" bestFit="1" customWidth="1"/>
    <col min="1105" max="1105" width="14.21875" bestFit="1" customWidth="1"/>
    <col min="1106" max="1106" width="13.109375" bestFit="1" customWidth="1"/>
    <col min="1107" max="1107" width="15.88671875" bestFit="1" customWidth="1"/>
    <col min="1108" max="1108" width="13.33203125" bestFit="1" customWidth="1"/>
    <col min="1109" max="1109" width="16.109375" bestFit="1" customWidth="1"/>
    <col min="1110" max="1110" width="9" bestFit="1" customWidth="1"/>
    <col min="1111" max="1111" width="3" bestFit="1" customWidth="1"/>
    <col min="1112" max="1112" width="11.6640625" bestFit="1" customWidth="1"/>
    <col min="1113" max="1113" width="10.77734375" bestFit="1" customWidth="1"/>
  </cols>
  <sheetData>
    <row r="1" spans="1:5">
      <c r="A1" s="21" t="s">
        <v>3</v>
      </c>
      <c r="B1" s="22">
        <v>1</v>
      </c>
    </row>
    <row r="2" spans="1:5">
      <c r="A2" s="21" t="s">
        <v>2</v>
      </c>
      <c r="B2" t="s">
        <v>2795</v>
      </c>
    </row>
    <row r="3" spans="1:5">
      <c r="A3" s="21" t="s">
        <v>21</v>
      </c>
      <c r="B3" t="s">
        <v>2804</v>
      </c>
    </row>
    <row r="4" spans="1:5">
      <c r="A4" s="21" t="s">
        <v>16</v>
      </c>
      <c r="B4" s="22">
        <v>1</v>
      </c>
    </row>
    <row r="5" spans="1:5">
      <c r="A5" s="21" t="s">
        <v>12</v>
      </c>
      <c r="B5" s="22">
        <v>1</v>
      </c>
    </row>
    <row r="6" spans="1:5">
      <c r="A6" s="21" t="s">
        <v>8</v>
      </c>
      <c r="B6" s="22">
        <v>1</v>
      </c>
    </row>
    <row r="8" spans="1:5">
      <c r="A8" s="21" t="s">
        <v>2798</v>
      </c>
    </row>
    <row r="9" spans="1:5">
      <c r="A9" s="21" t="s">
        <v>19</v>
      </c>
      <c r="B9" t="s">
        <v>2797</v>
      </c>
      <c r="D9" s="24" t="s">
        <v>19</v>
      </c>
      <c r="E9" s="24" t="s">
        <v>2797</v>
      </c>
    </row>
    <row r="10" spans="1:5">
      <c r="A10">
        <v>99</v>
      </c>
      <c r="B10" s="23">
        <v>1</v>
      </c>
      <c r="D10" s="7">
        <v>99</v>
      </c>
      <c r="E10" s="23">
        <v>1</v>
      </c>
    </row>
    <row r="11" spans="1:5">
      <c r="A11">
        <v>151</v>
      </c>
      <c r="B11" s="23">
        <v>1</v>
      </c>
      <c r="D11" s="7">
        <v>151</v>
      </c>
      <c r="E11" s="23">
        <v>1</v>
      </c>
    </row>
    <row r="12" spans="1:5">
      <c r="A12">
        <v>617</v>
      </c>
      <c r="B12" s="23">
        <v>1</v>
      </c>
      <c r="D12" s="7">
        <v>617</v>
      </c>
      <c r="E12" s="23">
        <v>1</v>
      </c>
    </row>
    <row r="13" spans="1:5">
      <c r="A13">
        <v>758</v>
      </c>
      <c r="B13" s="23">
        <v>1</v>
      </c>
      <c r="D13" s="7">
        <v>758</v>
      </c>
      <c r="E13" s="23">
        <v>1</v>
      </c>
    </row>
    <row r="14" spans="1:5">
      <c r="A14">
        <v>818</v>
      </c>
      <c r="B14" s="23">
        <v>1</v>
      </c>
      <c r="D14" s="7">
        <v>818</v>
      </c>
      <c r="E14" s="23">
        <v>1</v>
      </c>
    </row>
    <row r="15" spans="1:5">
      <c r="A15">
        <v>992</v>
      </c>
      <c r="B15" s="23">
        <v>1</v>
      </c>
      <c r="D15" s="7">
        <v>992</v>
      </c>
      <c r="E15" s="23">
        <v>1</v>
      </c>
    </row>
    <row r="16" spans="1:5">
      <c r="A16">
        <v>1619</v>
      </c>
      <c r="B16" s="23">
        <v>1</v>
      </c>
      <c r="D16" s="7">
        <v>1619</v>
      </c>
      <c r="E16" s="23">
        <v>1</v>
      </c>
    </row>
    <row r="17" spans="1:10">
      <c r="A17">
        <v>1841</v>
      </c>
      <c r="B17" s="23">
        <v>1</v>
      </c>
      <c r="D17" s="7">
        <v>1841</v>
      </c>
      <c r="E17" s="23">
        <v>1</v>
      </c>
    </row>
    <row r="18" spans="1:10">
      <c r="A18">
        <v>2173</v>
      </c>
      <c r="B18" s="23">
        <v>1</v>
      </c>
      <c r="D18" s="7">
        <v>2173</v>
      </c>
      <c r="E18" s="23">
        <v>1</v>
      </c>
    </row>
    <row r="19" spans="1:10">
      <c r="A19">
        <v>2236</v>
      </c>
      <c r="B19" s="23">
        <v>1</v>
      </c>
      <c r="D19" s="7">
        <v>2236</v>
      </c>
      <c r="E19" s="23">
        <v>1</v>
      </c>
    </row>
    <row r="20" spans="1:10">
      <c r="A20">
        <v>2711</v>
      </c>
      <c r="B20" s="23">
        <v>1</v>
      </c>
      <c r="D20" s="7">
        <v>2711</v>
      </c>
      <c r="E20" s="23">
        <v>1</v>
      </c>
    </row>
    <row r="21" spans="1:10">
      <c r="A21">
        <v>2982</v>
      </c>
      <c r="B21" s="23">
        <v>1</v>
      </c>
      <c r="D21" s="7">
        <v>2982</v>
      </c>
      <c r="E21" s="23">
        <v>1</v>
      </c>
    </row>
    <row r="22" spans="1:10">
      <c r="A22">
        <v>3108</v>
      </c>
      <c r="B22" s="23">
        <v>1</v>
      </c>
      <c r="D22" s="7">
        <v>3108</v>
      </c>
      <c r="E22" s="23">
        <v>1</v>
      </c>
    </row>
    <row r="23" spans="1:10">
      <c r="A23">
        <v>4080</v>
      </c>
      <c r="B23" s="23">
        <v>1</v>
      </c>
      <c r="D23" s="7">
        <v>4080</v>
      </c>
      <c r="E23" s="23">
        <v>1</v>
      </c>
    </row>
    <row r="24" spans="1:10">
      <c r="A24">
        <v>4090</v>
      </c>
      <c r="B24" s="23">
        <v>1</v>
      </c>
      <c r="D24" s="7">
        <v>4090</v>
      </c>
      <c r="E24" s="23">
        <v>1</v>
      </c>
    </row>
    <row r="25" spans="1:10">
      <c r="A25">
        <v>4178</v>
      </c>
      <c r="B25" s="23">
        <v>1</v>
      </c>
      <c r="D25" s="7">
        <v>4178</v>
      </c>
      <c r="E25" s="23">
        <v>1</v>
      </c>
    </row>
    <row r="26" spans="1:10">
      <c r="A26">
        <v>4249</v>
      </c>
      <c r="B26" s="23">
        <v>1</v>
      </c>
      <c r="D26" s="7">
        <v>4249</v>
      </c>
      <c r="E26" s="23">
        <v>1</v>
      </c>
    </row>
    <row r="27" spans="1:10">
      <c r="A27">
        <v>5026</v>
      </c>
      <c r="B27" s="23">
        <v>1</v>
      </c>
      <c r="D27" s="7">
        <v>5026</v>
      </c>
      <c r="E27" s="23">
        <v>1</v>
      </c>
    </row>
    <row r="28" spans="1:10">
      <c r="A28">
        <v>5028</v>
      </c>
      <c r="B28" s="23">
        <v>1</v>
      </c>
      <c r="D28" s="7">
        <v>5028</v>
      </c>
      <c r="E28" s="23">
        <v>1</v>
      </c>
    </row>
    <row r="29" spans="1:10">
      <c r="A29">
        <v>5182</v>
      </c>
      <c r="B29" s="23">
        <v>1</v>
      </c>
      <c r="D29" s="7">
        <v>5182</v>
      </c>
      <c r="E29" s="23">
        <v>1</v>
      </c>
    </row>
    <row r="30" spans="1:10">
      <c r="A30">
        <v>5700</v>
      </c>
      <c r="B30" s="23">
        <v>1</v>
      </c>
      <c r="D30" s="7">
        <v>5700</v>
      </c>
      <c r="E30" s="23">
        <v>1</v>
      </c>
      <c r="I30">
        <f>516-135-99</f>
        <v>282</v>
      </c>
    </row>
    <row r="31" spans="1:10">
      <c r="A31">
        <v>5900</v>
      </c>
      <c r="B31" s="23">
        <v>2</v>
      </c>
      <c r="D31" s="7">
        <v>5900</v>
      </c>
      <c r="E31" s="23">
        <v>2</v>
      </c>
    </row>
    <row r="32" spans="1:10">
      <c r="A32">
        <v>5978</v>
      </c>
      <c r="B32" s="23">
        <v>1</v>
      </c>
      <c r="D32" s="7">
        <v>5978</v>
      </c>
      <c r="E32" s="23">
        <v>1</v>
      </c>
      <c r="I32" t="s">
        <v>2807</v>
      </c>
      <c r="J32" s="38">
        <v>440000</v>
      </c>
    </row>
    <row r="33" spans="1:5">
      <c r="A33">
        <v>6170</v>
      </c>
      <c r="B33" s="23">
        <v>1</v>
      </c>
      <c r="D33" s="7">
        <v>6170</v>
      </c>
      <c r="E33" s="23">
        <v>1</v>
      </c>
    </row>
    <row r="34" spans="1:5">
      <c r="A34">
        <v>6461</v>
      </c>
      <c r="B34" s="23">
        <v>1</v>
      </c>
      <c r="D34" s="7">
        <v>6461</v>
      </c>
      <c r="E34" s="23">
        <v>1</v>
      </c>
    </row>
    <row r="35" spans="1:5">
      <c r="A35">
        <v>6919</v>
      </c>
      <c r="B35" s="23">
        <v>1</v>
      </c>
      <c r="D35" s="7">
        <v>6919</v>
      </c>
      <c r="E35" s="23">
        <v>1</v>
      </c>
    </row>
    <row r="36" spans="1:5">
      <c r="A36">
        <v>6940</v>
      </c>
      <c r="B36" s="23">
        <v>1</v>
      </c>
      <c r="D36" s="7">
        <v>6940</v>
      </c>
      <c r="E36" s="23">
        <v>1</v>
      </c>
    </row>
    <row r="37" spans="1:5">
      <c r="A37">
        <v>6942</v>
      </c>
      <c r="B37" s="23">
        <v>1</v>
      </c>
      <c r="D37" s="7">
        <v>6942</v>
      </c>
      <c r="E37" s="23">
        <v>1</v>
      </c>
    </row>
    <row r="38" spans="1:5">
      <c r="A38">
        <v>7219</v>
      </c>
      <c r="B38" s="23">
        <v>1</v>
      </c>
      <c r="D38" s="7">
        <v>7219</v>
      </c>
      <c r="E38" s="23">
        <v>1</v>
      </c>
    </row>
    <row r="39" spans="1:5">
      <c r="A39">
        <v>7365</v>
      </c>
      <c r="B39" s="23">
        <v>1</v>
      </c>
      <c r="D39" s="7">
        <v>7365</v>
      </c>
      <c r="E39" s="23">
        <v>1</v>
      </c>
    </row>
    <row r="40" spans="1:5">
      <c r="A40">
        <v>7485</v>
      </c>
      <c r="B40" s="23">
        <v>1</v>
      </c>
      <c r="D40" s="7">
        <v>7485</v>
      </c>
      <c r="E40" s="23">
        <v>1</v>
      </c>
    </row>
    <row r="41" spans="1:5">
      <c r="A41">
        <v>7990</v>
      </c>
      <c r="B41" s="23">
        <v>1</v>
      </c>
      <c r="D41" s="7">
        <v>7990</v>
      </c>
      <c r="E41" s="23">
        <v>1</v>
      </c>
    </row>
    <row r="42" spans="1:5">
      <c r="A42">
        <v>8500</v>
      </c>
      <c r="B42" s="23">
        <v>1</v>
      </c>
      <c r="D42" s="7">
        <v>8500</v>
      </c>
      <c r="E42" s="23">
        <v>1</v>
      </c>
    </row>
    <row r="43" spans="1:5">
      <c r="A43">
        <v>8577</v>
      </c>
      <c r="B43" s="23">
        <v>1</v>
      </c>
      <c r="D43" s="7">
        <v>8577</v>
      </c>
      <c r="E43" s="23">
        <v>1</v>
      </c>
    </row>
    <row r="44" spans="1:5">
      <c r="A44">
        <v>9151</v>
      </c>
      <c r="B44" s="23">
        <v>1</v>
      </c>
      <c r="D44" s="7">
        <v>9151</v>
      </c>
      <c r="E44" s="23">
        <v>1</v>
      </c>
    </row>
    <row r="45" spans="1:5">
      <c r="A45">
        <v>9580</v>
      </c>
      <c r="B45" s="23">
        <v>1</v>
      </c>
      <c r="D45" s="7">
        <v>9580</v>
      </c>
      <c r="E45" s="23">
        <v>1</v>
      </c>
    </row>
    <row r="46" spans="1:5">
      <c r="A46">
        <v>9674</v>
      </c>
      <c r="B46" s="23">
        <v>1</v>
      </c>
      <c r="D46" s="7">
        <v>9674</v>
      </c>
      <c r="E46" s="23">
        <v>1</v>
      </c>
    </row>
    <row r="47" spans="1:5">
      <c r="A47">
        <v>9825</v>
      </c>
      <c r="B47" s="23">
        <v>1</v>
      </c>
      <c r="D47" s="7">
        <v>9825</v>
      </c>
      <c r="E47" s="23">
        <v>1</v>
      </c>
    </row>
    <row r="48" spans="1:5">
      <c r="A48">
        <v>9955</v>
      </c>
      <c r="B48" s="23">
        <v>1</v>
      </c>
      <c r="D48" s="7">
        <v>9955</v>
      </c>
      <c r="E48" s="23">
        <v>1</v>
      </c>
    </row>
    <row r="49" spans="1:5">
      <c r="A49">
        <v>10400</v>
      </c>
      <c r="B49" s="23">
        <v>1</v>
      </c>
      <c r="D49" s="7">
        <v>10400</v>
      </c>
      <c r="E49" s="23">
        <v>1</v>
      </c>
    </row>
    <row r="50" spans="1:5">
      <c r="A50">
        <v>10500</v>
      </c>
      <c r="B50" s="23">
        <v>2</v>
      </c>
      <c r="D50" s="7">
        <v>10500</v>
      </c>
      <c r="E50" s="23">
        <v>2</v>
      </c>
    </row>
    <row r="51" spans="1:5">
      <c r="A51">
        <v>10700</v>
      </c>
      <c r="B51" s="23">
        <v>1</v>
      </c>
      <c r="D51" s="7">
        <v>10700</v>
      </c>
      <c r="E51" s="23">
        <v>1</v>
      </c>
    </row>
    <row r="52" spans="1:5">
      <c r="A52">
        <v>10800</v>
      </c>
      <c r="B52" s="23">
        <v>1</v>
      </c>
      <c r="D52" s="7">
        <v>10800</v>
      </c>
      <c r="E52" s="23">
        <v>1</v>
      </c>
    </row>
    <row r="53" spans="1:5">
      <c r="A53">
        <v>11300</v>
      </c>
      <c r="B53" s="23">
        <v>1</v>
      </c>
      <c r="D53" s="7">
        <v>11300</v>
      </c>
      <c r="E53" s="23">
        <v>1</v>
      </c>
    </row>
    <row r="54" spans="1:5">
      <c r="A54">
        <v>11600</v>
      </c>
      <c r="B54" s="23">
        <v>1</v>
      </c>
      <c r="D54" s="7">
        <v>11600</v>
      </c>
      <c r="E54" s="23">
        <v>1</v>
      </c>
    </row>
    <row r="55" spans="1:5">
      <c r="A55">
        <v>11700</v>
      </c>
      <c r="B55" s="23">
        <v>1</v>
      </c>
      <c r="D55" s="7">
        <v>11700</v>
      </c>
      <c r="E55" s="23">
        <v>1</v>
      </c>
    </row>
    <row r="56" spans="1:5">
      <c r="A56">
        <v>12100</v>
      </c>
      <c r="B56" s="23">
        <v>2</v>
      </c>
      <c r="D56" s="7">
        <v>12100</v>
      </c>
      <c r="E56" s="23">
        <v>2</v>
      </c>
    </row>
    <row r="57" spans="1:5">
      <c r="A57">
        <v>12200</v>
      </c>
      <c r="B57" s="23">
        <v>1</v>
      </c>
      <c r="D57" s="7">
        <v>12200</v>
      </c>
      <c r="E57" s="23">
        <v>1</v>
      </c>
    </row>
    <row r="58" spans="1:5">
      <c r="A58">
        <v>12300</v>
      </c>
      <c r="B58" s="23">
        <v>1</v>
      </c>
      <c r="D58" s="7">
        <v>12300</v>
      </c>
      <c r="E58" s="23">
        <v>1</v>
      </c>
    </row>
    <row r="59" spans="1:5">
      <c r="A59">
        <v>12700</v>
      </c>
      <c r="B59" s="23">
        <v>1</v>
      </c>
      <c r="D59" s="7">
        <v>12700</v>
      </c>
      <c r="E59" s="23">
        <v>1</v>
      </c>
    </row>
    <row r="60" spans="1:5">
      <c r="A60">
        <v>12800</v>
      </c>
      <c r="B60" s="23">
        <v>1</v>
      </c>
      <c r="D60" s="7">
        <v>12800</v>
      </c>
      <c r="E60" s="23">
        <v>1</v>
      </c>
    </row>
    <row r="61" spans="1:5">
      <c r="A61">
        <v>13100</v>
      </c>
      <c r="B61" s="23">
        <v>1</v>
      </c>
      <c r="D61" s="7">
        <v>13100</v>
      </c>
      <c r="E61" s="23">
        <v>1</v>
      </c>
    </row>
    <row r="62" spans="1:5">
      <c r="A62">
        <v>13300</v>
      </c>
      <c r="B62" s="23">
        <v>1</v>
      </c>
      <c r="D62" s="7">
        <v>13300</v>
      </c>
      <c r="E62" s="23">
        <v>1</v>
      </c>
    </row>
    <row r="63" spans="1:5">
      <c r="A63">
        <v>13400</v>
      </c>
      <c r="B63" s="23">
        <v>1</v>
      </c>
      <c r="D63" s="7">
        <v>13400</v>
      </c>
      <c r="E63" s="23">
        <v>1</v>
      </c>
    </row>
    <row r="64" spans="1:5">
      <c r="A64">
        <v>13500</v>
      </c>
      <c r="B64" s="23">
        <v>1</v>
      </c>
      <c r="D64" s="7">
        <v>13500</v>
      </c>
      <c r="E64" s="23">
        <v>1</v>
      </c>
    </row>
    <row r="65" spans="1:5">
      <c r="A65">
        <v>15300</v>
      </c>
      <c r="B65" s="23">
        <v>1</v>
      </c>
      <c r="D65" s="7">
        <v>15300</v>
      </c>
      <c r="E65" s="23">
        <v>1</v>
      </c>
    </row>
    <row r="66" spans="1:5">
      <c r="A66">
        <v>16700</v>
      </c>
      <c r="B66" s="23">
        <v>1</v>
      </c>
      <c r="D66" s="7">
        <v>16700</v>
      </c>
      <c r="E66" s="23">
        <v>1</v>
      </c>
    </row>
    <row r="67" spans="1:5">
      <c r="A67">
        <v>17000</v>
      </c>
      <c r="B67" s="23">
        <v>1</v>
      </c>
      <c r="D67" s="7">
        <v>17000</v>
      </c>
      <c r="E67" s="23">
        <v>1</v>
      </c>
    </row>
    <row r="68" spans="1:5">
      <c r="A68">
        <v>17200</v>
      </c>
      <c r="B68" s="23">
        <v>1</v>
      </c>
      <c r="D68" s="7">
        <v>17200</v>
      </c>
      <c r="E68" s="23">
        <v>1</v>
      </c>
    </row>
    <row r="69" spans="1:5">
      <c r="A69">
        <v>17300</v>
      </c>
      <c r="B69" s="23">
        <v>1</v>
      </c>
      <c r="D69" s="7">
        <v>17300</v>
      </c>
      <c r="E69" s="23">
        <v>1</v>
      </c>
    </row>
    <row r="70" spans="1:5">
      <c r="A70">
        <v>18000</v>
      </c>
      <c r="B70" s="23">
        <v>1</v>
      </c>
      <c r="D70" s="7">
        <v>18000</v>
      </c>
      <c r="E70" s="23">
        <v>1</v>
      </c>
    </row>
    <row r="71" spans="1:5">
      <c r="A71">
        <v>18300</v>
      </c>
      <c r="B71" s="23">
        <v>1</v>
      </c>
      <c r="D71" s="7">
        <v>18300</v>
      </c>
      <c r="E71" s="23">
        <v>1</v>
      </c>
    </row>
    <row r="72" spans="1:5">
      <c r="A72">
        <v>18900</v>
      </c>
      <c r="B72" s="23">
        <v>1</v>
      </c>
      <c r="D72" s="7">
        <v>18900</v>
      </c>
      <c r="E72" s="23">
        <v>1</v>
      </c>
    </row>
    <row r="73" spans="1:5">
      <c r="A73">
        <v>19000</v>
      </c>
      <c r="B73" s="23">
        <v>1</v>
      </c>
      <c r="D73" s="7">
        <v>19000</v>
      </c>
      <c r="E73" s="23">
        <v>1</v>
      </c>
    </row>
    <row r="74" spans="1:5">
      <c r="A74">
        <v>19400</v>
      </c>
      <c r="B74" s="23">
        <v>1</v>
      </c>
      <c r="D74" s="7">
        <v>19400</v>
      </c>
      <c r="E74" s="23">
        <v>1</v>
      </c>
    </row>
    <row r="75" spans="1:5">
      <c r="A75">
        <v>20500</v>
      </c>
      <c r="B75" s="23">
        <v>1</v>
      </c>
      <c r="D75" s="7">
        <v>20500</v>
      </c>
      <c r="E75" s="23">
        <v>1</v>
      </c>
    </row>
    <row r="76" spans="1:5">
      <c r="A76">
        <v>21600</v>
      </c>
      <c r="B76" s="23">
        <v>1</v>
      </c>
      <c r="D76" s="7">
        <v>21600</v>
      </c>
      <c r="E76" s="23">
        <v>1</v>
      </c>
    </row>
    <row r="77" spans="1:5">
      <c r="A77">
        <v>22300</v>
      </c>
      <c r="B77" s="23">
        <v>1</v>
      </c>
      <c r="D77" s="7">
        <v>22300</v>
      </c>
      <c r="E77" s="23">
        <v>1</v>
      </c>
    </row>
    <row r="78" spans="1:5">
      <c r="A78">
        <v>22500</v>
      </c>
      <c r="B78" s="23">
        <v>1</v>
      </c>
      <c r="D78" s="7">
        <v>22500</v>
      </c>
      <c r="E78" s="23">
        <v>1</v>
      </c>
    </row>
    <row r="79" spans="1:5">
      <c r="A79">
        <v>22600</v>
      </c>
      <c r="B79" s="23">
        <v>1</v>
      </c>
      <c r="D79" s="7">
        <v>22600</v>
      </c>
      <c r="E79" s="23">
        <v>1</v>
      </c>
    </row>
    <row r="80" spans="1:5">
      <c r="A80">
        <v>22700</v>
      </c>
      <c r="B80" s="23">
        <v>1</v>
      </c>
      <c r="D80" s="7">
        <v>22700</v>
      </c>
      <c r="E80" s="23">
        <v>1</v>
      </c>
    </row>
    <row r="81" spans="1:5">
      <c r="A81">
        <v>23100</v>
      </c>
      <c r="B81" s="23">
        <v>1</v>
      </c>
      <c r="D81" s="7">
        <v>23100</v>
      </c>
      <c r="E81" s="23">
        <v>1</v>
      </c>
    </row>
    <row r="82" spans="1:5">
      <c r="A82">
        <v>23600</v>
      </c>
      <c r="B82" s="23">
        <v>1</v>
      </c>
      <c r="D82" s="7">
        <v>23600</v>
      </c>
      <c r="E82" s="23">
        <v>1</v>
      </c>
    </row>
    <row r="83" spans="1:5">
      <c r="A83">
        <v>24400</v>
      </c>
      <c r="B83" s="23">
        <v>1</v>
      </c>
      <c r="D83" s="7">
        <v>24400</v>
      </c>
      <c r="E83" s="23">
        <v>1</v>
      </c>
    </row>
    <row r="84" spans="1:5">
      <c r="A84">
        <v>24800</v>
      </c>
      <c r="B84" s="23">
        <v>2</v>
      </c>
      <c r="D84" s="7">
        <v>24800</v>
      </c>
      <c r="E84" s="23">
        <v>2</v>
      </c>
    </row>
    <row r="85" spans="1:5">
      <c r="A85">
        <v>25300</v>
      </c>
      <c r="B85" s="23">
        <v>1</v>
      </c>
      <c r="D85" s="7">
        <v>25300</v>
      </c>
      <c r="E85" s="23">
        <v>1</v>
      </c>
    </row>
    <row r="86" spans="1:5">
      <c r="A86">
        <v>25900</v>
      </c>
      <c r="B86" s="23">
        <v>1</v>
      </c>
      <c r="D86" s="7">
        <v>25900</v>
      </c>
      <c r="E86" s="23">
        <v>1</v>
      </c>
    </row>
    <row r="87" spans="1:5">
      <c r="A87">
        <v>26200</v>
      </c>
      <c r="B87" s="23">
        <v>1</v>
      </c>
      <c r="D87" s="7">
        <v>26200</v>
      </c>
      <c r="E87" s="23">
        <v>1</v>
      </c>
    </row>
    <row r="88" spans="1:5">
      <c r="A88">
        <v>26400</v>
      </c>
      <c r="B88" s="23">
        <v>1</v>
      </c>
      <c r="D88" s="7">
        <v>26400</v>
      </c>
      <c r="E88" s="23">
        <v>1</v>
      </c>
    </row>
    <row r="89" spans="1:5">
      <c r="A89">
        <v>27000</v>
      </c>
      <c r="B89" s="23">
        <v>1</v>
      </c>
      <c r="D89" s="7">
        <v>27000</v>
      </c>
      <c r="E89" s="23">
        <v>1</v>
      </c>
    </row>
    <row r="90" spans="1:5">
      <c r="A90">
        <v>27100</v>
      </c>
      <c r="B90" s="23">
        <v>1</v>
      </c>
      <c r="D90" s="7">
        <v>27100</v>
      </c>
      <c r="E90" s="23">
        <v>1</v>
      </c>
    </row>
    <row r="91" spans="1:5">
      <c r="A91">
        <v>27300</v>
      </c>
      <c r="B91" s="23">
        <v>1</v>
      </c>
      <c r="D91" s="7">
        <v>27300</v>
      </c>
      <c r="E91" s="23">
        <v>1</v>
      </c>
    </row>
    <row r="92" spans="1:5">
      <c r="A92">
        <v>27500</v>
      </c>
      <c r="B92" s="23">
        <v>1</v>
      </c>
      <c r="D92" s="7">
        <v>27500</v>
      </c>
      <c r="E92" s="23">
        <v>1</v>
      </c>
    </row>
    <row r="93" spans="1:5">
      <c r="A93">
        <v>29400</v>
      </c>
      <c r="B93" s="23">
        <v>1</v>
      </c>
      <c r="D93" s="7">
        <v>29400</v>
      </c>
      <c r="E93" s="23">
        <v>1</v>
      </c>
    </row>
    <row r="94" spans="1:5">
      <c r="A94">
        <v>30300</v>
      </c>
      <c r="B94" s="23">
        <v>1</v>
      </c>
      <c r="D94" s="7">
        <v>30300</v>
      </c>
      <c r="E94" s="23">
        <v>1</v>
      </c>
    </row>
    <row r="95" spans="1:5">
      <c r="A95">
        <v>30600</v>
      </c>
      <c r="B95" s="23">
        <v>1</v>
      </c>
      <c r="D95" s="7">
        <v>30600</v>
      </c>
      <c r="E95" s="23">
        <v>1</v>
      </c>
    </row>
    <row r="96" spans="1:5">
      <c r="A96">
        <v>31100</v>
      </c>
      <c r="B96" s="23">
        <v>1</v>
      </c>
      <c r="D96" s="7">
        <v>31100</v>
      </c>
      <c r="E96" s="23">
        <v>1</v>
      </c>
    </row>
    <row r="97" spans="1:5">
      <c r="A97">
        <v>32300</v>
      </c>
      <c r="B97" s="23">
        <v>1</v>
      </c>
      <c r="D97" s="7">
        <v>32300</v>
      </c>
      <c r="E97" s="23">
        <v>1</v>
      </c>
    </row>
    <row r="98" spans="1:5">
      <c r="A98">
        <v>32600</v>
      </c>
      <c r="B98" s="23">
        <v>1</v>
      </c>
      <c r="D98" s="7">
        <v>32600</v>
      </c>
      <c r="E98" s="23">
        <v>1</v>
      </c>
    </row>
    <row r="99" spans="1:5">
      <c r="A99">
        <v>33000</v>
      </c>
      <c r="B99" s="23">
        <v>1</v>
      </c>
      <c r="D99" s="7">
        <v>33000</v>
      </c>
      <c r="E99" s="23">
        <v>1</v>
      </c>
    </row>
    <row r="100" spans="1:5">
      <c r="A100">
        <v>34100</v>
      </c>
      <c r="B100" s="23">
        <v>1</v>
      </c>
      <c r="D100" s="7">
        <v>34100</v>
      </c>
      <c r="E100" s="23">
        <v>1</v>
      </c>
    </row>
    <row r="101" spans="1:5">
      <c r="A101">
        <v>34400</v>
      </c>
      <c r="B101" s="23">
        <v>1</v>
      </c>
      <c r="D101" s="7">
        <v>34400</v>
      </c>
      <c r="E101" s="23">
        <v>1</v>
      </c>
    </row>
    <row r="102" spans="1:5">
      <c r="A102">
        <v>35400</v>
      </c>
      <c r="B102" s="23">
        <v>2</v>
      </c>
      <c r="D102" s="7">
        <v>35400</v>
      </c>
      <c r="E102" s="23">
        <v>2</v>
      </c>
    </row>
    <row r="103" spans="1:5">
      <c r="A103">
        <v>36500</v>
      </c>
      <c r="B103" s="23">
        <v>1</v>
      </c>
      <c r="D103" s="7">
        <v>36500</v>
      </c>
      <c r="E103" s="23">
        <v>1</v>
      </c>
    </row>
    <row r="104" spans="1:5">
      <c r="A104">
        <v>38500</v>
      </c>
      <c r="B104" s="23">
        <v>1</v>
      </c>
      <c r="D104" s="7">
        <v>38500</v>
      </c>
      <c r="E104" s="23">
        <v>1</v>
      </c>
    </row>
    <row r="105" spans="1:5">
      <c r="A105">
        <v>38900</v>
      </c>
      <c r="B105" s="23">
        <v>1</v>
      </c>
      <c r="D105" s="7">
        <v>38900</v>
      </c>
      <c r="E105" s="23">
        <v>1</v>
      </c>
    </row>
    <row r="106" spans="1:5">
      <c r="A106">
        <v>39000</v>
      </c>
      <c r="B106" s="23">
        <v>2</v>
      </c>
      <c r="D106" s="7">
        <v>39000</v>
      </c>
      <c r="E106" s="23">
        <v>2</v>
      </c>
    </row>
    <row r="107" spans="1:5">
      <c r="A107">
        <v>39600</v>
      </c>
      <c r="B107" s="23">
        <v>1</v>
      </c>
      <c r="D107" s="7">
        <v>39600</v>
      </c>
      <c r="E107" s="23">
        <v>1</v>
      </c>
    </row>
    <row r="108" spans="1:5">
      <c r="A108">
        <v>39800</v>
      </c>
      <c r="B108" s="23">
        <v>1</v>
      </c>
      <c r="D108" s="7">
        <v>39800</v>
      </c>
      <c r="E108" s="23">
        <v>1</v>
      </c>
    </row>
    <row r="109" spans="1:5">
      <c r="A109">
        <v>39900</v>
      </c>
      <c r="B109" s="23">
        <v>1</v>
      </c>
      <c r="D109" s="7">
        <v>39900</v>
      </c>
      <c r="E109" s="23">
        <v>1</v>
      </c>
    </row>
    <row r="110" spans="1:5">
      <c r="A110">
        <v>42500</v>
      </c>
      <c r="B110" s="23">
        <v>1</v>
      </c>
      <c r="D110" s="7">
        <v>42500</v>
      </c>
      <c r="E110" s="23">
        <v>1</v>
      </c>
    </row>
    <row r="111" spans="1:5">
      <c r="A111">
        <v>43100</v>
      </c>
      <c r="B111" s="23">
        <v>1</v>
      </c>
      <c r="D111" s="7">
        <v>43100</v>
      </c>
      <c r="E111" s="23">
        <v>1</v>
      </c>
    </row>
    <row r="112" spans="1:5">
      <c r="A112">
        <v>44100</v>
      </c>
      <c r="B112" s="23">
        <v>1</v>
      </c>
      <c r="D112" s="7">
        <v>44100</v>
      </c>
      <c r="E112" s="23">
        <v>1</v>
      </c>
    </row>
    <row r="113" spans="1:5">
      <c r="A113">
        <v>45500</v>
      </c>
      <c r="B113" s="23">
        <v>1</v>
      </c>
      <c r="D113" s="7">
        <v>45500</v>
      </c>
      <c r="E113" s="23">
        <v>1</v>
      </c>
    </row>
    <row r="114" spans="1:5">
      <c r="A114">
        <v>45600</v>
      </c>
      <c r="B114" s="23">
        <v>1</v>
      </c>
      <c r="D114" s="7">
        <v>45600</v>
      </c>
      <c r="E114" s="23">
        <v>1</v>
      </c>
    </row>
    <row r="115" spans="1:5">
      <c r="A115">
        <v>46300</v>
      </c>
      <c r="B115" s="23">
        <v>1</v>
      </c>
      <c r="D115" s="7">
        <v>46300</v>
      </c>
      <c r="E115" s="23">
        <v>1</v>
      </c>
    </row>
    <row r="116" spans="1:5">
      <c r="A116">
        <v>48900</v>
      </c>
      <c r="B116" s="23">
        <v>1</v>
      </c>
      <c r="D116" s="7">
        <v>48900</v>
      </c>
      <c r="E116" s="23">
        <v>1</v>
      </c>
    </row>
    <row r="117" spans="1:5">
      <c r="A117">
        <v>49400</v>
      </c>
      <c r="B117" s="23">
        <v>1</v>
      </c>
      <c r="D117" s="7">
        <v>49400</v>
      </c>
      <c r="E117" s="23">
        <v>1</v>
      </c>
    </row>
    <row r="118" spans="1:5">
      <c r="A118">
        <v>49600</v>
      </c>
      <c r="B118" s="23">
        <v>1</v>
      </c>
      <c r="D118" s="7">
        <v>49600</v>
      </c>
      <c r="E118" s="23">
        <v>1</v>
      </c>
    </row>
    <row r="119" spans="1:5">
      <c r="A119">
        <v>50500</v>
      </c>
      <c r="B119" s="23">
        <v>1</v>
      </c>
      <c r="D119" s="7">
        <v>50500</v>
      </c>
      <c r="E119" s="23">
        <v>1</v>
      </c>
    </row>
    <row r="120" spans="1:5">
      <c r="A120">
        <v>51300</v>
      </c>
      <c r="B120" s="23">
        <v>1</v>
      </c>
      <c r="D120" s="7">
        <v>51300</v>
      </c>
      <c r="E120" s="23">
        <v>1</v>
      </c>
    </row>
    <row r="121" spans="1:5">
      <c r="A121">
        <v>51600</v>
      </c>
      <c r="B121" s="23">
        <v>1</v>
      </c>
      <c r="D121" s="7">
        <v>51600</v>
      </c>
      <c r="E121" s="23">
        <v>1</v>
      </c>
    </row>
    <row r="122" spans="1:5">
      <c r="A122">
        <v>52200</v>
      </c>
      <c r="B122" s="23">
        <v>1</v>
      </c>
      <c r="D122" s="7">
        <v>52200</v>
      </c>
      <c r="E122" s="23">
        <v>1</v>
      </c>
    </row>
    <row r="123" spans="1:5">
      <c r="A123">
        <v>52900</v>
      </c>
      <c r="B123" s="23">
        <v>1</v>
      </c>
      <c r="D123" s="7">
        <v>52900</v>
      </c>
      <c r="E123" s="23">
        <v>1</v>
      </c>
    </row>
    <row r="124" spans="1:5">
      <c r="A124">
        <v>53800</v>
      </c>
      <c r="B124" s="23">
        <v>1</v>
      </c>
      <c r="D124" s="7">
        <v>53800</v>
      </c>
      <c r="E124" s="23">
        <v>1</v>
      </c>
    </row>
    <row r="125" spans="1:5">
      <c r="A125">
        <v>55500</v>
      </c>
      <c r="B125" s="23">
        <v>1</v>
      </c>
      <c r="D125" s="7">
        <v>55500</v>
      </c>
      <c r="E125" s="23">
        <v>1</v>
      </c>
    </row>
    <row r="126" spans="1:5">
      <c r="A126">
        <v>55800</v>
      </c>
      <c r="B126" s="23">
        <v>1</v>
      </c>
      <c r="D126" s="7">
        <v>55800</v>
      </c>
      <c r="E126" s="23">
        <v>1</v>
      </c>
    </row>
    <row r="127" spans="1:5">
      <c r="A127">
        <v>56000</v>
      </c>
      <c r="B127" s="23">
        <v>1</v>
      </c>
      <c r="D127" s="7">
        <v>56000</v>
      </c>
      <c r="E127" s="23">
        <v>1</v>
      </c>
    </row>
    <row r="128" spans="1:5">
      <c r="A128">
        <v>58000</v>
      </c>
      <c r="B128" s="23">
        <v>1</v>
      </c>
      <c r="D128" s="7">
        <v>58000</v>
      </c>
      <c r="E128" s="23">
        <v>1</v>
      </c>
    </row>
    <row r="129" spans="1:5">
      <c r="A129">
        <v>58600</v>
      </c>
      <c r="B129" s="23">
        <v>1</v>
      </c>
      <c r="D129" s="7">
        <v>58600</v>
      </c>
      <c r="E129" s="23">
        <v>1</v>
      </c>
    </row>
    <row r="130" spans="1:5">
      <c r="A130">
        <v>59100</v>
      </c>
      <c r="B130" s="23">
        <v>1</v>
      </c>
      <c r="D130" s="7">
        <v>59100</v>
      </c>
      <c r="E130" s="23">
        <v>1</v>
      </c>
    </row>
    <row r="131" spans="1:5">
      <c r="A131">
        <v>61400</v>
      </c>
      <c r="B131" s="23">
        <v>1</v>
      </c>
      <c r="D131" s="7">
        <v>61400</v>
      </c>
      <c r="E131" s="23">
        <v>1</v>
      </c>
    </row>
    <row r="132" spans="1:5">
      <c r="A132">
        <v>62000</v>
      </c>
      <c r="B132" s="23">
        <v>1</v>
      </c>
      <c r="D132" s="7">
        <v>62000</v>
      </c>
      <c r="E132" s="23">
        <v>1</v>
      </c>
    </row>
    <row r="133" spans="1:5">
      <c r="A133">
        <v>62900</v>
      </c>
      <c r="B133" s="23">
        <v>1</v>
      </c>
      <c r="D133" s="7">
        <v>62900</v>
      </c>
      <c r="E133" s="23">
        <v>1</v>
      </c>
    </row>
    <row r="134" spans="1:5">
      <c r="A134">
        <v>65600</v>
      </c>
      <c r="B134" s="23">
        <v>1</v>
      </c>
      <c r="D134" s="7">
        <v>65600</v>
      </c>
      <c r="E134" s="23">
        <v>1</v>
      </c>
    </row>
    <row r="135" spans="1:5">
      <c r="A135">
        <v>68300</v>
      </c>
      <c r="B135" s="23">
        <v>1</v>
      </c>
      <c r="D135" s="7">
        <v>68300</v>
      </c>
      <c r="E135" s="23">
        <v>1</v>
      </c>
    </row>
    <row r="136" spans="1:5">
      <c r="A136">
        <v>71300</v>
      </c>
      <c r="B136" s="23">
        <v>1</v>
      </c>
      <c r="D136" s="7">
        <v>71300</v>
      </c>
      <c r="E136" s="23">
        <v>1</v>
      </c>
    </row>
    <row r="137" spans="1:5">
      <c r="A137">
        <v>72600</v>
      </c>
      <c r="B137" s="23">
        <v>1</v>
      </c>
      <c r="D137" s="7">
        <v>72600</v>
      </c>
      <c r="E137" s="23">
        <v>1</v>
      </c>
    </row>
    <row r="138" spans="1:5">
      <c r="A138">
        <v>75000</v>
      </c>
      <c r="B138" s="23">
        <v>1</v>
      </c>
      <c r="D138" s="7">
        <v>75000</v>
      </c>
      <c r="E138" s="23">
        <v>1</v>
      </c>
    </row>
    <row r="139" spans="1:5">
      <c r="A139">
        <v>76600</v>
      </c>
      <c r="B139" s="23">
        <v>1</v>
      </c>
      <c r="D139" s="7">
        <v>76600</v>
      </c>
      <c r="E139" s="23">
        <v>1</v>
      </c>
    </row>
    <row r="140" spans="1:5">
      <c r="A140">
        <v>77000</v>
      </c>
      <c r="B140" s="23">
        <v>1</v>
      </c>
      <c r="D140" s="7">
        <v>77000</v>
      </c>
      <c r="E140" s="23">
        <v>1</v>
      </c>
    </row>
    <row r="141" spans="1:5">
      <c r="A141">
        <v>78000</v>
      </c>
      <c r="B141" s="23">
        <v>1</v>
      </c>
      <c r="D141" s="7">
        <v>78000</v>
      </c>
      <c r="E141" s="23">
        <v>1</v>
      </c>
    </row>
    <row r="142" spans="1:5">
      <c r="A142">
        <v>79000</v>
      </c>
      <c r="B142" s="23">
        <v>1</v>
      </c>
      <c r="D142" s="7">
        <v>79000</v>
      </c>
      <c r="E142" s="23">
        <v>1</v>
      </c>
    </row>
    <row r="143" spans="1:5">
      <c r="A143">
        <v>80600</v>
      </c>
      <c r="B143" s="23">
        <v>1</v>
      </c>
      <c r="D143" s="7">
        <v>80600</v>
      </c>
      <c r="E143" s="23">
        <v>1</v>
      </c>
    </row>
    <row r="144" spans="1:5">
      <c r="A144">
        <v>83700</v>
      </c>
      <c r="B144" s="23">
        <v>1</v>
      </c>
      <c r="D144" s="7">
        <v>83700</v>
      </c>
      <c r="E144" s="23">
        <v>1</v>
      </c>
    </row>
    <row r="145" spans="1:5">
      <c r="A145">
        <v>86200</v>
      </c>
      <c r="B145" s="23">
        <v>1</v>
      </c>
      <c r="D145" s="7">
        <v>86200</v>
      </c>
      <c r="E145" s="23">
        <v>1</v>
      </c>
    </row>
    <row r="146" spans="1:5">
      <c r="A146">
        <v>89600</v>
      </c>
      <c r="B146" s="23">
        <v>1</v>
      </c>
      <c r="D146" s="7">
        <v>89600</v>
      </c>
      <c r="E146" s="23">
        <v>1</v>
      </c>
    </row>
    <row r="147" spans="1:5">
      <c r="A147">
        <v>90700</v>
      </c>
      <c r="B147" s="23">
        <v>1</v>
      </c>
      <c r="D147" s="7">
        <v>90700</v>
      </c>
      <c r="E147" s="23">
        <v>1</v>
      </c>
    </row>
    <row r="148" spans="1:5">
      <c r="A148">
        <v>91500</v>
      </c>
      <c r="B148" s="23">
        <v>1</v>
      </c>
      <c r="D148" s="7">
        <v>91500</v>
      </c>
      <c r="E148" s="23">
        <v>1</v>
      </c>
    </row>
    <row r="149" spans="1:5">
      <c r="A149">
        <v>95500</v>
      </c>
      <c r="B149" s="23">
        <v>1</v>
      </c>
      <c r="D149" s="7">
        <v>95500</v>
      </c>
      <c r="E149" s="23">
        <v>1</v>
      </c>
    </row>
    <row r="150" spans="1:5">
      <c r="A150">
        <v>95800</v>
      </c>
      <c r="B150" s="23">
        <v>1</v>
      </c>
      <c r="D150" s="7">
        <v>95800</v>
      </c>
      <c r="E150" s="23">
        <v>1</v>
      </c>
    </row>
    <row r="151" spans="1:5">
      <c r="A151">
        <v>98100</v>
      </c>
      <c r="B151" s="23">
        <v>1</v>
      </c>
      <c r="D151" s="7">
        <v>98100</v>
      </c>
      <c r="E151" s="23">
        <v>1</v>
      </c>
    </row>
    <row r="152" spans="1:5">
      <c r="A152">
        <v>98900</v>
      </c>
      <c r="B152" s="23">
        <v>1</v>
      </c>
      <c r="D152" s="7">
        <v>98900</v>
      </c>
      <c r="E152" s="23">
        <v>1</v>
      </c>
    </row>
    <row r="153" spans="1:5">
      <c r="A153">
        <v>100000</v>
      </c>
      <c r="B153" s="23">
        <v>2</v>
      </c>
      <c r="D153" s="7">
        <v>100000</v>
      </c>
      <c r="E153" s="23">
        <v>2</v>
      </c>
    </row>
    <row r="154" spans="1:5">
      <c r="A154">
        <v>103000</v>
      </c>
      <c r="B154" s="23">
        <v>1</v>
      </c>
      <c r="D154" s="7">
        <v>103000</v>
      </c>
      <c r="E154" s="23">
        <v>1</v>
      </c>
    </row>
    <row r="155" spans="1:5">
      <c r="A155">
        <v>105000</v>
      </c>
      <c r="B155" s="23">
        <v>3</v>
      </c>
      <c r="D155" s="7">
        <v>105000</v>
      </c>
      <c r="E155" s="23">
        <v>3</v>
      </c>
    </row>
    <row r="156" spans="1:5">
      <c r="A156">
        <v>106000</v>
      </c>
      <c r="B156" s="23">
        <v>1</v>
      </c>
      <c r="D156" s="7">
        <v>106000</v>
      </c>
      <c r="E156" s="23">
        <v>1</v>
      </c>
    </row>
    <row r="157" spans="1:5">
      <c r="A157">
        <v>108000</v>
      </c>
      <c r="B157" s="23">
        <v>1</v>
      </c>
      <c r="D157" s="7">
        <v>108000</v>
      </c>
      <c r="E157" s="23">
        <v>1</v>
      </c>
    </row>
    <row r="158" spans="1:5">
      <c r="A158">
        <v>109000</v>
      </c>
      <c r="B158" s="23">
        <v>2</v>
      </c>
      <c r="D158" s="7">
        <v>109000</v>
      </c>
      <c r="E158" s="23">
        <v>2</v>
      </c>
    </row>
    <row r="159" spans="1:5">
      <c r="A159">
        <v>111000</v>
      </c>
      <c r="B159" s="23">
        <v>1</v>
      </c>
      <c r="D159" s="7">
        <v>111000</v>
      </c>
      <c r="E159" s="23">
        <v>1</v>
      </c>
    </row>
    <row r="160" spans="1:5">
      <c r="A160">
        <v>112000</v>
      </c>
      <c r="B160" s="23">
        <v>1</v>
      </c>
      <c r="D160" s="7">
        <v>112000</v>
      </c>
      <c r="E160" s="23">
        <v>1</v>
      </c>
    </row>
    <row r="161" spans="1:5">
      <c r="A161">
        <v>115000</v>
      </c>
      <c r="B161" s="23">
        <v>1</v>
      </c>
      <c r="D161" s="7">
        <v>115000</v>
      </c>
      <c r="E161" s="23">
        <v>1</v>
      </c>
    </row>
    <row r="162" spans="1:5">
      <c r="A162">
        <v>116000</v>
      </c>
      <c r="B162" s="23">
        <v>1</v>
      </c>
      <c r="D162" s="7">
        <v>116000</v>
      </c>
      <c r="E162" s="23">
        <v>1</v>
      </c>
    </row>
    <row r="163" spans="1:5">
      <c r="A163">
        <v>118000</v>
      </c>
      <c r="B163" s="23">
        <v>1</v>
      </c>
      <c r="D163" s="7">
        <v>118000</v>
      </c>
      <c r="E163" s="23">
        <v>1</v>
      </c>
    </row>
    <row r="164" spans="1:5">
      <c r="A164">
        <v>119000</v>
      </c>
      <c r="B164" s="23">
        <v>1</v>
      </c>
      <c r="D164" s="7">
        <v>119000</v>
      </c>
      <c r="E164" s="23">
        <v>1</v>
      </c>
    </row>
    <row r="165" spans="1:5">
      <c r="A165">
        <v>123000</v>
      </c>
      <c r="B165" s="23">
        <v>1</v>
      </c>
      <c r="D165" s="7">
        <v>123000</v>
      </c>
      <c r="E165" s="23">
        <v>1</v>
      </c>
    </row>
    <row r="166" spans="1:5">
      <c r="A166">
        <v>126000</v>
      </c>
      <c r="B166" s="23">
        <v>3</v>
      </c>
      <c r="D166" s="7">
        <v>126000</v>
      </c>
      <c r="E166" s="23">
        <v>3</v>
      </c>
    </row>
    <row r="167" spans="1:5">
      <c r="A167">
        <v>132000</v>
      </c>
      <c r="B167" s="23">
        <v>2</v>
      </c>
      <c r="D167" s="7">
        <v>132000</v>
      </c>
      <c r="E167" s="23">
        <v>2</v>
      </c>
    </row>
    <row r="168" spans="1:5">
      <c r="A168">
        <v>133000</v>
      </c>
      <c r="B168" s="23">
        <v>1</v>
      </c>
      <c r="D168" s="7">
        <v>133000</v>
      </c>
      <c r="E168" s="23">
        <v>1</v>
      </c>
    </row>
    <row r="169" spans="1:5">
      <c r="A169">
        <v>134000</v>
      </c>
      <c r="B169" s="23">
        <v>1</v>
      </c>
      <c r="D169" s="7">
        <v>134000</v>
      </c>
      <c r="E169" s="23">
        <v>1</v>
      </c>
    </row>
    <row r="170" spans="1:5">
      <c r="A170">
        <v>139000</v>
      </c>
      <c r="B170" s="23">
        <v>1</v>
      </c>
      <c r="D170" s="7">
        <v>139000</v>
      </c>
      <c r="E170" s="23">
        <v>1</v>
      </c>
    </row>
    <row r="171" spans="1:5">
      <c r="A171">
        <v>140000</v>
      </c>
      <c r="B171" s="23">
        <v>1</v>
      </c>
      <c r="D171" s="7">
        <v>140000</v>
      </c>
      <c r="E171" s="23">
        <v>1</v>
      </c>
    </row>
    <row r="172" spans="1:5">
      <c r="A172">
        <v>142000</v>
      </c>
      <c r="B172" s="23">
        <v>1</v>
      </c>
      <c r="D172" s="7">
        <v>142000</v>
      </c>
      <c r="E172" s="23">
        <v>1</v>
      </c>
    </row>
    <row r="173" spans="1:5">
      <c r="A173">
        <v>144000</v>
      </c>
      <c r="B173" s="23">
        <v>1</v>
      </c>
      <c r="D173" s="7">
        <v>144000</v>
      </c>
      <c r="E173" s="23">
        <v>1</v>
      </c>
    </row>
    <row r="174" spans="1:5">
      <c r="A174">
        <v>148000</v>
      </c>
      <c r="B174" s="23">
        <v>1</v>
      </c>
      <c r="D174" s="7">
        <v>148000</v>
      </c>
      <c r="E174" s="23">
        <v>1</v>
      </c>
    </row>
    <row r="175" spans="1:5">
      <c r="A175">
        <v>150000</v>
      </c>
      <c r="B175" s="23">
        <v>1</v>
      </c>
      <c r="D175" s="7">
        <v>150000</v>
      </c>
      <c r="E175" s="23">
        <v>1</v>
      </c>
    </row>
    <row r="176" spans="1:5">
      <c r="A176">
        <v>153000</v>
      </c>
      <c r="B176" s="23">
        <v>1</v>
      </c>
      <c r="D176" s="7">
        <v>153000</v>
      </c>
      <c r="E176" s="23">
        <v>1</v>
      </c>
    </row>
    <row r="177" spans="1:5">
      <c r="A177">
        <v>153300</v>
      </c>
      <c r="B177" s="23">
        <v>1</v>
      </c>
      <c r="D177" s="7">
        <v>153300</v>
      </c>
      <c r="E177" s="23">
        <v>1</v>
      </c>
    </row>
    <row r="178" spans="1:5">
      <c r="A178">
        <v>154000</v>
      </c>
      <c r="B178" s="23">
        <v>1</v>
      </c>
      <c r="D178" s="7">
        <v>154000</v>
      </c>
      <c r="E178" s="23">
        <v>1</v>
      </c>
    </row>
    <row r="179" spans="1:5">
      <c r="A179">
        <v>158000</v>
      </c>
      <c r="B179" s="23">
        <v>1</v>
      </c>
      <c r="D179" s="7">
        <v>158000</v>
      </c>
      <c r="E179" s="23">
        <v>1</v>
      </c>
    </row>
    <row r="180" spans="1:5">
      <c r="A180">
        <v>162000</v>
      </c>
      <c r="B180" s="23">
        <v>1</v>
      </c>
      <c r="D180" s="7">
        <v>162000</v>
      </c>
      <c r="E180" s="23">
        <v>1</v>
      </c>
    </row>
    <row r="181" spans="1:5">
      <c r="A181">
        <v>165000</v>
      </c>
      <c r="B181" s="23">
        <v>1</v>
      </c>
      <c r="D181" s="7">
        <v>165000</v>
      </c>
      <c r="E181" s="23">
        <v>1</v>
      </c>
    </row>
    <row r="182" spans="1:5">
      <c r="A182">
        <v>166000</v>
      </c>
      <c r="B182" s="23">
        <v>1</v>
      </c>
      <c r="D182" s="7">
        <v>166000</v>
      </c>
      <c r="E182" s="23">
        <v>1</v>
      </c>
    </row>
    <row r="183" spans="1:5">
      <c r="A183">
        <v>167000</v>
      </c>
      <c r="B183" s="23">
        <v>2</v>
      </c>
      <c r="D183" s="7">
        <v>167000</v>
      </c>
      <c r="E183" s="23">
        <v>2</v>
      </c>
    </row>
    <row r="184" spans="1:5">
      <c r="A184">
        <v>168000</v>
      </c>
      <c r="B184" s="23">
        <v>2</v>
      </c>
      <c r="D184" s="7">
        <v>168000</v>
      </c>
      <c r="E184" s="23">
        <v>2</v>
      </c>
    </row>
    <row r="185" spans="1:5">
      <c r="A185">
        <v>169000</v>
      </c>
      <c r="B185" s="23">
        <v>1</v>
      </c>
      <c r="D185" s="7">
        <v>169000</v>
      </c>
      <c r="E185" s="23">
        <v>1</v>
      </c>
    </row>
    <row r="186" spans="1:5">
      <c r="A186">
        <v>175000</v>
      </c>
      <c r="B186" s="23">
        <v>2</v>
      </c>
      <c r="D186" s="7">
        <v>175000</v>
      </c>
      <c r="E186" s="23">
        <v>2</v>
      </c>
    </row>
    <row r="187" spans="1:5">
      <c r="A187">
        <v>176000</v>
      </c>
      <c r="B187" s="23">
        <v>1</v>
      </c>
      <c r="D187" s="7">
        <v>176000</v>
      </c>
      <c r="E187" s="23">
        <v>1</v>
      </c>
    </row>
    <row r="188" spans="1:5">
      <c r="A188">
        <v>179000</v>
      </c>
      <c r="B188" s="23">
        <v>1</v>
      </c>
      <c r="D188" s="7">
        <v>179000</v>
      </c>
      <c r="E188" s="23">
        <v>1</v>
      </c>
    </row>
    <row r="189" spans="1:5">
      <c r="A189">
        <v>180000</v>
      </c>
      <c r="B189" s="23">
        <v>2</v>
      </c>
      <c r="D189" s="7">
        <v>180000</v>
      </c>
      <c r="E189" s="23">
        <v>2</v>
      </c>
    </row>
    <row r="190" spans="1:5">
      <c r="A190">
        <v>182000</v>
      </c>
      <c r="B190" s="23">
        <v>1</v>
      </c>
      <c r="D190" s="7">
        <v>182000</v>
      </c>
      <c r="E190" s="23">
        <v>1</v>
      </c>
    </row>
    <row r="191" spans="1:5">
      <c r="A191">
        <v>184000</v>
      </c>
      <c r="B191" s="23">
        <v>2</v>
      </c>
      <c r="D191" s="7">
        <v>184000</v>
      </c>
      <c r="E191" s="23">
        <v>2</v>
      </c>
    </row>
    <row r="192" spans="1:5">
      <c r="A192">
        <v>189000</v>
      </c>
      <c r="B192" s="23">
        <v>1</v>
      </c>
      <c r="D192" s="7">
        <v>189000</v>
      </c>
      <c r="E192" s="23">
        <v>1</v>
      </c>
    </row>
    <row r="193" spans="1:5">
      <c r="A193">
        <v>190000</v>
      </c>
      <c r="B193" s="23">
        <v>2</v>
      </c>
      <c r="D193" s="7">
        <v>190000</v>
      </c>
      <c r="E193" s="23">
        <v>2</v>
      </c>
    </row>
    <row r="194" spans="1:5">
      <c r="A194">
        <v>193000</v>
      </c>
      <c r="B194" s="23">
        <v>1</v>
      </c>
      <c r="D194" s="7">
        <v>193000</v>
      </c>
      <c r="E194" s="23">
        <v>1</v>
      </c>
    </row>
    <row r="195" spans="1:5">
      <c r="A195">
        <v>195000</v>
      </c>
      <c r="B195" s="23">
        <v>2</v>
      </c>
      <c r="D195" s="7">
        <v>195000</v>
      </c>
      <c r="E195" s="23">
        <v>2</v>
      </c>
    </row>
    <row r="196" spans="1:5">
      <c r="A196">
        <v>200000</v>
      </c>
      <c r="B196" s="23">
        <v>2</v>
      </c>
      <c r="D196" s="7">
        <v>200000</v>
      </c>
      <c r="E196" s="23">
        <v>2</v>
      </c>
    </row>
    <row r="197" spans="1:5">
      <c r="A197">
        <v>201000</v>
      </c>
      <c r="B197" s="23">
        <v>3</v>
      </c>
      <c r="D197" s="7">
        <v>201000</v>
      </c>
      <c r="E197" s="23">
        <v>3</v>
      </c>
    </row>
    <row r="198" spans="1:5">
      <c r="A198">
        <v>205000</v>
      </c>
      <c r="B198" s="23">
        <v>1</v>
      </c>
      <c r="D198" s="7">
        <v>205000</v>
      </c>
      <c r="E198" s="23">
        <v>1</v>
      </c>
    </row>
    <row r="199" spans="1:5">
      <c r="A199">
        <v>207000</v>
      </c>
      <c r="B199" s="23">
        <v>3</v>
      </c>
      <c r="D199" s="7">
        <v>207000</v>
      </c>
      <c r="E199" s="23">
        <v>3</v>
      </c>
    </row>
    <row r="200" spans="1:5">
      <c r="A200">
        <v>208000</v>
      </c>
      <c r="B200" s="23">
        <v>1</v>
      </c>
      <c r="D200" s="7">
        <v>208000</v>
      </c>
      <c r="E200" s="23">
        <v>1</v>
      </c>
    </row>
    <row r="201" spans="1:5">
      <c r="A201">
        <v>210000</v>
      </c>
      <c r="B201" s="23">
        <v>1</v>
      </c>
      <c r="D201" s="7">
        <v>210000</v>
      </c>
      <c r="E201" s="23">
        <v>1</v>
      </c>
    </row>
    <row r="202" spans="1:5">
      <c r="A202">
        <v>212000</v>
      </c>
      <c r="B202" s="23">
        <v>1</v>
      </c>
      <c r="D202" s="7">
        <v>212000</v>
      </c>
      <c r="E202" s="23">
        <v>1</v>
      </c>
    </row>
    <row r="203" spans="1:5">
      <c r="A203">
        <v>218000</v>
      </c>
      <c r="B203" s="23">
        <v>2</v>
      </c>
      <c r="D203" s="7">
        <v>218000</v>
      </c>
      <c r="E203" s="23">
        <v>2</v>
      </c>
    </row>
    <row r="204" spans="1:5">
      <c r="A204">
        <v>219000</v>
      </c>
      <c r="B204" s="23">
        <v>1</v>
      </c>
      <c r="D204" s="7">
        <v>219000</v>
      </c>
      <c r="E204" s="23">
        <v>1</v>
      </c>
    </row>
    <row r="205" spans="1:5">
      <c r="A205">
        <v>236000</v>
      </c>
      <c r="B205" s="23">
        <v>2</v>
      </c>
      <c r="D205" s="7">
        <v>236000</v>
      </c>
      <c r="E205" s="23">
        <v>2</v>
      </c>
    </row>
    <row r="206" spans="1:5">
      <c r="A206">
        <v>239000</v>
      </c>
      <c r="B206" s="23">
        <v>1</v>
      </c>
      <c r="D206" s="7">
        <v>239000</v>
      </c>
      <c r="E206" s="23">
        <v>1</v>
      </c>
    </row>
    <row r="207" spans="1:5">
      <c r="A207">
        <v>244000</v>
      </c>
      <c r="B207" s="23">
        <v>1</v>
      </c>
      <c r="D207" s="7">
        <v>244000</v>
      </c>
      <c r="E207" s="23">
        <v>1</v>
      </c>
    </row>
    <row r="208" spans="1:5">
      <c r="A208">
        <v>245000</v>
      </c>
      <c r="B208" s="23">
        <v>1</v>
      </c>
      <c r="D208" s="7">
        <v>245000</v>
      </c>
      <c r="E208" s="23">
        <v>1</v>
      </c>
    </row>
    <row r="209" spans="1:5">
      <c r="A209">
        <v>249000</v>
      </c>
      <c r="B209" s="23">
        <v>1</v>
      </c>
      <c r="D209" s="7">
        <v>249000</v>
      </c>
      <c r="E209" s="23">
        <v>1</v>
      </c>
    </row>
    <row r="210" spans="1:5">
      <c r="A210">
        <v>260000</v>
      </c>
      <c r="B210" s="23">
        <v>1</v>
      </c>
      <c r="D210" s="7">
        <v>260000</v>
      </c>
      <c r="E210" s="23">
        <v>1</v>
      </c>
    </row>
    <row r="211" spans="1:5">
      <c r="A211">
        <v>268000</v>
      </c>
      <c r="B211" s="23">
        <v>1</v>
      </c>
      <c r="D211" s="7">
        <v>268000</v>
      </c>
      <c r="E211" s="23">
        <v>1</v>
      </c>
    </row>
    <row r="212" spans="1:5">
      <c r="A212">
        <v>270000</v>
      </c>
      <c r="B212" s="23">
        <v>1</v>
      </c>
      <c r="D212" s="7">
        <v>270000</v>
      </c>
      <c r="E212" s="23">
        <v>1</v>
      </c>
    </row>
    <row r="213" spans="1:5">
      <c r="A213">
        <v>276000</v>
      </c>
      <c r="B213" s="23">
        <v>1</v>
      </c>
      <c r="D213" s="7">
        <v>276000</v>
      </c>
      <c r="E213" s="23">
        <v>1</v>
      </c>
    </row>
    <row r="214" spans="1:5">
      <c r="A214">
        <v>278000</v>
      </c>
      <c r="B214" s="23">
        <v>1</v>
      </c>
      <c r="D214" s="7">
        <v>278000</v>
      </c>
      <c r="E214" s="23">
        <v>1</v>
      </c>
    </row>
    <row r="215" spans="1:5">
      <c r="A215">
        <v>288000</v>
      </c>
      <c r="B215" s="23">
        <v>1</v>
      </c>
      <c r="D215" s="7">
        <v>288000</v>
      </c>
      <c r="E215" s="23">
        <v>1</v>
      </c>
    </row>
    <row r="216" spans="1:5">
      <c r="A216">
        <v>295000</v>
      </c>
      <c r="B216" s="23">
        <v>1</v>
      </c>
      <c r="D216" s="7">
        <v>295000</v>
      </c>
      <c r="E216" s="23">
        <v>1</v>
      </c>
    </row>
    <row r="217" spans="1:5">
      <c r="A217">
        <v>298000</v>
      </c>
      <c r="B217" s="23">
        <v>2</v>
      </c>
      <c r="D217" s="7">
        <v>298000</v>
      </c>
      <c r="E217" s="23">
        <v>2</v>
      </c>
    </row>
    <row r="218" spans="1:5">
      <c r="A218">
        <v>304000</v>
      </c>
      <c r="B218" s="23">
        <v>1</v>
      </c>
      <c r="D218" s="7">
        <v>304000</v>
      </c>
      <c r="E218" s="23">
        <v>1</v>
      </c>
    </row>
    <row r="219" spans="1:5">
      <c r="A219">
        <v>306000</v>
      </c>
      <c r="B219" s="23">
        <v>1</v>
      </c>
      <c r="D219" s="7">
        <v>306000</v>
      </c>
      <c r="E219" s="23">
        <v>1</v>
      </c>
    </row>
    <row r="220" spans="1:5">
      <c r="A220">
        <v>313000</v>
      </c>
      <c r="B220" s="23">
        <v>1</v>
      </c>
      <c r="D220" s="7">
        <v>313000</v>
      </c>
      <c r="E220" s="23">
        <v>1</v>
      </c>
    </row>
    <row r="221" spans="1:5">
      <c r="A221">
        <v>314000</v>
      </c>
      <c r="B221" s="23">
        <v>1</v>
      </c>
      <c r="D221" s="7">
        <v>314000</v>
      </c>
      <c r="E221" s="23">
        <v>1</v>
      </c>
    </row>
    <row r="222" spans="1:5">
      <c r="A222">
        <v>315000</v>
      </c>
      <c r="B222" s="23">
        <v>1</v>
      </c>
      <c r="D222" s="7">
        <v>315000</v>
      </c>
      <c r="E222" s="23">
        <v>1</v>
      </c>
    </row>
    <row r="223" spans="1:5">
      <c r="A223">
        <v>323000</v>
      </c>
      <c r="B223" s="23">
        <v>1</v>
      </c>
      <c r="D223" s="7">
        <v>323000</v>
      </c>
      <c r="E223" s="23">
        <v>1</v>
      </c>
    </row>
    <row r="224" spans="1:5">
      <c r="A224">
        <v>324000</v>
      </c>
      <c r="B224" s="23">
        <v>1</v>
      </c>
      <c r="D224" s="7">
        <v>324000</v>
      </c>
      <c r="E224" s="23">
        <v>1</v>
      </c>
    </row>
    <row r="225" spans="1:5">
      <c r="A225">
        <v>325000</v>
      </c>
      <c r="B225" s="23">
        <v>1</v>
      </c>
      <c r="D225" s="7">
        <v>325000</v>
      </c>
      <c r="E225" s="23">
        <v>1</v>
      </c>
    </row>
    <row r="226" spans="1:5">
      <c r="A226">
        <v>333000</v>
      </c>
      <c r="B226" s="23">
        <v>2</v>
      </c>
      <c r="D226" s="7">
        <v>333000</v>
      </c>
      <c r="E226" s="23">
        <v>2</v>
      </c>
    </row>
    <row r="227" spans="1:5">
      <c r="A227">
        <v>335000</v>
      </c>
      <c r="B227" s="23">
        <v>2</v>
      </c>
      <c r="D227" s="7">
        <v>335000</v>
      </c>
      <c r="E227" s="23">
        <v>2</v>
      </c>
    </row>
    <row r="228" spans="1:5">
      <c r="A228">
        <v>360000</v>
      </c>
      <c r="B228" s="23">
        <v>2</v>
      </c>
      <c r="D228" s="7">
        <v>360000</v>
      </c>
      <c r="E228" s="23">
        <v>2</v>
      </c>
    </row>
    <row r="229" spans="1:5">
      <c r="A229">
        <v>365000</v>
      </c>
      <c r="B229" s="23">
        <v>1</v>
      </c>
      <c r="D229" s="7">
        <v>365000</v>
      </c>
      <c r="E229" s="23">
        <v>1</v>
      </c>
    </row>
    <row r="230" spans="1:5">
      <c r="A230">
        <v>366000</v>
      </c>
      <c r="B230" s="23">
        <v>1</v>
      </c>
      <c r="D230" s="7">
        <v>366000</v>
      </c>
      <c r="E230" s="23">
        <v>1</v>
      </c>
    </row>
    <row r="231" spans="1:5">
      <c r="A231">
        <v>370000</v>
      </c>
      <c r="B231" s="23">
        <v>1</v>
      </c>
      <c r="D231" s="7">
        <v>370000</v>
      </c>
      <c r="E231" s="23">
        <v>1</v>
      </c>
    </row>
    <row r="232" spans="1:5">
      <c r="A232">
        <v>376000</v>
      </c>
      <c r="B232" s="23">
        <v>1</v>
      </c>
      <c r="D232" s="7">
        <v>376000</v>
      </c>
      <c r="E232" s="23">
        <v>1</v>
      </c>
    </row>
    <row r="233" spans="1:5">
      <c r="A233">
        <v>382000</v>
      </c>
      <c r="B233" s="23">
        <v>1</v>
      </c>
      <c r="D233" s="7">
        <v>382000</v>
      </c>
      <c r="E233" s="23">
        <v>1</v>
      </c>
    </row>
    <row r="234" spans="1:5">
      <c r="A234">
        <v>389000</v>
      </c>
      <c r="B234" s="23">
        <v>1</v>
      </c>
      <c r="D234" s="7">
        <v>389000</v>
      </c>
      <c r="E234" s="23">
        <v>1</v>
      </c>
    </row>
    <row r="235" spans="1:5">
      <c r="A235">
        <v>395000</v>
      </c>
      <c r="B235" s="23">
        <v>1</v>
      </c>
      <c r="D235" s="7">
        <v>395000</v>
      </c>
      <c r="E235" s="23">
        <v>1</v>
      </c>
    </row>
    <row r="236" spans="1:5">
      <c r="A236">
        <v>400000</v>
      </c>
      <c r="B236" s="23">
        <v>2</v>
      </c>
      <c r="D236" s="7">
        <v>400000</v>
      </c>
      <c r="E236" s="23">
        <v>2</v>
      </c>
    </row>
    <row r="237" spans="1:5">
      <c r="A237">
        <v>403000</v>
      </c>
      <c r="B237" s="23">
        <v>1</v>
      </c>
      <c r="D237" s="7">
        <v>403000</v>
      </c>
      <c r="E237" s="23">
        <v>1</v>
      </c>
    </row>
    <row r="238" spans="1:5">
      <c r="A238">
        <v>407000</v>
      </c>
      <c r="B238" s="23">
        <v>1</v>
      </c>
      <c r="D238" s="7">
        <v>407000</v>
      </c>
      <c r="E238" s="23">
        <v>1</v>
      </c>
    </row>
    <row r="239" spans="1:5">
      <c r="A239">
        <v>413000</v>
      </c>
      <c r="B239" s="23">
        <v>1</v>
      </c>
      <c r="D239" s="7">
        <v>413000</v>
      </c>
      <c r="E239" s="23">
        <v>1</v>
      </c>
    </row>
    <row r="240" spans="1:5">
      <c r="A240">
        <v>425000</v>
      </c>
      <c r="B240" s="23">
        <v>1</v>
      </c>
      <c r="D240" s="7">
        <v>425000</v>
      </c>
      <c r="E240" s="23">
        <v>1</v>
      </c>
    </row>
    <row r="241" spans="1:5">
      <c r="A241">
        <v>426000</v>
      </c>
      <c r="B241" s="23">
        <v>1</v>
      </c>
      <c r="D241" s="7">
        <v>426000</v>
      </c>
      <c r="E241" s="23">
        <v>1</v>
      </c>
    </row>
    <row r="242" spans="1:5">
      <c r="A242">
        <v>427000</v>
      </c>
      <c r="B242" s="23">
        <v>1</v>
      </c>
      <c r="D242" s="7">
        <v>427000</v>
      </c>
      <c r="E242" s="23">
        <v>1</v>
      </c>
    </row>
    <row r="243" spans="1:5">
      <c r="A243">
        <v>430000</v>
      </c>
      <c r="B243" s="23">
        <v>1</v>
      </c>
      <c r="D243" s="7">
        <v>430000</v>
      </c>
      <c r="E243" s="23">
        <v>1</v>
      </c>
    </row>
    <row r="244" spans="1:5">
      <c r="A244">
        <v>442000</v>
      </c>
      <c r="B244" s="23">
        <v>1</v>
      </c>
      <c r="D244" s="7">
        <v>442000</v>
      </c>
      <c r="E244" s="23">
        <v>1</v>
      </c>
    </row>
    <row r="245" spans="1:5">
      <c r="A245">
        <v>446000</v>
      </c>
      <c r="B245" s="23">
        <v>1</v>
      </c>
      <c r="D245" s="7">
        <v>446000</v>
      </c>
      <c r="E245" s="23">
        <v>1</v>
      </c>
    </row>
    <row r="246" spans="1:5">
      <c r="A246">
        <v>449000</v>
      </c>
      <c r="B246" s="23">
        <v>1</v>
      </c>
      <c r="D246" s="7">
        <v>449000</v>
      </c>
      <c r="E246" s="23">
        <v>1</v>
      </c>
    </row>
    <row r="247" spans="1:5">
      <c r="A247">
        <v>455000</v>
      </c>
      <c r="B247" s="23">
        <v>1</v>
      </c>
      <c r="D247" s="7">
        <v>455000</v>
      </c>
      <c r="E247" s="23">
        <v>1</v>
      </c>
    </row>
    <row r="248" spans="1:5">
      <c r="A248">
        <v>465000</v>
      </c>
      <c r="B248" s="23">
        <v>1</v>
      </c>
      <c r="D248" s="7">
        <v>465000</v>
      </c>
      <c r="E248" s="23">
        <v>1</v>
      </c>
    </row>
    <row r="249" spans="1:5">
      <c r="A249">
        <v>468000</v>
      </c>
      <c r="B249" s="23">
        <v>2</v>
      </c>
      <c r="D249" s="7">
        <v>468000</v>
      </c>
      <c r="E249" s="23">
        <v>2</v>
      </c>
    </row>
    <row r="250" spans="1:5">
      <c r="A250">
        <v>472000</v>
      </c>
      <c r="B250" s="23">
        <v>1</v>
      </c>
      <c r="D250" s="7">
        <v>472000</v>
      </c>
      <c r="E250" s="23">
        <v>1</v>
      </c>
    </row>
    <row r="251" spans="1:5">
      <c r="A251">
        <v>480000</v>
      </c>
      <c r="B251" s="23">
        <v>1</v>
      </c>
      <c r="D251" s="7">
        <v>480000</v>
      </c>
      <c r="E251" s="23">
        <v>1</v>
      </c>
    </row>
    <row r="252" spans="1:5">
      <c r="A252">
        <v>501000</v>
      </c>
      <c r="B252" s="23">
        <v>1</v>
      </c>
      <c r="D252" s="7">
        <v>501000</v>
      </c>
      <c r="E252" s="23">
        <v>1</v>
      </c>
    </row>
    <row r="253" spans="1:5">
      <c r="A253">
        <v>508000</v>
      </c>
      <c r="B253" s="23">
        <v>3</v>
      </c>
      <c r="D253" s="7">
        <v>508000</v>
      </c>
      <c r="E253" s="23">
        <v>3</v>
      </c>
    </row>
    <row r="254" spans="1:5">
      <c r="A254">
        <v>513000</v>
      </c>
      <c r="B254" s="23">
        <v>1</v>
      </c>
      <c r="D254" s="7">
        <v>513000</v>
      </c>
      <c r="E254" s="23">
        <v>1</v>
      </c>
    </row>
    <row r="255" spans="1:5">
      <c r="A255">
        <v>514000</v>
      </c>
      <c r="B255" s="23">
        <v>1</v>
      </c>
      <c r="D255" s="7">
        <v>514000</v>
      </c>
      <c r="E255" s="23">
        <v>1</v>
      </c>
    </row>
    <row r="256" spans="1:5">
      <c r="A256">
        <v>527000</v>
      </c>
      <c r="B256" s="23">
        <v>1</v>
      </c>
      <c r="D256" s="7">
        <v>527000</v>
      </c>
      <c r="E256" s="23">
        <v>1</v>
      </c>
    </row>
    <row r="257" spans="1:5">
      <c r="A257">
        <v>530000</v>
      </c>
      <c r="B257" s="23">
        <v>1</v>
      </c>
      <c r="D257" s="7">
        <v>530000</v>
      </c>
      <c r="E257" s="23">
        <v>1</v>
      </c>
    </row>
    <row r="258" spans="1:5">
      <c r="A258">
        <v>543000</v>
      </c>
      <c r="B258" s="23">
        <v>1</v>
      </c>
      <c r="D258" s="7">
        <v>543000</v>
      </c>
      <c r="E258" s="23">
        <v>1</v>
      </c>
    </row>
    <row r="259" spans="1:5">
      <c r="A259">
        <v>548000</v>
      </c>
      <c r="B259" s="23">
        <v>1</v>
      </c>
      <c r="D259" s="7">
        <v>548000</v>
      </c>
      <c r="E259" s="23">
        <v>1</v>
      </c>
    </row>
    <row r="260" spans="1:5">
      <c r="A260">
        <v>576000</v>
      </c>
      <c r="B260" s="23">
        <v>1</v>
      </c>
      <c r="D260" s="7">
        <v>576000</v>
      </c>
      <c r="E260" s="23">
        <v>1</v>
      </c>
    </row>
    <row r="261" spans="1:5">
      <c r="A261">
        <v>583000</v>
      </c>
      <c r="B261" s="23">
        <v>1</v>
      </c>
      <c r="D261" s="7">
        <v>583000</v>
      </c>
      <c r="E261" s="23">
        <v>1</v>
      </c>
    </row>
    <row r="262" spans="1:5">
      <c r="A262">
        <v>590000</v>
      </c>
      <c r="B262" s="23">
        <v>1</v>
      </c>
      <c r="D262" s="7">
        <v>590000</v>
      </c>
      <c r="E262" s="23">
        <v>1</v>
      </c>
    </row>
    <row r="263" spans="1:5">
      <c r="A263">
        <v>592000</v>
      </c>
      <c r="B263" s="23">
        <v>1</v>
      </c>
      <c r="D263" s="7">
        <v>592000</v>
      </c>
      <c r="E263" s="23">
        <v>1</v>
      </c>
    </row>
    <row r="264" spans="1:5">
      <c r="A264">
        <v>594000</v>
      </c>
      <c r="B264" s="23">
        <v>1</v>
      </c>
      <c r="D264" s="7">
        <v>594000</v>
      </c>
      <c r="E264" s="23">
        <v>1</v>
      </c>
    </row>
    <row r="265" spans="1:5">
      <c r="A265">
        <v>613000</v>
      </c>
      <c r="B265" s="23">
        <v>2</v>
      </c>
      <c r="D265" s="7">
        <v>613000</v>
      </c>
      <c r="E265" s="23">
        <v>2</v>
      </c>
    </row>
    <row r="266" spans="1:5">
      <c r="A266">
        <v>620000</v>
      </c>
      <c r="B266" s="23">
        <v>1</v>
      </c>
      <c r="D266" s="7">
        <v>620000</v>
      </c>
      <c r="E266" s="23">
        <v>1</v>
      </c>
    </row>
    <row r="267" spans="1:5">
      <c r="A267">
        <v>627000</v>
      </c>
      <c r="B267" s="23">
        <v>1</v>
      </c>
      <c r="D267" s="7">
        <v>627000</v>
      </c>
      <c r="E267" s="23">
        <v>1</v>
      </c>
    </row>
    <row r="268" spans="1:5">
      <c r="A268">
        <v>631000</v>
      </c>
      <c r="B268" s="23">
        <v>1</v>
      </c>
      <c r="D268" s="7">
        <v>631000</v>
      </c>
      <c r="E268" s="23">
        <v>1</v>
      </c>
    </row>
    <row r="269" spans="1:5">
      <c r="A269">
        <v>632000</v>
      </c>
      <c r="B269" s="23">
        <v>1</v>
      </c>
      <c r="D269" s="7">
        <v>632000</v>
      </c>
      <c r="E269" s="23">
        <v>1</v>
      </c>
    </row>
    <row r="270" spans="1:5">
      <c r="A270">
        <v>634000</v>
      </c>
      <c r="B270" s="23">
        <v>1</v>
      </c>
      <c r="D270" s="7">
        <v>634000</v>
      </c>
      <c r="E270" s="23">
        <v>1</v>
      </c>
    </row>
    <row r="271" spans="1:5">
      <c r="A271">
        <v>641000</v>
      </c>
      <c r="B271" s="23">
        <v>1</v>
      </c>
      <c r="D271" s="7">
        <v>641000</v>
      </c>
      <c r="E271" s="23">
        <v>1</v>
      </c>
    </row>
    <row r="272" spans="1:5">
      <c r="A272">
        <v>646000</v>
      </c>
      <c r="B272" s="23">
        <v>1</v>
      </c>
      <c r="D272" s="7">
        <v>646000</v>
      </c>
      <c r="E272" s="23">
        <v>1</v>
      </c>
    </row>
    <row r="273" spans="1:5">
      <c r="A273">
        <v>649000</v>
      </c>
      <c r="B273" s="23">
        <v>1</v>
      </c>
      <c r="D273" s="7">
        <v>649000</v>
      </c>
      <c r="E273" s="23">
        <v>1</v>
      </c>
    </row>
    <row r="274" spans="1:5">
      <c r="A274">
        <v>650000</v>
      </c>
      <c r="B274" s="23">
        <v>1</v>
      </c>
      <c r="D274" s="7">
        <v>650000</v>
      </c>
      <c r="E274" s="23">
        <v>1</v>
      </c>
    </row>
    <row r="275" spans="1:5">
      <c r="A275">
        <v>675000</v>
      </c>
      <c r="B275" s="23">
        <v>1</v>
      </c>
      <c r="D275" s="7">
        <v>675000</v>
      </c>
      <c r="E275" s="23">
        <v>1</v>
      </c>
    </row>
    <row r="276" spans="1:5">
      <c r="A276">
        <v>720000</v>
      </c>
      <c r="B276" s="23">
        <v>1</v>
      </c>
      <c r="D276" s="7">
        <v>720000</v>
      </c>
      <c r="E276" s="23">
        <v>1</v>
      </c>
    </row>
    <row r="277" spans="1:5">
      <c r="A277">
        <v>729000</v>
      </c>
      <c r="B277" s="23">
        <v>1</v>
      </c>
      <c r="D277" s="7">
        <v>729000</v>
      </c>
      <c r="E277" s="23">
        <v>1</v>
      </c>
    </row>
    <row r="278" spans="1:5">
      <c r="A278">
        <v>730000</v>
      </c>
      <c r="B278" s="23">
        <v>3</v>
      </c>
      <c r="D278" s="7">
        <v>730000</v>
      </c>
      <c r="E278" s="23">
        <v>3</v>
      </c>
    </row>
    <row r="279" spans="1:5">
      <c r="A279">
        <v>734000</v>
      </c>
      <c r="B279" s="23">
        <v>1</v>
      </c>
      <c r="D279" s="7">
        <v>734000</v>
      </c>
      <c r="E279" s="23">
        <v>1</v>
      </c>
    </row>
    <row r="280" spans="1:5">
      <c r="A280">
        <v>747000</v>
      </c>
      <c r="B280" s="23">
        <v>1</v>
      </c>
      <c r="D280" s="7">
        <v>747000</v>
      </c>
      <c r="E280" s="23">
        <v>1</v>
      </c>
    </row>
    <row r="281" spans="1:5">
      <c r="A281">
        <v>751000</v>
      </c>
      <c r="B281" s="23">
        <v>1</v>
      </c>
      <c r="D281" s="7">
        <v>751000</v>
      </c>
      <c r="E281" s="23">
        <v>1</v>
      </c>
    </row>
    <row r="282" spans="1:5">
      <c r="A282">
        <v>767000</v>
      </c>
      <c r="B282" s="23">
        <v>1</v>
      </c>
      <c r="D282" s="7">
        <v>767000</v>
      </c>
      <c r="E282" s="23">
        <v>1</v>
      </c>
    </row>
    <row r="283" spans="1:5">
      <c r="A283">
        <v>773000</v>
      </c>
      <c r="B283" s="23">
        <v>1</v>
      </c>
      <c r="D283" s="7">
        <v>773000</v>
      </c>
      <c r="E283" s="23">
        <v>1</v>
      </c>
    </row>
    <row r="284" spans="1:5">
      <c r="A284">
        <v>775000</v>
      </c>
      <c r="B284" s="23">
        <v>1</v>
      </c>
      <c r="D284" s="7">
        <v>775000</v>
      </c>
      <c r="E284" s="23">
        <v>1</v>
      </c>
    </row>
    <row r="285" spans="1:5">
      <c r="A285">
        <v>782000</v>
      </c>
      <c r="B285" s="23">
        <v>1</v>
      </c>
      <c r="D285" s="7">
        <v>782000</v>
      </c>
      <c r="E285" s="23">
        <v>1</v>
      </c>
    </row>
    <row r="286" spans="1:5">
      <c r="A286">
        <v>783000</v>
      </c>
      <c r="B286" s="23">
        <v>1</v>
      </c>
      <c r="D286" s="7">
        <v>783000</v>
      </c>
      <c r="E286" s="23">
        <v>1</v>
      </c>
    </row>
    <row r="287" spans="1:5">
      <c r="A287">
        <v>786000</v>
      </c>
      <c r="B287" s="23">
        <v>1</v>
      </c>
      <c r="D287" s="7">
        <v>786000</v>
      </c>
      <c r="E287" s="23">
        <v>1</v>
      </c>
    </row>
    <row r="288" spans="1:5">
      <c r="A288">
        <v>787000</v>
      </c>
      <c r="B288" s="23">
        <v>1</v>
      </c>
      <c r="D288" s="7">
        <v>787000</v>
      </c>
      <c r="E288" s="23">
        <v>1</v>
      </c>
    </row>
    <row r="289" spans="1:5">
      <c r="A289">
        <v>826000</v>
      </c>
      <c r="B289" s="23">
        <v>1</v>
      </c>
      <c r="D289" s="7">
        <v>826000</v>
      </c>
      <c r="E289" s="23">
        <v>1</v>
      </c>
    </row>
    <row r="290" spans="1:5">
      <c r="A290">
        <v>852000</v>
      </c>
      <c r="B290" s="23">
        <v>1</v>
      </c>
      <c r="D290" s="7">
        <v>852000</v>
      </c>
      <c r="E290" s="23">
        <v>1</v>
      </c>
    </row>
    <row r="291" spans="1:5">
      <c r="A291">
        <v>858000</v>
      </c>
      <c r="B291" s="23">
        <v>1</v>
      </c>
      <c r="D291" s="7">
        <v>858000</v>
      </c>
      <c r="E291" s="23">
        <v>1</v>
      </c>
    </row>
    <row r="292" spans="1:5">
      <c r="A292">
        <v>859000</v>
      </c>
      <c r="B292" s="23">
        <v>1</v>
      </c>
      <c r="D292" s="7">
        <v>859000</v>
      </c>
      <c r="E292" s="23">
        <v>1</v>
      </c>
    </row>
    <row r="293" spans="1:5">
      <c r="A293">
        <v>860000</v>
      </c>
      <c r="B293" s="23">
        <v>1</v>
      </c>
      <c r="D293" s="7">
        <v>860000</v>
      </c>
      <c r="E293" s="23">
        <v>1</v>
      </c>
    </row>
    <row r="294" spans="1:5">
      <c r="A294">
        <v>864000</v>
      </c>
      <c r="B294" s="23">
        <v>1</v>
      </c>
      <c r="D294" s="7">
        <v>864000</v>
      </c>
      <c r="E294" s="23">
        <v>1</v>
      </c>
    </row>
    <row r="295" spans="1:5">
      <c r="A295">
        <v>884000</v>
      </c>
      <c r="B295" s="23">
        <v>1</v>
      </c>
      <c r="D295" s="7">
        <v>884000</v>
      </c>
      <c r="E295" s="23">
        <v>1</v>
      </c>
    </row>
    <row r="296" spans="1:5">
      <c r="A296">
        <v>915000</v>
      </c>
      <c r="B296" s="23">
        <v>1</v>
      </c>
      <c r="D296" s="7">
        <v>915000</v>
      </c>
      <c r="E296" s="23">
        <v>1</v>
      </c>
    </row>
    <row r="297" spans="1:5">
      <c r="A297">
        <v>919000</v>
      </c>
      <c r="B297" s="23">
        <v>1</v>
      </c>
      <c r="D297" s="7">
        <v>919000</v>
      </c>
      <c r="E297" s="23">
        <v>1</v>
      </c>
    </row>
    <row r="298" spans="1:5">
      <c r="A298">
        <v>950000</v>
      </c>
      <c r="B298" s="23">
        <v>3</v>
      </c>
      <c r="D298" s="7">
        <v>950000</v>
      </c>
      <c r="E298" s="23">
        <v>3</v>
      </c>
    </row>
    <row r="299" spans="1:5">
      <c r="A299">
        <v>975000</v>
      </c>
      <c r="B299" s="23">
        <v>1</v>
      </c>
      <c r="D299" s="7">
        <v>975000</v>
      </c>
      <c r="E299" s="23">
        <v>1</v>
      </c>
    </row>
    <row r="300" spans="1:5">
      <c r="A300">
        <v>980000</v>
      </c>
      <c r="B300" s="23">
        <v>1</v>
      </c>
      <c r="D300" s="7">
        <v>980000</v>
      </c>
      <c r="E300" s="23">
        <v>1</v>
      </c>
    </row>
    <row r="301" spans="1:5">
      <c r="A301">
        <v>1000000</v>
      </c>
      <c r="B301" s="23">
        <v>6</v>
      </c>
      <c r="D301" s="7">
        <v>1000000</v>
      </c>
      <c r="E301" s="23">
        <v>6</v>
      </c>
    </row>
    <row r="302" spans="1:5">
      <c r="A302">
        <v>1100000</v>
      </c>
      <c r="B302" s="23">
        <v>6</v>
      </c>
      <c r="D302" s="7">
        <v>1100000</v>
      </c>
      <c r="E302" s="23">
        <v>6</v>
      </c>
    </row>
    <row r="303" spans="1:5">
      <c r="A303">
        <v>1200000</v>
      </c>
      <c r="B303" s="23">
        <v>7</v>
      </c>
      <c r="D303" s="7">
        <v>1200000</v>
      </c>
      <c r="E303" s="23">
        <v>7</v>
      </c>
    </row>
    <row r="304" spans="1:5">
      <c r="A304">
        <v>1300000</v>
      </c>
      <c r="B304" s="23">
        <v>3</v>
      </c>
      <c r="D304" s="7">
        <v>1300000</v>
      </c>
      <c r="E304" s="23">
        <v>3</v>
      </c>
    </row>
    <row r="305" spans="1:5">
      <c r="A305">
        <v>1400000</v>
      </c>
      <c r="B305" s="23">
        <v>5</v>
      </c>
      <c r="D305" s="7">
        <v>1400000</v>
      </c>
      <c r="E305" s="23">
        <v>5</v>
      </c>
    </row>
    <row r="306" spans="1:5">
      <c r="A306">
        <v>1500000</v>
      </c>
      <c r="B306" s="23">
        <v>1</v>
      </c>
      <c r="D306" s="7">
        <v>1500000</v>
      </c>
      <c r="E306" s="23">
        <v>1</v>
      </c>
    </row>
    <row r="307" spans="1:5">
      <c r="A307">
        <v>1700000</v>
      </c>
      <c r="B307" s="23">
        <v>4</v>
      </c>
      <c r="D307" s="7">
        <v>1700000</v>
      </c>
      <c r="E307" s="23">
        <v>4</v>
      </c>
    </row>
    <row r="308" spans="1:5">
      <c r="A308">
        <v>1800000</v>
      </c>
      <c r="B308" s="23">
        <v>8</v>
      </c>
      <c r="D308" s="7">
        <v>1800000</v>
      </c>
      <c r="E308" s="23">
        <v>8</v>
      </c>
    </row>
    <row r="309" spans="1:5">
      <c r="A309">
        <v>1900000</v>
      </c>
      <c r="B309" s="23">
        <v>3</v>
      </c>
      <c r="D309" s="7">
        <v>1900000</v>
      </c>
      <c r="E309" s="23">
        <v>3</v>
      </c>
    </row>
    <row r="310" spans="1:5">
      <c r="A310">
        <v>2000000</v>
      </c>
      <c r="B310" s="23">
        <v>4</v>
      </c>
      <c r="D310" s="7">
        <v>2000000</v>
      </c>
      <c r="E310" s="23">
        <v>4</v>
      </c>
    </row>
    <row r="311" spans="1:5">
      <c r="A311">
        <v>2100000</v>
      </c>
      <c r="B311" s="23">
        <v>6</v>
      </c>
      <c r="D311" s="7">
        <v>2100000</v>
      </c>
      <c r="E311" s="23">
        <v>6</v>
      </c>
    </row>
    <row r="312" spans="1:5">
      <c r="A312">
        <v>2200000</v>
      </c>
      <c r="B312" s="23">
        <v>4</v>
      </c>
      <c r="D312" s="7">
        <v>2200000</v>
      </c>
      <c r="E312" s="23">
        <v>4</v>
      </c>
    </row>
    <row r="313" spans="1:5">
      <c r="A313">
        <v>2300000</v>
      </c>
      <c r="B313" s="23">
        <v>4</v>
      </c>
      <c r="D313" s="7">
        <v>2300000</v>
      </c>
      <c r="E313" s="23">
        <v>4</v>
      </c>
    </row>
    <row r="314" spans="1:5">
      <c r="A314">
        <v>2400000</v>
      </c>
      <c r="B314" s="23">
        <v>2</v>
      </c>
      <c r="D314" s="7">
        <v>2400000</v>
      </c>
      <c r="E314" s="23">
        <v>2</v>
      </c>
    </row>
    <row r="315" spans="1:5">
      <c r="A315">
        <v>2500000</v>
      </c>
      <c r="B315" s="23">
        <v>2</v>
      </c>
      <c r="D315" s="7">
        <v>2500000</v>
      </c>
      <c r="E315" s="23">
        <v>2</v>
      </c>
    </row>
    <row r="316" spans="1:5">
      <c r="A316">
        <v>2600000</v>
      </c>
      <c r="B316" s="23">
        <v>1</v>
      </c>
      <c r="D316" s="7">
        <v>2600000</v>
      </c>
      <c r="E316" s="23">
        <v>1</v>
      </c>
    </row>
    <row r="317" spans="1:5">
      <c r="A317">
        <v>2700000</v>
      </c>
      <c r="B317" s="23">
        <v>3</v>
      </c>
      <c r="D317" s="7">
        <v>2700000</v>
      </c>
      <c r="E317" s="23">
        <v>3</v>
      </c>
    </row>
    <row r="318" spans="1:5">
      <c r="A318">
        <v>2800000</v>
      </c>
      <c r="B318" s="23">
        <v>1</v>
      </c>
      <c r="D318" s="7">
        <v>2800000</v>
      </c>
      <c r="E318" s="23">
        <v>1</v>
      </c>
    </row>
    <row r="319" spans="1:5">
      <c r="A319">
        <v>2900000</v>
      </c>
      <c r="B319" s="23">
        <v>4</v>
      </c>
      <c r="D319" s="7">
        <v>2900000</v>
      </c>
      <c r="E319" s="23">
        <v>4</v>
      </c>
    </row>
    <row r="320" spans="1:5">
      <c r="A320">
        <v>3000000</v>
      </c>
      <c r="B320" s="23">
        <v>1</v>
      </c>
      <c r="D320" s="7">
        <v>3000000</v>
      </c>
      <c r="E320" s="23">
        <v>1</v>
      </c>
    </row>
    <row r="321" spans="1:5">
      <c r="A321">
        <v>3100000</v>
      </c>
      <c r="B321" s="23">
        <v>5</v>
      </c>
      <c r="D321" s="7">
        <v>3100000</v>
      </c>
      <c r="E321" s="23">
        <v>5</v>
      </c>
    </row>
    <row r="322" spans="1:5">
      <c r="A322">
        <v>3200000</v>
      </c>
      <c r="B322" s="23">
        <v>2</v>
      </c>
      <c r="D322" s="7">
        <v>3200000</v>
      </c>
      <c r="E322" s="23">
        <v>2</v>
      </c>
    </row>
    <row r="323" spans="1:5">
      <c r="A323">
        <v>3300000</v>
      </c>
      <c r="B323" s="23">
        <v>2</v>
      </c>
      <c r="D323" s="7">
        <v>3300000</v>
      </c>
      <c r="E323" s="23">
        <v>2</v>
      </c>
    </row>
    <row r="324" spans="1:5">
      <c r="A324">
        <v>3400000</v>
      </c>
      <c r="B324" s="23">
        <v>3</v>
      </c>
      <c r="D324" s="7">
        <v>3400000</v>
      </c>
      <c r="E324" s="23">
        <v>3</v>
      </c>
    </row>
    <row r="325" spans="1:5">
      <c r="A325">
        <v>3500000</v>
      </c>
      <c r="B325" s="23">
        <v>3</v>
      </c>
      <c r="D325" s="7">
        <v>3500000</v>
      </c>
      <c r="E325" s="23">
        <v>3</v>
      </c>
    </row>
    <row r="326" spans="1:5">
      <c r="A326">
        <v>3600000</v>
      </c>
      <c r="B326" s="23">
        <v>3</v>
      </c>
      <c r="D326" s="7">
        <v>3600000</v>
      </c>
      <c r="E326" s="23">
        <v>3</v>
      </c>
    </row>
    <row r="327" spans="1:5">
      <c r="A327">
        <v>4000000</v>
      </c>
      <c r="B327" s="23">
        <v>1</v>
      </c>
      <c r="D327" s="7">
        <v>4000000</v>
      </c>
      <c r="E327" s="23">
        <v>1</v>
      </c>
    </row>
    <row r="328" spans="1:5">
      <c r="A328">
        <v>4100000</v>
      </c>
      <c r="B328" s="23">
        <v>1</v>
      </c>
      <c r="D328" s="7">
        <v>4100000</v>
      </c>
      <c r="E328" s="23">
        <v>1</v>
      </c>
    </row>
    <row r="329" spans="1:5">
      <c r="A329">
        <v>4200000</v>
      </c>
      <c r="B329" s="23">
        <v>1</v>
      </c>
      <c r="D329" s="7">
        <v>4200000</v>
      </c>
      <c r="E329" s="23">
        <v>1</v>
      </c>
    </row>
    <row r="330" spans="1:5">
      <c r="A330">
        <v>4300000</v>
      </c>
      <c r="B330" s="23">
        <v>2</v>
      </c>
      <c r="D330" s="7">
        <v>4300000</v>
      </c>
      <c r="E330" s="23">
        <v>2</v>
      </c>
    </row>
    <row r="331" spans="1:5">
      <c r="A331">
        <v>4400000</v>
      </c>
      <c r="B331" s="23">
        <v>1</v>
      </c>
      <c r="D331" s="7">
        <v>4400000</v>
      </c>
      <c r="E331" s="23">
        <v>1</v>
      </c>
    </row>
    <row r="332" spans="1:5">
      <c r="A332">
        <v>4500000</v>
      </c>
      <c r="B332" s="23">
        <v>1</v>
      </c>
      <c r="D332" s="7">
        <v>4500000</v>
      </c>
      <c r="E332" s="23">
        <v>1</v>
      </c>
    </row>
    <row r="333" spans="1:5">
      <c r="A333">
        <v>4600000</v>
      </c>
      <c r="B333" s="23">
        <v>1</v>
      </c>
      <c r="D333" s="7">
        <v>4600000</v>
      </c>
      <c r="E333" s="23">
        <v>1</v>
      </c>
    </row>
    <row r="334" spans="1:5">
      <c r="A334">
        <v>4700000</v>
      </c>
      <c r="B334" s="23">
        <v>1</v>
      </c>
      <c r="D334" s="7">
        <v>4700000</v>
      </c>
      <c r="E334" s="23">
        <v>1</v>
      </c>
    </row>
    <row r="335" spans="1:5">
      <c r="A335">
        <v>4900000</v>
      </c>
      <c r="B335" s="23">
        <v>1</v>
      </c>
      <c r="D335" s="7">
        <v>4900000</v>
      </c>
      <c r="E335" s="23">
        <v>1</v>
      </c>
    </row>
    <row r="336" spans="1:5">
      <c r="A336">
        <v>5000000</v>
      </c>
      <c r="B336" s="23">
        <v>2</v>
      </c>
      <c r="D336" s="7">
        <v>5000000</v>
      </c>
      <c r="E336" s="23">
        <v>2</v>
      </c>
    </row>
    <row r="337" spans="1:5">
      <c r="A337">
        <v>5100000</v>
      </c>
      <c r="B337" s="23">
        <v>1</v>
      </c>
      <c r="D337" s="7">
        <v>5100000</v>
      </c>
      <c r="E337" s="23">
        <v>1</v>
      </c>
    </row>
    <row r="338" spans="1:5">
      <c r="A338">
        <v>5300000</v>
      </c>
      <c r="B338" s="23">
        <v>2</v>
      </c>
      <c r="D338" s="7">
        <v>5300000</v>
      </c>
      <c r="E338" s="23">
        <v>2</v>
      </c>
    </row>
    <row r="339" spans="1:5">
      <c r="A339">
        <v>5500000</v>
      </c>
      <c r="B339" s="23">
        <v>1</v>
      </c>
      <c r="D339" s="7">
        <v>5500000</v>
      </c>
      <c r="E339" s="23">
        <v>1</v>
      </c>
    </row>
    <row r="340" spans="1:5">
      <c r="A340">
        <v>5700000</v>
      </c>
      <c r="B340" s="23">
        <v>1</v>
      </c>
      <c r="D340" s="7">
        <v>5700000</v>
      </c>
      <c r="E340" s="23">
        <v>1</v>
      </c>
    </row>
    <row r="341" spans="1:5">
      <c r="A341">
        <v>5800000</v>
      </c>
      <c r="B341" s="23">
        <v>3</v>
      </c>
      <c r="D341" s="7">
        <v>5800000</v>
      </c>
      <c r="E341" s="23">
        <v>3</v>
      </c>
    </row>
    <row r="342" spans="1:5">
      <c r="A342">
        <v>6000000</v>
      </c>
      <c r="B342" s="23">
        <v>2</v>
      </c>
      <c r="D342" s="7">
        <v>6000000</v>
      </c>
      <c r="E342" s="23">
        <v>2</v>
      </c>
    </row>
    <row r="343" spans="1:5">
      <c r="A343">
        <v>6200000</v>
      </c>
      <c r="B343" s="23">
        <v>2</v>
      </c>
      <c r="D343" s="7">
        <v>6200000</v>
      </c>
      <c r="E343" s="23">
        <v>2</v>
      </c>
    </row>
    <row r="344" spans="1:5">
      <c r="A344">
        <v>6400000</v>
      </c>
      <c r="B344" s="23">
        <v>1</v>
      </c>
      <c r="D344" s="7">
        <v>6400000</v>
      </c>
      <c r="E344" s="23">
        <v>1</v>
      </c>
    </row>
    <row r="345" spans="1:5">
      <c r="A345">
        <v>6900000</v>
      </c>
      <c r="B345" s="23">
        <v>1</v>
      </c>
      <c r="D345" s="7">
        <v>6900000</v>
      </c>
      <c r="E345" s="23">
        <v>1</v>
      </c>
    </row>
    <row r="346" spans="1:5">
      <c r="A346">
        <v>7000000</v>
      </c>
      <c r="B346" s="23">
        <v>2</v>
      </c>
      <c r="D346" s="7">
        <v>7000000</v>
      </c>
      <c r="E346" s="23">
        <v>2</v>
      </c>
    </row>
    <row r="347" spans="1:5">
      <c r="A347">
        <v>7100000</v>
      </c>
      <c r="B347" s="23">
        <v>2</v>
      </c>
      <c r="D347" s="7">
        <v>7100000</v>
      </c>
      <c r="E347" s="23">
        <v>2</v>
      </c>
    </row>
    <row r="348" spans="1:5">
      <c r="A348">
        <v>7600000</v>
      </c>
      <c r="B348" s="23">
        <v>3</v>
      </c>
      <c r="D348" s="7">
        <v>7600000</v>
      </c>
      <c r="E348" s="23">
        <v>3</v>
      </c>
    </row>
    <row r="349" spans="1:5">
      <c r="A349">
        <v>7900000</v>
      </c>
      <c r="B349" s="23">
        <v>1</v>
      </c>
      <c r="D349" s="7">
        <v>7900000</v>
      </c>
      <c r="E349" s="23">
        <v>1</v>
      </c>
    </row>
    <row r="350" spans="1:5">
      <c r="A350">
        <v>8100000</v>
      </c>
      <c r="B350" s="23">
        <v>2</v>
      </c>
      <c r="D350" s="7">
        <v>8100000</v>
      </c>
      <c r="E350" s="23">
        <v>2</v>
      </c>
    </row>
    <row r="351" spans="1:5">
      <c r="A351">
        <v>8200000</v>
      </c>
      <c r="B351" s="23">
        <v>2</v>
      </c>
      <c r="D351" s="7">
        <v>8200000</v>
      </c>
      <c r="E351" s="23">
        <v>2</v>
      </c>
    </row>
    <row r="352" spans="1:5">
      <c r="A352">
        <v>9600000</v>
      </c>
      <c r="B352" s="23">
        <v>1</v>
      </c>
      <c r="D352" s="7">
        <v>9600000</v>
      </c>
      <c r="E352" s="23">
        <v>1</v>
      </c>
    </row>
    <row r="353" spans="1:5">
      <c r="A353">
        <v>9700000</v>
      </c>
      <c r="B353" s="23">
        <v>1</v>
      </c>
      <c r="D353" s="7">
        <v>9700000</v>
      </c>
      <c r="E353" s="23">
        <v>1</v>
      </c>
    </row>
    <row r="354" spans="1:5">
      <c r="A354">
        <v>9800000</v>
      </c>
      <c r="B354" s="23">
        <v>1</v>
      </c>
      <c r="D354" s="7">
        <v>9800000</v>
      </c>
      <c r="E354" s="23">
        <v>1</v>
      </c>
    </row>
    <row r="355" spans="1:5">
      <c r="A355">
        <v>10100000</v>
      </c>
      <c r="B355" s="23">
        <v>1</v>
      </c>
      <c r="D355" s="7">
        <v>10100000</v>
      </c>
      <c r="E355" s="23">
        <v>1</v>
      </c>
    </row>
    <row r="356" spans="1:5">
      <c r="A356">
        <v>10200000</v>
      </c>
      <c r="B356" s="23">
        <v>4</v>
      </c>
      <c r="D356" s="7">
        <v>10200000</v>
      </c>
      <c r="E356" s="23">
        <v>4</v>
      </c>
    </row>
    <row r="357" spans="1:5">
      <c r="A357">
        <v>10400000</v>
      </c>
      <c r="B357" s="23">
        <v>1</v>
      </c>
      <c r="D357" s="7">
        <v>10400000</v>
      </c>
      <c r="E357" s="23">
        <v>1</v>
      </c>
    </row>
    <row r="358" spans="1:5">
      <c r="A358">
        <v>11200000</v>
      </c>
      <c r="B358" s="23">
        <v>1</v>
      </c>
      <c r="D358" s="7">
        <v>11200000</v>
      </c>
      <c r="E358" s="23">
        <v>1</v>
      </c>
    </row>
    <row r="359" spans="1:5">
      <c r="A359">
        <v>11600000</v>
      </c>
      <c r="B359" s="23">
        <v>2</v>
      </c>
      <c r="D359" s="7">
        <v>11600000</v>
      </c>
      <c r="E359" s="23">
        <v>2</v>
      </c>
    </row>
    <row r="360" spans="1:5">
      <c r="A360">
        <v>11800000</v>
      </c>
      <c r="B360" s="23">
        <v>1</v>
      </c>
      <c r="D360" s="7">
        <v>11800000</v>
      </c>
      <c r="E360" s="23">
        <v>1</v>
      </c>
    </row>
    <row r="361" spans="1:5">
      <c r="A361">
        <v>12100000</v>
      </c>
      <c r="B361" s="23">
        <v>1</v>
      </c>
      <c r="D361" s="7">
        <v>12100000</v>
      </c>
      <c r="E361" s="23">
        <v>1</v>
      </c>
    </row>
    <row r="362" spans="1:5">
      <c r="A362">
        <v>12200000</v>
      </c>
      <c r="B362" s="23">
        <v>2</v>
      </c>
      <c r="D362" s="7">
        <v>12200000</v>
      </c>
      <c r="E362" s="23">
        <v>2</v>
      </c>
    </row>
    <row r="363" spans="1:5">
      <c r="A363">
        <v>13000000</v>
      </c>
      <c r="B363" s="23">
        <v>1</v>
      </c>
      <c r="D363" s="7">
        <v>13000000</v>
      </c>
      <c r="E363" s="23">
        <v>1</v>
      </c>
    </row>
    <row r="364" spans="1:5">
      <c r="A364">
        <v>13500000</v>
      </c>
      <c r="B364" s="23">
        <v>2</v>
      </c>
      <c r="D364" s="7">
        <v>13500000</v>
      </c>
      <c r="E364" s="23">
        <v>2</v>
      </c>
    </row>
    <row r="365" spans="1:5">
      <c r="A365">
        <v>14300000</v>
      </c>
      <c r="B365" s="23">
        <v>2</v>
      </c>
      <c r="D365" s="7">
        <v>14300000</v>
      </c>
      <c r="E365" s="23">
        <v>2</v>
      </c>
    </row>
    <row r="366" spans="1:5">
      <c r="A366">
        <v>14700000</v>
      </c>
      <c r="B366" s="23">
        <v>1</v>
      </c>
      <c r="D366" s="7">
        <v>14700000</v>
      </c>
      <c r="E366" s="23">
        <v>1</v>
      </c>
    </row>
    <row r="367" spans="1:5">
      <c r="A367">
        <v>15400000</v>
      </c>
      <c r="B367" s="23">
        <v>1</v>
      </c>
      <c r="D367" s="7">
        <v>15400000</v>
      </c>
      <c r="E367" s="23">
        <v>1</v>
      </c>
    </row>
    <row r="368" spans="1:5">
      <c r="A368">
        <v>15700000</v>
      </c>
      <c r="B368" s="23">
        <v>1</v>
      </c>
      <c r="D368" s="7">
        <v>15700000</v>
      </c>
      <c r="E368" s="23">
        <v>1</v>
      </c>
    </row>
    <row r="369" spans="1:5">
      <c r="A369">
        <v>15900000</v>
      </c>
      <c r="B369" s="23">
        <v>2</v>
      </c>
      <c r="D369" s="7">
        <v>15900000</v>
      </c>
      <c r="E369" s="23">
        <v>2</v>
      </c>
    </row>
    <row r="370" spans="1:5">
      <c r="A370">
        <v>16500000</v>
      </c>
      <c r="B370" s="23">
        <v>1</v>
      </c>
      <c r="D370" s="7">
        <v>16500000</v>
      </c>
      <c r="E370" s="23">
        <v>1</v>
      </c>
    </row>
    <row r="371" spans="1:5">
      <c r="A371">
        <v>17100000</v>
      </c>
      <c r="B371" s="23">
        <v>1</v>
      </c>
      <c r="D371" s="7">
        <v>17100000</v>
      </c>
      <c r="E371" s="23">
        <v>1</v>
      </c>
    </row>
    <row r="372" spans="1:5">
      <c r="A372">
        <v>18700000</v>
      </c>
      <c r="B372" s="23">
        <v>2</v>
      </c>
      <c r="D372" s="7">
        <v>18700000</v>
      </c>
      <c r="E372" s="23">
        <v>2</v>
      </c>
    </row>
    <row r="373" spans="1:5">
      <c r="A373">
        <v>21900000</v>
      </c>
      <c r="B373" s="23">
        <v>2</v>
      </c>
      <c r="D373" s="7">
        <v>21900000</v>
      </c>
      <c r="E373" s="23">
        <v>2</v>
      </c>
    </row>
    <row r="374" spans="1:5">
      <c r="A374">
        <v>24200000</v>
      </c>
      <c r="B374" s="23">
        <v>1</v>
      </c>
      <c r="D374" s="7">
        <v>24200000</v>
      </c>
      <c r="E374" s="23">
        <v>1</v>
      </c>
    </row>
    <row r="375" spans="1:5">
      <c r="A375">
        <v>30500000</v>
      </c>
      <c r="B375" s="23">
        <v>2</v>
      </c>
      <c r="D375" s="7">
        <v>30500000</v>
      </c>
      <c r="E375" s="23">
        <v>2</v>
      </c>
    </row>
    <row r="376" spans="1:5">
      <c r="A376">
        <v>30800000</v>
      </c>
      <c r="B376" s="23">
        <v>1</v>
      </c>
      <c r="D376" s="7">
        <v>30800000</v>
      </c>
      <c r="E376" s="23">
        <v>1</v>
      </c>
    </row>
    <row r="377" spans="1:5">
      <c r="A377">
        <v>31800000</v>
      </c>
      <c r="B377" s="23">
        <v>2</v>
      </c>
      <c r="D377" s="7">
        <v>31800000</v>
      </c>
      <c r="E377" s="23">
        <v>2</v>
      </c>
    </row>
    <row r="378" spans="1:5">
      <c r="A378">
        <v>32800000</v>
      </c>
      <c r="B378" s="23">
        <v>1</v>
      </c>
      <c r="D378" s="7">
        <v>32800000</v>
      </c>
      <c r="E378" s="23">
        <v>1</v>
      </c>
    </row>
    <row r="379" spans="1:5">
      <c r="A379">
        <v>33100000</v>
      </c>
      <c r="B379" s="23">
        <v>1</v>
      </c>
      <c r="D379" s="7">
        <v>33100000</v>
      </c>
      <c r="E379" s="23">
        <v>1</v>
      </c>
    </row>
    <row r="380" spans="1:5">
      <c r="A380">
        <v>35100000</v>
      </c>
      <c r="B380" s="23">
        <v>1</v>
      </c>
      <c r="D380" s="7">
        <v>35100000</v>
      </c>
      <c r="E380" s="23">
        <v>1</v>
      </c>
    </row>
    <row r="381" spans="1:5">
      <c r="A381">
        <v>42800000</v>
      </c>
      <c r="B381" s="23">
        <v>1</v>
      </c>
      <c r="D381" s="7">
        <v>42800000</v>
      </c>
      <c r="E381" s="23">
        <v>1</v>
      </c>
    </row>
    <row r="382" spans="1:5">
      <c r="A382">
        <v>54100000</v>
      </c>
      <c r="B382" s="23">
        <v>2</v>
      </c>
      <c r="D382" s="7">
        <v>54100000</v>
      </c>
      <c r="E382" s="23">
        <v>2</v>
      </c>
    </row>
    <row r="383" spans="1:5">
      <c r="A383">
        <v>55500000</v>
      </c>
      <c r="B383" s="23">
        <v>2</v>
      </c>
      <c r="D383" s="7">
        <v>55500000</v>
      </c>
      <c r="E383" s="23">
        <v>2</v>
      </c>
    </row>
    <row r="384" spans="1:5">
      <c r="A384">
        <v>56000000</v>
      </c>
      <c r="B384" s="23">
        <v>1</v>
      </c>
      <c r="D384" s="7">
        <v>56000000</v>
      </c>
      <c r="E384" s="23">
        <v>1</v>
      </c>
    </row>
    <row r="385" spans="1:5">
      <c r="A385">
        <v>56700000</v>
      </c>
      <c r="B385" s="23">
        <v>2</v>
      </c>
      <c r="D385" s="7">
        <v>56700000</v>
      </c>
      <c r="E385" s="23">
        <v>2</v>
      </c>
    </row>
    <row r="386" spans="1:5">
      <c r="A386">
        <v>94400000</v>
      </c>
      <c r="B386" s="23">
        <v>1</v>
      </c>
      <c r="D386" s="7">
        <v>94400000</v>
      </c>
      <c r="E386" s="23">
        <v>1</v>
      </c>
    </row>
    <row r="387" spans="1:5">
      <c r="A387">
        <v>94600000</v>
      </c>
      <c r="B387" s="23">
        <v>2</v>
      </c>
      <c r="D387" s="7">
        <v>94600000</v>
      </c>
      <c r="E387" s="23">
        <v>2</v>
      </c>
    </row>
    <row r="388" spans="1:5">
      <c r="A388">
        <v>128000000</v>
      </c>
      <c r="B388" s="23">
        <v>2</v>
      </c>
      <c r="D388" s="7">
        <v>128000000</v>
      </c>
      <c r="E388" s="23">
        <v>2</v>
      </c>
    </row>
    <row r="389" spans="1:5">
      <c r="A389" t="s">
        <v>2793</v>
      </c>
      <c r="B389" s="23">
        <v>516</v>
      </c>
      <c r="D389" s="27"/>
      <c r="E389" s="26"/>
    </row>
    <row r="390" spans="1:5">
      <c r="D390" s="7"/>
      <c r="E390" s="23"/>
    </row>
    <row r="391" spans="1:5">
      <c r="D391" s="7"/>
      <c r="E391" s="23"/>
    </row>
    <row r="392" spans="1:5">
      <c r="D392" s="7"/>
      <c r="E392" s="23"/>
    </row>
    <row r="393" spans="1:5">
      <c r="D393" s="7"/>
      <c r="E393" s="23"/>
    </row>
    <row r="394" spans="1:5">
      <c r="D394" s="7"/>
      <c r="E394" s="23"/>
    </row>
    <row r="395" spans="1:5">
      <c r="D395" s="7"/>
      <c r="E395" s="23"/>
    </row>
    <row r="396" spans="1:5">
      <c r="D396" s="7"/>
      <c r="E396" s="23"/>
    </row>
    <row r="397" spans="1:5">
      <c r="D397" s="7"/>
      <c r="E397" s="23"/>
    </row>
    <row r="398" spans="1:5">
      <c r="D398" s="7"/>
      <c r="E398" s="23"/>
    </row>
    <row r="399" spans="1:5">
      <c r="D399" s="7"/>
      <c r="E399" s="23"/>
    </row>
    <row r="400" spans="1:5">
      <c r="D400" s="7"/>
      <c r="E400" s="23"/>
    </row>
    <row r="401" spans="4:5">
      <c r="D401" s="7"/>
      <c r="E401" s="23"/>
    </row>
    <row r="402" spans="4:5">
      <c r="D402" s="7"/>
      <c r="E402" s="23"/>
    </row>
    <row r="403" spans="4:5">
      <c r="D403" s="7"/>
      <c r="E403" s="23"/>
    </row>
    <row r="404" spans="4:5">
      <c r="D404" s="7"/>
      <c r="E404" s="23"/>
    </row>
    <row r="405" spans="4:5">
      <c r="D405" s="7"/>
      <c r="E405" s="23"/>
    </row>
    <row r="406" spans="4:5">
      <c r="D406" s="7"/>
      <c r="E406" s="23"/>
    </row>
    <row r="407" spans="4:5">
      <c r="D407" s="7"/>
      <c r="E407" s="23"/>
    </row>
    <row r="408" spans="4:5">
      <c r="D408" s="7"/>
      <c r="E408" s="23"/>
    </row>
    <row r="409" spans="4:5">
      <c r="D409" s="7"/>
      <c r="E409" s="23"/>
    </row>
    <row r="410" spans="4:5">
      <c r="D410" s="7"/>
      <c r="E410" s="23"/>
    </row>
    <row r="411" spans="4:5">
      <c r="D411" s="7"/>
      <c r="E411" s="23"/>
    </row>
    <row r="412" spans="4:5">
      <c r="D412" s="7"/>
      <c r="E412" s="23"/>
    </row>
    <row r="413" spans="4:5">
      <c r="D413" s="7"/>
      <c r="E413" s="23"/>
    </row>
    <row r="414" spans="4:5">
      <c r="D414" s="7"/>
      <c r="E414" s="23"/>
    </row>
    <row r="415" spans="4:5">
      <c r="D415" s="7"/>
      <c r="E415" s="23"/>
    </row>
    <row r="416" spans="4:5">
      <c r="D416" s="7"/>
      <c r="E416" s="23"/>
    </row>
    <row r="417" spans="4:5">
      <c r="D417" s="7"/>
      <c r="E417" s="23"/>
    </row>
    <row r="418" spans="4:5">
      <c r="D418" s="7"/>
      <c r="E418" s="23"/>
    </row>
    <row r="419" spans="4:5">
      <c r="D419" s="7"/>
      <c r="E419" s="23"/>
    </row>
    <row r="420" spans="4:5">
      <c r="D420" s="7"/>
      <c r="E420" s="23"/>
    </row>
    <row r="421" spans="4:5">
      <c r="D421" s="7"/>
      <c r="E421" s="23"/>
    </row>
    <row r="422" spans="4:5">
      <c r="D422" s="7"/>
      <c r="E422" s="23"/>
    </row>
    <row r="423" spans="4:5">
      <c r="D423" s="7"/>
      <c r="E423" s="23"/>
    </row>
    <row r="424" spans="4:5">
      <c r="D424" s="7"/>
      <c r="E424" s="23"/>
    </row>
    <row r="425" spans="4:5">
      <c r="D425" s="7"/>
      <c r="E425" s="23"/>
    </row>
    <row r="426" spans="4:5">
      <c r="D426" s="7"/>
      <c r="E426" s="23"/>
    </row>
    <row r="427" spans="4:5">
      <c r="D427" s="7"/>
      <c r="E427" s="23"/>
    </row>
    <row r="428" spans="4:5">
      <c r="D428" s="7"/>
      <c r="E428" s="23"/>
    </row>
    <row r="429" spans="4:5">
      <c r="D429" s="7"/>
      <c r="E429" s="23"/>
    </row>
    <row r="430" spans="4:5">
      <c r="D430" s="7"/>
      <c r="E430" s="23"/>
    </row>
    <row r="431" spans="4:5">
      <c r="D431" s="7"/>
      <c r="E431" s="23"/>
    </row>
    <row r="432" spans="4:5">
      <c r="D432" s="7"/>
      <c r="E432" s="23"/>
    </row>
    <row r="433" spans="4:5">
      <c r="D433" s="7"/>
      <c r="E433" s="23"/>
    </row>
    <row r="434" spans="4:5">
      <c r="D434" s="7"/>
      <c r="E434" s="23"/>
    </row>
    <row r="435" spans="4:5">
      <c r="D435" s="7"/>
      <c r="E435" s="23"/>
    </row>
    <row r="436" spans="4:5">
      <c r="D436" s="7"/>
      <c r="E436" s="23"/>
    </row>
    <row r="437" spans="4:5">
      <c r="D437" s="7"/>
      <c r="E437" s="23"/>
    </row>
    <row r="438" spans="4:5">
      <c r="D438" s="7"/>
      <c r="E438" s="23"/>
    </row>
    <row r="439" spans="4:5">
      <c r="D439" s="7"/>
      <c r="E439" s="23"/>
    </row>
    <row r="440" spans="4:5">
      <c r="D440" s="7"/>
      <c r="E440" s="23"/>
    </row>
    <row r="441" spans="4:5">
      <c r="D441" s="7"/>
      <c r="E441" s="23"/>
    </row>
    <row r="442" spans="4:5">
      <c r="D442" s="7"/>
      <c r="E442" s="23"/>
    </row>
    <row r="443" spans="4:5">
      <c r="D443" s="7"/>
      <c r="E443" s="23"/>
    </row>
    <row r="444" spans="4:5">
      <c r="D444" s="7"/>
      <c r="E444" s="23"/>
    </row>
    <row r="445" spans="4:5">
      <c r="D445" s="7"/>
      <c r="E445" s="23"/>
    </row>
    <row r="446" spans="4:5">
      <c r="D446" s="7"/>
      <c r="E446" s="23"/>
    </row>
    <row r="447" spans="4:5">
      <c r="D447" s="7"/>
      <c r="E447" s="23"/>
    </row>
    <row r="448" spans="4:5">
      <c r="D448" s="7"/>
      <c r="E448" s="23"/>
    </row>
    <row r="449" spans="4:5">
      <c r="D449" s="7"/>
      <c r="E449" s="23"/>
    </row>
    <row r="450" spans="4:5">
      <c r="D450" s="7"/>
      <c r="E450" s="23"/>
    </row>
    <row r="451" spans="4:5">
      <c r="D451" s="7"/>
      <c r="E451" s="23"/>
    </row>
    <row r="452" spans="4:5">
      <c r="D452" s="7"/>
      <c r="E452" s="23"/>
    </row>
    <row r="453" spans="4:5">
      <c r="D453" s="7"/>
      <c r="E453" s="23"/>
    </row>
    <row r="454" spans="4:5">
      <c r="D454" s="7"/>
      <c r="E454" s="23"/>
    </row>
    <row r="455" spans="4:5">
      <c r="D455" s="7"/>
      <c r="E455" s="23"/>
    </row>
    <row r="456" spans="4:5">
      <c r="D456" s="7"/>
      <c r="E456" s="23"/>
    </row>
    <row r="457" spans="4:5">
      <c r="D457" s="7"/>
      <c r="E457" s="23"/>
    </row>
    <row r="458" spans="4:5">
      <c r="D458" s="7"/>
      <c r="E458" s="23"/>
    </row>
    <row r="459" spans="4:5">
      <c r="D459" s="7"/>
      <c r="E459" s="23"/>
    </row>
    <row r="460" spans="4:5">
      <c r="D460" s="7"/>
      <c r="E460" s="23"/>
    </row>
    <row r="461" spans="4:5">
      <c r="D461" s="7"/>
      <c r="E461" s="23"/>
    </row>
    <row r="462" spans="4:5">
      <c r="D462" s="7"/>
      <c r="E462" s="23"/>
    </row>
    <row r="463" spans="4:5">
      <c r="D463" s="7"/>
      <c r="E463" s="23"/>
    </row>
    <row r="464" spans="4:5">
      <c r="D464" s="7"/>
      <c r="E464" s="23"/>
    </row>
    <row r="465" spans="4:5">
      <c r="D465" s="7"/>
      <c r="E465" s="23"/>
    </row>
    <row r="466" spans="4:5">
      <c r="D466" s="7"/>
      <c r="E466" s="23"/>
    </row>
    <row r="467" spans="4:5">
      <c r="D467" s="7"/>
      <c r="E467" s="23"/>
    </row>
    <row r="468" spans="4:5">
      <c r="D468" s="7"/>
      <c r="E468" s="23"/>
    </row>
    <row r="469" spans="4:5">
      <c r="D469" s="7"/>
      <c r="E469" s="23"/>
    </row>
    <row r="470" spans="4:5">
      <c r="D470" s="7"/>
      <c r="E470" s="23"/>
    </row>
    <row r="471" spans="4:5">
      <c r="D471" s="7"/>
      <c r="E471" s="23"/>
    </row>
    <row r="472" spans="4:5">
      <c r="D472" s="7"/>
      <c r="E472" s="23"/>
    </row>
    <row r="473" spans="4:5">
      <c r="D473" s="7"/>
      <c r="E473" s="23"/>
    </row>
    <row r="474" spans="4:5">
      <c r="D474" s="7"/>
      <c r="E474" s="23"/>
    </row>
    <row r="475" spans="4:5">
      <c r="D475" s="7"/>
      <c r="E475" s="23"/>
    </row>
    <row r="476" spans="4:5">
      <c r="D476" s="7"/>
      <c r="E476" s="23"/>
    </row>
    <row r="477" spans="4:5">
      <c r="D477" s="7"/>
      <c r="E477" s="23"/>
    </row>
    <row r="478" spans="4:5">
      <c r="D478" s="7"/>
      <c r="E478" s="23"/>
    </row>
    <row r="479" spans="4:5">
      <c r="D479" s="7"/>
      <c r="E479" s="23"/>
    </row>
    <row r="480" spans="4:5">
      <c r="D480" s="7"/>
      <c r="E480" s="23"/>
    </row>
    <row r="481" spans="4:5">
      <c r="D481" s="7"/>
      <c r="E481" s="23"/>
    </row>
    <row r="482" spans="4:5">
      <c r="D482" s="7"/>
      <c r="E482" s="23"/>
    </row>
    <row r="483" spans="4:5">
      <c r="D483" s="7"/>
      <c r="E483" s="23"/>
    </row>
    <row r="484" spans="4:5">
      <c r="D484" s="7"/>
      <c r="E484" s="23"/>
    </row>
    <row r="485" spans="4:5">
      <c r="D485" s="7"/>
      <c r="E485" s="23"/>
    </row>
    <row r="486" spans="4:5">
      <c r="D486" s="7"/>
      <c r="E486" s="23"/>
    </row>
    <row r="487" spans="4:5">
      <c r="D487" s="7"/>
      <c r="E487" s="23"/>
    </row>
    <row r="488" spans="4:5">
      <c r="D488" s="7"/>
      <c r="E488" s="23"/>
    </row>
    <row r="489" spans="4:5">
      <c r="D489" s="7"/>
      <c r="E489" s="23"/>
    </row>
    <row r="490" spans="4:5">
      <c r="D490" s="7"/>
      <c r="E490" s="23"/>
    </row>
    <row r="491" spans="4:5">
      <c r="D491" s="7"/>
      <c r="E491" s="23"/>
    </row>
    <row r="492" spans="4:5">
      <c r="D492" s="7"/>
      <c r="E492" s="23"/>
    </row>
    <row r="493" spans="4:5">
      <c r="D493" s="7"/>
      <c r="E493" s="23"/>
    </row>
    <row r="494" spans="4:5">
      <c r="D494" s="7"/>
      <c r="E494" s="23"/>
    </row>
    <row r="495" spans="4:5">
      <c r="D495" s="7"/>
      <c r="E495" s="23"/>
    </row>
    <row r="496" spans="4:5">
      <c r="D496" s="7"/>
      <c r="E496" s="23"/>
    </row>
    <row r="497" spans="4:5">
      <c r="D497" s="7"/>
      <c r="E497" s="23"/>
    </row>
    <row r="498" spans="4:5">
      <c r="D498" s="7"/>
      <c r="E498" s="23"/>
    </row>
    <row r="499" spans="4:5">
      <c r="D499" s="7"/>
      <c r="E499" s="23"/>
    </row>
    <row r="500" spans="4:5">
      <c r="D500" s="7"/>
      <c r="E500" s="23"/>
    </row>
    <row r="501" spans="4:5">
      <c r="D501" s="7"/>
      <c r="E501" s="23"/>
    </row>
    <row r="502" spans="4:5">
      <c r="D502" s="7"/>
      <c r="E502" s="23"/>
    </row>
    <row r="503" spans="4:5">
      <c r="D503" s="7"/>
      <c r="E503" s="23"/>
    </row>
    <row r="504" spans="4:5">
      <c r="D504" s="7"/>
      <c r="E504" s="23"/>
    </row>
    <row r="505" spans="4:5">
      <c r="D505" s="7"/>
      <c r="E505" s="23"/>
    </row>
    <row r="506" spans="4:5">
      <c r="D506" s="7"/>
      <c r="E506" s="23"/>
    </row>
    <row r="507" spans="4:5">
      <c r="D507" s="7"/>
      <c r="E507" s="23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7E86F-56C0-4065-8FA2-161585526B16}">
  <dimension ref="A2:J507"/>
  <sheetViews>
    <sheetView workbookViewId="0">
      <selection activeCell="J32" sqref="J32"/>
    </sheetView>
  </sheetViews>
  <sheetFormatPr defaultRowHeight="14.4"/>
  <cols>
    <col min="1" max="1" width="21.33203125" bestFit="1" customWidth="1"/>
    <col min="2" max="2" width="6.88671875" bestFit="1" customWidth="1"/>
    <col min="3" max="3" width="21.44140625" bestFit="1" customWidth="1"/>
    <col min="4" max="4" width="17.44140625" bestFit="1" customWidth="1"/>
    <col min="5" max="5" width="23.21875" bestFit="1" customWidth="1"/>
    <col min="6" max="6" width="10.77734375" bestFit="1" customWidth="1"/>
    <col min="7" max="7" width="6.6640625" bestFit="1" customWidth="1"/>
    <col min="8" max="8" width="10.77734375" bestFit="1" customWidth="1"/>
    <col min="9" max="9" width="19.21875" bestFit="1" customWidth="1"/>
    <col min="10" max="10" width="16" bestFit="1" customWidth="1"/>
    <col min="11" max="11" width="18.77734375" bestFit="1" customWidth="1"/>
    <col min="12" max="12" width="16.44140625" bestFit="1" customWidth="1"/>
    <col min="13" max="13" width="19.21875" bestFit="1" customWidth="1"/>
    <col min="14" max="14" width="18" bestFit="1" customWidth="1"/>
    <col min="15" max="15" width="20.77734375" bestFit="1" customWidth="1"/>
    <col min="16" max="16" width="16.33203125" bestFit="1" customWidth="1"/>
    <col min="17" max="17" width="19.109375" bestFit="1" customWidth="1"/>
    <col min="18" max="18" width="12.6640625" bestFit="1" customWidth="1"/>
    <col min="19" max="19" width="15.44140625" bestFit="1" customWidth="1"/>
    <col min="20" max="20" width="17.109375" bestFit="1" customWidth="1"/>
    <col min="21" max="21" width="19.88671875" bestFit="1" customWidth="1"/>
    <col min="22" max="22" width="13.5546875" bestFit="1" customWidth="1"/>
    <col min="23" max="23" width="16.33203125" bestFit="1" customWidth="1"/>
    <col min="24" max="24" width="19.77734375" bestFit="1" customWidth="1"/>
    <col min="25" max="25" width="22.5546875" bestFit="1" customWidth="1"/>
    <col min="26" max="26" width="16.6640625" bestFit="1" customWidth="1"/>
    <col min="27" max="27" width="19.44140625" bestFit="1" customWidth="1"/>
    <col min="28" max="28" width="13.88671875" bestFit="1" customWidth="1"/>
    <col min="29" max="29" width="16.6640625" bestFit="1" customWidth="1"/>
    <col min="30" max="30" width="20.21875" bestFit="1" customWidth="1"/>
    <col min="31" max="31" width="23" bestFit="1" customWidth="1"/>
    <col min="32" max="32" width="15.21875" bestFit="1" customWidth="1"/>
    <col min="33" max="33" width="18" bestFit="1" customWidth="1"/>
    <col min="34" max="34" width="17" bestFit="1" customWidth="1"/>
    <col min="35" max="35" width="19.77734375" bestFit="1" customWidth="1"/>
    <col min="36" max="36" width="14.5546875" bestFit="1" customWidth="1"/>
    <col min="37" max="37" width="17.44140625" bestFit="1" customWidth="1"/>
    <col min="38" max="38" width="14.77734375" bestFit="1" customWidth="1"/>
    <col min="39" max="39" width="17.6640625" bestFit="1" customWidth="1"/>
    <col min="40" max="40" width="12.88671875" bestFit="1" customWidth="1"/>
    <col min="41" max="41" width="15.6640625" bestFit="1" customWidth="1"/>
    <col min="42" max="42" width="12.6640625" bestFit="1" customWidth="1"/>
    <col min="43" max="43" width="15.44140625" bestFit="1" customWidth="1"/>
    <col min="44" max="44" width="17.77734375" bestFit="1" customWidth="1"/>
    <col min="45" max="45" width="20.5546875" bestFit="1" customWidth="1"/>
    <col min="46" max="46" width="19.6640625" bestFit="1" customWidth="1"/>
    <col min="47" max="47" width="22.44140625" bestFit="1" customWidth="1"/>
    <col min="48" max="48" width="14.33203125" bestFit="1" customWidth="1"/>
    <col min="49" max="49" width="17.21875" bestFit="1" customWidth="1"/>
    <col min="50" max="50" width="17.44140625" bestFit="1" customWidth="1"/>
    <col min="51" max="51" width="20.21875" bestFit="1" customWidth="1"/>
    <col min="52" max="52" width="13.109375" bestFit="1" customWidth="1"/>
    <col min="53" max="53" width="15.88671875" bestFit="1" customWidth="1"/>
    <col min="54" max="54" width="16.5546875" bestFit="1" customWidth="1"/>
    <col min="55" max="55" width="19.33203125" bestFit="1" customWidth="1"/>
    <col min="56" max="56" width="15.21875" bestFit="1" customWidth="1"/>
    <col min="57" max="57" width="18" bestFit="1" customWidth="1"/>
    <col min="58" max="58" width="17.21875" bestFit="1" customWidth="1"/>
    <col min="59" max="59" width="20" bestFit="1" customWidth="1"/>
    <col min="60" max="60" width="18.5546875" bestFit="1" customWidth="1"/>
    <col min="61" max="61" width="21.44140625" bestFit="1" customWidth="1"/>
    <col min="62" max="62" width="17" bestFit="1" customWidth="1"/>
    <col min="63" max="63" width="19.77734375" bestFit="1" customWidth="1"/>
    <col min="64" max="64" width="17.21875" bestFit="1" customWidth="1"/>
    <col min="65" max="65" width="20" bestFit="1" customWidth="1"/>
    <col min="66" max="66" width="11.5546875" bestFit="1" customWidth="1"/>
    <col min="67" max="67" width="14.33203125" bestFit="1" customWidth="1"/>
    <col min="68" max="68" width="16.109375" bestFit="1" customWidth="1"/>
    <col min="69" max="69" width="18.88671875" bestFit="1" customWidth="1"/>
    <col min="70" max="70" width="10.33203125" bestFit="1" customWidth="1"/>
    <col min="71" max="71" width="13.109375" bestFit="1" customWidth="1"/>
    <col min="72" max="72" width="13.33203125" bestFit="1" customWidth="1"/>
    <col min="73" max="73" width="16.109375" bestFit="1" customWidth="1"/>
    <col min="74" max="74" width="17.88671875" bestFit="1" customWidth="1"/>
    <col min="75" max="75" width="20.6640625" bestFit="1" customWidth="1"/>
    <col min="76" max="76" width="16" bestFit="1" customWidth="1"/>
    <col min="77" max="77" width="18.77734375" bestFit="1" customWidth="1"/>
    <col min="78" max="78" width="18" bestFit="1" customWidth="1"/>
    <col min="79" max="79" width="20.77734375" bestFit="1" customWidth="1"/>
    <col min="80" max="80" width="17.109375" bestFit="1" customWidth="1"/>
    <col min="81" max="81" width="19.88671875" bestFit="1" customWidth="1"/>
    <col min="82" max="82" width="15.44140625" bestFit="1" customWidth="1"/>
    <col min="83" max="83" width="18.21875" bestFit="1" customWidth="1"/>
    <col min="84" max="84" width="17.77734375" bestFit="1" customWidth="1"/>
    <col min="85" max="85" width="20.5546875" bestFit="1" customWidth="1"/>
    <col min="86" max="86" width="16.44140625" bestFit="1" customWidth="1"/>
    <col min="87" max="87" width="19.21875" bestFit="1" customWidth="1"/>
    <col min="88" max="88" width="14.5546875" bestFit="1" customWidth="1"/>
    <col min="89" max="89" width="17.44140625" bestFit="1" customWidth="1"/>
    <col min="90" max="90" width="13.88671875" bestFit="1" customWidth="1"/>
    <col min="91" max="91" width="16.6640625" bestFit="1" customWidth="1"/>
    <col min="92" max="92" width="13.5546875" bestFit="1" customWidth="1"/>
    <col min="93" max="93" width="16.33203125" bestFit="1" customWidth="1"/>
    <col min="94" max="94" width="12.33203125" bestFit="1" customWidth="1"/>
    <col min="95" max="95" width="15.109375" bestFit="1" customWidth="1"/>
    <col min="96" max="96" width="9.33203125" bestFit="1" customWidth="1"/>
    <col min="97" max="97" width="12" bestFit="1" customWidth="1"/>
    <col min="98" max="98" width="11.44140625" bestFit="1" customWidth="1"/>
    <col min="99" max="99" width="14.21875" bestFit="1" customWidth="1"/>
    <col min="100" max="100" width="8.88671875" bestFit="1" customWidth="1"/>
    <col min="101" max="101" width="11.5546875" bestFit="1" customWidth="1"/>
    <col min="102" max="102" width="15.77734375" bestFit="1" customWidth="1"/>
    <col min="103" max="103" width="18.5546875" bestFit="1" customWidth="1"/>
    <col min="104" max="104" width="7.44140625" bestFit="1" customWidth="1"/>
    <col min="105" max="105" width="10.109375" bestFit="1" customWidth="1"/>
    <col min="106" max="106" width="18.6640625" bestFit="1" customWidth="1"/>
    <col min="107" max="107" width="21.5546875" bestFit="1" customWidth="1"/>
    <col min="108" max="108" width="13.44140625" bestFit="1" customWidth="1"/>
    <col min="109" max="109" width="16.21875" bestFit="1" customWidth="1"/>
    <col min="110" max="110" width="14.5546875" bestFit="1" customWidth="1"/>
    <col min="111" max="111" width="17.44140625" bestFit="1" customWidth="1"/>
    <col min="112" max="112" width="13.88671875" bestFit="1" customWidth="1"/>
    <col min="113" max="113" width="16.6640625" bestFit="1" customWidth="1"/>
    <col min="114" max="114" width="16.44140625" bestFit="1" customWidth="1"/>
    <col min="115" max="115" width="19.21875" bestFit="1" customWidth="1"/>
    <col min="116" max="116" width="16.88671875" bestFit="1" customWidth="1"/>
    <col min="117" max="117" width="19.6640625" bestFit="1" customWidth="1"/>
    <col min="118" max="118" width="14.44140625" bestFit="1" customWidth="1"/>
    <col min="119" max="119" width="17.33203125" bestFit="1" customWidth="1"/>
    <col min="120" max="120" width="12.44140625" bestFit="1" customWidth="1"/>
    <col min="121" max="121" width="15.21875" bestFit="1" customWidth="1"/>
    <col min="122" max="122" width="13.44140625" bestFit="1" customWidth="1"/>
    <col min="123" max="123" width="16.21875" bestFit="1" customWidth="1"/>
    <col min="124" max="124" width="14.88671875" bestFit="1" customWidth="1"/>
    <col min="125" max="125" width="17.77734375" bestFit="1" customWidth="1"/>
    <col min="126" max="126" width="17.6640625" bestFit="1" customWidth="1"/>
    <col min="127" max="127" width="20.44140625" bestFit="1" customWidth="1"/>
    <col min="128" max="128" width="14.5546875" bestFit="1" customWidth="1"/>
    <col min="129" max="129" width="17.44140625" bestFit="1" customWidth="1"/>
    <col min="130" max="130" width="11.6640625" bestFit="1" customWidth="1"/>
    <col min="131" max="131" width="14.44140625" bestFit="1" customWidth="1"/>
    <col min="132" max="132" width="20.33203125" bestFit="1" customWidth="1"/>
    <col min="133" max="133" width="23.109375" bestFit="1" customWidth="1"/>
    <col min="134" max="134" width="16.5546875" bestFit="1" customWidth="1"/>
    <col min="135" max="135" width="19.33203125" bestFit="1" customWidth="1"/>
    <col min="136" max="136" width="18.109375" bestFit="1" customWidth="1"/>
    <col min="137" max="137" width="20.88671875" bestFit="1" customWidth="1"/>
    <col min="138" max="138" width="14.109375" bestFit="1" customWidth="1"/>
    <col min="139" max="139" width="16.88671875" bestFit="1" customWidth="1"/>
    <col min="140" max="140" width="20.109375" bestFit="1" customWidth="1"/>
    <col min="141" max="141" width="22.88671875" bestFit="1" customWidth="1"/>
    <col min="142" max="142" width="18.109375" bestFit="1" customWidth="1"/>
    <col min="143" max="143" width="20.88671875" bestFit="1" customWidth="1"/>
    <col min="144" max="144" width="13.88671875" bestFit="1" customWidth="1"/>
    <col min="145" max="145" width="16.6640625" bestFit="1" customWidth="1"/>
    <col min="146" max="146" width="13.109375" bestFit="1" customWidth="1"/>
    <col min="147" max="147" width="15.88671875" bestFit="1" customWidth="1"/>
    <col min="148" max="148" width="17.44140625" bestFit="1" customWidth="1"/>
    <col min="149" max="149" width="20.21875" bestFit="1" customWidth="1"/>
    <col min="150" max="150" width="15.88671875" bestFit="1" customWidth="1"/>
    <col min="151" max="151" width="18.6640625" bestFit="1" customWidth="1"/>
    <col min="152" max="152" width="14.88671875" bestFit="1" customWidth="1"/>
    <col min="153" max="153" width="17.77734375" bestFit="1" customWidth="1"/>
    <col min="154" max="154" width="15.109375" bestFit="1" customWidth="1"/>
    <col min="155" max="155" width="17.88671875" bestFit="1" customWidth="1"/>
    <col min="156" max="156" width="17" bestFit="1" customWidth="1"/>
    <col min="157" max="157" width="19.77734375" bestFit="1" customWidth="1"/>
    <col min="158" max="158" width="16.88671875" bestFit="1" customWidth="1"/>
    <col min="159" max="159" width="19.6640625" bestFit="1" customWidth="1"/>
    <col min="160" max="160" width="15.77734375" bestFit="1" customWidth="1"/>
    <col min="161" max="161" width="18.5546875" bestFit="1" customWidth="1"/>
    <col min="162" max="162" width="12.88671875" bestFit="1" customWidth="1"/>
    <col min="163" max="163" width="15.6640625" bestFit="1" customWidth="1"/>
    <col min="164" max="164" width="17.33203125" bestFit="1" customWidth="1"/>
    <col min="165" max="165" width="20.109375" bestFit="1" customWidth="1"/>
    <col min="166" max="166" width="18.21875" bestFit="1" customWidth="1"/>
    <col min="167" max="167" width="21" bestFit="1" customWidth="1"/>
    <col min="168" max="168" width="13.88671875" bestFit="1" customWidth="1"/>
    <col min="169" max="169" width="16.6640625" bestFit="1" customWidth="1"/>
    <col min="170" max="170" width="10.109375" bestFit="1" customWidth="1"/>
    <col min="171" max="171" width="12.77734375" bestFit="1" customWidth="1"/>
    <col min="172" max="172" width="18.6640625" bestFit="1" customWidth="1"/>
    <col min="173" max="173" width="21.5546875" bestFit="1" customWidth="1"/>
    <col min="174" max="174" width="13.33203125" bestFit="1" customWidth="1"/>
    <col min="175" max="175" width="16.109375" bestFit="1" customWidth="1"/>
    <col min="176" max="176" width="15.21875" bestFit="1" customWidth="1"/>
    <col min="177" max="177" width="18" bestFit="1" customWidth="1"/>
    <col min="178" max="178" width="15.21875" bestFit="1" customWidth="1"/>
    <col min="179" max="179" width="18" bestFit="1" customWidth="1"/>
    <col min="180" max="180" width="17.21875" bestFit="1" customWidth="1"/>
    <col min="181" max="181" width="20" bestFit="1" customWidth="1"/>
    <col min="182" max="182" width="14.109375" bestFit="1" customWidth="1"/>
    <col min="183" max="183" width="16.88671875" bestFit="1" customWidth="1"/>
    <col min="184" max="184" width="16.44140625" bestFit="1" customWidth="1"/>
    <col min="185" max="185" width="19.21875" bestFit="1" customWidth="1"/>
    <col min="186" max="186" width="13" bestFit="1" customWidth="1"/>
    <col min="187" max="187" width="15.77734375" bestFit="1" customWidth="1"/>
    <col min="188" max="188" width="15.44140625" bestFit="1" customWidth="1"/>
    <col min="189" max="189" width="18.21875" bestFit="1" customWidth="1"/>
    <col min="190" max="190" width="17.77734375" bestFit="1" customWidth="1"/>
    <col min="191" max="191" width="20.5546875" bestFit="1" customWidth="1"/>
    <col min="192" max="192" width="16.109375" bestFit="1" customWidth="1"/>
    <col min="193" max="193" width="18.88671875" bestFit="1" customWidth="1"/>
    <col min="194" max="194" width="15.77734375" bestFit="1" customWidth="1"/>
    <col min="195" max="195" width="18.5546875" bestFit="1" customWidth="1"/>
    <col min="196" max="196" width="14.77734375" bestFit="1" customWidth="1"/>
    <col min="197" max="197" width="17.6640625" bestFit="1" customWidth="1"/>
    <col min="198" max="198" width="11.77734375" bestFit="1" customWidth="1"/>
    <col min="199" max="199" width="14.5546875" bestFit="1" customWidth="1"/>
    <col min="200" max="200" width="20.77734375" bestFit="1" customWidth="1"/>
    <col min="201" max="201" width="23.5546875" bestFit="1" customWidth="1"/>
    <col min="202" max="202" width="8.5546875" bestFit="1" customWidth="1"/>
    <col min="203" max="203" width="11.21875" bestFit="1" customWidth="1"/>
    <col min="204" max="204" width="11" bestFit="1" customWidth="1"/>
    <col min="205" max="205" width="13.77734375" bestFit="1" customWidth="1"/>
    <col min="206" max="206" width="10.77734375" bestFit="1" customWidth="1"/>
    <col min="207" max="207" width="13.5546875" bestFit="1" customWidth="1"/>
    <col min="208" max="208" width="15.44140625" bestFit="1" customWidth="1"/>
    <col min="209" max="209" width="18.21875" bestFit="1" customWidth="1"/>
    <col min="210" max="210" width="15.109375" bestFit="1" customWidth="1"/>
    <col min="211" max="211" width="17.88671875" bestFit="1" customWidth="1"/>
    <col min="212" max="212" width="14.88671875" bestFit="1" customWidth="1"/>
    <col min="213" max="213" width="17.77734375" bestFit="1" customWidth="1"/>
    <col min="214" max="214" width="15.88671875" bestFit="1" customWidth="1"/>
    <col min="215" max="215" width="18.6640625" bestFit="1" customWidth="1"/>
    <col min="216" max="216" width="18.109375" bestFit="1" customWidth="1"/>
    <col min="217" max="217" width="20.88671875" bestFit="1" customWidth="1"/>
    <col min="218" max="218" width="14.21875" bestFit="1" customWidth="1"/>
    <col min="219" max="219" width="17" bestFit="1" customWidth="1"/>
    <col min="220" max="220" width="15.5546875" bestFit="1" customWidth="1"/>
    <col min="221" max="221" width="18.33203125" bestFit="1" customWidth="1"/>
    <col min="222" max="222" width="14.88671875" bestFit="1" customWidth="1"/>
    <col min="223" max="223" width="17.77734375" bestFit="1" customWidth="1"/>
    <col min="224" max="224" width="13.44140625" bestFit="1" customWidth="1"/>
    <col min="225" max="225" width="16.21875" bestFit="1" customWidth="1"/>
    <col min="226" max="226" width="18.109375" bestFit="1" customWidth="1"/>
    <col min="227" max="227" width="20.88671875" bestFit="1" customWidth="1"/>
    <col min="228" max="228" width="9.44140625" bestFit="1" customWidth="1"/>
    <col min="229" max="229" width="12.109375" bestFit="1" customWidth="1"/>
    <col min="230" max="230" width="17.33203125" bestFit="1" customWidth="1"/>
    <col min="231" max="231" width="20.109375" bestFit="1" customWidth="1"/>
    <col min="232" max="232" width="17.6640625" bestFit="1" customWidth="1"/>
    <col min="233" max="233" width="20.44140625" bestFit="1" customWidth="1"/>
    <col min="234" max="234" width="14.5546875" bestFit="1" customWidth="1"/>
    <col min="235" max="235" width="17.44140625" bestFit="1" customWidth="1"/>
    <col min="236" max="236" width="16.88671875" bestFit="1" customWidth="1"/>
    <col min="237" max="237" width="19.6640625" bestFit="1" customWidth="1"/>
    <col min="238" max="238" width="14.88671875" bestFit="1" customWidth="1"/>
    <col min="239" max="239" width="17.77734375" bestFit="1" customWidth="1"/>
    <col min="240" max="240" width="11.5546875" bestFit="1" customWidth="1"/>
    <col min="241" max="241" width="14.33203125" bestFit="1" customWidth="1"/>
    <col min="242" max="242" width="17.77734375" bestFit="1" customWidth="1"/>
    <col min="243" max="243" width="20.5546875" bestFit="1" customWidth="1"/>
    <col min="244" max="244" width="18.5546875" bestFit="1" customWidth="1"/>
    <col min="245" max="245" width="21.44140625" bestFit="1" customWidth="1"/>
    <col min="246" max="246" width="14.5546875" bestFit="1" customWidth="1"/>
    <col min="247" max="247" width="17.44140625" bestFit="1" customWidth="1"/>
    <col min="248" max="248" width="15.77734375" bestFit="1" customWidth="1"/>
    <col min="249" max="249" width="18.5546875" bestFit="1" customWidth="1"/>
    <col min="250" max="250" width="9.44140625" bestFit="1" customWidth="1"/>
    <col min="251" max="251" width="12.109375" bestFit="1" customWidth="1"/>
    <col min="252" max="252" width="17.21875" bestFit="1" customWidth="1"/>
    <col min="253" max="253" width="20" bestFit="1" customWidth="1"/>
    <col min="254" max="254" width="12.77734375" bestFit="1" customWidth="1"/>
    <col min="255" max="256" width="15.5546875" bestFit="1" customWidth="1"/>
    <col min="257" max="257" width="18.33203125" bestFit="1" customWidth="1"/>
    <col min="258" max="258" width="17.33203125" bestFit="1" customWidth="1"/>
    <col min="259" max="259" width="20.109375" bestFit="1" customWidth="1"/>
    <col min="260" max="260" width="8.5546875" bestFit="1" customWidth="1"/>
    <col min="261" max="261" width="11.21875" bestFit="1" customWidth="1"/>
    <col min="262" max="262" width="13.6640625" bestFit="1" customWidth="1"/>
    <col min="263" max="263" width="16.44140625" bestFit="1" customWidth="1"/>
    <col min="264" max="264" width="11.88671875" bestFit="1" customWidth="1"/>
    <col min="265" max="265" width="14.6640625" bestFit="1" customWidth="1"/>
    <col min="266" max="266" width="11.5546875" bestFit="1" customWidth="1"/>
    <col min="267" max="267" width="14.33203125" bestFit="1" customWidth="1"/>
    <col min="268" max="268" width="9.21875" bestFit="1" customWidth="1"/>
    <col min="269" max="269" width="11.88671875" bestFit="1" customWidth="1"/>
    <col min="270" max="270" width="10.77734375" bestFit="1" customWidth="1"/>
    <col min="271" max="271" width="13.5546875" bestFit="1" customWidth="1"/>
    <col min="272" max="272" width="12.6640625" bestFit="1" customWidth="1"/>
    <col min="273" max="273" width="15.44140625" bestFit="1" customWidth="1"/>
    <col min="274" max="274" width="12.77734375" bestFit="1" customWidth="1"/>
    <col min="275" max="275" width="15.5546875" bestFit="1" customWidth="1"/>
    <col min="276" max="276" width="6.88671875" bestFit="1" customWidth="1"/>
    <col min="277" max="277" width="9.5546875" bestFit="1" customWidth="1"/>
    <col min="278" max="278" width="14.44140625" bestFit="1" customWidth="1"/>
    <col min="279" max="279" width="17.33203125" bestFit="1" customWidth="1"/>
    <col min="280" max="280" width="14.33203125" bestFit="1" customWidth="1"/>
    <col min="281" max="281" width="17.21875" bestFit="1" customWidth="1"/>
    <col min="282" max="282" width="12.88671875" bestFit="1" customWidth="1"/>
    <col min="283" max="283" width="15.6640625" bestFit="1" customWidth="1"/>
    <col min="284" max="284" width="7.5546875" bestFit="1" customWidth="1"/>
    <col min="285" max="285" width="10.21875" bestFit="1" customWidth="1"/>
    <col min="286" max="286" width="11.44140625" bestFit="1" customWidth="1"/>
    <col min="287" max="287" width="14.21875" bestFit="1" customWidth="1"/>
    <col min="288" max="288" width="11.21875" bestFit="1" customWidth="1"/>
    <col min="289" max="289" width="14" bestFit="1" customWidth="1"/>
    <col min="290" max="290" width="14.88671875" bestFit="1" customWidth="1"/>
    <col min="291" max="291" width="17.77734375" bestFit="1" customWidth="1"/>
    <col min="292" max="292" width="14.109375" bestFit="1" customWidth="1"/>
    <col min="293" max="293" width="16.88671875" bestFit="1" customWidth="1"/>
    <col min="294" max="294" width="12.6640625" bestFit="1" customWidth="1"/>
    <col min="295" max="295" width="15.44140625" bestFit="1" customWidth="1"/>
    <col min="296" max="296" width="11" bestFit="1" customWidth="1"/>
    <col min="297" max="297" width="13.77734375" bestFit="1" customWidth="1"/>
    <col min="298" max="298" width="12" bestFit="1" customWidth="1"/>
    <col min="299" max="299" width="14.77734375" bestFit="1" customWidth="1"/>
    <col min="300" max="300" width="10.33203125" bestFit="1" customWidth="1"/>
    <col min="301" max="301" width="13.109375" bestFit="1" customWidth="1"/>
    <col min="302" max="302" width="16.77734375" bestFit="1" customWidth="1"/>
    <col min="303" max="303" width="19.5546875" bestFit="1" customWidth="1"/>
    <col min="304" max="304" width="14.44140625" bestFit="1" customWidth="1"/>
    <col min="305" max="305" width="17.33203125" bestFit="1" customWidth="1"/>
    <col min="306" max="306" width="11.44140625" bestFit="1" customWidth="1"/>
    <col min="307" max="307" width="14.21875" bestFit="1" customWidth="1"/>
    <col min="308" max="308" width="15.33203125" bestFit="1" customWidth="1"/>
    <col min="309" max="309" width="18.109375" bestFit="1" customWidth="1"/>
    <col min="310" max="310" width="10.88671875" bestFit="1" customWidth="1"/>
    <col min="311" max="311" width="13.6640625" bestFit="1" customWidth="1"/>
    <col min="312" max="312" width="11.77734375" bestFit="1" customWidth="1"/>
    <col min="313" max="313" width="14.5546875" bestFit="1" customWidth="1"/>
    <col min="314" max="314" width="14" bestFit="1" customWidth="1"/>
    <col min="315" max="315" width="16.77734375" bestFit="1" customWidth="1"/>
    <col min="316" max="316" width="12.44140625" bestFit="1" customWidth="1"/>
    <col min="317" max="317" width="15.21875" bestFit="1" customWidth="1"/>
    <col min="318" max="318" width="12.5546875" bestFit="1" customWidth="1"/>
    <col min="319" max="319" width="15.33203125" bestFit="1" customWidth="1"/>
    <col min="320" max="320" width="13.33203125" bestFit="1" customWidth="1"/>
    <col min="321" max="321" width="16.109375" bestFit="1" customWidth="1"/>
    <col min="322" max="322" width="9.109375" bestFit="1" customWidth="1"/>
    <col min="323" max="323" width="11.77734375" bestFit="1" customWidth="1"/>
    <col min="324" max="324" width="15.44140625" bestFit="1" customWidth="1"/>
    <col min="325" max="325" width="18.21875" bestFit="1" customWidth="1"/>
    <col min="326" max="326" width="15.88671875" bestFit="1" customWidth="1"/>
    <col min="327" max="327" width="18.6640625" bestFit="1" customWidth="1"/>
    <col min="328" max="328" width="16.21875" bestFit="1" customWidth="1"/>
    <col min="329" max="329" width="19" bestFit="1" customWidth="1"/>
    <col min="330" max="330" width="14.88671875" bestFit="1" customWidth="1"/>
    <col min="331" max="331" width="17.77734375" bestFit="1" customWidth="1"/>
    <col min="332" max="332" width="10.21875" bestFit="1" customWidth="1"/>
    <col min="333" max="333" width="12.88671875" bestFit="1" customWidth="1"/>
    <col min="334" max="334" width="13.109375" bestFit="1" customWidth="1"/>
    <col min="335" max="335" width="15.88671875" bestFit="1" customWidth="1"/>
    <col min="336" max="336" width="9.5546875" bestFit="1" customWidth="1"/>
    <col min="337" max="337" width="12.21875" bestFit="1" customWidth="1"/>
    <col min="338" max="338" width="12.77734375" bestFit="1" customWidth="1"/>
    <col min="339" max="339" width="15.5546875" bestFit="1" customWidth="1"/>
    <col min="340" max="340" width="16.33203125" bestFit="1" customWidth="1"/>
    <col min="341" max="341" width="19.109375" bestFit="1" customWidth="1"/>
    <col min="342" max="342" width="16" bestFit="1" customWidth="1"/>
    <col min="343" max="343" width="18.77734375" bestFit="1" customWidth="1"/>
    <col min="344" max="344" width="13.21875" bestFit="1" customWidth="1"/>
    <col min="345" max="345" width="16" bestFit="1" customWidth="1"/>
    <col min="346" max="346" width="11" bestFit="1" customWidth="1"/>
    <col min="347" max="347" width="13.77734375" bestFit="1" customWidth="1"/>
    <col min="348" max="348" width="15.88671875" bestFit="1" customWidth="1"/>
    <col min="349" max="349" width="18.6640625" bestFit="1" customWidth="1"/>
    <col min="350" max="350" width="12.6640625" bestFit="1" customWidth="1"/>
    <col min="351" max="351" width="15.44140625" bestFit="1" customWidth="1"/>
    <col min="352" max="352" width="15.77734375" bestFit="1" customWidth="1"/>
    <col min="353" max="353" width="18.5546875" bestFit="1" customWidth="1"/>
    <col min="354" max="354" width="12.33203125" bestFit="1" customWidth="1"/>
    <col min="355" max="355" width="15.109375" bestFit="1" customWidth="1"/>
    <col min="356" max="356" width="14.33203125" bestFit="1" customWidth="1"/>
    <col min="357" max="357" width="17.21875" bestFit="1" customWidth="1"/>
    <col min="358" max="358" width="12.33203125" bestFit="1" customWidth="1"/>
    <col min="359" max="359" width="15.109375" bestFit="1" customWidth="1"/>
    <col min="360" max="360" width="12.44140625" bestFit="1" customWidth="1"/>
    <col min="361" max="361" width="15.21875" bestFit="1" customWidth="1"/>
    <col min="362" max="362" width="17.5546875" bestFit="1" customWidth="1"/>
    <col min="363" max="363" width="20.33203125" bestFit="1" customWidth="1"/>
    <col min="364" max="364" width="8.44140625" bestFit="1" customWidth="1"/>
    <col min="365" max="365" width="11.109375" bestFit="1" customWidth="1"/>
    <col min="366" max="366" width="15.44140625" bestFit="1" customWidth="1"/>
    <col min="367" max="367" width="18.21875" bestFit="1" customWidth="1"/>
    <col min="368" max="368" width="14.33203125" bestFit="1" customWidth="1"/>
    <col min="369" max="369" width="17.21875" bestFit="1" customWidth="1"/>
    <col min="370" max="370" width="17.77734375" bestFit="1" customWidth="1"/>
    <col min="371" max="371" width="20.5546875" bestFit="1" customWidth="1"/>
    <col min="372" max="372" width="15.88671875" bestFit="1" customWidth="1"/>
    <col min="373" max="373" width="18.6640625" bestFit="1" customWidth="1"/>
    <col min="374" max="374" width="12.5546875" bestFit="1" customWidth="1"/>
    <col min="375" max="375" width="15.33203125" bestFit="1" customWidth="1"/>
    <col min="376" max="376" width="13.109375" bestFit="1" customWidth="1"/>
    <col min="377" max="377" width="15.88671875" bestFit="1" customWidth="1"/>
    <col min="378" max="378" width="16" bestFit="1" customWidth="1"/>
    <col min="379" max="379" width="18.77734375" bestFit="1" customWidth="1"/>
    <col min="380" max="380" width="14.5546875" bestFit="1" customWidth="1"/>
    <col min="381" max="381" width="17.44140625" bestFit="1" customWidth="1"/>
    <col min="382" max="382" width="17.33203125" bestFit="1" customWidth="1"/>
    <col min="383" max="383" width="20.109375" bestFit="1" customWidth="1"/>
    <col min="384" max="384" width="14.6640625" bestFit="1" customWidth="1"/>
    <col min="385" max="385" width="17.5546875" bestFit="1" customWidth="1"/>
    <col min="386" max="386" width="14.88671875" bestFit="1" customWidth="1"/>
    <col min="387" max="387" width="17.77734375" bestFit="1" customWidth="1"/>
    <col min="388" max="388" width="11.6640625" bestFit="1" customWidth="1"/>
    <col min="389" max="390" width="14.44140625" bestFit="1" customWidth="1"/>
    <col min="391" max="391" width="17.33203125" bestFit="1" customWidth="1"/>
    <col min="392" max="392" width="11.77734375" bestFit="1" customWidth="1"/>
    <col min="393" max="393" width="14.5546875" bestFit="1" customWidth="1"/>
    <col min="394" max="394" width="12.6640625" bestFit="1" customWidth="1"/>
    <col min="395" max="395" width="15.44140625" bestFit="1" customWidth="1"/>
    <col min="396" max="396" width="15.77734375" bestFit="1" customWidth="1"/>
    <col min="397" max="397" width="18.5546875" bestFit="1" customWidth="1"/>
    <col min="398" max="398" width="11.77734375" bestFit="1" customWidth="1"/>
    <col min="399" max="399" width="14.5546875" bestFit="1" customWidth="1"/>
    <col min="400" max="400" width="12.44140625" bestFit="1" customWidth="1"/>
    <col min="401" max="401" width="15.21875" bestFit="1" customWidth="1"/>
    <col min="402" max="402" width="12.33203125" bestFit="1" customWidth="1"/>
    <col min="403" max="403" width="15.109375" bestFit="1" customWidth="1"/>
    <col min="404" max="404" width="17.5546875" bestFit="1" customWidth="1"/>
    <col min="405" max="405" width="20.33203125" bestFit="1" customWidth="1"/>
    <col min="406" max="406" width="7" bestFit="1" customWidth="1"/>
    <col min="407" max="407" width="9.6640625" bestFit="1" customWidth="1"/>
    <col min="408" max="408" width="12.77734375" bestFit="1" customWidth="1"/>
    <col min="409" max="409" width="15.5546875" bestFit="1" customWidth="1"/>
    <col min="410" max="410" width="7.88671875" bestFit="1" customWidth="1"/>
    <col min="411" max="411" width="10.5546875" bestFit="1" customWidth="1"/>
    <col min="412" max="412" width="17.33203125" bestFit="1" customWidth="1"/>
    <col min="413" max="413" width="20.109375" bestFit="1" customWidth="1"/>
    <col min="414" max="414" width="12.33203125" bestFit="1" customWidth="1"/>
    <col min="415" max="415" width="15.109375" bestFit="1" customWidth="1"/>
    <col min="416" max="416" width="11.33203125" bestFit="1" customWidth="1"/>
    <col min="417" max="417" width="14.109375" bestFit="1" customWidth="1"/>
    <col min="418" max="418" width="12" bestFit="1" customWidth="1"/>
    <col min="419" max="419" width="14.77734375" bestFit="1" customWidth="1"/>
    <col min="420" max="420" width="11.33203125" bestFit="1" customWidth="1"/>
    <col min="421" max="421" width="14.109375" bestFit="1" customWidth="1"/>
    <col min="422" max="422" width="12.88671875" bestFit="1" customWidth="1"/>
    <col min="423" max="423" width="15.6640625" bestFit="1" customWidth="1"/>
    <col min="424" max="424" width="18.88671875" bestFit="1" customWidth="1"/>
    <col min="425" max="425" width="21.77734375" bestFit="1" customWidth="1"/>
    <col min="426" max="426" width="11.44140625" bestFit="1" customWidth="1"/>
    <col min="427" max="427" width="14.21875" bestFit="1" customWidth="1"/>
    <col min="428" max="428" width="14.109375" bestFit="1" customWidth="1"/>
    <col min="429" max="429" width="16.88671875" bestFit="1" customWidth="1"/>
    <col min="430" max="430" width="16.77734375" bestFit="1" customWidth="1"/>
    <col min="431" max="431" width="19.5546875" bestFit="1" customWidth="1"/>
    <col min="432" max="432" width="9.5546875" bestFit="1" customWidth="1"/>
    <col min="433" max="433" width="12.21875" bestFit="1" customWidth="1"/>
    <col min="434" max="434" width="15.21875" bestFit="1" customWidth="1"/>
    <col min="435" max="435" width="18" bestFit="1" customWidth="1"/>
    <col min="436" max="436" width="11.5546875" bestFit="1" customWidth="1"/>
    <col min="437" max="437" width="14.33203125" bestFit="1" customWidth="1"/>
    <col min="438" max="438" width="7.21875" bestFit="1" customWidth="1"/>
    <col min="439" max="439" width="9.88671875" bestFit="1" customWidth="1"/>
    <col min="440" max="440" width="12" bestFit="1" customWidth="1"/>
    <col min="441" max="441" width="14.77734375" bestFit="1" customWidth="1"/>
    <col min="442" max="442" width="10.33203125" bestFit="1" customWidth="1"/>
    <col min="443" max="443" width="13.109375" bestFit="1" customWidth="1"/>
    <col min="444" max="444" width="9.109375" bestFit="1" customWidth="1"/>
    <col min="445" max="445" width="11.77734375" bestFit="1" customWidth="1"/>
    <col min="446" max="446" width="9.33203125" bestFit="1" customWidth="1"/>
    <col min="447" max="447" width="12" bestFit="1" customWidth="1"/>
    <col min="448" max="448" width="12.77734375" bestFit="1" customWidth="1"/>
    <col min="449" max="449" width="15.5546875" bestFit="1" customWidth="1"/>
    <col min="450" max="450" width="14.109375" bestFit="1" customWidth="1"/>
    <col min="451" max="451" width="16.88671875" bestFit="1" customWidth="1"/>
    <col min="452" max="452" width="17.109375" bestFit="1" customWidth="1"/>
    <col min="453" max="453" width="19.88671875" bestFit="1" customWidth="1"/>
    <col min="454" max="454" width="13.33203125" bestFit="1" customWidth="1"/>
    <col min="455" max="455" width="16.109375" bestFit="1" customWidth="1"/>
    <col min="456" max="456" width="16.77734375" bestFit="1" customWidth="1"/>
    <col min="457" max="457" width="19.5546875" bestFit="1" customWidth="1"/>
    <col min="458" max="458" width="13" bestFit="1" customWidth="1"/>
    <col min="459" max="459" width="15.77734375" bestFit="1" customWidth="1"/>
    <col min="460" max="460" width="11.88671875" bestFit="1" customWidth="1"/>
    <col min="461" max="461" width="14.6640625" bestFit="1" customWidth="1"/>
    <col min="462" max="462" width="14.33203125" bestFit="1" customWidth="1"/>
    <col min="463" max="463" width="17.21875" bestFit="1" customWidth="1"/>
    <col min="464" max="464" width="14.6640625" bestFit="1" customWidth="1"/>
    <col min="465" max="465" width="17.5546875" bestFit="1" customWidth="1"/>
    <col min="466" max="466" width="14.5546875" bestFit="1" customWidth="1"/>
    <col min="467" max="467" width="17.44140625" bestFit="1" customWidth="1"/>
    <col min="468" max="468" width="11.21875" bestFit="1" customWidth="1"/>
    <col min="469" max="469" width="14" bestFit="1" customWidth="1"/>
    <col min="470" max="470" width="15.44140625" bestFit="1" customWidth="1"/>
    <col min="471" max="471" width="18.21875" bestFit="1" customWidth="1"/>
    <col min="472" max="472" width="13.5546875" bestFit="1" customWidth="1"/>
    <col min="473" max="473" width="16.33203125" bestFit="1" customWidth="1"/>
    <col min="474" max="474" width="17.5546875" bestFit="1" customWidth="1"/>
    <col min="475" max="475" width="20.33203125" bestFit="1" customWidth="1"/>
    <col min="476" max="476" width="15.44140625" bestFit="1" customWidth="1"/>
    <col min="477" max="477" width="18.21875" bestFit="1" customWidth="1"/>
    <col min="478" max="478" width="9.6640625" bestFit="1" customWidth="1"/>
    <col min="479" max="479" width="12.33203125" bestFit="1" customWidth="1"/>
    <col min="480" max="480" width="9.88671875" bestFit="1" customWidth="1"/>
    <col min="481" max="481" width="12.5546875" bestFit="1" customWidth="1"/>
    <col min="482" max="482" width="8.109375" bestFit="1" customWidth="1"/>
    <col min="483" max="483" width="10.77734375" bestFit="1" customWidth="1"/>
    <col min="484" max="484" width="14.5546875" bestFit="1" customWidth="1"/>
    <col min="485" max="485" width="17.44140625" bestFit="1" customWidth="1"/>
    <col min="486" max="486" width="15.88671875" bestFit="1" customWidth="1"/>
    <col min="487" max="487" width="18.6640625" bestFit="1" customWidth="1"/>
    <col min="488" max="488" width="12.5546875" bestFit="1" customWidth="1"/>
    <col min="489" max="489" width="15.33203125" bestFit="1" customWidth="1"/>
    <col min="490" max="490" width="12.109375" bestFit="1" customWidth="1"/>
    <col min="491" max="491" width="14.88671875" bestFit="1" customWidth="1"/>
    <col min="492" max="492" width="12.21875" bestFit="1" customWidth="1"/>
    <col min="493" max="493" width="15" bestFit="1" customWidth="1"/>
    <col min="494" max="494" width="16.5546875" bestFit="1" customWidth="1"/>
    <col min="495" max="495" width="19.33203125" bestFit="1" customWidth="1"/>
    <col min="496" max="496" width="8.5546875" bestFit="1" customWidth="1"/>
    <col min="497" max="497" width="11.21875" bestFit="1" customWidth="1"/>
    <col min="498" max="498" width="17.21875" bestFit="1" customWidth="1"/>
    <col min="499" max="499" width="20" bestFit="1" customWidth="1"/>
    <col min="500" max="500" width="8.77734375" bestFit="1" customWidth="1"/>
    <col min="501" max="501" width="11.44140625" bestFit="1" customWidth="1"/>
    <col min="502" max="502" width="7.33203125" bestFit="1" customWidth="1"/>
    <col min="503" max="503" width="10" bestFit="1" customWidth="1"/>
    <col min="504" max="504" width="14.33203125" bestFit="1" customWidth="1"/>
    <col min="505" max="505" width="17.21875" bestFit="1" customWidth="1"/>
    <col min="506" max="506" width="13.21875" bestFit="1" customWidth="1"/>
    <col min="507" max="507" width="16" bestFit="1" customWidth="1"/>
    <col min="508" max="508" width="16.21875" bestFit="1" customWidth="1"/>
    <col min="509" max="509" width="19" bestFit="1" customWidth="1"/>
    <col min="510" max="510" width="13.88671875" bestFit="1" customWidth="1"/>
    <col min="511" max="511" width="16.6640625" bestFit="1" customWidth="1"/>
    <col min="512" max="512" width="10.33203125" bestFit="1" customWidth="1"/>
    <col min="513" max="513" width="13.109375" bestFit="1" customWidth="1"/>
    <col min="514" max="514" width="18.21875" bestFit="1" customWidth="1"/>
    <col min="515" max="515" width="21" bestFit="1" customWidth="1"/>
    <col min="516" max="516" width="11.88671875" bestFit="1" customWidth="1"/>
    <col min="517" max="517" width="14.6640625" bestFit="1" customWidth="1"/>
    <col min="518" max="518" width="15.5546875" bestFit="1" customWidth="1"/>
    <col min="519" max="519" width="18.33203125" bestFit="1" customWidth="1"/>
    <col min="520" max="520" width="14.88671875" bestFit="1" customWidth="1"/>
    <col min="521" max="521" width="17.77734375" bestFit="1" customWidth="1"/>
    <col min="522" max="522" width="12.109375" bestFit="1" customWidth="1"/>
    <col min="523" max="523" width="14.88671875" bestFit="1" customWidth="1"/>
    <col min="524" max="524" width="10.5546875" bestFit="1" customWidth="1"/>
    <col min="525" max="525" width="13.33203125" bestFit="1" customWidth="1"/>
    <col min="526" max="526" width="13.5546875" bestFit="1" customWidth="1"/>
    <col min="527" max="527" width="16.33203125" bestFit="1" customWidth="1"/>
    <col min="528" max="528" width="13.44140625" bestFit="1" customWidth="1"/>
    <col min="529" max="529" width="16.21875" bestFit="1" customWidth="1"/>
    <col min="530" max="530" width="16" bestFit="1" customWidth="1"/>
    <col min="531" max="531" width="18.77734375" bestFit="1" customWidth="1"/>
    <col min="532" max="532" width="12.21875" bestFit="1" customWidth="1"/>
    <col min="533" max="533" width="15" bestFit="1" customWidth="1"/>
    <col min="534" max="534" width="12.77734375" bestFit="1" customWidth="1"/>
    <col min="535" max="535" width="15.5546875" bestFit="1" customWidth="1"/>
    <col min="536" max="536" width="16.109375" bestFit="1" customWidth="1"/>
    <col min="537" max="537" width="18.88671875" bestFit="1" customWidth="1"/>
    <col min="538" max="538" width="8.21875" bestFit="1" customWidth="1"/>
    <col min="539" max="539" width="10.88671875" bestFit="1" customWidth="1"/>
    <col min="540" max="540" width="13" bestFit="1" customWidth="1"/>
    <col min="541" max="541" width="15.77734375" bestFit="1" customWidth="1"/>
    <col min="542" max="542" width="16.21875" bestFit="1" customWidth="1"/>
    <col min="543" max="543" width="19" bestFit="1" customWidth="1"/>
    <col min="544" max="544" width="12.109375" bestFit="1" customWidth="1"/>
    <col min="545" max="545" width="14.88671875" bestFit="1" customWidth="1"/>
    <col min="546" max="546" width="11" bestFit="1" customWidth="1"/>
    <col min="547" max="548" width="13.77734375" bestFit="1" customWidth="1"/>
    <col min="549" max="549" width="16.5546875" bestFit="1" customWidth="1"/>
    <col min="550" max="550" width="12.5546875" bestFit="1" customWidth="1"/>
    <col min="551" max="551" width="15.33203125" bestFit="1" customWidth="1"/>
    <col min="552" max="552" width="10.77734375" bestFit="1" customWidth="1"/>
    <col min="553" max="553" width="13.5546875" bestFit="1" customWidth="1"/>
    <col min="554" max="554" width="16" bestFit="1" customWidth="1"/>
    <col min="555" max="555" width="18.77734375" bestFit="1" customWidth="1"/>
    <col min="556" max="556" width="9.77734375" bestFit="1" customWidth="1"/>
    <col min="557" max="557" width="12.44140625" bestFit="1" customWidth="1"/>
    <col min="558" max="558" width="11.77734375" bestFit="1" customWidth="1"/>
    <col min="559" max="559" width="14.5546875" bestFit="1" customWidth="1"/>
    <col min="560" max="560" width="16" bestFit="1" customWidth="1"/>
    <col min="561" max="561" width="18.77734375" bestFit="1" customWidth="1"/>
    <col min="562" max="562" width="9.77734375" bestFit="1" customWidth="1"/>
    <col min="563" max="563" width="12.44140625" bestFit="1" customWidth="1"/>
    <col min="564" max="564" width="12.6640625" bestFit="1" customWidth="1"/>
    <col min="565" max="565" width="15.44140625" bestFit="1" customWidth="1"/>
    <col min="566" max="566" width="13.44140625" bestFit="1" customWidth="1"/>
    <col min="567" max="567" width="16.21875" bestFit="1" customWidth="1"/>
    <col min="568" max="568" width="15.77734375" bestFit="1" customWidth="1"/>
    <col min="569" max="569" width="18.5546875" bestFit="1" customWidth="1"/>
    <col min="570" max="570" width="10.33203125" bestFit="1" customWidth="1"/>
    <col min="571" max="571" width="13.109375" bestFit="1" customWidth="1"/>
    <col min="572" max="572" width="9.5546875" bestFit="1" customWidth="1"/>
    <col min="573" max="573" width="12.21875" bestFit="1" customWidth="1"/>
    <col min="574" max="574" width="15.5546875" bestFit="1" customWidth="1"/>
    <col min="575" max="575" width="18.33203125" bestFit="1" customWidth="1"/>
    <col min="576" max="576" width="14.88671875" bestFit="1" customWidth="1"/>
    <col min="577" max="577" width="17.77734375" bestFit="1" customWidth="1"/>
    <col min="578" max="578" width="11" bestFit="1" customWidth="1"/>
    <col min="579" max="579" width="13.77734375" bestFit="1" customWidth="1"/>
    <col min="580" max="580" width="15.6640625" bestFit="1" customWidth="1"/>
    <col min="581" max="581" width="18.44140625" bestFit="1" customWidth="1"/>
    <col min="582" max="582" width="16.6640625" bestFit="1" customWidth="1"/>
    <col min="583" max="583" width="19.44140625" bestFit="1" customWidth="1"/>
    <col min="584" max="584" width="13.88671875" bestFit="1" customWidth="1"/>
    <col min="585" max="585" width="16.6640625" bestFit="1" customWidth="1"/>
    <col min="586" max="586" width="14.77734375" bestFit="1" customWidth="1"/>
    <col min="587" max="587" width="17.6640625" bestFit="1" customWidth="1"/>
    <col min="588" max="588" width="15.21875" bestFit="1" customWidth="1"/>
    <col min="589" max="589" width="18" bestFit="1" customWidth="1"/>
    <col min="590" max="590" width="16" bestFit="1" customWidth="1"/>
    <col min="591" max="591" width="18.77734375" bestFit="1" customWidth="1"/>
    <col min="592" max="592" width="15.88671875" bestFit="1" customWidth="1"/>
    <col min="593" max="593" width="18.6640625" bestFit="1" customWidth="1"/>
    <col min="594" max="594" width="8.6640625" bestFit="1" customWidth="1"/>
    <col min="595" max="595" width="11.33203125" bestFit="1" customWidth="1"/>
    <col min="596" max="596" width="6.6640625" bestFit="1" customWidth="1"/>
    <col min="597" max="597" width="9.33203125" bestFit="1" customWidth="1"/>
    <col min="598" max="598" width="9.44140625" bestFit="1" customWidth="1"/>
    <col min="599" max="599" width="12.109375" bestFit="1" customWidth="1"/>
    <col min="600" max="600" width="15.88671875" bestFit="1" customWidth="1"/>
    <col min="601" max="601" width="18.6640625" bestFit="1" customWidth="1"/>
    <col min="602" max="602" width="5.21875" bestFit="1" customWidth="1"/>
    <col min="603" max="603" width="7.88671875" bestFit="1" customWidth="1"/>
    <col min="604" max="604" width="9.6640625" bestFit="1" customWidth="1"/>
    <col min="605" max="605" width="12.33203125" bestFit="1" customWidth="1"/>
    <col min="606" max="606" width="14.77734375" bestFit="1" customWidth="1"/>
    <col min="607" max="607" width="17.6640625" bestFit="1" customWidth="1"/>
    <col min="608" max="608" width="12.5546875" bestFit="1" customWidth="1"/>
    <col min="609" max="609" width="15.33203125" bestFit="1" customWidth="1"/>
    <col min="610" max="610" width="12.21875" bestFit="1" customWidth="1"/>
    <col min="611" max="611" width="15" bestFit="1" customWidth="1"/>
    <col min="612" max="612" width="14.88671875" bestFit="1" customWidth="1"/>
    <col min="613" max="613" width="17.77734375" bestFit="1" customWidth="1"/>
    <col min="614" max="614" width="16.88671875" bestFit="1" customWidth="1"/>
    <col min="615" max="615" width="19.6640625" bestFit="1" customWidth="1"/>
    <col min="616" max="616" width="15.6640625" bestFit="1" customWidth="1"/>
    <col min="617" max="617" width="18.44140625" bestFit="1" customWidth="1"/>
    <col min="618" max="618" width="10.109375" bestFit="1" customWidth="1"/>
    <col min="619" max="619" width="12.77734375" bestFit="1" customWidth="1"/>
    <col min="620" max="620" width="14.77734375" bestFit="1" customWidth="1"/>
    <col min="621" max="621" width="17.6640625" bestFit="1" customWidth="1"/>
    <col min="622" max="622" width="12.5546875" bestFit="1" customWidth="1"/>
    <col min="623" max="623" width="15.33203125" bestFit="1" customWidth="1"/>
    <col min="624" max="624" width="12.21875" bestFit="1" customWidth="1"/>
    <col min="625" max="625" width="15" bestFit="1" customWidth="1"/>
    <col min="626" max="626" width="10.44140625" bestFit="1" customWidth="1"/>
    <col min="627" max="627" width="13.21875" bestFit="1" customWidth="1"/>
    <col min="628" max="628" width="12.5546875" bestFit="1" customWidth="1"/>
    <col min="629" max="629" width="15.33203125" bestFit="1" customWidth="1"/>
    <col min="630" max="630" width="13" bestFit="1" customWidth="1"/>
    <col min="631" max="631" width="15.77734375" bestFit="1" customWidth="1"/>
    <col min="632" max="632" width="9.88671875" bestFit="1" customWidth="1"/>
    <col min="633" max="633" width="12.5546875" bestFit="1" customWidth="1"/>
    <col min="634" max="634" width="15.77734375" bestFit="1" customWidth="1"/>
    <col min="635" max="635" width="18.5546875" bestFit="1" customWidth="1"/>
    <col min="636" max="636" width="18.44140625" bestFit="1" customWidth="1"/>
    <col min="637" max="637" width="21.33203125" bestFit="1" customWidth="1"/>
    <col min="638" max="638" width="13.88671875" bestFit="1" customWidth="1"/>
    <col min="639" max="639" width="16.6640625" bestFit="1" customWidth="1"/>
    <col min="640" max="640" width="16.33203125" bestFit="1" customWidth="1"/>
    <col min="641" max="641" width="19.109375" bestFit="1" customWidth="1"/>
    <col min="642" max="642" width="9.21875" bestFit="1" customWidth="1"/>
    <col min="643" max="643" width="11.88671875" bestFit="1" customWidth="1"/>
    <col min="644" max="644" width="14.109375" bestFit="1" customWidth="1"/>
    <col min="645" max="645" width="16.88671875" bestFit="1" customWidth="1"/>
    <col min="646" max="646" width="15.5546875" bestFit="1" customWidth="1"/>
    <col min="647" max="647" width="18.33203125" bestFit="1" customWidth="1"/>
    <col min="648" max="648" width="12" bestFit="1" customWidth="1"/>
    <col min="649" max="649" width="14.77734375" bestFit="1" customWidth="1"/>
    <col min="650" max="650" width="14.33203125" bestFit="1" customWidth="1"/>
    <col min="651" max="651" width="17.21875" bestFit="1" customWidth="1"/>
    <col min="652" max="652" width="9.109375" bestFit="1" customWidth="1"/>
    <col min="653" max="653" width="11.77734375" bestFit="1" customWidth="1"/>
    <col min="654" max="654" width="17.109375" bestFit="1" customWidth="1"/>
    <col min="655" max="655" width="19.88671875" bestFit="1" customWidth="1"/>
    <col min="656" max="656" width="11.21875" bestFit="1" customWidth="1"/>
    <col min="657" max="657" width="14" bestFit="1" customWidth="1"/>
    <col min="658" max="658" width="15.5546875" bestFit="1" customWidth="1"/>
    <col min="659" max="659" width="18.33203125" bestFit="1" customWidth="1"/>
    <col min="660" max="660" width="12.77734375" bestFit="1" customWidth="1"/>
    <col min="661" max="661" width="15.5546875" bestFit="1" customWidth="1"/>
    <col min="662" max="662" width="12.5546875" bestFit="1" customWidth="1"/>
    <col min="663" max="663" width="15.33203125" bestFit="1" customWidth="1"/>
    <col min="664" max="664" width="8.109375" bestFit="1" customWidth="1"/>
    <col min="665" max="665" width="10.77734375" bestFit="1" customWidth="1"/>
    <col min="666" max="666" width="10.21875" bestFit="1" customWidth="1"/>
    <col min="667" max="667" width="12.88671875" bestFit="1" customWidth="1"/>
    <col min="668" max="668" width="12.6640625" bestFit="1" customWidth="1"/>
    <col min="669" max="669" width="15.44140625" bestFit="1" customWidth="1"/>
    <col min="670" max="670" width="17.44140625" bestFit="1" customWidth="1"/>
    <col min="671" max="671" width="20.21875" bestFit="1" customWidth="1"/>
    <col min="672" max="672" width="13.5546875" bestFit="1" customWidth="1"/>
    <col min="673" max="673" width="16.33203125" bestFit="1" customWidth="1"/>
    <col min="674" max="674" width="12" bestFit="1" customWidth="1"/>
    <col min="675" max="675" width="14.77734375" bestFit="1" customWidth="1"/>
    <col min="676" max="676" width="10" bestFit="1" customWidth="1"/>
    <col min="677" max="677" width="12.6640625" bestFit="1" customWidth="1"/>
    <col min="678" max="678" width="12.21875" bestFit="1" customWidth="1"/>
    <col min="679" max="679" width="15" bestFit="1" customWidth="1"/>
    <col min="680" max="680" width="13" bestFit="1" customWidth="1"/>
    <col min="681" max="681" width="15.77734375" bestFit="1" customWidth="1"/>
    <col min="682" max="682" width="14.6640625" bestFit="1" customWidth="1"/>
    <col min="683" max="683" width="17.5546875" bestFit="1" customWidth="1"/>
    <col min="684" max="684" width="11.109375" bestFit="1" customWidth="1"/>
    <col min="685" max="685" width="13.88671875" bestFit="1" customWidth="1"/>
    <col min="686" max="686" width="15.88671875" bestFit="1" customWidth="1"/>
    <col min="687" max="687" width="18.6640625" bestFit="1" customWidth="1"/>
    <col min="688" max="688" width="17.77734375" bestFit="1" customWidth="1"/>
    <col min="689" max="689" width="20.5546875" bestFit="1" customWidth="1"/>
    <col min="690" max="690" width="14.33203125" bestFit="1" customWidth="1"/>
    <col min="691" max="691" width="17.21875" bestFit="1" customWidth="1"/>
    <col min="692" max="692" width="16.6640625" bestFit="1" customWidth="1"/>
    <col min="693" max="693" width="19.44140625" bestFit="1" customWidth="1"/>
    <col min="694" max="694" width="10.6640625" bestFit="1" customWidth="1"/>
    <col min="695" max="695" width="13.44140625" bestFit="1" customWidth="1"/>
    <col min="696" max="696" width="11.109375" bestFit="1" customWidth="1"/>
    <col min="697" max="697" width="13.88671875" bestFit="1" customWidth="1"/>
    <col min="698" max="698" width="8" bestFit="1" customWidth="1"/>
    <col min="699" max="699" width="10.6640625" bestFit="1" customWidth="1"/>
    <col min="700" max="700" width="16.5546875" bestFit="1" customWidth="1"/>
    <col min="701" max="701" width="19.33203125" bestFit="1" customWidth="1"/>
    <col min="702" max="702" width="9.77734375" bestFit="1" customWidth="1"/>
    <col min="703" max="703" width="12.44140625" bestFit="1" customWidth="1"/>
    <col min="704" max="704" width="13.21875" bestFit="1" customWidth="1"/>
    <col min="705" max="705" width="16" bestFit="1" customWidth="1"/>
    <col min="706" max="706" width="11.77734375" bestFit="1" customWidth="1"/>
    <col min="707" max="707" width="14.5546875" bestFit="1" customWidth="1"/>
    <col min="708" max="708" width="12.77734375" bestFit="1" customWidth="1"/>
    <col min="709" max="709" width="15.5546875" bestFit="1" customWidth="1"/>
    <col min="710" max="710" width="15.6640625" bestFit="1" customWidth="1"/>
    <col min="711" max="711" width="18.44140625" bestFit="1" customWidth="1"/>
    <col min="712" max="712" width="13.6640625" bestFit="1" customWidth="1"/>
    <col min="713" max="713" width="16.44140625" bestFit="1" customWidth="1"/>
    <col min="714" max="714" width="9" bestFit="1" customWidth="1"/>
    <col min="715" max="715" width="11.6640625" bestFit="1" customWidth="1"/>
    <col min="716" max="716" width="10.21875" bestFit="1" customWidth="1"/>
    <col min="717" max="717" width="12.88671875" bestFit="1" customWidth="1"/>
    <col min="718" max="718" width="10.5546875" bestFit="1" customWidth="1"/>
    <col min="719" max="719" width="13.33203125" bestFit="1" customWidth="1"/>
    <col min="720" max="720" width="9.5546875" bestFit="1" customWidth="1"/>
    <col min="721" max="721" width="12.21875" bestFit="1" customWidth="1"/>
    <col min="722" max="722" width="16.77734375" bestFit="1" customWidth="1"/>
    <col min="723" max="723" width="19.5546875" bestFit="1" customWidth="1"/>
    <col min="724" max="724" width="18.77734375" bestFit="1" customWidth="1"/>
    <col min="725" max="725" width="21.6640625" bestFit="1" customWidth="1"/>
    <col min="726" max="726" width="12.21875" bestFit="1" customWidth="1"/>
    <col min="727" max="727" width="15" bestFit="1" customWidth="1"/>
    <col min="728" max="728" width="12.109375" bestFit="1" customWidth="1"/>
    <col min="729" max="729" width="14.88671875" bestFit="1" customWidth="1"/>
    <col min="730" max="730" width="9.21875" bestFit="1" customWidth="1"/>
    <col min="731" max="731" width="11.88671875" bestFit="1" customWidth="1"/>
    <col min="732" max="732" width="14.6640625" bestFit="1" customWidth="1"/>
    <col min="733" max="733" width="17.5546875" bestFit="1" customWidth="1"/>
    <col min="734" max="734" width="12" bestFit="1" customWidth="1"/>
    <col min="735" max="735" width="14.77734375" bestFit="1" customWidth="1"/>
    <col min="736" max="736" width="10" bestFit="1" customWidth="1"/>
    <col min="737" max="737" width="12.6640625" bestFit="1" customWidth="1"/>
    <col min="738" max="738" width="11.44140625" bestFit="1" customWidth="1"/>
    <col min="739" max="739" width="14.21875" bestFit="1" customWidth="1"/>
    <col min="740" max="740" width="14" bestFit="1" customWidth="1"/>
    <col min="741" max="741" width="16.77734375" bestFit="1" customWidth="1"/>
    <col min="742" max="742" width="13.44140625" bestFit="1" customWidth="1"/>
    <col min="743" max="743" width="16.21875" bestFit="1" customWidth="1"/>
    <col min="744" max="744" width="13.77734375" bestFit="1" customWidth="1"/>
    <col min="745" max="745" width="16.5546875" bestFit="1" customWidth="1"/>
    <col min="746" max="746" width="13.5546875" bestFit="1" customWidth="1"/>
    <col min="747" max="747" width="16.33203125" bestFit="1" customWidth="1"/>
    <col min="748" max="748" width="12.88671875" bestFit="1" customWidth="1"/>
    <col min="749" max="749" width="15.6640625" bestFit="1" customWidth="1"/>
    <col min="750" max="750" width="14.88671875" bestFit="1" customWidth="1"/>
    <col min="751" max="751" width="17.77734375" bestFit="1" customWidth="1"/>
    <col min="752" max="752" width="15.5546875" bestFit="1" customWidth="1"/>
    <col min="753" max="753" width="18.33203125" bestFit="1" customWidth="1"/>
    <col min="754" max="754" width="15.44140625" bestFit="1" customWidth="1"/>
    <col min="755" max="755" width="18.21875" bestFit="1" customWidth="1"/>
    <col min="756" max="756" width="17.44140625" bestFit="1" customWidth="1"/>
    <col min="757" max="757" width="20.21875" bestFit="1" customWidth="1"/>
    <col min="758" max="758" width="15.77734375" bestFit="1" customWidth="1"/>
    <col min="759" max="759" width="18.5546875" bestFit="1" customWidth="1"/>
    <col min="760" max="760" width="17.109375" bestFit="1" customWidth="1"/>
    <col min="761" max="761" width="19.88671875" bestFit="1" customWidth="1"/>
    <col min="762" max="762" width="8.77734375" bestFit="1" customWidth="1"/>
    <col min="763" max="763" width="11.44140625" bestFit="1" customWidth="1"/>
    <col min="764" max="764" width="12" bestFit="1" customWidth="1"/>
    <col min="765" max="765" width="14.77734375" bestFit="1" customWidth="1"/>
    <col min="766" max="766" width="16.6640625" bestFit="1" customWidth="1"/>
    <col min="767" max="767" width="19.44140625" bestFit="1" customWidth="1"/>
    <col min="768" max="768" width="13.109375" bestFit="1" customWidth="1"/>
    <col min="769" max="769" width="15.88671875" bestFit="1" customWidth="1"/>
    <col min="770" max="770" width="15.6640625" bestFit="1" customWidth="1"/>
    <col min="771" max="771" width="18.44140625" bestFit="1" customWidth="1"/>
    <col min="772" max="772" width="19.5546875" bestFit="1" customWidth="1"/>
    <col min="773" max="773" width="22.33203125" bestFit="1" customWidth="1"/>
    <col min="774" max="774" width="14.109375" bestFit="1" customWidth="1"/>
    <col min="775" max="775" width="16.88671875" bestFit="1" customWidth="1"/>
    <col min="776" max="776" width="18.33203125" bestFit="1" customWidth="1"/>
    <col min="777" max="777" width="21.109375" bestFit="1" customWidth="1"/>
    <col min="778" max="778" width="11.44140625" bestFit="1" customWidth="1"/>
    <col min="779" max="779" width="14.21875" bestFit="1" customWidth="1"/>
    <col min="780" max="780" width="13.5546875" bestFit="1" customWidth="1"/>
    <col min="781" max="781" width="16.33203125" bestFit="1" customWidth="1"/>
    <col min="782" max="782" width="11.6640625" bestFit="1" customWidth="1"/>
    <col min="783" max="783" width="14.44140625" bestFit="1" customWidth="1"/>
    <col min="784" max="784" width="13.88671875" bestFit="1" customWidth="1"/>
    <col min="785" max="785" width="16.6640625" bestFit="1" customWidth="1"/>
    <col min="786" max="786" width="14.6640625" bestFit="1" customWidth="1"/>
    <col min="787" max="787" width="17.5546875" bestFit="1" customWidth="1"/>
    <col min="788" max="788" width="11.21875" bestFit="1" customWidth="1"/>
    <col min="789" max="789" width="14" bestFit="1" customWidth="1"/>
    <col min="790" max="790" width="11.109375" bestFit="1" customWidth="1"/>
    <col min="791" max="791" width="13.88671875" bestFit="1" customWidth="1"/>
    <col min="792" max="792" width="12" bestFit="1" customWidth="1"/>
    <col min="793" max="793" width="14.77734375" bestFit="1" customWidth="1"/>
    <col min="794" max="794" width="12.44140625" bestFit="1" customWidth="1"/>
    <col min="795" max="795" width="15.21875" bestFit="1" customWidth="1"/>
    <col min="796" max="796" width="17.21875" bestFit="1" customWidth="1"/>
    <col min="797" max="797" width="20" bestFit="1" customWidth="1"/>
    <col min="799" max="799" width="11.5546875" bestFit="1" customWidth="1"/>
    <col min="800" max="800" width="6.21875" bestFit="1" customWidth="1"/>
    <col min="802" max="802" width="11.77734375" bestFit="1" customWidth="1"/>
    <col min="803" max="803" width="14.5546875" bestFit="1" customWidth="1"/>
    <col min="804" max="804" width="8.33203125" bestFit="1" customWidth="1"/>
    <col min="805" max="805" width="11" bestFit="1" customWidth="1"/>
    <col min="806" max="806" width="10.33203125" bestFit="1" customWidth="1"/>
    <col min="807" max="807" width="13.109375" bestFit="1" customWidth="1"/>
    <col min="808" max="808" width="9.88671875" bestFit="1" customWidth="1"/>
    <col min="809" max="809" width="12.5546875" bestFit="1" customWidth="1"/>
    <col min="810" max="810" width="15.109375" bestFit="1" customWidth="1"/>
    <col min="811" max="811" width="17.88671875" bestFit="1" customWidth="1"/>
    <col min="812" max="812" width="13.21875" bestFit="1" customWidth="1"/>
    <col min="813" max="813" width="16" bestFit="1" customWidth="1"/>
    <col min="814" max="814" width="13.109375" bestFit="1" customWidth="1"/>
    <col min="815" max="815" width="15.88671875" bestFit="1" customWidth="1"/>
    <col min="816" max="816" width="15.21875" bestFit="1" customWidth="1"/>
    <col min="817" max="817" width="18" bestFit="1" customWidth="1"/>
    <col min="818" max="818" width="16.5546875" bestFit="1" customWidth="1"/>
    <col min="819" max="819" width="19.33203125" bestFit="1" customWidth="1"/>
    <col min="820" max="820" width="10.6640625" bestFit="1" customWidth="1"/>
    <col min="821" max="821" width="13.44140625" bestFit="1" customWidth="1"/>
    <col min="822" max="822" width="11" bestFit="1" customWidth="1"/>
    <col min="823" max="823" width="13.77734375" bestFit="1" customWidth="1"/>
    <col min="824" max="824" width="14.109375" bestFit="1" customWidth="1"/>
    <col min="825" max="825" width="16.88671875" bestFit="1" customWidth="1"/>
    <col min="826" max="826" width="16.109375" bestFit="1" customWidth="1"/>
    <col min="827" max="827" width="18.88671875" bestFit="1" customWidth="1"/>
    <col min="828" max="828" width="14.5546875" bestFit="1" customWidth="1"/>
    <col min="829" max="829" width="17.44140625" bestFit="1" customWidth="1"/>
    <col min="830" max="830" width="9.44140625" bestFit="1" customWidth="1"/>
    <col min="831" max="831" width="12.109375" bestFit="1" customWidth="1"/>
    <col min="832" max="832" width="14.6640625" bestFit="1" customWidth="1"/>
    <col min="833" max="833" width="17.5546875" bestFit="1" customWidth="1"/>
    <col min="834" max="834" width="9.5546875" bestFit="1" customWidth="1"/>
    <col min="835" max="835" width="12.21875" bestFit="1" customWidth="1"/>
    <col min="836" max="836" width="14.6640625" bestFit="1" customWidth="1"/>
    <col min="837" max="837" width="17.5546875" bestFit="1" customWidth="1"/>
    <col min="838" max="838" width="11.5546875" bestFit="1" customWidth="1"/>
    <col min="839" max="839" width="14.33203125" bestFit="1" customWidth="1"/>
    <col min="840" max="840" width="14.44140625" bestFit="1" customWidth="1"/>
    <col min="841" max="841" width="17.33203125" bestFit="1" customWidth="1"/>
    <col min="842" max="842" width="14" bestFit="1" customWidth="1"/>
    <col min="843" max="843" width="16.77734375" bestFit="1" customWidth="1"/>
    <col min="844" max="844" width="17.109375" bestFit="1" customWidth="1"/>
    <col min="845" max="845" width="19.88671875" bestFit="1" customWidth="1"/>
    <col min="846" max="846" width="15.33203125" bestFit="1" customWidth="1"/>
    <col min="847" max="847" width="18.109375" bestFit="1" customWidth="1"/>
    <col min="848" max="848" width="10.44140625" bestFit="1" customWidth="1"/>
    <col min="849" max="849" width="13.21875" bestFit="1" customWidth="1"/>
    <col min="850" max="850" width="15.109375" bestFit="1" customWidth="1"/>
    <col min="851" max="851" width="17.88671875" bestFit="1" customWidth="1"/>
    <col min="852" max="852" width="9.44140625" bestFit="1" customWidth="1"/>
    <col min="853" max="853" width="12.109375" bestFit="1" customWidth="1"/>
    <col min="854" max="854" width="6.6640625" bestFit="1" customWidth="1"/>
    <col min="855" max="855" width="9.33203125" bestFit="1" customWidth="1"/>
    <col min="856" max="856" width="13.21875" bestFit="1" customWidth="1"/>
    <col min="857" max="857" width="16" bestFit="1" customWidth="1"/>
    <col min="858" max="858" width="16.88671875" bestFit="1" customWidth="1"/>
    <col min="859" max="859" width="19.6640625" bestFit="1" customWidth="1"/>
    <col min="860" max="860" width="14.21875" bestFit="1" customWidth="1"/>
    <col min="861" max="861" width="17" bestFit="1" customWidth="1"/>
    <col min="862" max="862" width="18" bestFit="1" customWidth="1"/>
    <col min="863" max="863" width="20.77734375" bestFit="1" customWidth="1"/>
    <col min="864" max="864" width="14.6640625" bestFit="1" customWidth="1"/>
    <col min="865" max="865" width="17.5546875" bestFit="1" customWidth="1"/>
    <col min="866" max="866" width="13.33203125" bestFit="1" customWidth="1"/>
    <col min="867" max="867" width="16.109375" bestFit="1" customWidth="1"/>
    <col min="868" max="868" width="11.88671875" bestFit="1" customWidth="1"/>
    <col min="869" max="869" width="14.6640625" bestFit="1" customWidth="1"/>
    <col min="870" max="870" width="11.44140625" bestFit="1" customWidth="1"/>
    <col min="871" max="871" width="14.21875" bestFit="1" customWidth="1"/>
    <col min="872" max="872" width="17.6640625" bestFit="1" customWidth="1"/>
    <col min="873" max="873" width="20.44140625" bestFit="1" customWidth="1"/>
    <col min="874" max="874" width="15.5546875" bestFit="1" customWidth="1"/>
    <col min="875" max="875" width="18.33203125" bestFit="1" customWidth="1"/>
    <col min="876" max="876" width="15.88671875" bestFit="1" customWidth="1"/>
    <col min="877" max="877" width="18.6640625" bestFit="1" customWidth="1"/>
    <col min="878" max="878" width="14.109375" bestFit="1" customWidth="1"/>
    <col min="879" max="879" width="16.88671875" bestFit="1" customWidth="1"/>
    <col min="880" max="880" width="16.33203125" bestFit="1" customWidth="1"/>
    <col min="881" max="881" width="19.109375" bestFit="1" customWidth="1"/>
    <col min="882" max="882" width="18.21875" bestFit="1" customWidth="1"/>
    <col min="883" max="883" width="21" bestFit="1" customWidth="1"/>
    <col min="884" max="884" width="18.5546875" bestFit="1" customWidth="1"/>
    <col min="885" max="885" width="21.44140625" bestFit="1" customWidth="1"/>
    <col min="886" max="886" width="12.6640625" bestFit="1" customWidth="1"/>
    <col min="887" max="887" width="15.44140625" bestFit="1" customWidth="1"/>
    <col min="888" max="888" width="10.21875" bestFit="1" customWidth="1"/>
    <col min="889" max="889" width="12.88671875" bestFit="1" customWidth="1"/>
    <col min="890" max="890" width="13.5546875" bestFit="1" customWidth="1"/>
    <col min="891" max="891" width="16.33203125" bestFit="1" customWidth="1"/>
    <col min="892" max="892" width="15.21875" bestFit="1" customWidth="1"/>
    <col min="893" max="893" width="18" bestFit="1" customWidth="1"/>
    <col min="894" max="894" width="16.33203125" bestFit="1" customWidth="1"/>
    <col min="895" max="895" width="19.109375" bestFit="1" customWidth="1"/>
    <col min="896" max="896" width="12.109375" bestFit="1" customWidth="1"/>
    <col min="897" max="897" width="14.88671875" bestFit="1" customWidth="1"/>
    <col min="898" max="898" width="13" bestFit="1" customWidth="1"/>
    <col min="899" max="899" width="15.77734375" bestFit="1" customWidth="1"/>
    <col min="900" max="900" width="15.6640625" bestFit="1" customWidth="1"/>
    <col min="901" max="901" width="18.44140625" bestFit="1" customWidth="1"/>
    <col min="902" max="902" width="13.109375" bestFit="1" customWidth="1"/>
    <col min="903" max="903" width="15.88671875" bestFit="1" customWidth="1"/>
    <col min="904" max="904" width="10.109375" bestFit="1" customWidth="1"/>
    <col min="905" max="906" width="12.77734375" bestFit="1" customWidth="1"/>
    <col min="907" max="907" width="15.5546875" bestFit="1" customWidth="1"/>
    <col min="908" max="908" width="11.33203125" bestFit="1" customWidth="1"/>
    <col min="909" max="909" width="14.109375" bestFit="1" customWidth="1"/>
    <col min="910" max="910" width="12.5546875" bestFit="1" customWidth="1"/>
    <col min="911" max="911" width="15.33203125" bestFit="1" customWidth="1"/>
    <col min="912" max="912" width="12.88671875" bestFit="1" customWidth="1"/>
    <col min="913" max="913" width="15.6640625" bestFit="1" customWidth="1"/>
    <col min="914" max="914" width="11" bestFit="1" customWidth="1"/>
    <col min="915" max="915" width="13.77734375" bestFit="1" customWidth="1"/>
    <col min="916" max="916" width="13.5546875" bestFit="1" customWidth="1"/>
    <col min="917" max="917" width="16.33203125" bestFit="1" customWidth="1"/>
    <col min="918" max="918" width="16.21875" bestFit="1" customWidth="1"/>
    <col min="919" max="919" width="19" bestFit="1" customWidth="1"/>
    <col min="920" max="920" width="12.6640625" bestFit="1" customWidth="1"/>
    <col min="921" max="921" width="15.44140625" bestFit="1" customWidth="1"/>
    <col min="922" max="922" width="11" bestFit="1" customWidth="1"/>
    <col min="923" max="923" width="13.77734375" bestFit="1" customWidth="1"/>
    <col min="924" max="924" width="13.21875" bestFit="1" customWidth="1"/>
    <col min="925" max="925" width="16" bestFit="1" customWidth="1"/>
    <col min="926" max="926" width="11.21875" bestFit="1" customWidth="1"/>
    <col min="927" max="927" width="14" bestFit="1" customWidth="1"/>
    <col min="928" max="928" width="9" bestFit="1" customWidth="1"/>
    <col min="929" max="929" width="11.6640625" bestFit="1" customWidth="1"/>
    <col min="930" max="930" width="5.21875" bestFit="1" customWidth="1"/>
    <col min="931" max="931" width="7.88671875" bestFit="1" customWidth="1"/>
    <col min="932" max="932" width="12.88671875" bestFit="1" customWidth="1"/>
    <col min="933" max="933" width="15.6640625" bestFit="1" customWidth="1"/>
    <col min="934" max="934" width="8.6640625" bestFit="1" customWidth="1"/>
    <col min="935" max="935" width="11.33203125" bestFit="1" customWidth="1"/>
    <col min="936" max="936" width="10.88671875" bestFit="1" customWidth="1"/>
    <col min="937" max="937" width="13.6640625" bestFit="1" customWidth="1"/>
    <col min="938" max="938" width="12.109375" bestFit="1" customWidth="1"/>
    <col min="939" max="939" width="14.88671875" bestFit="1" customWidth="1"/>
    <col min="940" max="940" width="7.88671875" bestFit="1" customWidth="1"/>
    <col min="941" max="941" width="10.5546875" bestFit="1" customWidth="1"/>
    <col min="942" max="942" width="13.44140625" bestFit="1" customWidth="1"/>
    <col min="943" max="943" width="16.21875" bestFit="1" customWidth="1"/>
    <col min="944" max="944" width="12.77734375" bestFit="1" customWidth="1"/>
    <col min="945" max="945" width="15.5546875" bestFit="1" customWidth="1"/>
    <col min="946" max="946" width="12.88671875" bestFit="1" customWidth="1"/>
    <col min="947" max="947" width="15.6640625" bestFit="1" customWidth="1"/>
    <col min="948" max="948" width="16.44140625" bestFit="1" customWidth="1"/>
    <col min="949" max="949" width="19.21875" bestFit="1" customWidth="1"/>
    <col min="950" max="950" width="11.77734375" bestFit="1" customWidth="1"/>
    <col min="951" max="951" width="14.5546875" bestFit="1" customWidth="1"/>
    <col min="952" max="952" width="13.21875" bestFit="1" customWidth="1"/>
    <col min="953" max="953" width="16" bestFit="1" customWidth="1"/>
    <col min="954" max="954" width="16.33203125" bestFit="1" customWidth="1"/>
    <col min="955" max="955" width="19.109375" bestFit="1" customWidth="1"/>
    <col min="956" max="956" width="12.6640625" bestFit="1" customWidth="1"/>
    <col min="957" max="957" width="15.44140625" bestFit="1" customWidth="1"/>
    <col min="958" max="958" width="9.77734375" bestFit="1" customWidth="1"/>
    <col min="959" max="959" width="12.44140625" bestFit="1" customWidth="1"/>
    <col min="960" max="960" width="8.21875" bestFit="1" customWidth="1"/>
    <col min="961" max="961" width="10.88671875" bestFit="1" customWidth="1"/>
    <col min="962" max="962" width="13.44140625" bestFit="1" customWidth="1"/>
    <col min="963" max="963" width="16.21875" bestFit="1" customWidth="1"/>
    <col min="964" max="964" width="12.44140625" bestFit="1" customWidth="1"/>
    <col min="965" max="965" width="15.21875" bestFit="1" customWidth="1"/>
    <col min="966" max="966" width="17.5546875" bestFit="1" customWidth="1"/>
    <col min="967" max="967" width="20.33203125" bestFit="1" customWidth="1"/>
    <col min="968" max="968" width="16.5546875" bestFit="1" customWidth="1"/>
    <col min="969" max="969" width="19.33203125" bestFit="1" customWidth="1"/>
    <col min="970" max="970" width="5.5546875" bestFit="1" customWidth="1"/>
    <col min="971" max="971" width="8.21875" bestFit="1" customWidth="1"/>
    <col min="972" max="972" width="14.88671875" bestFit="1" customWidth="1"/>
    <col min="973" max="973" width="17.77734375" bestFit="1" customWidth="1"/>
    <col min="974" max="974" width="12.6640625" bestFit="1" customWidth="1"/>
    <col min="975" max="975" width="15.44140625" bestFit="1" customWidth="1"/>
    <col min="976" max="976" width="13.109375" bestFit="1" customWidth="1"/>
    <col min="977" max="977" width="15.88671875" bestFit="1" customWidth="1"/>
    <col min="978" max="978" width="14.21875" bestFit="1" customWidth="1"/>
    <col min="979" max="979" width="17" bestFit="1" customWidth="1"/>
    <col min="980" max="980" width="16.33203125" bestFit="1" customWidth="1"/>
    <col min="981" max="981" width="19.109375" bestFit="1" customWidth="1"/>
    <col min="982" max="982" width="15.33203125" bestFit="1" customWidth="1"/>
    <col min="983" max="983" width="18.109375" bestFit="1" customWidth="1"/>
    <col min="984" max="984" width="15.5546875" bestFit="1" customWidth="1"/>
    <col min="985" max="985" width="18.33203125" bestFit="1" customWidth="1"/>
    <col min="986" max="986" width="18" bestFit="1" customWidth="1"/>
    <col min="987" max="987" width="20.77734375" bestFit="1" customWidth="1"/>
    <col min="988" max="988" width="12.5546875" bestFit="1" customWidth="1"/>
    <col min="989" max="990" width="15.33203125" bestFit="1" customWidth="1"/>
    <col min="991" max="991" width="18.109375" bestFit="1" customWidth="1"/>
    <col min="992" max="992" width="13.109375" bestFit="1" customWidth="1"/>
    <col min="993" max="993" width="15.88671875" bestFit="1" customWidth="1"/>
    <col min="994" max="994" width="15.21875" bestFit="1" customWidth="1"/>
    <col min="995" max="995" width="18" bestFit="1" customWidth="1"/>
    <col min="996" max="996" width="14.44140625" bestFit="1" customWidth="1"/>
    <col min="997" max="997" width="17.33203125" bestFit="1" customWidth="1"/>
    <col min="998" max="998" width="10.21875" bestFit="1" customWidth="1"/>
    <col min="999" max="999" width="12.88671875" bestFit="1" customWidth="1"/>
    <col min="1000" max="1000" width="15.88671875" bestFit="1" customWidth="1"/>
    <col min="1001" max="1001" width="18.6640625" bestFit="1" customWidth="1"/>
    <col min="1002" max="1002" width="16.33203125" bestFit="1" customWidth="1"/>
    <col min="1003" max="1003" width="19.109375" bestFit="1" customWidth="1"/>
    <col min="1004" max="1004" width="17.5546875" bestFit="1" customWidth="1"/>
    <col min="1005" max="1005" width="20.33203125" bestFit="1" customWidth="1"/>
    <col min="1006" max="1006" width="13.44140625" bestFit="1" customWidth="1"/>
    <col min="1007" max="1007" width="16.21875" bestFit="1" customWidth="1"/>
    <col min="1008" max="1008" width="17.6640625" bestFit="1" customWidth="1"/>
    <col min="1009" max="1009" width="20.44140625" bestFit="1" customWidth="1"/>
    <col min="1010" max="1010" width="16.88671875" bestFit="1" customWidth="1"/>
    <col min="1011" max="1011" width="19.6640625" bestFit="1" customWidth="1"/>
    <col min="1012" max="1012" width="10.33203125" bestFit="1" customWidth="1"/>
    <col min="1013" max="1013" width="13.109375" bestFit="1" customWidth="1"/>
    <col min="1014" max="1014" width="16.33203125" bestFit="1" customWidth="1"/>
    <col min="1015" max="1015" width="19.109375" bestFit="1" customWidth="1"/>
    <col min="1016" max="1016" width="10.21875" bestFit="1" customWidth="1"/>
    <col min="1017" max="1017" width="12.88671875" bestFit="1" customWidth="1"/>
    <col min="1018" max="1018" width="13.109375" bestFit="1" customWidth="1"/>
    <col min="1019" max="1019" width="15.88671875" bestFit="1" customWidth="1"/>
    <col min="1020" max="1020" width="9.21875" bestFit="1" customWidth="1"/>
    <col min="1021" max="1021" width="11.88671875" bestFit="1" customWidth="1"/>
    <col min="1022" max="1022" width="16" bestFit="1" customWidth="1"/>
    <col min="1023" max="1023" width="18.77734375" bestFit="1" customWidth="1"/>
    <col min="1024" max="1024" width="11.77734375" bestFit="1" customWidth="1"/>
    <col min="1025" max="1025" width="14.5546875" bestFit="1" customWidth="1"/>
    <col min="1026" max="1026" width="15.109375" bestFit="1" customWidth="1"/>
    <col min="1027" max="1027" width="17.88671875" bestFit="1" customWidth="1"/>
    <col min="1028" max="1028" width="11.109375" bestFit="1" customWidth="1"/>
    <col min="1029" max="1029" width="13.88671875" bestFit="1" customWidth="1"/>
    <col min="1030" max="1030" width="12.88671875" bestFit="1" customWidth="1"/>
    <col min="1031" max="1031" width="15.6640625" bestFit="1" customWidth="1"/>
    <col min="1032" max="1032" width="11.33203125" bestFit="1" customWidth="1"/>
    <col min="1033" max="1033" width="14.109375" bestFit="1" customWidth="1"/>
    <col min="1034" max="1034" width="10.44140625" bestFit="1" customWidth="1"/>
    <col min="1035" max="1035" width="13.21875" bestFit="1" customWidth="1"/>
    <col min="1036" max="1036" width="12.21875" bestFit="1" customWidth="1"/>
    <col min="1037" max="1037" width="15" bestFit="1" customWidth="1"/>
    <col min="1038" max="1038" width="11.88671875" bestFit="1" customWidth="1"/>
    <col min="1039" max="1039" width="14.6640625" bestFit="1" customWidth="1"/>
    <col min="1040" max="1040" width="6.88671875" bestFit="1" customWidth="1"/>
    <col min="1041" max="1041" width="9.5546875" bestFit="1" customWidth="1"/>
    <col min="1042" max="1042" width="16.21875" bestFit="1" customWidth="1"/>
    <col min="1043" max="1043" width="19" bestFit="1" customWidth="1"/>
    <col min="1044" max="1044" width="17.21875" bestFit="1" customWidth="1"/>
    <col min="1045" max="1045" width="20" bestFit="1" customWidth="1"/>
    <col min="1046" max="1046" width="8.77734375" bestFit="1" customWidth="1"/>
    <col min="1047" max="1047" width="11.44140625" bestFit="1" customWidth="1"/>
    <col min="1048" max="1048" width="11.6640625" bestFit="1" customWidth="1"/>
    <col min="1049" max="1049" width="14.44140625" bestFit="1" customWidth="1"/>
    <col min="1050" max="1050" width="12" bestFit="1" customWidth="1"/>
    <col min="1051" max="1051" width="14.77734375" bestFit="1" customWidth="1"/>
    <col min="1052" max="1052" width="15.6640625" bestFit="1" customWidth="1"/>
    <col min="1053" max="1053" width="18.44140625" bestFit="1" customWidth="1"/>
    <col min="1054" max="1054" width="7.6640625" bestFit="1" customWidth="1"/>
    <col min="1055" max="1055" width="10.33203125" bestFit="1" customWidth="1"/>
    <col min="1056" max="1056" width="17.6640625" bestFit="1" customWidth="1"/>
    <col min="1057" max="1057" width="20.44140625" bestFit="1" customWidth="1"/>
    <col min="1058" max="1058" width="13.6640625" bestFit="1" customWidth="1"/>
    <col min="1059" max="1059" width="16.44140625" bestFit="1" customWidth="1"/>
    <col min="1060" max="1060" width="15.88671875" bestFit="1" customWidth="1"/>
    <col min="1061" max="1061" width="18.6640625" bestFit="1" customWidth="1"/>
    <col min="1062" max="1062" width="13" bestFit="1" customWidth="1"/>
    <col min="1063" max="1063" width="15.77734375" bestFit="1" customWidth="1"/>
    <col min="1064" max="1064" width="15.44140625" bestFit="1" customWidth="1"/>
    <col min="1065" max="1065" width="18.21875" bestFit="1" customWidth="1"/>
    <col min="1066" max="1066" width="13" bestFit="1" customWidth="1"/>
    <col min="1067" max="1067" width="15.77734375" bestFit="1" customWidth="1"/>
    <col min="1068" max="1068" width="11.109375" bestFit="1" customWidth="1"/>
    <col min="1069" max="1069" width="13.88671875" bestFit="1" customWidth="1"/>
    <col min="1070" max="1070" width="21.5546875" bestFit="1" customWidth="1"/>
    <col min="1071" max="1071" width="24.33203125" bestFit="1" customWidth="1"/>
    <col min="1072" max="1072" width="15.5546875" bestFit="1" customWidth="1"/>
    <col min="1073" max="1073" width="18.33203125" bestFit="1" customWidth="1"/>
    <col min="1074" max="1074" width="15.21875" bestFit="1" customWidth="1"/>
    <col min="1075" max="1075" width="18" bestFit="1" customWidth="1"/>
    <col min="1076" max="1076" width="6.109375" bestFit="1" customWidth="1"/>
    <col min="1077" max="1077" width="8.77734375" bestFit="1" customWidth="1"/>
    <col min="1078" max="1078" width="14.33203125" bestFit="1" customWidth="1"/>
    <col min="1079" max="1079" width="17.21875" bestFit="1" customWidth="1"/>
    <col min="1080" max="1080" width="13.6640625" bestFit="1" customWidth="1"/>
    <col min="1081" max="1081" width="16.44140625" bestFit="1" customWidth="1"/>
    <col min="1082" max="1082" width="12.77734375" bestFit="1" customWidth="1"/>
    <col min="1083" max="1083" width="15.5546875" bestFit="1" customWidth="1"/>
    <col min="1084" max="1084" width="17.88671875" bestFit="1" customWidth="1"/>
    <col min="1085" max="1085" width="20.6640625" bestFit="1" customWidth="1"/>
    <col min="1086" max="1086" width="11.33203125" bestFit="1" customWidth="1"/>
    <col min="1087" max="1087" width="14.109375" bestFit="1" customWidth="1"/>
    <col min="1088" max="1088" width="15.44140625" bestFit="1" customWidth="1"/>
    <col min="1089" max="1089" width="18.21875" bestFit="1" customWidth="1"/>
    <col min="1091" max="1091" width="11.5546875" bestFit="1" customWidth="1"/>
    <col min="1092" max="1092" width="7.109375" bestFit="1" customWidth="1"/>
    <col min="1093" max="1093" width="9.77734375" bestFit="1" customWidth="1"/>
    <col min="1094" max="1094" width="9.21875" bestFit="1" customWidth="1"/>
    <col min="1095" max="1095" width="11.88671875" bestFit="1" customWidth="1"/>
    <col min="1096" max="1096" width="11" bestFit="1" customWidth="1"/>
    <col min="1097" max="1097" width="13.77734375" bestFit="1" customWidth="1"/>
    <col min="1098" max="1098" width="11.88671875" bestFit="1" customWidth="1"/>
    <col min="1099" max="1099" width="14.6640625" bestFit="1" customWidth="1"/>
    <col min="1100" max="1100" width="17.109375" bestFit="1" customWidth="1"/>
    <col min="1101" max="1101" width="19.88671875" bestFit="1" customWidth="1"/>
    <col min="1102" max="1102" width="12.33203125" bestFit="1" customWidth="1"/>
    <col min="1103" max="1103" width="15.109375" bestFit="1" customWidth="1"/>
    <col min="1104" max="1104" width="11.44140625" bestFit="1" customWidth="1"/>
    <col min="1105" max="1105" width="14.21875" bestFit="1" customWidth="1"/>
    <col min="1106" max="1106" width="13.109375" bestFit="1" customWidth="1"/>
    <col min="1107" max="1107" width="15.88671875" bestFit="1" customWidth="1"/>
    <col min="1108" max="1108" width="13.33203125" bestFit="1" customWidth="1"/>
    <col min="1109" max="1109" width="16.109375" bestFit="1" customWidth="1"/>
    <col min="1110" max="1110" width="9" bestFit="1" customWidth="1"/>
    <col min="1111" max="1111" width="3" bestFit="1" customWidth="1"/>
    <col min="1112" max="1112" width="11.6640625" bestFit="1" customWidth="1"/>
    <col min="1113" max="1113" width="10.77734375" bestFit="1" customWidth="1"/>
  </cols>
  <sheetData>
    <row r="2" spans="1:5">
      <c r="A2" s="21" t="s">
        <v>3</v>
      </c>
      <c r="B2" s="22">
        <v>1</v>
      </c>
    </row>
    <row r="3" spans="1:5">
      <c r="A3" s="21" t="s">
        <v>2</v>
      </c>
      <c r="B3" t="s">
        <v>2795</v>
      </c>
    </row>
    <row r="4" spans="1:5">
      <c r="A4" s="21" t="s">
        <v>16</v>
      </c>
      <c r="B4" s="22">
        <v>1</v>
      </c>
    </row>
    <row r="5" spans="1:5">
      <c r="A5" s="21" t="s">
        <v>12</v>
      </c>
      <c r="B5" s="22">
        <v>1</v>
      </c>
    </row>
    <row r="6" spans="1:5">
      <c r="A6" s="21" t="s">
        <v>8</v>
      </c>
      <c r="B6" s="22">
        <v>1</v>
      </c>
    </row>
    <row r="8" spans="1:5">
      <c r="A8" s="21" t="s">
        <v>2798</v>
      </c>
    </row>
    <row r="9" spans="1:5">
      <c r="A9" s="21" t="s">
        <v>21</v>
      </c>
      <c r="B9" t="s">
        <v>2797</v>
      </c>
      <c r="D9" s="24" t="s">
        <v>21</v>
      </c>
      <c r="E9" s="24" t="s">
        <v>2797</v>
      </c>
    </row>
    <row r="10" spans="1:5">
      <c r="A10">
        <v>17000</v>
      </c>
      <c r="B10" s="23">
        <v>1</v>
      </c>
      <c r="D10" s="7">
        <v>17000</v>
      </c>
      <c r="E10" s="23">
        <v>1</v>
      </c>
    </row>
    <row r="11" spans="1:5">
      <c r="A11">
        <v>28855</v>
      </c>
      <c r="B11" s="23">
        <v>1</v>
      </c>
      <c r="D11" s="7">
        <v>28855</v>
      </c>
      <c r="E11" s="23">
        <v>1</v>
      </c>
    </row>
    <row r="12" spans="1:5">
      <c r="A12">
        <v>50557</v>
      </c>
      <c r="B12" s="23">
        <v>1</v>
      </c>
      <c r="D12" s="7">
        <v>50557</v>
      </c>
      <c r="E12" s="23">
        <v>1</v>
      </c>
    </row>
    <row r="13" spans="1:5">
      <c r="A13">
        <v>55685</v>
      </c>
      <c r="B13" s="23">
        <v>1</v>
      </c>
      <c r="D13" s="7">
        <v>55685</v>
      </c>
      <c r="E13" s="23">
        <v>1</v>
      </c>
    </row>
    <row r="14" spans="1:5">
      <c r="A14">
        <v>65552</v>
      </c>
      <c r="B14" s="23">
        <v>1</v>
      </c>
      <c r="D14" s="7">
        <v>65552</v>
      </c>
      <c r="E14" s="23">
        <v>1</v>
      </c>
    </row>
    <row r="15" spans="1:5">
      <c r="A15">
        <v>71682</v>
      </c>
      <c r="B15" s="23">
        <v>1</v>
      </c>
      <c r="D15" s="7">
        <v>71682</v>
      </c>
      <c r="E15" s="23">
        <v>1</v>
      </c>
    </row>
    <row r="16" spans="1:5">
      <c r="A16">
        <v>77416</v>
      </c>
      <c r="B16" s="23">
        <v>1</v>
      </c>
      <c r="D16" s="7">
        <v>77416</v>
      </c>
      <c r="E16" s="23">
        <v>1</v>
      </c>
    </row>
    <row r="17" spans="1:10">
      <c r="A17">
        <v>82729</v>
      </c>
      <c r="B17" s="23">
        <v>1</v>
      </c>
      <c r="D17" s="7">
        <v>82729</v>
      </c>
      <c r="E17" s="23">
        <v>1</v>
      </c>
    </row>
    <row r="18" spans="1:10">
      <c r="A18">
        <v>85393</v>
      </c>
      <c r="B18" s="23">
        <v>1</v>
      </c>
      <c r="D18" s="7">
        <v>85393</v>
      </c>
      <c r="E18" s="23">
        <v>1</v>
      </c>
    </row>
    <row r="19" spans="1:10">
      <c r="A19">
        <v>88070</v>
      </c>
      <c r="B19" s="23">
        <v>1</v>
      </c>
      <c r="D19" s="7">
        <v>88070</v>
      </c>
      <c r="E19" s="23">
        <v>1</v>
      </c>
    </row>
    <row r="20" spans="1:10">
      <c r="A20">
        <v>89935</v>
      </c>
      <c r="B20" s="23">
        <v>1</v>
      </c>
      <c r="D20" s="7">
        <v>89935</v>
      </c>
      <c r="E20" s="23">
        <v>1</v>
      </c>
    </row>
    <row r="21" spans="1:10">
      <c r="A21">
        <v>113193</v>
      </c>
      <c r="B21" s="23">
        <v>1</v>
      </c>
      <c r="D21" s="7">
        <v>113193</v>
      </c>
      <c r="E21" s="23">
        <v>1</v>
      </c>
    </row>
    <row r="22" spans="1:10">
      <c r="A22">
        <v>137000</v>
      </c>
      <c r="B22" s="23">
        <v>1</v>
      </c>
      <c r="D22" s="7">
        <v>137000</v>
      </c>
      <c r="E22" s="23">
        <v>1</v>
      </c>
    </row>
    <row r="23" spans="1:10">
      <c r="A23">
        <v>138366</v>
      </c>
      <c r="B23" s="23">
        <v>1</v>
      </c>
      <c r="D23" s="7">
        <v>138366</v>
      </c>
      <c r="E23" s="23">
        <v>1</v>
      </c>
    </row>
    <row r="24" spans="1:10">
      <c r="A24">
        <v>145770</v>
      </c>
      <c r="B24" s="23">
        <v>1</v>
      </c>
      <c r="D24" s="7">
        <v>145770</v>
      </c>
      <c r="E24" s="23">
        <v>1</v>
      </c>
    </row>
    <row r="25" spans="1:10">
      <c r="A25">
        <v>176545</v>
      </c>
      <c r="B25" s="23">
        <v>1</v>
      </c>
      <c r="D25" s="7">
        <v>176545</v>
      </c>
      <c r="E25" s="23">
        <v>1</v>
      </c>
    </row>
    <row r="26" spans="1:10">
      <c r="A26">
        <v>180125</v>
      </c>
      <c r="B26" s="23">
        <v>1</v>
      </c>
      <c r="D26" s="7">
        <v>180125</v>
      </c>
      <c r="E26" s="23">
        <v>1</v>
      </c>
    </row>
    <row r="27" spans="1:10">
      <c r="A27">
        <v>180411</v>
      </c>
      <c r="B27" s="23">
        <v>1</v>
      </c>
      <c r="D27" s="7">
        <v>180411</v>
      </c>
      <c r="E27" s="23">
        <v>1</v>
      </c>
    </row>
    <row r="28" spans="1:10">
      <c r="A28">
        <v>193000</v>
      </c>
      <c r="B28" s="23">
        <v>1</v>
      </c>
      <c r="D28" s="7">
        <v>193000</v>
      </c>
      <c r="E28" s="23">
        <v>1</v>
      </c>
    </row>
    <row r="29" spans="1:10">
      <c r="A29">
        <v>196267</v>
      </c>
      <c r="B29" s="23">
        <v>1</v>
      </c>
      <c r="D29" s="7">
        <v>196267</v>
      </c>
      <c r="E29" s="23">
        <v>1</v>
      </c>
    </row>
    <row r="30" spans="1:10">
      <c r="A30">
        <v>206000</v>
      </c>
      <c r="B30" s="23">
        <v>1</v>
      </c>
      <c r="D30" s="7">
        <v>206000</v>
      </c>
      <c r="E30" s="23">
        <v>1</v>
      </c>
      <c r="I30">
        <f>516-191-76</f>
        <v>249</v>
      </c>
    </row>
    <row r="31" spans="1:10">
      <c r="A31">
        <v>218020</v>
      </c>
      <c r="B31" s="23">
        <v>1</v>
      </c>
      <c r="D31" s="7">
        <v>218020</v>
      </c>
      <c r="E31" s="23">
        <v>1</v>
      </c>
    </row>
    <row r="32" spans="1:10">
      <c r="A32">
        <v>234199</v>
      </c>
      <c r="B32" s="23">
        <v>1</v>
      </c>
      <c r="D32" s="7">
        <v>234199</v>
      </c>
      <c r="E32" s="23">
        <v>1</v>
      </c>
      <c r="I32" t="s">
        <v>2807</v>
      </c>
      <c r="J32" s="38">
        <v>155000000</v>
      </c>
    </row>
    <row r="33" spans="1:5">
      <c r="A33">
        <v>235805</v>
      </c>
      <c r="B33" s="23">
        <v>1</v>
      </c>
      <c r="D33" s="7">
        <v>235805</v>
      </c>
      <c r="E33" s="23">
        <v>1</v>
      </c>
    </row>
    <row r="34" spans="1:5">
      <c r="A34">
        <v>238971</v>
      </c>
      <c r="B34" s="23">
        <v>1</v>
      </c>
      <c r="D34" s="7">
        <v>238971</v>
      </c>
      <c r="E34" s="23">
        <v>1</v>
      </c>
    </row>
    <row r="35" spans="1:5">
      <c r="A35">
        <v>241452</v>
      </c>
      <c r="B35" s="23">
        <v>1</v>
      </c>
      <c r="D35" s="7">
        <v>241452</v>
      </c>
      <c r="E35" s="23">
        <v>1</v>
      </c>
    </row>
    <row r="36" spans="1:5">
      <c r="A36">
        <v>294894</v>
      </c>
      <c r="B36" s="23">
        <v>1</v>
      </c>
      <c r="D36" s="7">
        <v>294894</v>
      </c>
      <c r="E36" s="23">
        <v>1</v>
      </c>
    </row>
    <row r="37" spans="1:5">
      <c r="A37">
        <v>323000</v>
      </c>
      <c r="B37" s="23">
        <v>1</v>
      </c>
      <c r="D37" s="7">
        <v>323000</v>
      </c>
      <c r="E37" s="23">
        <v>1</v>
      </c>
    </row>
    <row r="38" spans="1:5">
      <c r="A38">
        <v>323148</v>
      </c>
      <c r="B38" s="23">
        <v>1</v>
      </c>
      <c r="D38" s="7">
        <v>323148</v>
      </c>
      <c r="E38" s="23">
        <v>1</v>
      </c>
    </row>
    <row r="39" spans="1:5">
      <c r="A39">
        <v>329000</v>
      </c>
      <c r="B39" s="23">
        <v>1</v>
      </c>
      <c r="D39" s="7">
        <v>329000</v>
      </c>
      <c r="E39" s="23">
        <v>1</v>
      </c>
    </row>
    <row r="40" spans="1:5">
      <c r="A40">
        <v>341779</v>
      </c>
      <c r="B40" s="23">
        <v>1</v>
      </c>
      <c r="D40" s="7">
        <v>341779</v>
      </c>
      <c r="E40" s="23">
        <v>1</v>
      </c>
    </row>
    <row r="41" spans="1:5">
      <c r="A41">
        <v>375697</v>
      </c>
      <c r="B41" s="23">
        <v>1</v>
      </c>
      <c r="D41" s="7">
        <v>375697</v>
      </c>
      <c r="E41" s="23">
        <v>1</v>
      </c>
    </row>
    <row r="42" spans="1:5">
      <c r="A42">
        <v>395292</v>
      </c>
      <c r="B42" s="23">
        <v>1</v>
      </c>
      <c r="D42" s="7">
        <v>395292</v>
      </c>
      <c r="E42" s="23">
        <v>1</v>
      </c>
    </row>
    <row r="43" spans="1:5">
      <c r="A43">
        <v>431511</v>
      </c>
      <c r="B43" s="23">
        <v>1</v>
      </c>
      <c r="D43" s="7">
        <v>431511</v>
      </c>
      <c r="E43" s="23">
        <v>1</v>
      </c>
    </row>
    <row r="44" spans="1:5">
      <c r="A44">
        <v>443305</v>
      </c>
      <c r="B44" s="23">
        <v>1</v>
      </c>
      <c r="D44" s="7">
        <v>443305</v>
      </c>
      <c r="E44" s="23">
        <v>1</v>
      </c>
    </row>
    <row r="45" spans="1:5">
      <c r="A45">
        <v>489000</v>
      </c>
      <c r="B45" s="23">
        <v>1</v>
      </c>
      <c r="D45" s="7">
        <v>489000</v>
      </c>
      <c r="E45" s="23">
        <v>1</v>
      </c>
    </row>
    <row r="46" spans="1:5">
      <c r="A46">
        <v>506000</v>
      </c>
      <c r="B46" s="23">
        <v>1</v>
      </c>
      <c r="D46" s="7">
        <v>506000</v>
      </c>
      <c r="E46" s="23">
        <v>1</v>
      </c>
    </row>
    <row r="47" spans="1:5">
      <c r="A47">
        <v>515485</v>
      </c>
      <c r="B47" s="23">
        <v>1</v>
      </c>
      <c r="D47" s="7">
        <v>515485</v>
      </c>
      <c r="E47" s="23">
        <v>1</v>
      </c>
    </row>
    <row r="48" spans="1:5">
      <c r="A48">
        <v>517395</v>
      </c>
      <c r="B48" s="23">
        <v>1</v>
      </c>
      <c r="D48" s="7">
        <v>517395</v>
      </c>
      <c r="E48" s="23">
        <v>1</v>
      </c>
    </row>
    <row r="49" spans="1:5">
      <c r="A49">
        <v>533657</v>
      </c>
      <c r="B49" s="23">
        <v>1</v>
      </c>
      <c r="D49" s="7">
        <v>533657</v>
      </c>
      <c r="E49" s="23">
        <v>1</v>
      </c>
    </row>
    <row r="50" spans="1:5">
      <c r="A50">
        <v>544464</v>
      </c>
      <c r="B50" s="23">
        <v>1</v>
      </c>
      <c r="D50" s="7">
        <v>544464</v>
      </c>
      <c r="E50" s="23">
        <v>1</v>
      </c>
    </row>
    <row r="51" spans="1:5">
      <c r="A51">
        <v>556661</v>
      </c>
      <c r="B51" s="23">
        <v>1</v>
      </c>
      <c r="D51" s="7">
        <v>556661</v>
      </c>
      <c r="E51" s="23">
        <v>1</v>
      </c>
    </row>
    <row r="52" spans="1:5">
      <c r="A52">
        <v>569766</v>
      </c>
      <c r="B52" s="23">
        <v>1</v>
      </c>
      <c r="D52" s="7">
        <v>569766</v>
      </c>
      <c r="E52" s="23">
        <v>1</v>
      </c>
    </row>
    <row r="53" spans="1:5">
      <c r="A53">
        <v>633000</v>
      </c>
      <c r="B53" s="23">
        <v>1</v>
      </c>
      <c r="D53" s="7">
        <v>633000</v>
      </c>
      <c r="E53" s="23">
        <v>1</v>
      </c>
    </row>
    <row r="54" spans="1:5">
      <c r="A54">
        <v>639000</v>
      </c>
      <c r="B54" s="23">
        <v>1</v>
      </c>
      <c r="D54" s="7">
        <v>639000</v>
      </c>
      <c r="E54" s="23">
        <v>1</v>
      </c>
    </row>
    <row r="55" spans="1:5">
      <c r="A55">
        <v>646353</v>
      </c>
      <c r="B55" s="23">
        <v>1</v>
      </c>
      <c r="D55" s="7">
        <v>646353</v>
      </c>
      <c r="E55" s="23">
        <v>1</v>
      </c>
    </row>
    <row r="56" spans="1:5">
      <c r="A56">
        <v>660763</v>
      </c>
      <c r="B56" s="23">
        <v>1</v>
      </c>
      <c r="D56" s="7">
        <v>660763</v>
      </c>
      <c r="E56" s="23">
        <v>1</v>
      </c>
    </row>
    <row r="57" spans="1:5">
      <c r="A57">
        <v>694854</v>
      </c>
      <c r="B57" s="23">
        <v>1</v>
      </c>
      <c r="D57" s="7">
        <v>694854</v>
      </c>
      <c r="E57" s="23">
        <v>1</v>
      </c>
    </row>
    <row r="58" spans="1:5">
      <c r="A58">
        <v>702306</v>
      </c>
      <c r="B58" s="23">
        <v>1</v>
      </c>
      <c r="D58" s="7">
        <v>702306</v>
      </c>
      <c r="E58" s="23">
        <v>1</v>
      </c>
    </row>
    <row r="59" spans="1:5">
      <c r="A59">
        <v>778472</v>
      </c>
      <c r="B59" s="23">
        <v>1</v>
      </c>
      <c r="D59" s="7">
        <v>778472</v>
      </c>
      <c r="E59" s="23">
        <v>1</v>
      </c>
    </row>
    <row r="60" spans="1:5">
      <c r="A60">
        <v>802164</v>
      </c>
      <c r="B60" s="23">
        <v>1</v>
      </c>
      <c r="D60" s="7">
        <v>802164</v>
      </c>
      <c r="E60" s="23">
        <v>1</v>
      </c>
    </row>
    <row r="61" spans="1:5">
      <c r="A61">
        <v>880382</v>
      </c>
      <c r="B61" s="23">
        <v>1</v>
      </c>
      <c r="D61" s="7">
        <v>880382</v>
      </c>
      <c r="E61" s="23">
        <v>1</v>
      </c>
    </row>
    <row r="62" spans="1:5">
      <c r="A62">
        <v>906352</v>
      </c>
      <c r="B62" s="23">
        <v>1</v>
      </c>
      <c r="D62" s="7">
        <v>906352</v>
      </c>
      <c r="E62" s="23">
        <v>1</v>
      </c>
    </row>
    <row r="63" spans="1:5">
      <c r="A63">
        <v>1000000</v>
      </c>
      <c r="B63" s="23">
        <v>1</v>
      </c>
      <c r="D63" s="7">
        <v>1000000</v>
      </c>
      <c r="E63" s="23">
        <v>1</v>
      </c>
    </row>
    <row r="64" spans="1:5">
      <c r="A64">
        <v>1034043</v>
      </c>
      <c r="B64" s="23">
        <v>1</v>
      </c>
      <c r="D64" s="7">
        <v>1034043</v>
      </c>
      <c r="E64" s="23">
        <v>1</v>
      </c>
    </row>
    <row r="65" spans="1:5">
      <c r="A65">
        <v>1037800</v>
      </c>
      <c r="B65" s="23">
        <v>1</v>
      </c>
      <c r="D65" s="7">
        <v>1037800</v>
      </c>
      <c r="E65" s="23">
        <v>1</v>
      </c>
    </row>
    <row r="66" spans="1:5">
      <c r="A66">
        <v>1048981</v>
      </c>
      <c r="B66" s="23">
        <v>1</v>
      </c>
      <c r="D66" s="7">
        <v>1048981</v>
      </c>
      <c r="E66" s="23">
        <v>1</v>
      </c>
    </row>
    <row r="67" spans="1:5">
      <c r="A67">
        <v>1053737</v>
      </c>
      <c r="B67" s="23">
        <v>1</v>
      </c>
      <c r="D67" s="7">
        <v>1053737</v>
      </c>
      <c r="E67" s="23">
        <v>1</v>
      </c>
    </row>
    <row r="68" spans="1:5">
      <c r="A68">
        <v>1118949</v>
      </c>
      <c r="B68" s="23">
        <v>1</v>
      </c>
      <c r="D68" s="7">
        <v>1118949</v>
      </c>
      <c r="E68" s="23">
        <v>1</v>
      </c>
    </row>
    <row r="69" spans="1:5">
      <c r="A69">
        <v>1200000</v>
      </c>
      <c r="B69" s="23">
        <v>1</v>
      </c>
      <c r="D69" s="7">
        <v>1200000</v>
      </c>
      <c r="E69" s="23">
        <v>1</v>
      </c>
    </row>
    <row r="70" spans="1:5">
      <c r="A70">
        <v>1431519</v>
      </c>
      <c r="B70" s="23">
        <v>1</v>
      </c>
      <c r="D70" s="7">
        <v>1431519</v>
      </c>
      <c r="E70" s="23">
        <v>1</v>
      </c>
    </row>
    <row r="71" spans="1:5">
      <c r="A71">
        <v>1590813</v>
      </c>
      <c r="B71" s="23">
        <v>1</v>
      </c>
      <c r="D71" s="7">
        <v>1590813</v>
      </c>
      <c r="E71" s="23">
        <v>1</v>
      </c>
    </row>
    <row r="72" spans="1:5">
      <c r="A72">
        <v>1708159</v>
      </c>
      <c r="B72" s="23">
        <v>1</v>
      </c>
      <c r="D72" s="7">
        <v>1708159</v>
      </c>
      <c r="E72" s="23">
        <v>1</v>
      </c>
    </row>
    <row r="73" spans="1:5">
      <c r="A73">
        <v>1728924</v>
      </c>
      <c r="B73" s="23">
        <v>1</v>
      </c>
      <c r="D73" s="7">
        <v>1728924</v>
      </c>
      <c r="E73" s="23">
        <v>1</v>
      </c>
    </row>
    <row r="74" spans="1:5">
      <c r="A74">
        <v>1825627</v>
      </c>
      <c r="B74" s="23">
        <v>1</v>
      </c>
      <c r="D74" s="7">
        <v>1825627</v>
      </c>
      <c r="E74" s="23">
        <v>1</v>
      </c>
    </row>
    <row r="75" spans="1:5">
      <c r="A75">
        <v>1847691</v>
      </c>
      <c r="B75" s="23">
        <v>1</v>
      </c>
      <c r="D75" s="7">
        <v>1847691</v>
      </c>
      <c r="E75" s="23">
        <v>1</v>
      </c>
    </row>
    <row r="76" spans="1:5">
      <c r="A76">
        <v>1900000</v>
      </c>
      <c r="B76" s="23">
        <v>1</v>
      </c>
      <c r="D76" s="7">
        <v>1900000</v>
      </c>
      <c r="E76" s="23">
        <v>1</v>
      </c>
    </row>
    <row r="77" spans="1:5">
      <c r="A77">
        <v>1918867</v>
      </c>
      <c r="B77" s="23">
        <v>1</v>
      </c>
      <c r="D77" s="7">
        <v>1918867</v>
      </c>
      <c r="E77" s="23">
        <v>1</v>
      </c>
    </row>
    <row r="78" spans="1:5">
      <c r="A78">
        <v>1988946</v>
      </c>
      <c r="B78" s="23">
        <v>1</v>
      </c>
      <c r="D78" s="7">
        <v>1988946</v>
      </c>
      <c r="E78" s="23">
        <v>1</v>
      </c>
    </row>
    <row r="79" spans="1:5">
      <c r="A79">
        <v>2106350</v>
      </c>
      <c r="B79" s="23">
        <v>1</v>
      </c>
      <c r="D79" s="7">
        <v>2106350</v>
      </c>
      <c r="E79" s="23">
        <v>1</v>
      </c>
    </row>
    <row r="80" spans="1:5">
      <c r="A80">
        <v>2200000</v>
      </c>
      <c r="B80" s="23">
        <v>1</v>
      </c>
      <c r="D80" s="7">
        <v>2200000</v>
      </c>
      <c r="E80" s="23">
        <v>1</v>
      </c>
    </row>
    <row r="81" spans="1:5">
      <c r="A81">
        <v>2216281</v>
      </c>
      <c r="B81" s="23">
        <v>1</v>
      </c>
      <c r="D81" s="7">
        <v>2216281</v>
      </c>
      <c r="E81" s="23">
        <v>1</v>
      </c>
    </row>
    <row r="82" spans="1:5">
      <c r="A82">
        <v>2238704</v>
      </c>
      <c r="B82" s="23">
        <v>1</v>
      </c>
      <c r="D82" s="7">
        <v>2238704</v>
      </c>
      <c r="E82" s="23">
        <v>1</v>
      </c>
    </row>
    <row r="83" spans="1:5">
      <c r="A83">
        <v>2400000</v>
      </c>
      <c r="B83" s="23">
        <v>1</v>
      </c>
      <c r="D83" s="7">
        <v>2400000</v>
      </c>
      <c r="E83" s="23">
        <v>1</v>
      </c>
    </row>
    <row r="84" spans="1:5">
      <c r="A84">
        <v>2414940</v>
      </c>
      <c r="B84" s="23">
        <v>1</v>
      </c>
      <c r="D84" s="7">
        <v>2414940</v>
      </c>
      <c r="E84" s="23">
        <v>1</v>
      </c>
    </row>
    <row r="85" spans="1:5">
      <c r="A85">
        <v>2699575</v>
      </c>
      <c r="B85" s="23">
        <v>1</v>
      </c>
      <c r="D85" s="7">
        <v>2699575</v>
      </c>
      <c r="E85" s="23">
        <v>1</v>
      </c>
    </row>
    <row r="86" spans="1:5">
      <c r="A86">
        <v>2790105</v>
      </c>
      <c r="B86" s="23">
        <v>1</v>
      </c>
      <c r="D86" s="7">
        <v>2790105</v>
      </c>
      <c r="E86" s="23">
        <v>1</v>
      </c>
    </row>
    <row r="87" spans="1:5">
      <c r="A87">
        <v>3000000</v>
      </c>
      <c r="B87" s="23">
        <v>4</v>
      </c>
      <c r="D87" s="7">
        <v>3000000</v>
      </c>
      <c r="E87" s="23">
        <v>4</v>
      </c>
    </row>
    <row r="88" spans="1:5">
      <c r="A88">
        <v>3011477</v>
      </c>
      <c r="B88" s="23">
        <v>1</v>
      </c>
      <c r="D88" s="7">
        <v>3011477</v>
      </c>
      <c r="E88" s="23">
        <v>1</v>
      </c>
    </row>
    <row r="89" spans="1:5">
      <c r="A89">
        <v>3275240</v>
      </c>
      <c r="B89" s="23">
        <v>1</v>
      </c>
      <c r="D89" s="7">
        <v>3275240</v>
      </c>
      <c r="E89" s="23">
        <v>1</v>
      </c>
    </row>
    <row r="90" spans="1:5">
      <c r="A90">
        <v>3320159</v>
      </c>
      <c r="B90" s="23">
        <v>1</v>
      </c>
      <c r="D90" s="7">
        <v>3320159</v>
      </c>
      <c r="E90" s="23">
        <v>1</v>
      </c>
    </row>
    <row r="91" spans="1:5">
      <c r="A91">
        <v>3328604</v>
      </c>
      <c r="B91" s="23">
        <v>1</v>
      </c>
      <c r="D91" s="7">
        <v>3328604</v>
      </c>
      <c r="E91" s="23">
        <v>1</v>
      </c>
    </row>
    <row r="92" spans="1:5">
      <c r="A92">
        <v>3400000</v>
      </c>
      <c r="B92" s="23">
        <v>1</v>
      </c>
      <c r="D92" s="7">
        <v>3400000</v>
      </c>
      <c r="E92" s="23">
        <v>1</v>
      </c>
    </row>
    <row r="93" spans="1:5">
      <c r="A93">
        <v>3542312</v>
      </c>
      <c r="B93" s="23">
        <v>1</v>
      </c>
      <c r="D93" s="7">
        <v>3542312</v>
      </c>
      <c r="E93" s="23">
        <v>1</v>
      </c>
    </row>
    <row r="94" spans="1:5">
      <c r="A94">
        <v>3633536</v>
      </c>
      <c r="B94" s="23">
        <v>1</v>
      </c>
      <c r="D94" s="7">
        <v>3633536</v>
      </c>
      <c r="E94" s="23">
        <v>1</v>
      </c>
    </row>
    <row r="95" spans="1:5">
      <c r="A95">
        <v>3900000</v>
      </c>
      <c r="B95" s="23">
        <v>1</v>
      </c>
      <c r="D95" s="7">
        <v>3900000</v>
      </c>
      <c r="E95" s="23">
        <v>1</v>
      </c>
    </row>
    <row r="96" spans="1:5">
      <c r="A96">
        <v>3959316</v>
      </c>
      <c r="B96" s="23">
        <v>1</v>
      </c>
      <c r="D96" s="7">
        <v>3959316</v>
      </c>
      <c r="E96" s="23">
        <v>1</v>
      </c>
    </row>
    <row r="97" spans="1:5">
      <c r="A97">
        <v>4255210</v>
      </c>
      <c r="B97" s="23">
        <v>1</v>
      </c>
      <c r="D97" s="7">
        <v>4255210</v>
      </c>
      <c r="E97" s="23">
        <v>1</v>
      </c>
    </row>
    <row r="98" spans="1:5">
      <c r="A98">
        <v>4300000</v>
      </c>
      <c r="B98" s="23">
        <v>1</v>
      </c>
      <c r="D98" s="7">
        <v>4300000</v>
      </c>
      <c r="E98" s="23">
        <v>1</v>
      </c>
    </row>
    <row r="99" spans="1:5">
      <c r="A99">
        <v>4400000</v>
      </c>
      <c r="B99" s="23">
        <v>1</v>
      </c>
      <c r="D99" s="7">
        <v>4400000</v>
      </c>
      <c r="E99" s="23">
        <v>1</v>
      </c>
    </row>
    <row r="100" spans="1:5">
      <c r="A100">
        <v>4425143</v>
      </c>
      <c r="B100" s="23">
        <v>1</v>
      </c>
      <c r="D100" s="7">
        <v>4425143</v>
      </c>
      <c r="E100" s="23">
        <v>1</v>
      </c>
    </row>
    <row r="101" spans="1:5">
      <c r="A101">
        <v>4879635</v>
      </c>
      <c r="B101" s="23">
        <v>1</v>
      </c>
      <c r="D101" s="7">
        <v>4879635</v>
      </c>
      <c r="E101" s="23">
        <v>1</v>
      </c>
    </row>
    <row r="102" spans="1:5">
      <c r="A102">
        <v>4998335</v>
      </c>
      <c r="B102" s="23">
        <v>1</v>
      </c>
      <c r="D102" s="7">
        <v>4998335</v>
      </c>
      <c r="E102" s="23">
        <v>1</v>
      </c>
    </row>
    <row r="103" spans="1:5">
      <c r="A103">
        <v>5000000</v>
      </c>
      <c r="B103" s="23">
        <v>2</v>
      </c>
      <c r="D103" s="7">
        <v>5000000</v>
      </c>
      <c r="E103" s="23">
        <v>2</v>
      </c>
    </row>
    <row r="104" spans="1:5">
      <c r="A104">
        <v>5039556</v>
      </c>
      <c r="B104" s="23">
        <v>1</v>
      </c>
      <c r="D104" s="7">
        <v>5039556</v>
      </c>
      <c r="E104" s="23">
        <v>1</v>
      </c>
    </row>
    <row r="105" spans="1:5">
      <c r="A105">
        <v>5205707</v>
      </c>
      <c r="B105" s="23">
        <v>1</v>
      </c>
      <c r="D105" s="7">
        <v>5205707</v>
      </c>
      <c r="E105" s="23">
        <v>1</v>
      </c>
    </row>
    <row r="106" spans="1:5">
      <c r="A106">
        <v>5423688</v>
      </c>
      <c r="B106" s="23">
        <v>1</v>
      </c>
      <c r="D106" s="7">
        <v>5423688</v>
      </c>
      <c r="E106" s="23">
        <v>1</v>
      </c>
    </row>
    <row r="107" spans="1:5">
      <c r="A107">
        <v>5597752</v>
      </c>
      <c r="B107" s="23">
        <v>1</v>
      </c>
      <c r="D107" s="7">
        <v>5597752</v>
      </c>
      <c r="E107" s="23">
        <v>1</v>
      </c>
    </row>
    <row r="108" spans="1:5">
      <c r="A108">
        <v>5723700</v>
      </c>
      <c r="B108" s="23">
        <v>1</v>
      </c>
      <c r="D108" s="7">
        <v>5723700</v>
      </c>
      <c r="E108" s="23">
        <v>1</v>
      </c>
    </row>
    <row r="109" spans="1:5">
      <c r="A109">
        <v>5796446</v>
      </c>
      <c r="B109" s="23">
        <v>1</v>
      </c>
      <c r="D109" s="7">
        <v>5796446</v>
      </c>
      <c r="E109" s="23">
        <v>1</v>
      </c>
    </row>
    <row r="110" spans="1:5">
      <c r="A110">
        <v>6169984</v>
      </c>
      <c r="B110" s="23">
        <v>1</v>
      </c>
      <c r="D110" s="7">
        <v>6169984</v>
      </c>
      <c r="E110" s="23">
        <v>1</v>
      </c>
    </row>
    <row r="111" spans="1:5">
      <c r="A111">
        <v>6264751</v>
      </c>
      <c r="B111" s="23">
        <v>1</v>
      </c>
      <c r="D111" s="7">
        <v>6264751</v>
      </c>
      <c r="E111" s="23">
        <v>1</v>
      </c>
    </row>
    <row r="112" spans="1:5">
      <c r="A112">
        <v>6579944</v>
      </c>
      <c r="B112" s="23">
        <v>1</v>
      </c>
      <c r="D112" s="7">
        <v>6579944</v>
      </c>
      <c r="E112" s="23">
        <v>1</v>
      </c>
    </row>
    <row r="113" spans="1:5">
      <c r="A113">
        <v>6600000</v>
      </c>
      <c r="B113" s="23">
        <v>1</v>
      </c>
      <c r="D113" s="7">
        <v>6600000</v>
      </c>
      <c r="E113" s="23">
        <v>1</v>
      </c>
    </row>
    <row r="114" spans="1:5">
      <c r="A114">
        <v>6969431</v>
      </c>
      <c r="B114" s="23">
        <v>1</v>
      </c>
      <c r="D114" s="7">
        <v>6969431</v>
      </c>
      <c r="E114" s="23">
        <v>1</v>
      </c>
    </row>
    <row r="115" spans="1:5">
      <c r="A115">
        <v>7252496</v>
      </c>
      <c r="B115" s="23">
        <v>1</v>
      </c>
      <c r="D115" s="7">
        <v>7252496</v>
      </c>
      <c r="E115" s="23">
        <v>1</v>
      </c>
    </row>
    <row r="116" spans="1:5">
      <c r="A116">
        <v>7300000</v>
      </c>
      <c r="B116" s="23">
        <v>1</v>
      </c>
      <c r="D116" s="7">
        <v>7300000</v>
      </c>
      <c r="E116" s="23">
        <v>1</v>
      </c>
    </row>
    <row r="117" spans="1:5">
      <c r="A117">
        <v>7306094</v>
      </c>
      <c r="B117" s="23">
        <v>1</v>
      </c>
      <c r="D117" s="7">
        <v>7306094</v>
      </c>
      <c r="E117" s="23">
        <v>1</v>
      </c>
    </row>
    <row r="118" spans="1:5">
      <c r="A118">
        <v>7355950</v>
      </c>
      <c r="B118" s="23">
        <v>1</v>
      </c>
      <c r="D118" s="7">
        <v>7355950</v>
      </c>
      <c r="E118" s="23">
        <v>1</v>
      </c>
    </row>
    <row r="119" spans="1:5">
      <c r="A119">
        <v>7526784</v>
      </c>
      <c r="B119" s="23">
        <v>1</v>
      </c>
      <c r="D119" s="7">
        <v>7526784</v>
      </c>
      <c r="E119" s="23">
        <v>1</v>
      </c>
    </row>
    <row r="120" spans="1:5">
      <c r="A120">
        <v>7744912</v>
      </c>
      <c r="B120" s="23">
        <v>1</v>
      </c>
      <c r="D120" s="7">
        <v>7744912</v>
      </c>
      <c r="E120" s="23">
        <v>1</v>
      </c>
    </row>
    <row r="121" spans="1:5">
      <c r="A121">
        <v>7900000</v>
      </c>
      <c r="B121" s="23">
        <v>1</v>
      </c>
      <c r="D121" s="7">
        <v>7900000</v>
      </c>
      <c r="E121" s="23">
        <v>1</v>
      </c>
    </row>
    <row r="122" spans="1:5">
      <c r="A122">
        <v>8000000</v>
      </c>
      <c r="B122" s="23">
        <v>1</v>
      </c>
      <c r="D122" s="7">
        <v>8000000</v>
      </c>
      <c r="E122" s="23">
        <v>1</v>
      </c>
    </row>
    <row r="123" spans="1:5">
      <c r="A123">
        <v>8397685</v>
      </c>
      <c r="B123" s="23">
        <v>1</v>
      </c>
      <c r="D123" s="7">
        <v>8397685</v>
      </c>
      <c r="E123" s="23">
        <v>1</v>
      </c>
    </row>
    <row r="124" spans="1:5">
      <c r="A124">
        <v>8913806</v>
      </c>
      <c r="B124" s="23">
        <v>1</v>
      </c>
      <c r="D124" s="7">
        <v>8913806</v>
      </c>
      <c r="E124" s="23">
        <v>1</v>
      </c>
    </row>
    <row r="125" spans="1:5">
      <c r="A125">
        <v>9167868</v>
      </c>
      <c r="B125" s="23">
        <v>1</v>
      </c>
      <c r="D125" s="7">
        <v>9167868</v>
      </c>
      <c r="E125" s="23">
        <v>1</v>
      </c>
    </row>
    <row r="126" spans="1:5">
      <c r="A126">
        <v>10000000</v>
      </c>
      <c r="B126" s="23">
        <v>1</v>
      </c>
      <c r="D126" s="7">
        <v>10000000</v>
      </c>
      <c r="E126" s="23">
        <v>1</v>
      </c>
    </row>
    <row r="127" spans="1:5">
      <c r="A127">
        <v>10002322</v>
      </c>
      <c r="B127" s="23">
        <v>1</v>
      </c>
      <c r="D127" s="7">
        <v>10002322</v>
      </c>
      <c r="E127" s="23">
        <v>1</v>
      </c>
    </row>
    <row r="128" spans="1:5">
      <c r="A128">
        <v>10567458</v>
      </c>
      <c r="B128" s="23">
        <v>1</v>
      </c>
      <c r="D128" s="7">
        <v>10567458</v>
      </c>
      <c r="E128" s="23">
        <v>1</v>
      </c>
    </row>
    <row r="129" spans="1:5">
      <c r="A129">
        <v>10692548</v>
      </c>
      <c r="B129" s="23">
        <v>1</v>
      </c>
      <c r="D129" s="7">
        <v>10692548</v>
      </c>
      <c r="E129" s="23">
        <v>1</v>
      </c>
    </row>
    <row r="130" spans="1:5">
      <c r="A130">
        <v>10823905</v>
      </c>
      <c r="B130" s="23">
        <v>1</v>
      </c>
      <c r="D130" s="7">
        <v>10823905</v>
      </c>
      <c r="E130" s="23">
        <v>1</v>
      </c>
    </row>
    <row r="131" spans="1:5">
      <c r="A131">
        <v>10838508</v>
      </c>
      <c r="B131" s="23">
        <v>1</v>
      </c>
      <c r="D131" s="7">
        <v>10838508</v>
      </c>
      <c r="E131" s="23">
        <v>1</v>
      </c>
    </row>
    <row r="132" spans="1:5">
      <c r="A132">
        <v>11000000</v>
      </c>
      <c r="B132" s="23">
        <v>1</v>
      </c>
      <c r="D132" s="7">
        <v>11000000</v>
      </c>
      <c r="E132" s="23">
        <v>1</v>
      </c>
    </row>
    <row r="133" spans="1:5">
      <c r="A133">
        <v>11310918</v>
      </c>
      <c r="B133" s="23">
        <v>1</v>
      </c>
      <c r="D133" s="7">
        <v>11310918</v>
      </c>
      <c r="E133" s="23">
        <v>1</v>
      </c>
    </row>
    <row r="134" spans="1:5">
      <c r="A134">
        <v>11393633</v>
      </c>
      <c r="B134" s="23">
        <v>1</v>
      </c>
      <c r="D134" s="7">
        <v>11393633</v>
      </c>
      <c r="E134" s="23">
        <v>1</v>
      </c>
    </row>
    <row r="135" spans="1:5">
      <c r="A135">
        <v>11398457</v>
      </c>
      <c r="B135" s="23">
        <v>1</v>
      </c>
      <c r="D135" s="7">
        <v>11398457</v>
      </c>
      <c r="E135" s="23">
        <v>1</v>
      </c>
    </row>
    <row r="136" spans="1:5">
      <c r="A136">
        <v>11707700</v>
      </c>
      <c r="B136" s="23">
        <v>1</v>
      </c>
      <c r="D136" s="7">
        <v>11707700</v>
      </c>
      <c r="E136" s="23">
        <v>1</v>
      </c>
    </row>
    <row r="137" spans="1:5">
      <c r="A137">
        <v>11907086</v>
      </c>
      <c r="B137" s="23">
        <v>1</v>
      </c>
      <c r="D137" s="7">
        <v>11907086</v>
      </c>
      <c r="E137" s="23">
        <v>1</v>
      </c>
    </row>
    <row r="138" spans="1:5">
      <c r="A138">
        <v>12200000</v>
      </c>
      <c r="B138" s="23">
        <v>1</v>
      </c>
      <c r="D138" s="7">
        <v>12200000</v>
      </c>
      <c r="E138" s="23">
        <v>1</v>
      </c>
    </row>
    <row r="139" spans="1:5">
      <c r="A139">
        <v>12337925</v>
      </c>
      <c r="B139" s="23">
        <v>1</v>
      </c>
      <c r="D139" s="7">
        <v>12337925</v>
      </c>
      <c r="E139" s="23">
        <v>1</v>
      </c>
    </row>
    <row r="140" spans="1:5">
      <c r="A140">
        <v>14414709</v>
      </c>
      <c r="B140" s="23">
        <v>1</v>
      </c>
      <c r="D140" s="7">
        <v>14414709</v>
      </c>
      <c r="E140" s="23">
        <v>1</v>
      </c>
    </row>
    <row r="141" spans="1:5">
      <c r="A141">
        <v>14492622</v>
      </c>
      <c r="B141" s="23">
        <v>1</v>
      </c>
      <c r="D141" s="7">
        <v>14492622</v>
      </c>
      <c r="E141" s="23">
        <v>1</v>
      </c>
    </row>
    <row r="142" spans="1:5">
      <c r="A142">
        <v>15000000</v>
      </c>
      <c r="B142" s="23">
        <v>1</v>
      </c>
      <c r="D142" s="7">
        <v>15000000</v>
      </c>
      <c r="E142" s="23">
        <v>1</v>
      </c>
    </row>
    <row r="143" spans="1:5">
      <c r="A143">
        <v>16600000</v>
      </c>
      <c r="B143" s="23">
        <v>1</v>
      </c>
      <c r="D143" s="7">
        <v>16600000</v>
      </c>
      <c r="E143" s="23">
        <v>1</v>
      </c>
    </row>
    <row r="144" spans="1:5">
      <c r="A144">
        <v>17400000</v>
      </c>
      <c r="B144" s="23">
        <v>1</v>
      </c>
      <c r="D144" s="7">
        <v>17400000</v>
      </c>
      <c r="E144" s="23">
        <v>1</v>
      </c>
    </row>
    <row r="145" spans="1:5">
      <c r="A145">
        <v>17787986</v>
      </c>
      <c r="B145" s="23">
        <v>1</v>
      </c>
      <c r="D145" s="7">
        <v>17787986</v>
      </c>
      <c r="E145" s="23">
        <v>1</v>
      </c>
    </row>
    <row r="146" spans="1:5">
      <c r="A146">
        <v>17966804</v>
      </c>
      <c r="B146" s="23">
        <v>1</v>
      </c>
      <c r="D146" s="7">
        <v>17966804</v>
      </c>
      <c r="E146" s="23">
        <v>1</v>
      </c>
    </row>
    <row r="147" spans="1:5">
      <c r="A147">
        <v>19919780</v>
      </c>
      <c r="B147" s="23">
        <v>1</v>
      </c>
      <c r="D147" s="7">
        <v>19919780</v>
      </c>
      <c r="E147" s="23">
        <v>1</v>
      </c>
    </row>
    <row r="148" spans="1:5">
      <c r="A148">
        <v>20368901</v>
      </c>
      <c r="B148" s="23">
        <v>1</v>
      </c>
      <c r="D148" s="7">
        <v>20368901</v>
      </c>
      <c r="E148" s="23">
        <v>1</v>
      </c>
    </row>
    <row r="149" spans="1:5">
      <c r="A149">
        <v>20369898</v>
      </c>
      <c r="B149" s="23">
        <v>1</v>
      </c>
      <c r="D149" s="7">
        <v>20369898</v>
      </c>
      <c r="E149" s="23">
        <v>1</v>
      </c>
    </row>
    <row r="150" spans="1:5">
      <c r="A150">
        <v>21761290</v>
      </c>
      <c r="B150" s="23">
        <v>1</v>
      </c>
      <c r="D150" s="7">
        <v>21761290</v>
      </c>
      <c r="E150" s="23">
        <v>1</v>
      </c>
    </row>
    <row r="151" spans="1:5">
      <c r="A151">
        <v>21900000</v>
      </c>
      <c r="B151" s="23">
        <v>1</v>
      </c>
      <c r="D151" s="7">
        <v>21900000</v>
      </c>
      <c r="E151" s="23">
        <v>1</v>
      </c>
    </row>
    <row r="152" spans="1:5">
      <c r="A152">
        <v>21904139</v>
      </c>
      <c r="B152" s="23">
        <v>1</v>
      </c>
      <c r="D152" s="7">
        <v>21904139</v>
      </c>
      <c r="E152" s="23">
        <v>1</v>
      </c>
    </row>
    <row r="153" spans="1:5">
      <c r="A153">
        <v>22048519</v>
      </c>
      <c r="B153" s="23">
        <v>1</v>
      </c>
      <c r="D153" s="7">
        <v>22048519</v>
      </c>
      <c r="E153" s="23">
        <v>1</v>
      </c>
    </row>
    <row r="154" spans="1:5">
      <c r="A154">
        <v>22135216</v>
      </c>
      <c r="B154" s="23">
        <v>1</v>
      </c>
      <c r="D154" s="7">
        <v>22135216</v>
      </c>
      <c r="E154" s="23">
        <v>1</v>
      </c>
    </row>
    <row r="155" spans="1:5">
      <c r="A155">
        <v>22272682</v>
      </c>
      <c r="B155" s="23">
        <v>1</v>
      </c>
      <c r="D155" s="7">
        <v>22272682</v>
      </c>
      <c r="E155" s="23">
        <v>1</v>
      </c>
    </row>
    <row r="156" spans="1:5">
      <c r="A156">
        <v>22807586</v>
      </c>
      <c r="B156" s="23">
        <v>1</v>
      </c>
      <c r="D156" s="7">
        <v>22807586</v>
      </c>
      <c r="E156" s="23">
        <v>1</v>
      </c>
    </row>
    <row r="157" spans="1:5">
      <c r="A157">
        <v>23000000</v>
      </c>
      <c r="B157" s="23">
        <v>2</v>
      </c>
      <c r="D157" s="7">
        <v>23000000</v>
      </c>
      <c r="E157" s="23">
        <v>2</v>
      </c>
    </row>
    <row r="158" spans="1:5">
      <c r="A158">
        <v>23215711</v>
      </c>
      <c r="B158" s="23">
        <v>1</v>
      </c>
      <c r="D158" s="7">
        <v>23215711</v>
      </c>
      <c r="E158" s="23">
        <v>1</v>
      </c>
    </row>
    <row r="159" spans="1:5">
      <c r="A159">
        <v>25312602</v>
      </c>
      <c r="B159" s="23">
        <v>1</v>
      </c>
      <c r="D159" s="7">
        <v>25312602</v>
      </c>
      <c r="E159" s="23">
        <v>1</v>
      </c>
    </row>
    <row r="160" spans="1:5">
      <c r="A160">
        <v>25321415</v>
      </c>
      <c r="B160" s="23">
        <v>1</v>
      </c>
      <c r="D160" s="7">
        <v>25321415</v>
      </c>
      <c r="E160" s="23">
        <v>1</v>
      </c>
    </row>
    <row r="161" spans="1:5">
      <c r="A161">
        <v>25735949</v>
      </c>
      <c r="B161" s="23">
        <v>1</v>
      </c>
      <c r="D161" s="7">
        <v>25735949</v>
      </c>
      <c r="E161" s="23">
        <v>1</v>
      </c>
    </row>
    <row r="162" spans="1:5">
      <c r="A162">
        <v>26000000</v>
      </c>
      <c r="B162" s="23">
        <v>1</v>
      </c>
      <c r="D162" s="7">
        <v>26000000</v>
      </c>
      <c r="E162" s="23">
        <v>1</v>
      </c>
    </row>
    <row r="163" spans="1:5">
      <c r="A163">
        <v>26631717</v>
      </c>
      <c r="B163" s="23">
        <v>1</v>
      </c>
      <c r="D163" s="7">
        <v>26631717</v>
      </c>
      <c r="E163" s="23">
        <v>1</v>
      </c>
    </row>
    <row r="164" spans="1:5">
      <c r="A164">
        <v>28242081</v>
      </c>
      <c r="B164" s="23">
        <v>1</v>
      </c>
      <c r="D164" s="7">
        <v>28242081</v>
      </c>
      <c r="E164" s="23">
        <v>1</v>
      </c>
    </row>
    <row r="165" spans="1:5">
      <c r="A165">
        <v>29427121</v>
      </c>
      <c r="B165" s="23">
        <v>1</v>
      </c>
      <c r="D165" s="7">
        <v>29427121</v>
      </c>
      <c r="E165" s="23">
        <v>1</v>
      </c>
    </row>
    <row r="166" spans="1:5">
      <c r="A166">
        <v>30000000</v>
      </c>
      <c r="B166" s="23">
        <v>1</v>
      </c>
      <c r="D166" s="7">
        <v>30000000</v>
      </c>
      <c r="E166" s="23">
        <v>1</v>
      </c>
    </row>
    <row r="167" spans="1:5">
      <c r="A167">
        <v>30484482</v>
      </c>
      <c r="B167" s="23">
        <v>1</v>
      </c>
      <c r="D167" s="7">
        <v>30484482</v>
      </c>
      <c r="E167" s="23">
        <v>1</v>
      </c>
    </row>
    <row r="168" spans="1:5">
      <c r="A168">
        <v>30789767</v>
      </c>
      <c r="B168" s="23">
        <v>1</v>
      </c>
      <c r="D168" s="7">
        <v>30789767</v>
      </c>
      <c r="E168" s="23">
        <v>1</v>
      </c>
    </row>
    <row r="169" spans="1:5">
      <c r="A169">
        <v>30800000</v>
      </c>
      <c r="B169" s="23">
        <v>1</v>
      </c>
      <c r="D169" s="7">
        <v>30800000</v>
      </c>
      <c r="E169" s="23">
        <v>1</v>
      </c>
    </row>
    <row r="170" spans="1:5">
      <c r="A170">
        <v>31160650</v>
      </c>
      <c r="B170" s="23">
        <v>1</v>
      </c>
      <c r="D170" s="7">
        <v>31160650</v>
      </c>
      <c r="E170" s="23">
        <v>1</v>
      </c>
    </row>
    <row r="171" spans="1:5">
      <c r="A171">
        <v>32000000</v>
      </c>
      <c r="B171" s="23">
        <v>1</v>
      </c>
      <c r="D171" s="7">
        <v>32000000</v>
      </c>
      <c r="E171" s="23">
        <v>1</v>
      </c>
    </row>
    <row r="172" spans="1:5">
      <c r="A172">
        <v>32234073</v>
      </c>
      <c r="B172" s="23">
        <v>1</v>
      </c>
      <c r="D172" s="7">
        <v>32234073</v>
      </c>
      <c r="E172" s="23">
        <v>1</v>
      </c>
    </row>
    <row r="173" spans="1:5">
      <c r="A173">
        <v>33000000</v>
      </c>
      <c r="B173" s="23">
        <v>2</v>
      </c>
      <c r="D173" s="7">
        <v>33000000</v>
      </c>
      <c r="E173" s="23">
        <v>2</v>
      </c>
    </row>
    <row r="174" spans="1:5">
      <c r="A174">
        <v>33503994</v>
      </c>
      <c r="B174" s="23">
        <v>1</v>
      </c>
      <c r="D174" s="7">
        <v>33503994</v>
      </c>
      <c r="E174" s="23">
        <v>1</v>
      </c>
    </row>
    <row r="175" spans="1:5">
      <c r="A175">
        <v>34000000</v>
      </c>
      <c r="B175" s="23">
        <v>1</v>
      </c>
      <c r="D175" s="7">
        <v>34000000</v>
      </c>
      <c r="E175" s="23">
        <v>1</v>
      </c>
    </row>
    <row r="176" spans="1:5">
      <c r="A176">
        <v>34481773</v>
      </c>
      <c r="B176" s="23">
        <v>1</v>
      </c>
      <c r="D176" s="7">
        <v>34481773</v>
      </c>
      <c r="E176" s="23">
        <v>1</v>
      </c>
    </row>
    <row r="177" spans="1:5">
      <c r="A177">
        <v>34584910</v>
      </c>
      <c r="B177" s="23">
        <v>1</v>
      </c>
      <c r="D177" s="7">
        <v>34584910</v>
      </c>
      <c r="E177" s="23">
        <v>1</v>
      </c>
    </row>
    <row r="178" spans="1:5">
      <c r="A178">
        <v>35000000</v>
      </c>
      <c r="B178" s="23">
        <v>1</v>
      </c>
      <c r="D178" s="7">
        <v>35000000</v>
      </c>
      <c r="E178" s="23">
        <v>1</v>
      </c>
    </row>
    <row r="179" spans="1:5">
      <c r="A179">
        <v>35018796</v>
      </c>
      <c r="B179" s="23">
        <v>1</v>
      </c>
      <c r="D179" s="7">
        <v>35018796</v>
      </c>
      <c r="E179" s="23">
        <v>1</v>
      </c>
    </row>
    <row r="180" spans="1:5">
      <c r="A180">
        <v>36000000</v>
      </c>
      <c r="B180" s="23">
        <v>2</v>
      </c>
      <c r="D180" s="7">
        <v>36000000</v>
      </c>
      <c r="E180" s="23">
        <v>2</v>
      </c>
    </row>
    <row r="181" spans="1:5">
      <c r="A181">
        <v>36247665</v>
      </c>
      <c r="B181" s="23">
        <v>1</v>
      </c>
      <c r="D181" s="7">
        <v>36247665</v>
      </c>
      <c r="E181" s="23">
        <v>1</v>
      </c>
    </row>
    <row r="182" spans="1:5">
      <c r="A182">
        <v>37618356</v>
      </c>
      <c r="B182" s="23">
        <v>1</v>
      </c>
      <c r="D182" s="7">
        <v>37618356</v>
      </c>
      <c r="E182" s="23">
        <v>1</v>
      </c>
    </row>
    <row r="183" spans="1:5">
      <c r="A183">
        <v>37969176</v>
      </c>
      <c r="B183" s="23">
        <v>1</v>
      </c>
      <c r="D183" s="7">
        <v>37969176</v>
      </c>
      <c r="E183" s="23">
        <v>1</v>
      </c>
    </row>
    <row r="184" spans="1:5">
      <c r="A184">
        <v>38754958</v>
      </c>
      <c r="B184" s="23">
        <v>1</v>
      </c>
      <c r="D184" s="7">
        <v>38754958</v>
      </c>
      <c r="E184" s="23">
        <v>1</v>
      </c>
    </row>
    <row r="185" spans="1:5">
      <c r="A185">
        <v>39000000</v>
      </c>
      <c r="B185" s="23">
        <v>2</v>
      </c>
      <c r="D185" s="7">
        <v>39000000</v>
      </c>
      <c r="E185" s="23">
        <v>2</v>
      </c>
    </row>
    <row r="186" spans="1:5">
      <c r="A186">
        <v>39242581</v>
      </c>
      <c r="B186" s="23">
        <v>1</v>
      </c>
      <c r="D186" s="7">
        <v>39242581</v>
      </c>
      <c r="E186" s="23">
        <v>1</v>
      </c>
    </row>
    <row r="187" spans="1:5">
      <c r="A187">
        <v>40300000</v>
      </c>
      <c r="B187" s="23">
        <v>1</v>
      </c>
      <c r="D187" s="7">
        <v>40300000</v>
      </c>
      <c r="E187" s="23">
        <v>1</v>
      </c>
    </row>
    <row r="188" spans="1:5">
      <c r="A188">
        <v>40847483</v>
      </c>
      <c r="B188" s="23">
        <v>1</v>
      </c>
      <c r="D188" s="7">
        <v>40847483</v>
      </c>
      <c r="E188" s="23">
        <v>1</v>
      </c>
    </row>
    <row r="189" spans="1:5">
      <c r="A189">
        <v>41201872</v>
      </c>
      <c r="B189" s="23">
        <v>1</v>
      </c>
      <c r="D189" s="7">
        <v>41201872</v>
      </c>
      <c r="E189" s="23">
        <v>1</v>
      </c>
    </row>
    <row r="190" spans="1:5">
      <c r="A190">
        <v>42000000</v>
      </c>
      <c r="B190" s="23">
        <v>1</v>
      </c>
      <c r="D190" s="7">
        <v>42000000</v>
      </c>
      <c r="E190" s="23">
        <v>1</v>
      </c>
    </row>
    <row r="191" spans="1:5">
      <c r="A191">
        <v>42905161</v>
      </c>
      <c r="B191" s="23">
        <v>1</v>
      </c>
      <c r="D191" s="7">
        <v>42905161</v>
      </c>
      <c r="E191" s="23">
        <v>1</v>
      </c>
    </row>
    <row r="192" spans="1:5">
      <c r="A192">
        <v>43000000</v>
      </c>
      <c r="B192" s="23">
        <v>2</v>
      </c>
      <c r="D192" s="7">
        <v>43000000</v>
      </c>
      <c r="E192" s="23">
        <v>2</v>
      </c>
    </row>
    <row r="193" spans="1:5">
      <c r="A193">
        <v>43030607</v>
      </c>
      <c r="B193" s="23">
        <v>1</v>
      </c>
      <c r="D193" s="7">
        <v>43030607</v>
      </c>
      <c r="E193" s="23">
        <v>1</v>
      </c>
    </row>
    <row r="194" spans="1:5">
      <c r="A194">
        <v>44708508</v>
      </c>
      <c r="B194" s="23">
        <v>1</v>
      </c>
      <c r="D194" s="7">
        <v>44708508</v>
      </c>
      <c r="E194" s="23">
        <v>1</v>
      </c>
    </row>
    <row r="195" spans="1:5">
      <c r="A195">
        <v>45000000</v>
      </c>
      <c r="B195" s="23">
        <v>1</v>
      </c>
      <c r="D195" s="7">
        <v>45000000</v>
      </c>
      <c r="E195" s="23">
        <v>1</v>
      </c>
    </row>
    <row r="196" spans="1:5">
      <c r="A196">
        <v>46407587</v>
      </c>
      <c r="B196" s="23">
        <v>1</v>
      </c>
      <c r="D196" s="7">
        <v>46407587</v>
      </c>
      <c r="E196" s="23">
        <v>1</v>
      </c>
    </row>
    <row r="197" spans="1:5">
      <c r="A197">
        <v>47409865</v>
      </c>
      <c r="B197" s="23">
        <v>1</v>
      </c>
      <c r="D197" s="7">
        <v>47409865</v>
      </c>
      <c r="E197" s="23">
        <v>1</v>
      </c>
    </row>
    <row r="198" spans="1:5">
      <c r="A198">
        <v>48037575</v>
      </c>
      <c r="B198" s="23">
        <v>1</v>
      </c>
      <c r="D198" s="7">
        <v>48037575</v>
      </c>
      <c r="E198" s="23">
        <v>1</v>
      </c>
    </row>
    <row r="199" spans="1:5">
      <c r="A199">
        <v>48809761</v>
      </c>
      <c r="B199" s="23">
        <v>1</v>
      </c>
      <c r="D199" s="7">
        <v>48809761</v>
      </c>
      <c r="E199" s="23">
        <v>1</v>
      </c>
    </row>
    <row r="200" spans="1:5">
      <c r="A200">
        <v>50000000</v>
      </c>
      <c r="B200" s="23">
        <v>1</v>
      </c>
      <c r="D200" s="7">
        <v>50000000</v>
      </c>
      <c r="E200" s="23">
        <v>1</v>
      </c>
    </row>
    <row r="201" spans="1:5">
      <c r="A201">
        <v>51443146</v>
      </c>
      <c r="B201" s="23">
        <v>1</v>
      </c>
      <c r="D201" s="7">
        <v>51443146</v>
      </c>
      <c r="E201" s="23">
        <v>1</v>
      </c>
    </row>
    <row r="202" spans="1:5">
      <c r="A202">
        <v>51647460</v>
      </c>
      <c r="B202" s="23">
        <v>1</v>
      </c>
      <c r="D202" s="7">
        <v>51647460</v>
      </c>
      <c r="E202" s="23">
        <v>1</v>
      </c>
    </row>
    <row r="203" spans="1:5">
      <c r="A203">
        <v>51826638</v>
      </c>
      <c r="B203" s="23">
        <v>2</v>
      </c>
      <c r="D203" s="7">
        <v>51826638</v>
      </c>
      <c r="E203" s="23">
        <v>2</v>
      </c>
    </row>
    <row r="204" spans="1:5">
      <c r="A204">
        <v>51999785</v>
      </c>
      <c r="B204" s="23">
        <v>1</v>
      </c>
      <c r="D204" s="7">
        <v>51999785</v>
      </c>
      <c r="E204" s="23">
        <v>1</v>
      </c>
    </row>
    <row r="205" spans="1:5">
      <c r="A205">
        <v>52343267</v>
      </c>
      <c r="B205" s="23">
        <v>1</v>
      </c>
      <c r="D205" s="7">
        <v>52343267</v>
      </c>
      <c r="E205" s="23">
        <v>1</v>
      </c>
    </row>
    <row r="206" spans="1:5">
      <c r="A206">
        <v>55000000</v>
      </c>
      <c r="B206" s="23">
        <v>1</v>
      </c>
      <c r="D206" s="7">
        <v>55000000</v>
      </c>
      <c r="E206" s="23">
        <v>1</v>
      </c>
    </row>
    <row r="207" spans="1:5">
      <c r="A207">
        <v>55568635</v>
      </c>
      <c r="B207" s="23">
        <v>1</v>
      </c>
      <c r="D207" s="7">
        <v>55568635</v>
      </c>
      <c r="E207" s="23">
        <v>1</v>
      </c>
    </row>
    <row r="208" spans="1:5">
      <c r="A208">
        <v>56000000</v>
      </c>
      <c r="B208" s="23">
        <v>1</v>
      </c>
      <c r="D208" s="7">
        <v>56000000</v>
      </c>
      <c r="E208" s="23">
        <v>1</v>
      </c>
    </row>
    <row r="209" spans="1:5">
      <c r="A209">
        <v>58235207</v>
      </c>
      <c r="B209" s="23">
        <v>1</v>
      </c>
      <c r="D209" s="7">
        <v>58235207</v>
      </c>
      <c r="E209" s="23">
        <v>1</v>
      </c>
    </row>
    <row r="210" spans="1:5">
      <c r="A210">
        <v>59000000</v>
      </c>
      <c r="B210" s="23">
        <v>1</v>
      </c>
      <c r="D210" s="7">
        <v>59000000</v>
      </c>
      <c r="E210" s="23">
        <v>1</v>
      </c>
    </row>
    <row r="211" spans="1:5">
      <c r="A211">
        <v>60000000</v>
      </c>
      <c r="B211" s="23">
        <v>1</v>
      </c>
      <c r="D211" s="7">
        <v>60000000</v>
      </c>
      <c r="E211" s="23">
        <v>1</v>
      </c>
    </row>
    <row r="212" spans="1:5">
      <c r="A212">
        <v>60580209</v>
      </c>
      <c r="B212" s="23">
        <v>1</v>
      </c>
      <c r="D212" s="7">
        <v>60580209</v>
      </c>
      <c r="E212" s="23">
        <v>1</v>
      </c>
    </row>
    <row r="213" spans="1:5">
      <c r="A213">
        <v>60880896</v>
      </c>
      <c r="B213" s="23">
        <v>1</v>
      </c>
      <c r="D213" s="7">
        <v>60880896</v>
      </c>
      <c r="E213" s="23">
        <v>1</v>
      </c>
    </row>
    <row r="214" spans="1:5">
      <c r="A214">
        <v>61727396</v>
      </c>
      <c r="B214" s="23">
        <v>1</v>
      </c>
      <c r="D214" s="7">
        <v>61727396</v>
      </c>
      <c r="E214" s="23">
        <v>1</v>
      </c>
    </row>
    <row r="215" spans="1:5">
      <c r="A215">
        <v>61834959</v>
      </c>
      <c r="B215" s="23">
        <v>1</v>
      </c>
      <c r="D215" s="7">
        <v>61834959</v>
      </c>
      <c r="E215" s="23">
        <v>1</v>
      </c>
    </row>
    <row r="216" spans="1:5">
      <c r="A216">
        <v>63225646</v>
      </c>
      <c r="B216" s="23">
        <v>1</v>
      </c>
      <c r="D216" s="7">
        <v>63225646</v>
      </c>
      <c r="E216" s="23">
        <v>1</v>
      </c>
    </row>
    <row r="217" spans="1:5">
      <c r="A217">
        <v>63319769</v>
      </c>
      <c r="B217" s="23">
        <v>1</v>
      </c>
      <c r="D217" s="7">
        <v>63319769</v>
      </c>
      <c r="E217" s="23">
        <v>1</v>
      </c>
    </row>
    <row r="218" spans="1:5">
      <c r="A218">
        <v>64792752</v>
      </c>
      <c r="B218" s="23">
        <v>1</v>
      </c>
      <c r="D218" s="7">
        <v>64792752</v>
      </c>
      <c r="E218" s="23">
        <v>1</v>
      </c>
    </row>
    <row r="219" spans="1:5">
      <c r="A219">
        <v>65183492</v>
      </c>
      <c r="B219" s="23">
        <v>1</v>
      </c>
      <c r="D219" s="7">
        <v>65183492</v>
      </c>
      <c r="E219" s="23">
        <v>1</v>
      </c>
    </row>
    <row r="220" spans="1:5">
      <c r="A220">
        <v>66248118</v>
      </c>
      <c r="B220" s="23">
        <v>1</v>
      </c>
      <c r="D220" s="7">
        <v>66248118</v>
      </c>
      <c r="E220" s="23">
        <v>1</v>
      </c>
    </row>
    <row r="221" spans="1:5">
      <c r="A221">
        <v>69249287</v>
      </c>
      <c r="B221" s="23">
        <v>1</v>
      </c>
      <c r="D221" s="7">
        <v>69249287</v>
      </c>
      <c r="E221" s="23">
        <v>1</v>
      </c>
    </row>
    <row r="222" spans="1:5">
      <c r="A222">
        <v>72575304</v>
      </c>
      <c r="B222" s="23">
        <v>1</v>
      </c>
      <c r="D222" s="7">
        <v>72575304</v>
      </c>
      <c r="E222" s="23">
        <v>1</v>
      </c>
    </row>
    <row r="223" spans="1:5">
      <c r="A223">
        <v>72671918</v>
      </c>
      <c r="B223" s="23">
        <v>1</v>
      </c>
      <c r="D223" s="7">
        <v>72671918</v>
      </c>
      <c r="E223" s="23">
        <v>1</v>
      </c>
    </row>
    <row r="224" spans="1:5">
      <c r="A224">
        <v>72826841</v>
      </c>
      <c r="B224" s="23">
        <v>1</v>
      </c>
      <c r="D224" s="7">
        <v>72826841</v>
      </c>
      <c r="E224" s="23">
        <v>1</v>
      </c>
    </row>
    <row r="225" spans="1:5">
      <c r="A225">
        <v>74047172</v>
      </c>
      <c r="B225" s="23">
        <v>1</v>
      </c>
      <c r="D225" s="7">
        <v>74047172</v>
      </c>
      <c r="E225" s="23">
        <v>1</v>
      </c>
    </row>
    <row r="226" spans="1:5">
      <c r="A226">
        <v>78000000</v>
      </c>
      <c r="B226" s="23">
        <v>1</v>
      </c>
      <c r="D226" s="7">
        <v>78000000</v>
      </c>
      <c r="E226" s="23">
        <v>1</v>
      </c>
    </row>
    <row r="227" spans="1:5">
      <c r="A227">
        <v>79300000</v>
      </c>
      <c r="B227" s="23">
        <v>1</v>
      </c>
      <c r="D227" s="7">
        <v>79300000</v>
      </c>
      <c r="E227" s="23">
        <v>1</v>
      </c>
    </row>
    <row r="228" spans="1:5">
      <c r="A228">
        <v>80000000</v>
      </c>
      <c r="B228" s="23">
        <v>1</v>
      </c>
      <c r="D228" s="7">
        <v>80000000</v>
      </c>
      <c r="E228" s="23">
        <v>1</v>
      </c>
    </row>
    <row r="229" spans="1:5">
      <c r="A229">
        <v>85009614</v>
      </c>
      <c r="B229" s="23">
        <v>1</v>
      </c>
      <c r="D229" s="7">
        <v>85009614</v>
      </c>
      <c r="E229" s="23">
        <v>1</v>
      </c>
    </row>
    <row r="230" spans="1:5">
      <c r="A230">
        <v>87061308</v>
      </c>
      <c r="B230" s="23">
        <v>1</v>
      </c>
      <c r="D230" s="7">
        <v>87061308</v>
      </c>
      <c r="E230" s="23">
        <v>1</v>
      </c>
    </row>
    <row r="231" spans="1:5">
      <c r="A231">
        <v>91357136</v>
      </c>
      <c r="B231" s="23">
        <v>1</v>
      </c>
      <c r="D231" s="7">
        <v>91357136</v>
      </c>
      <c r="E231" s="23">
        <v>1</v>
      </c>
    </row>
    <row r="232" spans="1:5">
      <c r="A232">
        <v>94448623</v>
      </c>
      <c r="B232" s="23">
        <v>1</v>
      </c>
      <c r="D232" s="7">
        <v>94448623</v>
      </c>
      <c r="E232" s="23">
        <v>1</v>
      </c>
    </row>
    <row r="233" spans="1:5">
      <c r="A233">
        <v>95766494</v>
      </c>
      <c r="B233" s="23">
        <v>1</v>
      </c>
      <c r="D233" s="7">
        <v>95766494</v>
      </c>
      <c r="E233" s="23">
        <v>1</v>
      </c>
    </row>
    <row r="234" spans="1:5">
      <c r="A234">
        <v>97374283</v>
      </c>
      <c r="B234" s="23">
        <v>1</v>
      </c>
      <c r="D234" s="7">
        <v>97374283</v>
      </c>
      <c r="E234" s="23">
        <v>1</v>
      </c>
    </row>
    <row r="235" spans="1:5">
      <c r="A235">
        <v>99000000</v>
      </c>
      <c r="B235" s="23">
        <v>1</v>
      </c>
      <c r="D235" s="7">
        <v>99000000</v>
      </c>
      <c r="E235" s="23">
        <v>1</v>
      </c>
    </row>
    <row r="236" spans="1:5">
      <c r="A236">
        <v>100303718</v>
      </c>
      <c r="B236" s="23">
        <v>1</v>
      </c>
      <c r="D236" s="7">
        <v>100303718</v>
      </c>
      <c r="E236" s="23">
        <v>1</v>
      </c>
    </row>
    <row r="237" spans="1:5">
      <c r="A237">
        <v>100856807</v>
      </c>
      <c r="B237" s="23">
        <v>1</v>
      </c>
      <c r="D237" s="7">
        <v>100856807</v>
      </c>
      <c r="E237" s="23">
        <v>1</v>
      </c>
    </row>
    <row r="238" spans="1:5">
      <c r="A238">
        <v>101025018</v>
      </c>
      <c r="B238" s="23">
        <v>1</v>
      </c>
      <c r="D238" s="7">
        <v>101025018</v>
      </c>
      <c r="E238" s="23">
        <v>1</v>
      </c>
    </row>
    <row r="239" spans="1:5">
      <c r="A239">
        <v>102162165</v>
      </c>
      <c r="B239" s="23">
        <v>1</v>
      </c>
      <c r="D239" s="7">
        <v>102162165</v>
      </c>
      <c r="E239" s="23">
        <v>1</v>
      </c>
    </row>
    <row r="240" spans="1:5">
      <c r="A240">
        <v>102196279</v>
      </c>
      <c r="B240" s="23">
        <v>1</v>
      </c>
      <c r="D240" s="7">
        <v>102196279</v>
      </c>
      <c r="E240" s="23">
        <v>1</v>
      </c>
    </row>
    <row r="241" spans="1:5">
      <c r="A241">
        <v>106240264</v>
      </c>
      <c r="B241" s="23">
        <v>1</v>
      </c>
      <c r="D241" s="7">
        <v>106240264</v>
      </c>
      <c r="E241" s="23">
        <v>1</v>
      </c>
    </row>
    <row r="242" spans="1:5">
      <c r="A242">
        <v>108000000</v>
      </c>
      <c r="B242" s="23">
        <v>1</v>
      </c>
      <c r="D242" s="7">
        <v>108000000</v>
      </c>
      <c r="E242" s="23">
        <v>1</v>
      </c>
    </row>
    <row r="243" spans="1:5">
      <c r="A243">
        <v>108949440</v>
      </c>
      <c r="B243" s="23">
        <v>1</v>
      </c>
      <c r="D243" s="7">
        <v>108949440</v>
      </c>
      <c r="E243" s="23">
        <v>1</v>
      </c>
    </row>
    <row r="244" spans="1:5">
      <c r="A244">
        <v>110028170</v>
      </c>
      <c r="B244" s="23">
        <v>1</v>
      </c>
      <c r="D244" s="7">
        <v>110028170</v>
      </c>
      <c r="E244" s="23">
        <v>1</v>
      </c>
    </row>
    <row r="245" spans="1:5">
      <c r="A245">
        <v>111000000</v>
      </c>
      <c r="B245" s="23">
        <v>1</v>
      </c>
      <c r="D245" s="7">
        <v>111000000</v>
      </c>
      <c r="E245" s="23">
        <v>1</v>
      </c>
    </row>
    <row r="246" spans="1:5">
      <c r="A246">
        <v>111434535</v>
      </c>
      <c r="B246" s="23">
        <v>2</v>
      </c>
      <c r="D246" s="7">
        <v>111434535</v>
      </c>
      <c r="E246" s="23">
        <v>2</v>
      </c>
    </row>
    <row r="247" spans="1:5">
      <c r="A247">
        <v>114054230</v>
      </c>
      <c r="B247" s="23">
        <v>1</v>
      </c>
      <c r="D247" s="7">
        <v>114054230</v>
      </c>
      <c r="E247" s="23">
        <v>1</v>
      </c>
    </row>
    <row r="248" spans="1:5">
      <c r="A248">
        <v>114364630</v>
      </c>
      <c r="B248" s="23">
        <v>1</v>
      </c>
      <c r="D248" s="7">
        <v>114364630</v>
      </c>
      <c r="E248" s="23">
        <v>1</v>
      </c>
    </row>
    <row r="249" spans="1:5">
      <c r="A249">
        <v>114879200</v>
      </c>
      <c r="B249" s="23">
        <v>1</v>
      </c>
      <c r="D249" s="7">
        <v>114879200</v>
      </c>
      <c r="E249" s="23">
        <v>1</v>
      </c>
    </row>
    <row r="250" spans="1:5">
      <c r="A250">
        <v>116376265</v>
      </c>
      <c r="B250" s="23">
        <v>1</v>
      </c>
      <c r="D250" s="7">
        <v>116376265</v>
      </c>
      <c r="E250" s="23">
        <v>1</v>
      </c>
    </row>
    <row r="251" spans="1:5">
      <c r="A251">
        <v>117175816</v>
      </c>
      <c r="B251" s="23">
        <v>1</v>
      </c>
      <c r="D251" s="7">
        <v>117175816</v>
      </c>
      <c r="E251" s="23">
        <v>1</v>
      </c>
    </row>
    <row r="252" spans="1:5">
      <c r="A252">
        <v>119163199</v>
      </c>
      <c r="B252" s="23">
        <v>1</v>
      </c>
      <c r="D252" s="7">
        <v>119163199</v>
      </c>
      <c r="E252" s="23">
        <v>1</v>
      </c>
    </row>
    <row r="253" spans="1:5">
      <c r="A253">
        <v>122338856</v>
      </c>
      <c r="B253" s="23">
        <v>1</v>
      </c>
      <c r="D253" s="7">
        <v>122338856</v>
      </c>
      <c r="E253" s="23">
        <v>1</v>
      </c>
    </row>
    <row r="254" spans="1:5">
      <c r="A254">
        <v>122414323</v>
      </c>
      <c r="B254" s="23">
        <v>1</v>
      </c>
      <c r="D254" s="7">
        <v>122414323</v>
      </c>
      <c r="E254" s="23">
        <v>1</v>
      </c>
    </row>
    <row r="255" spans="1:5">
      <c r="A255">
        <v>123603007</v>
      </c>
      <c r="B255" s="23">
        <v>1</v>
      </c>
      <c r="D255" s="7">
        <v>123603007</v>
      </c>
      <c r="E255" s="23">
        <v>1</v>
      </c>
    </row>
    <row r="256" spans="1:5">
      <c r="A256">
        <v>124000447</v>
      </c>
      <c r="B256" s="23">
        <v>1</v>
      </c>
      <c r="D256" s="7">
        <v>124000447</v>
      </c>
      <c r="E256" s="23">
        <v>1</v>
      </c>
    </row>
    <row r="257" spans="1:5">
      <c r="A257">
        <v>124582023</v>
      </c>
      <c r="B257" s="23">
        <v>1</v>
      </c>
      <c r="D257" s="7">
        <v>124582023</v>
      </c>
      <c r="E257" s="23">
        <v>1</v>
      </c>
    </row>
    <row r="258" spans="1:5">
      <c r="A258">
        <v>126000000</v>
      </c>
      <c r="B258" s="23">
        <v>1</v>
      </c>
      <c r="D258" s="7">
        <v>126000000</v>
      </c>
      <c r="E258" s="23">
        <v>1</v>
      </c>
    </row>
    <row r="259" spans="1:5">
      <c r="A259">
        <v>126267045</v>
      </c>
      <c r="B259" s="23">
        <v>1</v>
      </c>
      <c r="D259" s="7">
        <v>126267045</v>
      </c>
      <c r="E259" s="23">
        <v>1</v>
      </c>
    </row>
    <row r="260" spans="1:5">
      <c r="A260">
        <v>127000000</v>
      </c>
      <c r="B260" s="23">
        <v>1</v>
      </c>
      <c r="D260" s="7">
        <v>127000000</v>
      </c>
      <c r="E260" s="23">
        <v>1</v>
      </c>
    </row>
    <row r="261" spans="1:5">
      <c r="A261">
        <v>129310491</v>
      </c>
      <c r="B261" s="23">
        <v>1</v>
      </c>
      <c r="D261" s="7">
        <v>129310491</v>
      </c>
      <c r="E261" s="23">
        <v>1</v>
      </c>
    </row>
    <row r="262" spans="1:5">
      <c r="A262">
        <v>131003056</v>
      </c>
      <c r="B262" s="23">
        <v>1</v>
      </c>
      <c r="D262" s="7">
        <v>131003056</v>
      </c>
      <c r="E262" s="23">
        <v>1</v>
      </c>
    </row>
    <row r="263" spans="1:5">
      <c r="A263">
        <v>133000000</v>
      </c>
      <c r="B263" s="23">
        <v>1</v>
      </c>
      <c r="D263" s="7">
        <v>133000000</v>
      </c>
      <c r="E263" s="23">
        <v>1</v>
      </c>
    </row>
    <row r="264" spans="1:5">
      <c r="A264">
        <v>133183951</v>
      </c>
      <c r="B264" s="23">
        <v>1</v>
      </c>
      <c r="D264" s="7">
        <v>133183951</v>
      </c>
      <c r="E264" s="23">
        <v>1</v>
      </c>
    </row>
    <row r="265" spans="1:5">
      <c r="A265">
        <v>133193075</v>
      </c>
      <c r="B265" s="23">
        <v>1</v>
      </c>
      <c r="D265" s="7">
        <v>133193075</v>
      </c>
      <c r="E265" s="23">
        <v>1</v>
      </c>
    </row>
    <row r="266" spans="1:5">
      <c r="A266">
        <v>135000000</v>
      </c>
      <c r="B266" s="23">
        <v>2</v>
      </c>
      <c r="D266" s="7">
        <v>135000000</v>
      </c>
      <c r="E266" s="23">
        <v>2</v>
      </c>
    </row>
    <row r="267" spans="1:5">
      <c r="A267">
        <v>137000000</v>
      </c>
      <c r="B267" s="23">
        <v>1</v>
      </c>
      <c r="D267" s="7">
        <v>137000000</v>
      </c>
      <c r="E267" s="23">
        <v>1</v>
      </c>
    </row>
    <row r="268" spans="1:5">
      <c r="A268">
        <v>138000000</v>
      </c>
      <c r="B268" s="23">
        <v>1</v>
      </c>
      <c r="D268" s="7">
        <v>138000000</v>
      </c>
      <c r="E268" s="23">
        <v>1</v>
      </c>
    </row>
    <row r="269" spans="1:5">
      <c r="A269">
        <v>138567977</v>
      </c>
      <c r="B269" s="23">
        <v>1</v>
      </c>
      <c r="D269" s="7">
        <v>138567977</v>
      </c>
      <c r="E269" s="23">
        <v>1</v>
      </c>
    </row>
    <row r="270" spans="1:5">
      <c r="A270">
        <v>142188763</v>
      </c>
      <c r="B270" s="23">
        <v>1</v>
      </c>
      <c r="D270" s="7">
        <v>142188763</v>
      </c>
      <c r="E270" s="23">
        <v>1</v>
      </c>
    </row>
    <row r="271" spans="1:5">
      <c r="A271">
        <v>143000000</v>
      </c>
      <c r="B271" s="23">
        <v>1</v>
      </c>
      <c r="D271" s="7">
        <v>143000000</v>
      </c>
      <c r="E271" s="23">
        <v>1</v>
      </c>
    </row>
    <row r="272" spans="1:5">
      <c r="A272">
        <v>144630428</v>
      </c>
      <c r="B272" s="23">
        <v>1</v>
      </c>
      <c r="D272" s="7">
        <v>144630428</v>
      </c>
      <c r="E272" s="23">
        <v>1</v>
      </c>
    </row>
    <row r="273" spans="1:5">
      <c r="A273">
        <v>147358608</v>
      </c>
      <c r="B273" s="23">
        <v>1</v>
      </c>
      <c r="D273" s="7">
        <v>147358608</v>
      </c>
      <c r="E273" s="23">
        <v>1</v>
      </c>
    </row>
    <row r="274" spans="1:5">
      <c r="A274">
        <v>150379064</v>
      </c>
      <c r="B274" s="23">
        <v>1</v>
      </c>
      <c r="D274" s="7">
        <v>150379064</v>
      </c>
      <c r="E274" s="23">
        <v>1</v>
      </c>
    </row>
    <row r="275" spans="1:5">
      <c r="A275">
        <v>151635474</v>
      </c>
      <c r="B275" s="23">
        <v>1</v>
      </c>
      <c r="D275" s="7">
        <v>151635474</v>
      </c>
      <c r="E275" s="23">
        <v>1</v>
      </c>
    </row>
    <row r="276" spans="1:5">
      <c r="A276">
        <v>152000000</v>
      </c>
      <c r="B276" s="23">
        <v>1</v>
      </c>
      <c r="D276" s="7">
        <v>152000000</v>
      </c>
      <c r="E276" s="23">
        <v>1</v>
      </c>
    </row>
    <row r="277" spans="1:5">
      <c r="A277">
        <v>157000000</v>
      </c>
      <c r="B277" s="23">
        <v>1</v>
      </c>
      <c r="D277" s="7">
        <v>157000000</v>
      </c>
      <c r="E277" s="23">
        <v>1</v>
      </c>
    </row>
    <row r="278" spans="1:5">
      <c r="A278">
        <v>157664776</v>
      </c>
      <c r="B278" s="23">
        <v>1</v>
      </c>
      <c r="D278" s="7">
        <v>157664776</v>
      </c>
      <c r="E278" s="23">
        <v>1</v>
      </c>
    </row>
    <row r="279" spans="1:5">
      <c r="A279">
        <v>158000000</v>
      </c>
      <c r="B279" s="23">
        <v>1</v>
      </c>
      <c r="D279" s="7">
        <v>158000000</v>
      </c>
      <c r="E279" s="23">
        <v>1</v>
      </c>
    </row>
    <row r="280" spans="1:5">
      <c r="A280">
        <v>162394781</v>
      </c>
      <c r="B280" s="23">
        <v>1</v>
      </c>
      <c r="D280" s="7">
        <v>162394781</v>
      </c>
      <c r="E280" s="23">
        <v>1</v>
      </c>
    </row>
    <row r="281" spans="1:5">
      <c r="A281">
        <v>165354298</v>
      </c>
      <c r="B281" s="23">
        <v>1</v>
      </c>
      <c r="D281" s="7">
        <v>165354298</v>
      </c>
      <c r="E281" s="23">
        <v>1</v>
      </c>
    </row>
    <row r="282" spans="1:5">
      <c r="A282">
        <v>166618419</v>
      </c>
      <c r="B282" s="23">
        <v>1</v>
      </c>
      <c r="D282" s="7">
        <v>166618419</v>
      </c>
      <c r="E282" s="23">
        <v>1</v>
      </c>
    </row>
    <row r="283" spans="1:5">
      <c r="A283">
        <v>169869858</v>
      </c>
      <c r="B283" s="23">
        <v>1</v>
      </c>
      <c r="D283" s="7">
        <v>169869858</v>
      </c>
      <c r="E283" s="23">
        <v>1</v>
      </c>
    </row>
    <row r="284" spans="1:5">
      <c r="A284">
        <v>170000000</v>
      </c>
      <c r="B284" s="23">
        <v>1</v>
      </c>
      <c r="D284" s="7">
        <v>170000000</v>
      </c>
      <c r="E284" s="23">
        <v>1</v>
      </c>
    </row>
    <row r="285" spans="1:5">
      <c r="A285">
        <v>178666754</v>
      </c>
      <c r="B285" s="23">
        <v>1</v>
      </c>
      <c r="D285" s="7">
        <v>178666754</v>
      </c>
      <c r="E285" s="23">
        <v>1</v>
      </c>
    </row>
    <row r="286" spans="1:5">
      <c r="A286">
        <v>184000000</v>
      </c>
      <c r="B286" s="23">
        <v>1</v>
      </c>
      <c r="D286" s="7">
        <v>184000000</v>
      </c>
      <c r="E286" s="23">
        <v>1</v>
      </c>
    </row>
    <row r="287" spans="1:5">
      <c r="A287">
        <v>185170970</v>
      </c>
      <c r="B287" s="23">
        <v>1</v>
      </c>
      <c r="D287" s="7">
        <v>185170970</v>
      </c>
      <c r="E287" s="23">
        <v>1</v>
      </c>
    </row>
    <row r="288" spans="1:5">
      <c r="A288">
        <v>187795204</v>
      </c>
      <c r="B288" s="23">
        <v>1</v>
      </c>
      <c r="D288" s="7">
        <v>187795204</v>
      </c>
      <c r="E288" s="23">
        <v>1</v>
      </c>
    </row>
    <row r="289" spans="1:5">
      <c r="A289">
        <v>190457182</v>
      </c>
      <c r="B289" s="23">
        <v>1</v>
      </c>
      <c r="D289" s="7">
        <v>190457182</v>
      </c>
      <c r="E289" s="23">
        <v>1</v>
      </c>
    </row>
    <row r="290" spans="1:5">
      <c r="A290">
        <v>194995515</v>
      </c>
      <c r="B290" s="23">
        <v>1</v>
      </c>
      <c r="D290" s="7">
        <v>194995515</v>
      </c>
      <c r="E290" s="23">
        <v>1</v>
      </c>
    </row>
    <row r="291" spans="1:5">
      <c r="A291">
        <v>195201677</v>
      </c>
      <c r="B291" s="23">
        <v>1</v>
      </c>
      <c r="D291" s="7">
        <v>195201677</v>
      </c>
      <c r="E291" s="23">
        <v>1</v>
      </c>
    </row>
    <row r="292" spans="1:5">
      <c r="A292">
        <v>199278637</v>
      </c>
      <c r="B292" s="23">
        <v>1</v>
      </c>
      <c r="D292" s="7">
        <v>199278637</v>
      </c>
      <c r="E292" s="23">
        <v>1</v>
      </c>
    </row>
    <row r="293" spans="1:5">
      <c r="A293">
        <v>200000000</v>
      </c>
      <c r="B293" s="23">
        <v>1</v>
      </c>
      <c r="D293" s="7">
        <v>200000000</v>
      </c>
      <c r="E293" s="23">
        <v>1</v>
      </c>
    </row>
    <row r="294" spans="1:5">
      <c r="A294">
        <v>204060121</v>
      </c>
      <c r="B294" s="23">
        <v>1</v>
      </c>
      <c r="D294" s="7">
        <v>204060121</v>
      </c>
      <c r="E294" s="23">
        <v>1</v>
      </c>
    </row>
    <row r="295" spans="1:5">
      <c r="A295">
        <v>206467611</v>
      </c>
      <c r="B295" s="23">
        <v>1</v>
      </c>
      <c r="D295" s="7">
        <v>206467611</v>
      </c>
      <c r="E295" s="23">
        <v>1</v>
      </c>
    </row>
    <row r="296" spans="1:5">
      <c r="A296">
        <v>216182193</v>
      </c>
      <c r="B296" s="23">
        <v>1</v>
      </c>
      <c r="D296" s="7">
        <v>216182193</v>
      </c>
      <c r="E296" s="23">
        <v>1</v>
      </c>
    </row>
    <row r="297" spans="1:5">
      <c r="A297">
        <v>216527130</v>
      </c>
      <c r="B297" s="23">
        <v>1</v>
      </c>
      <c r="D297" s="7">
        <v>216527130</v>
      </c>
      <c r="E297" s="23">
        <v>1</v>
      </c>
    </row>
    <row r="298" spans="1:5">
      <c r="A298">
        <v>222822898</v>
      </c>
      <c r="B298" s="23">
        <v>1</v>
      </c>
      <c r="D298" s="7">
        <v>222822898</v>
      </c>
      <c r="E298" s="23">
        <v>1</v>
      </c>
    </row>
    <row r="299" spans="1:5">
      <c r="A299">
        <v>223298438</v>
      </c>
      <c r="B299" s="23">
        <v>1</v>
      </c>
      <c r="D299" s="7">
        <v>223298438</v>
      </c>
      <c r="E299" s="23">
        <v>1</v>
      </c>
    </row>
    <row r="300" spans="1:5">
      <c r="A300">
        <v>230431444</v>
      </c>
      <c r="B300" s="23">
        <v>1</v>
      </c>
      <c r="D300" s="7">
        <v>230431444</v>
      </c>
      <c r="E300" s="23">
        <v>1</v>
      </c>
    </row>
    <row r="301" spans="1:5">
      <c r="A301">
        <v>238380358</v>
      </c>
      <c r="B301" s="23">
        <v>1</v>
      </c>
      <c r="D301" s="7">
        <v>238380358</v>
      </c>
      <c r="E301" s="23">
        <v>1</v>
      </c>
    </row>
    <row r="302" spans="1:5">
      <c r="A302">
        <v>245000000</v>
      </c>
      <c r="B302" s="23">
        <v>1</v>
      </c>
      <c r="D302" s="7">
        <v>245000000</v>
      </c>
      <c r="E302" s="23">
        <v>1</v>
      </c>
    </row>
    <row r="303" spans="1:5">
      <c r="A303">
        <v>246214282</v>
      </c>
      <c r="B303" s="23">
        <v>1</v>
      </c>
      <c r="D303" s="7">
        <v>246214282</v>
      </c>
      <c r="E303" s="23">
        <v>1</v>
      </c>
    </row>
    <row r="304" spans="1:5">
      <c r="A304">
        <v>246718362</v>
      </c>
      <c r="B304" s="23">
        <v>1</v>
      </c>
      <c r="D304" s="7">
        <v>246718362</v>
      </c>
      <c r="E304" s="23">
        <v>1</v>
      </c>
    </row>
    <row r="305" spans="1:5">
      <c r="A305">
        <v>247779482</v>
      </c>
      <c r="B305" s="23">
        <v>1</v>
      </c>
      <c r="D305" s="7">
        <v>247779482</v>
      </c>
      <c r="E305" s="23">
        <v>1</v>
      </c>
    </row>
    <row r="306" spans="1:5">
      <c r="A306">
        <v>247876975</v>
      </c>
      <c r="B306" s="23">
        <v>1</v>
      </c>
      <c r="D306" s="7">
        <v>247876975</v>
      </c>
      <c r="E306" s="23">
        <v>1</v>
      </c>
    </row>
    <row r="307" spans="1:5">
      <c r="A307">
        <v>251381807</v>
      </c>
      <c r="B307" s="23">
        <v>1</v>
      </c>
      <c r="D307" s="7">
        <v>251381807</v>
      </c>
      <c r="E307" s="23">
        <v>1</v>
      </c>
    </row>
    <row r="308" spans="1:5">
      <c r="A308">
        <v>253319885</v>
      </c>
      <c r="B308" s="23">
        <v>1</v>
      </c>
      <c r="D308" s="7">
        <v>253319885</v>
      </c>
      <c r="E308" s="23">
        <v>1</v>
      </c>
    </row>
    <row r="309" spans="1:5">
      <c r="A309">
        <v>254535363</v>
      </c>
      <c r="B309" s="23">
        <v>1</v>
      </c>
      <c r="D309" s="7">
        <v>254535363</v>
      </c>
      <c r="E309" s="23">
        <v>1</v>
      </c>
    </row>
    <row r="310" spans="1:5">
      <c r="A310">
        <v>254639362</v>
      </c>
      <c r="B310" s="23">
        <v>1</v>
      </c>
      <c r="D310" s="7">
        <v>254639362</v>
      </c>
      <c r="E310" s="23">
        <v>1</v>
      </c>
    </row>
    <row r="311" spans="1:5">
      <c r="A311">
        <v>255426038</v>
      </c>
      <c r="B311" s="23">
        <v>1</v>
      </c>
      <c r="D311" s="7">
        <v>255426038</v>
      </c>
      <c r="E311" s="23">
        <v>1</v>
      </c>
    </row>
    <row r="312" spans="1:5">
      <c r="A312">
        <v>257544732</v>
      </c>
      <c r="B312" s="23">
        <v>1</v>
      </c>
      <c r="D312" s="7">
        <v>257544732</v>
      </c>
      <c r="E312" s="23">
        <v>1</v>
      </c>
    </row>
    <row r="313" spans="1:5">
      <c r="A313">
        <v>266000000</v>
      </c>
      <c r="B313" s="23">
        <v>1</v>
      </c>
      <c r="D313" s="7">
        <v>266000000</v>
      </c>
      <c r="E313" s="23">
        <v>1</v>
      </c>
    </row>
    <row r="314" spans="1:5">
      <c r="A314">
        <v>276729660</v>
      </c>
      <c r="B314" s="23">
        <v>1</v>
      </c>
      <c r="D314" s="7">
        <v>276729660</v>
      </c>
      <c r="E314" s="23">
        <v>1</v>
      </c>
    </row>
    <row r="315" spans="1:5">
      <c r="A315">
        <v>283150386</v>
      </c>
      <c r="B315" s="23">
        <v>1</v>
      </c>
      <c r="D315" s="7">
        <v>283150386</v>
      </c>
      <c r="E315" s="23">
        <v>1</v>
      </c>
    </row>
    <row r="316" spans="1:5">
      <c r="A316">
        <v>286000000</v>
      </c>
      <c r="B316" s="23">
        <v>1</v>
      </c>
      <c r="D316" s="7">
        <v>286000000</v>
      </c>
      <c r="E316" s="23">
        <v>1</v>
      </c>
    </row>
    <row r="317" spans="1:5">
      <c r="A317">
        <v>287365113</v>
      </c>
      <c r="B317" s="23">
        <v>1</v>
      </c>
      <c r="D317" s="7">
        <v>287365113</v>
      </c>
      <c r="E317" s="23">
        <v>1</v>
      </c>
    </row>
    <row r="318" spans="1:5">
      <c r="A318">
        <v>287689961</v>
      </c>
      <c r="B318" s="23">
        <v>1</v>
      </c>
      <c r="D318" s="7">
        <v>287689961</v>
      </c>
      <c r="E318" s="23">
        <v>1</v>
      </c>
    </row>
    <row r="319" spans="1:5">
      <c r="A319">
        <v>291833373</v>
      </c>
      <c r="B319" s="23">
        <v>1</v>
      </c>
      <c r="D319" s="7">
        <v>291833373</v>
      </c>
      <c r="E319" s="23">
        <v>1</v>
      </c>
    </row>
    <row r="320" spans="1:5">
      <c r="A320">
        <v>295000000</v>
      </c>
      <c r="B320" s="23">
        <v>1</v>
      </c>
      <c r="D320" s="7">
        <v>295000000</v>
      </c>
      <c r="E320" s="23">
        <v>1</v>
      </c>
    </row>
    <row r="321" spans="1:5">
      <c r="A321">
        <v>295323572</v>
      </c>
      <c r="B321" s="23">
        <v>1</v>
      </c>
      <c r="D321" s="7">
        <v>295323572</v>
      </c>
      <c r="E321" s="23">
        <v>1</v>
      </c>
    </row>
    <row r="322" spans="1:5">
      <c r="A322">
        <v>295440849</v>
      </c>
      <c r="B322" s="23">
        <v>1</v>
      </c>
      <c r="D322" s="7">
        <v>295440849</v>
      </c>
      <c r="E322" s="23">
        <v>1</v>
      </c>
    </row>
    <row r="323" spans="1:5">
      <c r="A323">
        <v>296509384</v>
      </c>
      <c r="B323" s="23">
        <v>1</v>
      </c>
      <c r="D323" s="7">
        <v>296509384</v>
      </c>
      <c r="E323" s="23">
        <v>1</v>
      </c>
    </row>
    <row r="324" spans="1:5">
      <c r="A324">
        <v>309089884</v>
      </c>
      <c r="B324" s="23">
        <v>1</v>
      </c>
      <c r="D324" s="7">
        <v>309089884</v>
      </c>
      <c r="E324" s="23">
        <v>1</v>
      </c>
    </row>
    <row r="325" spans="1:5">
      <c r="A325">
        <v>312019664</v>
      </c>
      <c r="B325" s="23">
        <v>1</v>
      </c>
      <c r="D325" s="7">
        <v>312019664</v>
      </c>
      <c r="E325" s="23">
        <v>1</v>
      </c>
    </row>
    <row r="326" spans="1:5">
      <c r="A326">
        <v>321752459</v>
      </c>
      <c r="B326" s="23">
        <v>1</v>
      </c>
      <c r="D326" s="7">
        <v>321752459</v>
      </c>
      <c r="E326" s="23">
        <v>1</v>
      </c>
    </row>
    <row r="327" spans="1:5">
      <c r="A327">
        <v>325590721</v>
      </c>
      <c r="B327" s="23">
        <v>1</v>
      </c>
      <c r="D327" s="7">
        <v>325590721</v>
      </c>
      <c r="E327" s="23">
        <v>1</v>
      </c>
    </row>
    <row r="328" spans="1:5">
      <c r="A328">
        <v>335687314</v>
      </c>
      <c r="B328" s="23">
        <v>2</v>
      </c>
      <c r="D328" s="7">
        <v>335687314</v>
      </c>
      <c r="E328" s="23">
        <v>2</v>
      </c>
    </row>
    <row r="329" spans="1:5">
      <c r="A329">
        <v>345336451</v>
      </c>
      <c r="B329" s="23">
        <v>1</v>
      </c>
      <c r="D329" s="7">
        <v>345336451</v>
      </c>
      <c r="E329" s="23">
        <v>1</v>
      </c>
    </row>
    <row r="330" spans="1:5">
      <c r="A330">
        <v>348341202</v>
      </c>
      <c r="B330" s="23">
        <v>1</v>
      </c>
      <c r="D330" s="7">
        <v>348341202</v>
      </c>
      <c r="E330" s="23">
        <v>1</v>
      </c>
    </row>
    <row r="331" spans="1:5">
      <c r="A331">
        <v>358562334</v>
      </c>
      <c r="B331" s="23">
        <v>1</v>
      </c>
      <c r="D331" s="7">
        <v>358562334</v>
      </c>
      <c r="E331" s="23">
        <v>1</v>
      </c>
    </row>
    <row r="332" spans="1:5">
      <c r="A332">
        <v>359133061</v>
      </c>
      <c r="B332" s="23">
        <v>1</v>
      </c>
      <c r="D332" s="7">
        <v>359133061</v>
      </c>
      <c r="E332" s="23">
        <v>1</v>
      </c>
    </row>
    <row r="333" spans="1:5">
      <c r="A333">
        <v>361000000</v>
      </c>
      <c r="B333" s="23">
        <v>1</v>
      </c>
      <c r="D333" s="7">
        <v>361000000</v>
      </c>
      <c r="E333" s="23">
        <v>1</v>
      </c>
    </row>
    <row r="334" spans="1:5">
      <c r="A334">
        <v>363000000</v>
      </c>
      <c r="B334" s="23">
        <v>1</v>
      </c>
      <c r="D334" s="7">
        <v>363000000</v>
      </c>
      <c r="E334" s="23">
        <v>1</v>
      </c>
    </row>
    <row r="335" spans="1:5">
      <c r="A335">
        <v>368716670</v>
      </c>
      <c r="B335" s="23">
        <v>1</v>
      </c>
      <c r="D335" s="7">
        <v>368716670</v>
      </c>
      <c r="E335" s="23">
        <v>1</v>
      </c>
    </row>
    <row r="336" spans="1:5">
      <c r="A336">
        <v>377885538</v>
      </c>
      <c r="B336" s="23">
        <v>1</v>
      </c>
      <c r="D336" s="7">
        <v>377885538</v>
      </c>
      <c r="E336" s="23">
        <v>1</v>
      </c>
    </row>
    <row r="337" spans="1:5">
      <c r="A337">
        <v>379000000</v>
      </c>
      <c r="B337" s="23">
        <v>1</v>
      </c>
      <c r="D337" s="7">
        <v>379000000</v>
      </c>
      <c r="E337" s="23">
        <v>1</v>
      </c>
    </row>
    <row r="338" spans="1:5">
      <c r="A338">
        <v>381000000</v>
      </c>
      <c r="B338" s="23">
        <v>1</v>
      </c>
      <c r="D338" s="7">
        <v>381000000</v>
      </c>
      <c r="E338" s="23">
        <v>1</v>
      </c>
    </row>
    <row r="339" spans="1:5">
      <c r="A339">
        <v>384348591</v>
      </c>
      <c r="B339" s="23">
        <v>1</v>
      </c>
      <c r="D339" s="7">
        <v>384348591</v>
      </c>
      <c r="E339" s="23">
        <v>1</v>
      </c>
    </row>
    <row r="340" spans="1:5">
      <c r="A340">
        <v>400000000</v>
      </c>
      <c r="B340" s="23">
        <v>1</v>
      </c>
      <c r="D340" s="7">
        <v>400000000</v>
      </c>
      <c r="E340" s="23">
        <v>1</v>
      </c>
    </row>
    <row r="341" spans="1:5">
      <c r="A341">
        <v>402466882</v>
      </c>
      <c r="B341" s="23">
        <v>1</v>
      </c>
      <c r="D341" s="7">
        <v>402466882</v>
      </c>
      <c r="E341" s="23">
        <v>1</v>
      </c>
    </row>
    <row r="342" spans="1:5">
      <c r="A342">
        <v>408249105</v>
      </c>
      <c r="B342" s="23">
        <v>1</v>
      </c>
      <c r="D342" s="7">
        <v>408249105</v>
      </c>
      <c r="E342" s="23">
        <v>1</v>
      </c>
    </row>
    <row r="343" spans="1:5">
      <c r="A343">
        <v>413705800</v>
      </c>
      <c r="B343" s="23">
        <v>1</v>
      </c>
      <c r="D343" s="7">
        <v>413705800</v>
      </c>
      <c r="E343" s="23">
        <v>1</v>
      </c>
    </row>
    <row r="344" spans="1:5">
      <c r="A344">
        <v>416667294</v>
      </c>
      <c r="B344" s="23">
        <v>1</v>
      </c>
      <c r="D344" s="7">
        <v>416667294</v>
      </c>
      <c r="E344" s="23">
        <v>1</v>
      </c>
    </row>
    <row r="345" spans="1:5">
      <c r="A345">
        <v>441000000</v>
      </c>
      <c r="B345" s="23">
        <v>1</v>
      </c>
      <c r="D345" s="7">
        <v>441000000</v>
      </c>
      <c r="E345" s="23">
        <v>1</v>
      </c>
    </row>
    <row r="346" spans="1:5">
      <c r="A346">
        <v>442070560</v>
      </c>
      <c r="B346" s="23">
        <v>1</v>
      </c>
      <c r="D346" s="7">
        <v>442070560</v>
      </c>
      <c r="E346" s="23">
        <v>1</v>
      </c>
    </row>
    <row r="347" spans="1:5">
      <c r="A347">
        <v>442153056</v>
      </c>
      <c r="B347" s="23">
        <v>1</v>
      </c>
      <c r="D347" s="7">
        <v>442153056</v>
      </c>
      <c r="E347" s="23">
        <v>1</v>
      </c>
    </row>
    <row r="348" spans="1:5">
      <c r="A348">
        <v>473848422</v>
      </c>
      <c r="B348" s="23">
        <v>1</v>
      </c>
      <c r="D348" s="7">
        <v>473848422</v>
      </c>
      <c r="E348" s="23">
        <v>1</v>
      </c>
    </row>
    <row r="349" spans="1:5">
      <c r="A349">
        <v>478769074</v>
      </c>
      <c r="B349" s="23">
        <v>1</v>
      </c>
      <c r="D349" s="7">
        <v>478769074</v>
      </c>
      <c r="E349" s="23">
        <v>1</v>
      </c>
    </row>
    <row r="350" spans="1:5">
      <c r="A350">
        <v>486797439</v>
      </c>
      <c r="B350" s="23">
        <v>1</v>
      </c>
      <c r="D350" s="7">
        <v>486797439</v>
      </c>
      <c r="E350" s="23">
        <v>1</v>
      </c>
    </row>
    <row r="351" spans="1:5">
      <c r="A351">
        <v>501659530</v>
      </c>
      <c r="B351" s="23">
        <v>1</v>
      </c>
      <c r="D351" s="7">
        <v>501659530</v>
      </c>
      <c r="E351" s="23">
        <v>1</v>
      </c>
    </row>
    <row r="352" spans="1:5">
      <c r="A352">
        <v>505604104</v>
      </c>
      <c r="B352" s="23">
        <v>1</v>
      </c>
      <c r="D352" s="7">
        <v>505604104</v>
      </c>
      <c r="E352" s="23">
        <v>1</v>
      </c>
    </row>
    <row r="353" spans="1:5">
      <c r="A353">
        <v>508722685</v>
      </c>
      <c r="B353" s="23">
        <v>1</v>
      </c>
      <c r="D353" s="7">
        <v>508722685</v>
      </c>
      <c r="E353" s="23">
        <v>1</v>
      </c>
    </row>
    <row r="354" spans="1:5">
      <c r="A354">
        <v>522000000</v>
      </c>
      <c r="B354" s="23">
        <v>2</v>
      </c>
      <c r="D354" s="7">
        <v>522000000</v>
      </c>
      <c r="E354" s="23">
        <v>2</v>
      </c>
    </row>
    <row r="355" spans="1:5">
      <c r="A355">
        <v>531657096</v>
      </c>
      <c r="B355" s="23">
        <v>1</v>
      </c>
      <c r="D355" s="7">
        <v>531657096</v>
      </c>
      <c r="E355" s="23">
        <v>1</v>
      </c>
    </row>
    <row r="356" spans="1:5">
      <c r="A356">
        <v>541632440</v>
      </c>
      <c r="B356" s="23">
        <v>1</v>
      </c>
      <c r="D356" s="7">
        <v>541632440</v>
      </c>
      <c r="E356" s="23">
        <v>1</v>
      </c>
    </row>
    <row r="357" spans="1:5">
      <c r="A357">
        <v>547445058</v>
      </c>
      <c r="B357" s="23">
        <v>1</v>
      </c>
      <c r="D357" s="7">
        <v>547445058</v>
      </c>
      <c r="E357" s="23">
        <v>1</v>
      </c>
    </row>
    <row r="358" spans="1:5">
      <c r="A358">
        <v>547791645</v>
      </c>
      <c r="B358" s="23">
        <v>1</v>
      </c>
      <c r="D358" s="7">
        <v>547791645</v>
      </c>
      <c r="E358" s="23">
        <v>1</v>
      </c>
    </row>
    <row r="359" spans="1:5">
      <c r="A359">
        <v>570000000</v>
      </c>
      <c r="B359" s="23">
        <v>1</v>
      </c>
      <c r="D359" s="7">
        <v>570000000</v>
      </c>
      <c r="E359" s="23">
        <v>1</v>
      </c>
    </row>
    <row r="360" spans="1:5">
      <c r="A360">
        <v>576097848</v>
      </c>
      <c r="B360" s="23">
        <v>1</v>
      </c>
      <c r="D360" s="7">
        <v>576097848</v>
      </c>
      <c r="E360" s="23">
        <v>1</v>
      </c>
    </row>
    <row r="361" spans="1:5">
      <c r="A361">
        <v>609000000</v>
      </c>
      <c r="B361" s="23">
        <v>1</v>
      </c>
      <c r="D361" s="7">
        <v>609000000</v>
      </c>
      <c r="E361" s="23">
        <v>1</v>
      </c>
    </row>
    <row r="362" spans="1:5">
      <c r="A362">
        <v>627469303</v>
      </c>
      <c r="B362" s="23">
        <v>1</v>
      </c>
      <c r="D362" s="7">
        <v>627469303</v>
      </c>
      <c r="E362" s="23">
        <v>1</v>
      </c>
    </row>
    <row r="363" spans="1:5">
      <c r="A363">
        <v>630781475</v>
      </c>
      <c r="B363" s="23">
        <v>1</v>
      </c>
      <c r="D363" s="7">
        <v>630781475</v>
      </c>
      <c r="E363" s="23">
        <v>1</v>
      </c>
    </row>
    <row r="364" spans="1:5">
      <c r="A364">
        <v>637410884</v>
      </c>
      <c r="B364" s="23">
        <v>2</v>
      </c>
      <c r="D364" s="7">
        <v>637410884</v>
      </c>
      <c r="E364" s="23">
        <v>2</v>
      </c>
    </row>
    <row r="365" spans="1:5">
      <c r="A365">
        <v>644775806</v>
      </c>
      <c r="B365" s="23">
        <v>1</v>
      </c>
      <c r="D365" s="7">
        <v>644775806</v>
      </c>
      <c r="E365" s="23">
        <v>1</v>
      </c>
    </row>
    <row r="366" spans="1:5">
      <c r="A366">
        <v>646329037</v>
      </c>
      <c r="B366" s="23">
        <v>1</v>
      </c>
      <c r="D366" s="7">
        <v>646329037</v>
      </c>
      <c r="E366" s="23">
        <v>1</v>
      </c>
    </row>
    <row r="367" spans="1:5">
      <c r="A367">
        <v>647000000</v>
      </c>
      <c r="B367" s="23">
        <v>1</v>
      </c>
      <c r="D367" s="7">
        <v>647000000</v>
      </c>
      <c r="E367" s="23">
        <v>1</v>
      </c>
    </row>
    <row r="368" spans="1:5">
      <c r="A368">
        <v>655618870</v>
      </c>
      <c r="B368" s="23">
        <v>1</v>
      </c>
      <c r="D368" s="7">
        <v>655618870</v>
      </c>
      <c r="E368" s="23">
        <v>1</v>
      </c>
    </row>
    <row r="369" spans="1:5">
      <c r="A369">
        <v>670510628</v>
      </c>
      <c r="B369" s="23">
        <v>1</v>
      </c>
      <c r="D369" s="7">
        <v>670510628</v>
      </c>
      <c r="E369" s="23">
        <v>1</v>
      </c>
    </row>
    <row r="370" spans="1:5">
      <c r="A370">
        <v>684530870</v>
      </c>
      <c r="B370" s="23">
        <v>2</v>
      </c>
      <c r="D370" s="7">
        <v>684530870</v>
      </c>
      <c r="E370" s="23">
        <v>2</v>
      </c>
    </row>
    <row r="371" spans="1:5">
      <c r="A371">
        <v>691720716</v>
      </c>
      <c r="B371" s="23">
        <v>1</v>
      </c>
      <c r="D371" s="7">
        <v>691720716</v>
      </c>
      <c r="E371" s="23">
        <v>1</v>
      </c>
    </row>
    <row r="372" spans="1:5">
      <c r="A372">
        <v>694294854</v>
      </c>
      <c r="B372" s="23">
        <v>1</v>
      </c>
      <c r="D372" s="7">
        <v>694294854</v>
      </c>
      <c r="E372" s="23">
        <v>1</v>
      </c>
    </row>
    <row r="373" spans="1:5">
      <c r="A373">
        <v>694722243</v>
      </c>
      <c r="B373" s="23">
        <v>1</v>
      </c>
      <c r="D373" s="7">
        <v>694722243</v>
      </c>
      <c r="E373" s="23">
        <v>1</v>
      </c>
    </row>
    <row r="374" spans="1:5">
      <c r="A374">
        <v>696762359</v>
      </c>
      <c r="B374" s="23">
        <v>1</v>
      </c>
      <c r="D374" s="7">
        <v>696762359</v>
      </c>
      <c r="E374" s="23">
        <v>1</v>
      </c>
    </row>
    <row r="375" spans="1:5">
      <c r="A375">
        <v>712000000</v>
      </c>
      <c r="B375" s="23">
        <v>1</v>
      </c>
      <c r="D375" s="7">
        <v>712000000</v>
      </c>
      <c r="E375" s="23">
        <v>1</v>
      </c>
    </row>
    <row r="376" spans="1:5">
      <c r="A376">
        <v>723855739</v>
      </c>
      <c r="B376" s="23">
        <v>1</v>
      </c>
      <c r="D376" s="7">
        <v>723855739</v>
      </c>
      <c r="E376" s="23">
        <v>1</v>
      </c>
    </row>
    <row r="377" spans="1:5">
      <c r="A377">
        <v>724527232</v>
      </c>
      <c r="B377" s="23">
        <v>1</v>
      </c>
      <c r="D377" s="7">
        <v>724527232</v>
      </c>
      <c r="E377" s="23">
        <v>1</v>
      </c>
    </row>
    <row r="378" spans="1:5">
      <c r="A378">
        <v>747700754</v>
      </c>
      <c r="B378" s="23">
        <v>1</v>
      </c>
      <c r="D378" s="7">
        <v>747700754</v>
      </c>
      <c r="E378" s="23">
        <v>1</v>
      </c>
    </row>
    <row r="379" spans="1:5">
      <c r="A379">
        <v>749267078</v>
      </c>
      <c r="B379" s="23">
        <v>1</v>
      </c>
      <c r="D379" s="7">
        <v>749267078</v>
      </c>
      <c r="E379" s="23">
        <v>1</v>
      </c>
    </row>
    <row r="380" spans="1:5">
      <c r="A380">
        <v>766871875</v>
      </c>
      <c r="B380" s="23">
        <v>1</v>
      </c>
      <c r="D380" s="7">
        <v>766871875</v>
      </c>
      <c r="E380" s="23">
        <v>1</v>
      </c>
    </row>
    <row r="381" spans="1:5">
      <c r="A381">
        <v>776455667</v>
      </c>
      <c r="B381" s="23">
        <v>1</v>
      </c>
      <c r="D381" s="7">
        <v>776455667</v>
      </c>
      <c r="E381" s="23">
        <v>1</v>
      </c>
    </row>
    <row r="382" spans="1:5">
      <c r="A382">
        <v>789167250</v>
      </c>
      <c r="B382" s="23">
        <v>1</v>
      </c>
      <c r="D382" s="7">
        <v>789167250</v>
      </c>
      <c r="E382" s="23">
        <v>1</v>
      </c>
    </row>
    <row r="383" spans="1:5">
      <c r="A383">
        <v>801880310</v>
      </c>
      <c r="B383" s="23">
        <v>1</v>
      </c>
      <c r="D383" s="7">
        <v>801880310</v>
      </c>
      <c r="E383" s="23">
        <v>1</v>
      </c>
    </row>
    <row r="384" spans="1:5">
      <c r="A384">
        <v>815984926</v>
      </c>
      <c r="B384" s="23">
        <v>1</v>
      </c>
      <c r="D384" s="7">
        <v>815984926</v>
      </c>
      <c r="E384" s="23">
        <v>1</v>
      </c>
    </row>
    <row r="385" spans="1:5">
      <c r="A385">
        <v>816726329</v>
      </c>
      <c r="B385" s="23">
        <v>1</v>
      </c>
      <c r="D385" s="7">
        <v>816726329</v>
      </c>
      <c r="E385" s="23">
        <v>1</v>
      </c>
    </row>
    <row r="386" spans="1:5">
      <c r="A386">
        <v>824071619</v>
      </c>
      <c r="B386" s="23">
        <v>1</v>
      </c>
      <c r="D386" s="7">
        <v>824071619</v>
      </c>
      <c r="E386" s="23">
        <v>1</v>
      </c>
    </row>
    <row r="387" spans="1:5">
      <c r="A387">
        <v>859260194</v>
      </c>
      <c r="B387" s="23">
        <v>1</v>
      </c>
      <c r="D387" s="7">
        <v>859260194</v>
      </c>
      <c r="E387" s="23">
        <v>1</v>
      </c>
    </row>
    <row r="388" spans="1:5">
      <c r="A388">
        <v>859748230</v>
      </c>
      <c r="B388" s="23">
        <v>1</v>
      </c>
      <c r="D388" s="7">
        <v>859748230</v>
      </c>
      <c r="E388" s="23">
        <v>1</v>
      </c>
    </row>
    <row r="389" spans="1:5">
      <c r="A389">
        <v>860487289</v>
      </c>
      <c r="B389" s="23">
        <v>1</v>
      </c>
      <c r="D389" s="7">
        <v>860487289</v>
      </c>
      <c r="E389" s="23">
        <v>1</v>
      </c>
    </row>
    <row r="390" spans="1:5">
      <c r="A390">
        <v>878830925</v>
      </c>
      <c r="B390" s="23">
        <v>1</v>
      </c>
      <c r="D390" s="7">
        <v>878830925</v>
      </c>
      <c r="E390" s="23">
        <v>1</v>
      </c>
    </row>
    <row r="391" spans="1:5">
      <c r="A391">
        <v>884153399</v>
      </c>
      <c r="B391" s="23">
        <v>1</v>
      </c>
      <c r="D391" s="7">
        <v>884153399</v>
      </c>
      <c r="E391" s="23">
        <v>1</v>
      </c>
    </row>
    <row r="392" spans="1:5">
      <c r="A392">
        <v>892972227</v>
      </c>
      <c r="B392" s="23">
        <v>1</v>
      </c>
      <c r="D392" s="7">
        <v>892972227</v>
      </c>
      <c r="E392" s="23">
        <v>1</v>
      </c>
    </row>
    <row r="393" spans="1:5">
      <c r="A393">
        <v>941468222</v>
      </c>
      <c r="B393" s="23">
        <v>1</v>
      </c>
      <c r="D393" s="7">
        <v>941468222</v>
      </c>
      <c r="E393" s="23">
        <v>1</v>
      </c>
    </row>
    <row r="394" spans="1:5">
      <c r="A394">
        <v>943105786</v>
      </c>
      <c r="B394" s="23">
        <v>2</v>
      </c>
      <c r="D394" s="7">
        <v>943105786</v>
      </c>
      <c r="E394" s="23">
        <v>2</v>
      </c>
    </row>
    <row r="395" spans="1:5">
      <c r="A395">
        <v>960464760</v>
      </c>
      <c r="B395" s="23">
        <v>1</v>
      </c>
      <c r="D395" s="7">
        <v>960464760</v>
      </c>
      <c r="E395" s="23">
        <v>1</v>
      </c>
    </row>
    <row r="396" spans="1:5">
      <c r="A396">
        <v>961098673</v>
      </c>
      <c r="B396" s="23">
        <v>1</v>
      </c>
      <c r="D396" s="7">
        <v>961098673</v>
      </c>
      <c r="E396" s="23">
        <v>1</v>
      </c>
    </row>
    <row r="397" spans="1:5">
      <c r="A397">
        <v>965000000</v>
      </c>
      <c r="B397" s="23">
        <v>1</v>
      </c>
      <c r="D397" s="7">
        <v>965000000</v>
      </c>
      <c r="E397" s="23">
        <v>1</v>
      </c>
    </row>
    <row r="398" spans="1:5">
      <c r="A398">
        <v>990531268</v>
      </c>
      <c r="B398" s="23">
        <v>1</v>
      </c>
      <c r="D398" s="7">
        <v>990531268</v>
      </c>
      <c r="E398" s="23">
        <v>1</v>
      </c>
    </row>
    <row r="399" spans="1:5">
      <c r="A399">
        <v>1004889445</v>
      </c>
      <c r="B399" s="23">
        <v>1</v>
      </c>
      <c r="D399" s="7">
        <v>1004889445</v>
      </c>
      <c r="E399" s="23">
        <v>1</v>
      </c>
    </row>
    <row r="400" spans="1:5">
      <c r="A400">
        <v>1012004710</v>
      </c>
      <c r="B400" s="23">
        <v>1</v>
      </c>
      <c r="D400" s="7">
        <v>1012004710</v>
      </c>
      <c r="E400" s="23">
        <v>1</v>
      </c>
    </row>
    <row r="401" spans="1:5">
      <c r="A401">
        <v>1035751477</v>
      </c>
      <c r="B401" s="23">
        <v>1</v>
      </c>
      <c r="D401" s="7">
        <v>1035751477</v>
      </c>
      <c r="E401" s="23">
        <v>1</v>
      </c>
    </row>
    <row r="402" spans="1:5">
      <c r="A402">
        <v>1058321414</v>
      </c>
      <c r="B402" s="23">
        <v>1</v>
      </c>
      <c r="D402" s="7">
        <v>1058321414</v>
      </c>
      <c r="E402" s="23">
        <v>1</v>
      </c>
    </row>
    <row r="403" spans="1:5">
      <c r="A403">
        <v>1064004242</v>
      </c>
      <c r="B403" s="23">
        <v>1</v>
      </c>
      <c r="D403" s="7">
        <v>1064004242</v>
      </c>
      <c r="E403" s="23">
        <v>1</v>
      </c>
    </row>
    <row r="404" spans="1:5">
      <c r="A404">
        <v>1100000000</v>
      </c>
      <c r="B404" s="23">
        <v>1</v>
      </c>
      <c r="D404" s="7">
        <v>1100000000</v>
      </c>
      <c r="E404" s="23">
        <v>1</v>
      </c>
    </row>
    <row r="405" spans="1:5">
      <c r="A405">
        <v>1117573652</v>
      </c>
      <c r="B405" s="23">
        <v>1</v>
      </c>
      <c r="D405" s="7">
        <v>1117573652</v>
      </c>
      <c r="E405" s="23">
        <v>1</v>
      </c>
    </row>
    <row r="406" spans="1:5">
      <c r="A406">
        <v>1150000000</v>
      </c>
      <c r="B406" s="23">
        <v>1</v>
      </c>
      <c r="D406" s="7">
        <v>1150000000</v>
      </c>
      <c r="E406" s="23">
        <v>1</v>
      </c>
    </row>
    <row r="407" spans="1:5">
      <c r="A407">
        <v>1157627184</v>
      </c>
      <c r="B407" s="23">
        <v>1</v>
      </c>
      <c r="D407" s="7">
        <v>1157627184</v>
      </c>
      <c r="E407" s="23">
        <v>1</v>
      </c>
    </row>
    <row r="408" spans="1:5">
      <c r="A408">
        <v>1161636388</v>
      </c>
      <c r="B408" s="23">
        <v>1</v>
      </c>
      <c r="D408" s="7">
        <v>1161636388</v>
      </c>
      <c r="E408" s="23">
        <v>1</v>
      </c>
    </row>
    <row r="409" spans="1:5">
      <c r="A409">
        <v>1285856588</v>
      </c>
      <c r="B409" s="23">
        <v>1</v>
      </c>
      <c r="D409" s="7">
        <v>1285856588</v>
      </c>
      <c r="E409" s="23">
        <v>1</v>
      </c>
    </row>
    <row r="410" spans="1:5">
      <c r="A410">
        <v>1300000000</v>
      </c>
      <c r="B410" s="23">
        <v>1</v>
      </c>
      <c r="D410" s="7">
        <v>1300000000</v>
      </c>
      <c r="E410" s="23">
        <v>1</v>
      </c>
    </row>
    <row r="411" spans="1:5">
      <c r="A411">
        <v>1317579883</v>
      </c>
      <c r="B411" s="23">
        <v>1</v>
      </c>
      <c r="D411" s="7">
        <v>1317579883</v>
      </c>
      <c r="E411" s="23">
        <v>1</v>
      </c>
    </row>
    <row r="412" spans="1:5">
      <c r="A412">
        <v>1323513012</v>
      </c>
      <c r="B412" s="23">
        <v>1</v>
      </c>
      <c r="D412" s="7">
        <v>1323513012</v>
      </c>
      <c r="E412" s="23">
        <v>1</v>
      </c>
    </row>
    <row r="413" spans="1:5">
      <c r="A413">
        <v>1441285913</v>
      </c>
      <c r="B413" s="23">
        <v>1</v>
      </c>
      <c r="D413" s="7">
        <v>1441285913</v>
      </c>
      <c r="E413" s="23">
        <v>1</v>
      </c>
    </row>
    <row r="414" spans="1:5">
      <c r="A414">
        <v>1500000000</v>
      </c>
      <c r="B414" s="23">
        <v>1</v>
      </c>
      <c r="D414" s="7">
        <v>1500000000</v>
      </c>
      <c r="E414" s="23">
        <v>1</v>
      </c>
    </row>
    <row r="415" spans="1:5">
      <c r="A415">
        <v>1545649740</v>
      </c>
      <c r="B415" s="23">
        <v>1</v>
      </c>
      <c r="D415" s="7">
        <v>1545649740</v>
      </c>
      <c r="E415" s="23">
        <v>1</v>
      </c>
    </row>
    <row r="416" spans="1:5">
      <c r="A416">
        <v>1596920348</v>
      </c>
      <c r="B416" s="23">
        <v>1</v>
      </c>
      <c r="D416" s="7">
        <v>1596920348</v>
      </c>
      <c r="E416" s="23">
        <v>1</v>
      </c>
    </row>
    <row r="417" spans="1:5">
      <c r="A417">
        <v>1600000000</v>
      </c>
      <c r="B417" s="23">
        <v>2</v>
      </c>
      <c r="D417" s="7">
        <v>1600000000</v>
      </c>
      <c r="E417" s="23">
        <v>2</v>
      </c>
    </row>
    <row r="418" spans="1:5">
      <c r="A418">
        <v>1636095822</v>
      </c>
      <c r="B418" s="23">
        <v>1</v>
      </c>
      <c r="D418" s="7">
        <v>1636095822</v>
      </c>
      <c r="E418" s="23">
        <v>1</v>
      </c>
    </row>
    <row r="419" spans="1:5">
      <c r="A419">
        <v>1677958599</v>
      </c>
      <c r="B419" s="23">
        <v>1</v>
      </c>
      <c r="D419" s="7">
        <v>1677958599</v>
      </c>
      <c r="E419" s="23">
        <v>1</v>
      </c>
    </row>
    <row r="420" spans="1:5">
      <c r="A420">
        <v>1683815704</v>
      </c>
      <c r="B420" s="23">
        <v>1</v>
      </c>
      <c r="D420" s="7">
        <v>1683815704</v>
      </c>
      <c r="E420" s="23">
        <v>1</v>
      </c>
    </row>
    <row r="421" spans="1:5">
      <c r="A421">
        <v>1700000000</v>
      </c>
      <c r="B421" s="23">
        <v>1</v>
      </c>
      <c r="D421" s="7">
        <v>1700000000</v>
      </c>
      <c r="E421" s="23">
        <v>1</v>
      </c>
    </row>
    <row r="422" spans="1:5">
      <c r="A422">
        <v>1739406685</v>
      </c>
      <c r="B422" s="23">
        <v>1</v>
      </c>
      <c r="D422" s="7">
        <v>1739406685</v>
      </c>
      <c r="E422" s="23">
        <v>1</v>
      </c>
    </row>
    <row r="423" spans="1:5">
      <c r="A423">
        <v>1752148928</v>
      </c>
      <c r="B423" s="23">
        <v>1</v>
      </c>
      <c r="D423" s="7">
        <v>1752148928</v>
      </c>
      <c r="E423" s="23">
        <v>1</v>
      </c>
    </row>
    <row r="424" spans="1:5">
      <c r="A424">
        <v>1791031274</v>
      </c>
      <c r="B424" s="23">
        <v>1</v>
      </c>
      <c r="D424" s="7">
        <v>1791031274</v>
      </c>
      <c r="E424" s="23">
        <v>1</v>
      </c>
    </row>
    <row r="425" spans="1:5">
      <c r="A425">
        <v>1900000000</v>
      </c>
      <c r="B425" s="23">
        <v>1</v>
      </c>
      <c r="D425" s="7">
        <v>1900000000</v>
      </c>
      <c r="E425" s="23">
        <v>1</v>
      </c>
    </row>
    <row r="426" spans="1:5">
      <c r="A426">
        <v>1914795207</v>
      </c>
      <c r="B426" s="23">
        <v>1</v>
      </c>
      <c r="D426" s="7">
        <v>1914795207</v>
      </c>
      <c r="E426" s="23">
        <v>1</v>
      </c>
    </row>
    <row r="427" spans="1:5">
      <c r="A427">
        <v>1917051204</v>
      </c>
      <c r="B427" s="23">
        <v>1</v>
      </c>
      <c r="D427" s="7">
        <v>1917051204</v>
      </c>
      <c r="E427" s="23">
        <v>1</v>
      </c>
    </row>
    <row r="428" spans="1:5">
      <c r="A428">
        <v>1927703932</v>
      </c>
      <c r="B428" s="23">
        <v>1</v>
      </c>
      <c r="D428" s="7">
        <v>1927703932</v>
      </c>
      <c r="E428" s="23">
        <v>1</v>
      </c>
    </row>
    <row r="429" spans="1:5">
      <c r="A429">
        <v>1941081782</v>
      </c>
      <c r="B429" s="23">
        <v>1</v>
      </c>
      <c r="D429" s="7">
        <v>1941081782</v>
      </c>
      <c r="E429" s="23">
        <v>1</v>
      </c>
    </row>
    <row r="430" spans="1:5">
      <c r="A430">
        <v>1941523462</v>
      </c>
      <c r="B430" s="23">
        <v>1</v>
      </c>
      <c r="D430" s="7">
        <v>1941523462</v>
      </c>
      <c r="E430" s="23">
        <v>1</v>
      </c>
    </row>
    <row r="431" spans="1:5">
      <c r="A431">
        <v>1992874582</v>
      </c>
      <c r="B431" s="23">
        <v>1</v>
      </c>
      <c r="D431" s="7">
        <v>1992874582</v>
      </c>
      <c r="E431" s="23">
        <v>1</v>
      </c>
    </row>
    <row r="432" spans="1:5">
      <c r="A432">
        <v>2030700327</v>
      </c>
      <c r="B432" s="23">
        <v>1</v>
      </c>
      <c r="D432" s="7">
        <v>2030700327</v>
      </c>
      <c r="E432" s="23">
        <v>1</v>
      </c>
    </row>
    <row r="433" spans="1:5">
      <c r="A433">
        <v>2092415971</v>
      </c>
      <c r="B433" s="23">
        <v>1</v>
      </c>
      <c r="D433" s="7">
        <v>2092415971</v>
      </c>
      <c r="E433" s="23">
        <v>1</v>
      </c>
    </row>
    <row r="434" spans="1:5">
      <c r="A434">
        <v>2161885625</v>
      </c>
      <c r="B434" s="23">
        <v>1</v>
      </c>
      <c r="D434" s="7">
        <v>2161885625</v>
      </c>
      <c r="E434" s="23">
        <v>1</v>
      </c>
    </row>
    <row r="435" spans="1:5">
      <c r="A435">
        <v>2200000000</v>
      </c>
      <c r="B435" s="23">
        <v>1</v>
      </c>
      <c r="D435" s="7">
        <v>2200000000</v>
      </c>
      <c r="E435" s="23">
        <v>1</v>
      </c>
    </row>
    <row r="436" spans="1:5">
      <c r="A436">
        <v>2254979672</v>
      </c>
      <c r="B436" s="23">
        <v>1</v>
      </c>
      <c r="D436" s="7">
        <v>2254979672</v>
      </c>
      <c r="E436" s="23">
        <v>1</v>
      </c>
    </row>
    <row r="437" spans="1:5">
      <c r="A437">
        <v>2282262547</v>
      </c>
      <c r="B437" s="23">
        <v>1</v>
      </c>
      <c r="D437" s="7">
        <v>2282262547</v>
      </c>
      <c r="E437" s="23">
        <v>1</v>
      </c>
    </row>
    <row r="438" spans="1:5">
      <c r="A438">
        <v>2300000000</v>
      </c>
      <c r="B438" s="23">
        <v>1</v>
      </c>
      <c r="D438" s="7">
        <v>2300000000</v>
      </c>
      <c r="E438" s="23">
        <v>1</v>
      </c>
    </row>
    <row r="439" spans="1:5">
      <c r="A439">
        <v>2366764868</v>
      </c>
      <c r="B439" s="23">
        <v>1</v>
      </c>
      <c r="D439" s="7">
        <v>2366764868</v>
      </c>
      <c r="E439" s="23">
        <v>1</v>
      </c>
    </row>
    <row r="440" spans="1:5">
      <c r="A440">
        <v>2469450968</v>
      </c>
      <c r="B440" s="23">
        <v>1</v>
      </c>
      <c r="D440" s="7">
        <v>2469450968</v>
      </c>
      <c r="E440" s="23">
        <v>1</v>
      </c>
    </row>
    <row r="441" spans="1:5">
      <c r="A441">
        <v>2477718716</v>
      </c>
      <c r="B441" s="23">
        <v>2</v>
      </c>
      <c r="D441" s="7">
        <v>2477718716</v>
      </c>
      <c r="E441" s="23">
        <v>2</v>
      </c>
    </row>
    <row r="442" spans="1:5">
      <c r="A442">
        <v>2600000000</v>
      </c>
      <c r="B442" s="23">
        <v>1</v>
      </c>
      <c r="D442" s="7">
        <v>2600000000</v>
      </c>
      <c r="E442" s="23">
        <v>1</v>
      </c>
    </row>
    <row r="443" spans="1:5">
      <c r="A443">
        <v>2700000000</v>
      </c>
      <c r="B443" s="23">
        <v>2</v>
      </c>
      <c r="D443" s="7">
        <v>2700000000</v>
      </c>
      <c r="E443" s="23">
        <v>2</v>
      </c>
    </row>
    <row r="444" spans="1:5">
      <c r="A444">
        <v>2787983575</v>
      </c>
      <c r="B444" s="23">
        <v>1</v>
      </c>
      <c r="D444" s="7">
        <v>2787983575</v>
      </c>
      <c r="E444" s="23">
        <v>1</v>
      </c>
    </row>
    <row r="445" spans="1:5">
      <c r="A445">
        <v>2800000000</v>
      </c>
      <c r="B445" s="23">
        <v>1</v>
      </c>
      <c r="D445" s="7">
        <v>2800000000</v>
      </c>
      <c r="E445" s="23">
        <v>1</v>
      </c>
    </row>
    <row r="446" spans="1:5">
      <c r="A446">
        <v>2889080956</v>
      </c>
      <c r="B446" s="23">
        <v>1</v>
      </c>
      <c r="D446" s="7">
        <v>2889080956</v>
      </c>
      <c r="E446" s="23">
        <v>1</v>
      </c>
    </row>
    <row r="447" spans="1:5">
      <c r="A447">
        <v>2963763023</v>
      </c>
      <c r="B447" s="23">
        <v>1</v>
      </c>
      <c r="D447" s="7">
        <v>2963763023</v>
      </c>
      <c r="E447" s="23">
        <v>1</v>
      </c>
    </row>
    <row r="448" spans="1:5">
      <c r="A448">
        <v>3197258027</v>
      </c>
      <c r="B448" s="23">
        <v>1</v>
      </c>
      <c r="D448" s="7">
        <v>3197258027</v>
      </c>
      <c r="E448" s="23">
        <v>1</v>
      </c>
    </row>
    <row r="449" spans="1:5">
      <c r="A449">
        <v>3308188911</v>
      </c>
      <c r="B449" s="23">
        <v>1</v>
      </c>
      <c r="D449" s="7">
        <v>3308188911</v>
      </c>
      <c r="E449" s="23">
        <v>1</v>
      </c>
    </row>
    <row r="450" spans="1:5">
      <c r="A450">
        <v>3335402343</v>
      </c>
      <c r="B450" s="23">
        <v>1</v>
      </c>
      <c r="D450" s="7">
        <v>3335402343</v>
      </c>
      <c r="E450" s="23">
        <v>1</v>
      </c>
    </row>
    <row r="451" spans="1:5">
      <c r="A451">
        <v>3382099176</v>
      </c>
      <c r="B451" s="23">
        <v>1</v>
      </c>
      <c r="D451" s="7">
        <v>3382099176</v>
      </c>
      <c r="E451" s="23">
        <v>1</v>
      </c>
    </row>
    <row r="452" spans="1:5">
      <c r="A452">
        <v>3400000000</v>
      </c>
      <c r="B452" s="23">
        <v>1</v>
      </c>
      <c r="D452" s="7">
        <v>3400000000</v>
      </c>
      <c r="E452" s="23">
        <v>1</v>
      </c>
    </row>
    <row r="453" spans="1:5">
      <c r="A453">
        <v>3400453986</v>
      </c>
      <c r="B453" s="23">
        <v>1</v>
      </c>
      <c r="D453" s="7">
        <v>3400453986</v>
      </c>
      <c r="E453" s="23">
        <v>1</v>
      </c>
    </row>
    <row r="454" spans="1:5">
      <c r="A454">
        <v>3478049299</v>
      </c>
      <c r="B454" s="23">
        <v>1</v>
      </c>
      <c r="D454" s="7">
        <v>3478049299</v>
      </c>
      <c r="E454" s="23">
        <v>1</v>
      </c>
    </row>
    <row r="455" spans="1:5">
      <c r="A455">
        <v>3483000000</v>
      </c>
      <c r="B455" s="23">
        <v>1</v>
      </c>
      <c r="D455" s="7">
        <v>3483000000</v>
      </c>
      <c r="E455" s="23">
        <v>1</v>
      </c>
    </row>
    <row r="456" spans="1:5">
      <c r="A456">
        <v>3520256281</v>
      </c>
      <c r="B456" s="23">
        <v>1</v>
      </c>
      <c r="D456" s="7">
        <v>3520256281</v>
      </c>
      <c r="E456" s="23">
        <v>1</v>
      </c>
    </row>
    <row r="457" spans="1:5">
      <c r="A457">
        <v>3573602677</v>
      </c>
      <c r="B457" s="23">
        <v>1</v>
      </c>
      <c r="D457" s="7">
        <v>3573602677</v>
      </c>
      <c r="E457" s="23">
        <v>1</v>
      </c>
    </row>
    <row r="458" spans="1:5">
      <c r="A458">
        <v>3700000000</v>
      </c>
      <c r="B458" s="23">
        <v>1</v>
      </c>
      <c r="D458" s="7">
        <v>3700000000</v>
      </c>
      <c r="E458" s="23">
        <v>1</v>
      </c>
    </row>
    <row r="459" spans="1:5">
      <c r="A459">
        <v>3761707425</v>
      </c>
      <c r="B459" s="23">
        <v>1</v>
      </c>
      <c r="D459" s="7">
        <v>3761707425</v>
      </c>
      <c r="E459" s="23">
        <v>1</v>
      </c>
    </row>
    <row r="460" spans="1:5">
      <c r="A460">
        <v>3772459672</v>
      </c>
      <c r="B460" s="23">
        <v>2</v>
      </c>
      <c r="D460" s="7">
        <v>3772459672</v>
      </c>
      <c r="E460" s="23">
        <v>2</v>
      </c>
    </row>
    <row r="461" spans="1:5">
      <c r="A461">
        <v>3900000000</v>
      </c>
      <c r="B461" s="23">
        <v>2</v>
      </c>
      <c r="D461" s="7">
        <v>3900000000</v>
      </c>
      <c r="E461" s="23">
        <v>2</v>
      </c>
    </row>
    <row r="462" spans="1:5">
      <c r="A462">
        <v>3966502213</v>
      </c>
      <c r="B462" s="23">
        <v>1</v>
      </c>
      <c r="D462" s="7">
        <v>3966502213</v>
      </c>
      <c r="E462" s="23">
        <v>1</v>
      </c>
    </row>
    <row r="463" spans="1:5">
      <c r="A463">
        <v>4000000000</v>
      </c>
      <c r="B463" s="23">
        <v>2</v>
      </c>
      <c r="D463" s="7">
        <v>4000000000</v>
      </c>
      <c r="E463" s="23">
        <v>2</v>
      </c>
    </row>
    <row r="464" spans="1:5">
      <c r="A464">
        <v>4090680342</v>
      </c>
      <c r="B464" s="23">
        <v>1</v>
      </c>
      <c r="D464" s="7">
        <v>4090680342</v>
      </c>
      <c r="E464" s="23">
        <v>1</v>
      </c>
    </row>
    <row r="465" spans="1:5">
      <c r="A465">
        <v>4100216456</v>
      </c>
      <c r="B465" s="23">
        <v>1</v>
      </c>
      <c r="D465" s="7">
        <v>4100216456</v>
      </c>
      <c r="E465" s="23">
        <v>1</v>
      </c>
    </row>
    <row r="466" spans="1:5">
      <c r="A466">
        <v>4421658031</v>
      </c>
      <c r="B466" s="23">
        <v>1</v>
      </c>
      <c r="D466" s="7">
        <v>4421658031</v>
      </c>
      <c r="E466" s="23">
        <v>1</v>
      </c>
    </row>
    <row r="467" spans="1:5">
      <c r="A467">
        <v>4600000000</v>
      </c>
      <c r="B467" s="23">
        <v>1</v>
      </c>
      <c r="D467" s="7">
        <v>4600000000</v>
      </c>
      <c r="E467" s="23">
        <v>1</v>
      </c>
    </row>
    <row r="468" spans="1:5">
      <c r="A468">
        <v>4659815470</v>
      </c>
      <c r="B468" s="23">
        <v>1</v>
      </c>
      <c r="D468" s="7">
        <v>4659815470</v>
      </c>
      <c r="E468" s="23">
        <v>1</v>
      </c>
    </row>
    <row r="469" spans="1:5">
      <c r="A469">
        <v>4758185779</v>
      </c>
      <c r="B469" s="23">
        <v>1</v>
      </c>
      <c r="D469" s="7">
        <v>4758185779</v>
      </c>
      <c r="E469" s="23">
        <v>1</v>
      </c>
    </row>
    <row r="470" spans="1:5">
      <c r="A470">
        <v>4774198671</v>
      </c>
      <c r="B470" s="23">
        <v>1</v>
      </c>
      <c r="D470" s="7">
        <v>4774198671</v>
      </c>
      <c r="E470" s="23">
        <v>1</v>
      </c>
    </row>
    <row r="471" spans="1:5">
      <c r="A471">
        <v>4900000000</v>
      </c>
      <c r="B471" s="23">
        <v>1</v>
      </c>
      <c r="D471" s="7">
        <v>4900000000</v>
      </c>
      <c r="E471" s="23">
        <v>1</v>
      </c>
    </row>
    <row r="472" spans="1:5">
      <c r="A472">
        <v>4959452633</v>
      </c>
      <c r="B472" s="23">
        <v>1</v>
      </c>
      <c r="D472" s="7">
        <v>4959452633</v>
      </c>
      <c r="E472" s="23">
        <v>1</v>
      </c>
    </row>
    <row r="473" spans="1:5">
      <c r="A473">
        <v>5000000000</v>
      </c>
      <c r="B473" s="23">
        <v>1</v>
      </c>
      <c r="D473" s="7">
        <v>5000000000</v>
      </c>
      <c r="E473" s="23">
        <v>1</v>
      </c>
    </row>
    <row r="474" spans="1:5">
      <c r="A474">
        <v>5012076875</v>
      </c>
      <c r="B474" s="23">
        <v>1</v>
      </c>
      <c r="D474" s="7">
        <v>5012076875</v>
      </c>
      <c r="E474" s="23">
        <v>1</v>
      </c>
    </row>
    <row r="475" spans="1:5">
      <c r="A475">
        <v>5200000000</v>
      </c>
      <c r="B475" s="23">
        <v>1</v>
      </c>
      <c r="D475" s="7">
        <v>5200000000</v>
      </c>
      <c r="E475" s="23">
        <v>1</v>
      </c>
    </row>
    <row r="476" spans="1:5">
      <c r="A476">
        <v>5207138262</v>
      </c>
      <c r="B476" s="23">
        <v>1</v>
      </c>
      <c r="D476" s="7">
        <v>5207138262</v>
      </c>
      <c r="E476" s="23">
        <v>1</v>
      </c>
    </row>
    <row r="477" spans="1:5">
      <c r="A477">
        <v>5694938915</v>
      </c>
      <c r="B477" s="23">
        <v>1</v>
      </c>
      <c r="D477" s="7">
        <v>5694938915</v>
      </c>
      <c r="E477" s="23">
        <v>1</v>
      </c>
    </row>
    <row r="478" spans="1:5">
      <c r="A478">
        <v>5984892798</v>
      </c>
      <c r="B478" s="23">
        <v>1</v>
      </c>
      <c r="D478" s="7">
        <v>5984892798</v>
      </c>
      <c r="E478" s="23">
        <v>1</v>
      </c>
    </row>
    <row r="479" spans="1:5">
      <c r="A479">
        <v>6500000000</v>
      </c>
      <c r="B479" s="23">
        <v>1</v>
      </c>
      <c r="D479" s="7">
        <v>6500000000</v>
      </c>
      <c r="E479" s="23">
        <v>1</v>
      </c>
    </row>
    <row r="480" spans="1:5">
      <c r="A480">
        <v>6524741953</v>
      </c>
      <c r="B480" s="23">
        <v>2</v>
      </c>
      <c r="D480" s="7">
        <v>6524741953</v>
      </c>
      <c r="E480" s="23">
        <v>2</v>
      </c>
    </row>
    <row r="481" spans="1:5">
      <c r="A481">
        <v>8050969063</v>
      </c>
      <c r="B481" s="23">
        <v>1</v>
      </c>
      <c r="D481" s="7">
        <v>8050969063</v>
      </c>
      <c r="E481" s="23">
        <v>1</v>
      </c>
    </row>
    <row r="482" spans="1:5">
      <c r="A482">
        <v>8100000000</v>
      </c>
      <c r="B482" s="23">
        <v>1</v>
      </c>
      <c r="D482" s="7">
        <v>8100000000</v>
      </c>
      <c r="E482" s="23">
        <v>1</v>
      </c>
    </row>
    <row r="483" spans="1:5">
      <c r="A483">
        <v>8129244533</v>
      </c>
      <c r="B483" s="23">
        <v>1</v>
      </c>
      <c r="D483" s="7">
        <v>8129244533</v>
      </c>
      <c r="E483" s="23">
        <v>1</v>
      </c>
    </row>
    <row r="484" spans="1:5">
      <c r="A484">
        <v>8208265458</v>
      </c>
      <c r="B484" s="23">
        <v>1</v>
      </c>
      <c r="D484" s="7">
        <v>8208265458</v>
      </c>
      <c r="E484" s="23">
        <v>1</v>
      </c>
    </row>
    <row r="485" spans="1:5">
      <c r="A485">
        <v>8251457611</v>
      </c>
      <c r="B485" s="23">
        <v>1</v>
      </c>
      <c r="D485" s="7">
        <v>8251457611</v>
      </c>
      <c r="E485" s="23">
        <v>1</v>
      </c>
    </row>
    <row r="486" spans="1:5">
      <c r="A486">
        <v>8531000971</v>
      </c>
      <c r="B486" s="23">
        <v>1</v>
      </c>
      <c r="D486" s="7">
        <v>8531000971</v>
      </c>
      <c r="E486" s="23">
        <v>1</v>
      </c>
    </row>
    <row r="487" spans="1:5">
      <c r="A487">
        <v>8533000000</v>
      </c>
      <c r="B487" s="23">
        <v>1</v>
      </c>
      <c r="D487" s="7">
        <v>8533000000</v>
      </c>
      <c r="E487" s="23">
        <v>1</v>
      </c>
    </row>
    <row r="488" spans="1:5">
      <c r="A488">
        <v>9557114063</v>
      </c>
      <c r="B488" s="23">
        <v>1</v>
      </c>
      <c r="D488" s="7">
        <v>9557114063</v>
      </c>
      <c r="E488" s="23">
        <v>1</v>
      </c>
    </row>
    <row r="489" spans="1:5">
      <c r="A489">
        <v>10710445935</v>
      </c>
      <c r="B489" s="23">
        <v>1</v>
      </c>
      <c r="D489" s="7">
        <v>10710445935</v>
      </c>
      <c r="E489" s="23">
        <v>1</v>
      </c>
    </row>
    <row r="490" spans="1:5">
      <c r="A490">
        <v>10715211667</v>
      </c>
      <c r="B490" s="23">
        <v>1</v>
      </c>
      <c r="D490" s="7">
        <v>10715211667</v>
      </c>
      <c r="E490" s="23">
        <v>1</v>
      </c>
    </row>
    <row r="491" spans="1:5">
      <c r="A491">
        <v>11094187151</v>
      </c>
      <c r="B491" s="23">
        <v>1</v>
      </c>
      <c r="D491" s="7">
        <v>11094187151</v>
      </c>
      <c r="E491" s="23">
        <v>1</v>
      </c>
    </row>
    <row r="492" spans="1:5">
      <c r="A492">
        <v>11104988663</v>
      </c>
      <c r="B492" s="23">
        <v>1</v>
      </c>
      <c r="D492" s="7">
        <v>11104988663</v>
      </c>
      <c r="E492" s="23">
        <v>1</v>
      </c>
    </row>
    <row r="493" spans="1:5">
      <c r="A493">
        <v>11551356599</v>
      </c>
      <c r="B493" s="23">
        <v>1</v>
      </c>
      <c r="D493" s="7">
        <v>11551356599</v>
      </c>
      <c r="E493" s="23">
        <v>1</v>
      </c>
    </row>
    <row r="494" spans="1:5">
      <c r="A494">
        <v>11700000000</v>
      </c>
      <c r="B494" s="23">
        <v>1</v>
      </c>
      <c r="D494" s="7">
        <v>11700000000</v>
      </c>
      <c r="E494" s="23">
        <v>1</v>
      </c>
    </row>
    <row r="495" spans="1:5">
      <c r="A495">
        <v>11793454401</v>
      </c>
      <c r="B495" s="23">
        <v>1</v>
      </c>
      <c r="D495" s="7">
        <v>11793454401</v>
      </c>
      <c r="E495" s="23">
        <v>1</v>
      </c>
    </row>
    <row r="496" spans="1:5">
      <c r="A496">
        <v>12154666223</v>
      </c>
      <c r="B496" s="23">
        <v>1</v>
      </c>
      <c r="D496" s="7">
        <v>12154666223</v>
      </c>
      <c r="E496" s="23">
        <v>1</v>
      </c>
    </row>
    <row r="497" spans="1:5">
      <c r="A497">
        <v>12594618044</v>
      </c>
      <c r="B497" s="23">
        <v>1</v>
      </c>
      <c r="D497" s="7">
        <v>12594618044</v>
      </c>
      <c r="E497" s="23">
        <v>1</v>
      </c>
    </row>
    <row r="498" spans="1:5">
      <c r="A498">
        <v>12600000000</v>
      </c>
      <c r="B498" s="23">
        <v>1</v>
      </c>
      <c r="D498" s="7">
        <v>12600000000</v>
      </c>
      <c r="E498" s="23">
        <v>1</v>
      </c>
    </row>
    <row r="499" spans="1:5">
      <c r="A499">
        <v>16000000000</v>
      </c>
      <c r="B499" s="23">
        <v>1</v>
      </c>
      <c r="D499" s="7">
        <v>16000000000</v>
      </c>
      <c r="E499" s="23">
        <v>1</v>
      </c>
    </row>
    <row r="500" spans="1:5">
      <c r="A500">
        <v>16301343907</v>
      </c>
      <c r="B500" s="23">
        <v>2</v>
      </c>
      <c r="D500" s="7">
        <v>16301343907</v>
      </c>
      <c r="E500" s="23">
        <v>2</v>
      </c>
    </row>
    <row r="501" spans="1:5">
      <c r="A501" t="s">
        <v>2793</v>
      </c>
      <c r="B501" s="23">
        <v>516</v>
      </c>
      <c r="D501" s="7"/>
      <c r="E501" s="23"/>
    </row>
    <row r="502" spans="1:5">
      <c r="D502" s="7"/>
      <c r="E502" s="23"/>
    </row>
    <row r="503" spans="1:5">
      <c r="D503" s="7"/>
      <c r="E503" s="23"/>
    </row>
    <row r="504" spans="1:5">
      <c r="D504" s="7"/>
      <c r="E504" s="23"/>
    </row>
    <row r="505" spans="1:5">
      <c r="D505" s="7"/>
      <c r="E505" s="23"/>
    </row>
    <row r="506" spans="1:5">
      <c r="D506" s="7"/>
      <c r="E506" s="23"/>
    </row>
    <row r="507" spans="1:5">
      <c r="D507" s="7"/>
      <c r="E507" s="23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DC235-4530-4449-9512-1DA992A75C57}">
  <dimension ref="A1:AK159"/>
  <sheetViews>
    <sheetView tabSelected="1" topLeftCell="Q1" workbookViewId="0">
      <selection activeCell="W13" sqref="W13"/>
    </sheetView>
  </sheetViews>
  <sheetFormatPr defaultRowHeight="14.4"/>
  <cols>
    <col min="1" max="1" width="21.33203125" bestFit="1" customWidth="1"/>
    <col min="2" max="2" width="14" bestFit="1" customWidth="1"/>
    <col min="3" max="3" width="27.77734375" bestFit="1" customWidth="1"/>
    <col min="4" max="4" width="23.44140625" bestFit="1" customWidth="1"/>
    <col min="5" max="5" width="25.6640625" bestFit="1" customWidth="1"/>
    <col min="6" max="8" width="20.109375" bestFit="1" customWidth="1"/>
    <col min="9" max="9" width="19.88671875" bestFit="1" customWidth="1"/>
    <col min="10" max="10" width="13.5546875" bestFit="1" customWidth="1"/>
    <col min="11" max="11" width="16.33203125" bestFit="1" customWidth="1"/>
    <col min="12" max="12" width="19.77734375" bestFit="1" customWidth="1"/>
    <col min="13" max="13" width="22.5546875" bestFit="1" customWidth="1"/>
    <col min="14" max="14" width="16.6640625" bestFit="1" customWidth="1"/>
    <col min="15" max="15" width="19.44140625" bestFit="1" customWidth="1"/>
    <col min="16" max="16" width="13.88671875" bestFit="1" customWidth="1"/>
    <col min="17" max="17" width="16.6640625" bestFit="1" customWidth="1"/>
    <col min="18" max="18" width="20.21875" bestFit="1" customWidth="1"/>
    <col min="19" max="19" width="23" bestFit="1" customWidth="1"/>
    <col min="20" max="20" width="15.21875" bestFit="1" customWidth="1"/>
    <col min="21" max="21" width="18" bestFit="1" customWidth="1"/>
    <col min="22" max="22" width="17" bestFit="1" customWidth="1"/>
    <col min="23" max="23" width="19.77734375" bestFit="1" customWidth="1"/>
    <col min="24" max="24" width="14.5546875" bestFit="1" customWidth="1"/>
    <col min="25" max="25" width="17.44140625" bestFit="1" customWidth="1"/>
    <col min="26" max="26" width="14.77734375" bestFit="1" customWidth="1"/>
    <col min="27" max="27" width="17.6640625" bestFit="1" customWidth="1"/>
    <col min="28" max="28" width="12.88671875" bestFit="1" customWidth="1"/>
    <col min="29" max="29" width="15.6640625" bestFit="1" customWidth="1"/>
    <col min="30" max="30" width="12.6640625" bestFit="1" customWidth="1"/>
    <col min="31" max="31" width="15.44140625" bestFit="1" customWidth="1"/>
    <col min="32" max="32" width="17.77734375" bestFit="1" customWidth="1"/>
    <col min="33" max="33" width="20.5546875" bestFit="1" customWidth="1"/>
    <col min="34" max="34" width="19.6640625" bestFit="1" customWidth="1"/>
    <col min="35" max="35" width="22.44140625" bestFit="1" customWidth="1"/>
    <col min="36" max="36" width="14.33203125" bestFit="1" customWidth="1"/>
    <col min="37" max="37" width="17.21875" bestFit="1" customWidth="1"/>
    <col min="38" max="38" width="17.44140625" bestFit="1" customWidth="1"/>
    <col min="39" max="39" width="20.21875" bestFit="1" customWidth="1"/>
    <col min="40" max="40" width="13.109375" bestFit="1" customWidth="1"/>
    <col min="41" max="41" width="15.88671875" bestFit="1" customWidth="1"/>
    <col min="42" max="42" width="16.5546875" bestFit="1" customWidth="1"/>
    <col min="43" max="43" width="19.33203125" bestFit="1" customWidth="1"/>
    <col min="44" max="44" width="15.21875" bestFit="1" customWidth="1"/>
    <col min="45" max="45" width="18" bestFit="1" customWidth="1"/>
    <col min="46" max="46" width="17.21875" bestFit="1" customWidth="1"/>
    <col min="47" max="47" width="20" bestFit="1" customWidth="1"/>
    <col min="48" max="48" width="18.5546875" bestFit="1" customWidth="1"/>
    <col min="49" max="49" width="21.44140625" bestFit="1" customWidth="1"/>
    <col min="50" max="50" width="17" bestFit="1" customWidth="1"/>
    <col min="51" max="51" width="19.77734375" bestFit="1" customWidth="1"/>
    <col min="52" max="52" width="17.21875" bestFit="1" customWidth="1"/>
    <col min="53" max="53" width="20" bestFit="1" customWidth="1"/>
    <col min="54" max="54" width="11.5546875" bestFit="1" customWidth="1"/>
    <col min="55" max="55" width="14.33203125" bestFit="1" customWidth="1"/>
    <col min="56" max="56" width="16.109375" bestFit="1" customWidth="1"/>
    <col min="57" max="57" width="18.88671875" bestFit="1" customWidth="1"/>
    <col min="58" max="58" width="10.33203125" bestFit="1" customWidth="1"/>
    <col min="59" max="59" width="13.109375" bestFit="1" customWidth="1"/>
    <col min="60" max="60" width="13.33203125" bestFit="1" customWidth="1"/>
    <col min="61" max="61" width="16.109375" bestFit="1" customWidth="1"/>
    <col min="62" max="62" width="17.88671875" bestFit="1" customWidth="1"/>
    <col min="63" max="63" width="20.6640625" bestFit="1" customWidth="1"/>
    <col min="64" max="64" width="16" bestFit="1" customWidth="1"/>
    <col min="65" max="65" width="18.77734375" bestFit="1" customWidth="1"/>
    <col min="66" max="66" width="18" bestFit="1" customWidth="1"/>
    <col min="67" max="67" width="20.77734375" bestFit="1" customWidth="1"/>
    <col min="68" max="68" width="17.109375" bestFit="1" customWidth="1"/>
    <col min="69" max="69" width="19.88671875" bestFit="1" customWidth="1"/>
    <col min="70" max="70" width="15.44140625" bestFit="1" customWidth="1"/>
    <col min="71" max="71" width="18.21875" bestFit="1" customWidth="1"/>
    <col min="72" max="72" width="17.77734375" bestFit="1" customWidth="1"/>
    <col min="73" max="73" width="20.5546875" bestFit="1" customWidth="1"/>
    <col min="74" max="74" width="16.44140625" bestFit="1" customWidth="1"/>
    <col min="75" max="75" width="19.21875" bestFit="1" customWidth="1"/>
    <col min="76" max="76" width="14.5546875" bestFit="1" customWidth="1"/>
    <col min="77" max="77" width="17.44140625" bestFit="1" customWidth="1"/>
    <col min="78" max="78" width="13.88671875" bestFit="1" customWidth="1"/>
    <col min="79" max="79" width="16.6640625" bestFit="1" customWidth="1"/>
    <col min="80" max="80" width="13.5546875" bestFit="1" customWidth="1"/>
    <col min="81" max="81" width="16.33203125" bestFit="1" customWidth="1"/>
    <col min="82" max="82" width="12.33203125" bestFit="1" customWidth="1"/>
    <col min="83" max="83" width="15.109375" bestFit="1" customWidth="1"/>
    <col min="84" max="84" width="9.33203125" bestFit="1" customWidth="1"/>
    <col min="85" max="85" width="12" bestFit="1" customWidth="1"/>
    <col min="86" max="86" width="11.44140625" bestFit="1" customWidth="1"/>
    <col min="87" max="87" width="14.21875" bestFit="1" customWidth="1"/>
    <col min="88" max="88" width="8.88671875" bestFit="1" customWidth="1"/>
    <col min="89" max="89" width="11.5546875" bestFit="1" customWidth="1"/>
    <col min="90" max="90" width="15.77734375" bestFit="1" customWidth="1"/>
    <col min="91" max="91" width="18.5546875" bestFit="1" customWidth="1"/>
    <col min="92" max="92" width="7.44140625" bestFit="1" customWidth="1"/>
    <col min="93" max="93" width="10.109375" bestFit="1" customWidth="1"/>
    <col min="94" max="94" width="18.6640625" bestFit="1" customWidth="1"/>
    <col min="95" max="95" width="21.5546875" bestFit="1" customWidth="1"/>
    <col min="96" max="96" width="13.44140625" bestFit="1" customWidth="1"/>
    <col min="97" max="97" width="16.21875" bestFit="1" customWidth="1"/>
    <col min="98" max="98" width="14.5546875" bestFit="1" customWidth="1"/>
    <col min="99" max="99" width="17.44140625" bestFit="1" customWidth="1"/>
    <col min="100" max="100" width="13.88671875" bestFit="1" customWidth="1"/>
    <col min="101" max="101" width="16.6640625" bestFit="1" customWidth="1"/>
    <col min="102" max="102" width="16.44140625" bestFit="1" customWidth="1"/>
    <col min="103" max="103" width="19.21875" bestFit="1" customWidth="1"/>
    <col min="104" max="104" width="16.88671875" bestFit="1" customWidth="1"/>
    <col min="105" max="105" width="19.6640625" bestFit="1" customWidth="1"/>
    <col min="106" max="106" width="14.44140625" bestFit="1" customWidth="1"/>
    <col min="107" max="107" width="17.33203125" bestFit="1" customWidth="1"/>
    <col min="108" max="108" width="12.44140625" bestFit="1" customWidth="1"/>
    <col min="109" max="109" width="15.21875" bestFit="1" customWidth="1"/>
    <col min="110" max="110" width="13.44140625" bestFit="1" customWidth="1"/>
    <col min="111" max="111" width="16.21875" bestFit="1" customWidth="1"/>
    <col min="112" max="112" width="14.88671875" bestFit="1" customWidth="1"/>
    <col min="113" max="113" width="17.77734375" bestFit="1" customWidth="1"/>
    <col min="114" max="114" width="17.6640625" bestFit="1" customWidth="1"/>
    <col min="115" max="115" width="20.44140625" bestFit="1" customWidth="1"/>
    <col min="116" max="116" width="14.5546875" bestFit="1" customWidth="1"/>
    <col min="117" max="117" width="17.44140625" bestFit="1" customWidth="1"/>
    <col min="118" max="118" width="11.6640625" bestFit="1" customWidth="1"/>
    <col min="119" max="119" width="14.44140625" bestFit="1" customWidth="1"/>
    <col min="120" max="120" width="20.33203125" bestFit="1" customWidth="1"/>
    <col min="121" max="121" width="23.109375" bestFit="1" customWidth="1"/>
    <col min="122" max="122" width="16.5546875" bestFit="1" customWidth="1"/>
    <col min="123" max="123" width="19.33203125" bestFit="1" customWidth="1"/>
    <col min="124" max="124" width="18.109375" bestFit="1" customWidth="1"/>
    <col min="125" max="125" width="20.88671875" bestFit="1" customWidth="1"/>
    <col min="126" max="126" width="14.109375" bestFit="1" customWidth="1"/>
    <col min="127" max="127" width="16.88671875" bestFit="1" customWidth="1"/>
    <col min="128" max="128" width="20.109375" bestFit="1" customWidth="1"/>
    <col min="129" max="129" width="22.88671875" bestFit="1" customWidth="1"/>
    <col min="130" max="130" width="18.109375" bestFit="1" customWidth="1"/>
    <col min="131" max="131" width="20.88671875" bestFit="1" customWidth="1"/>
    <col min="132" max="132" width="13.88671875" bestFit="1" customWidth="1"/>
    <col min="133" max="133" width="16.6640625" bestFit="1" customWidth="1"/>
    <col min="134" max="134" width="13.109375" bestFit="1" customWidth="1"/>
    <col min="135" max="135" width="15.88671875" bestFit="1" customWidth="1"/>
    <col min="136" max="136" width="17.44140625" bestFit="1" customWidth="1"/>
    <col min="137" max="137" width="20.21875" bestFit="1" customWidth="1"/>
    <col min="138" max="138" width="15.88671875" bestFit="1" customWidth="1"/>
    <col min="139" max="139" width="18.6640625" bestFit="1" customWidth="1"/>
    <col min="140" max="140" width="14.88671875" bestFit="1" customWidth="1"/>
    <col min="141" max="141" width="17.77734375" bestFit="1" customWidth="1"/>
    <col min="142" max="142" width="15.109375" bestFit="1" customWidth="1"/>
    <col min="143" max="143" width="17.88671875" bestFit="1" customWidth="1"/>
    <col min="144" max="144" width="17" bestFit="1" customWidth="1"/>
    <col min="145" max="145" width="19.77734375" bestFit="1" customWidth="1"/>
    <col min="146" max="146" width="16.88671875" bestFit="1" customWidth="1"/>
    <col min="147" max="147" width="19.6640625" bestFit="1" customWidth="1"/>
    <col min="148" max="148" width="15.77734375" bestFit="1" customWidth="1"/>
    <col min="149" max="149" width="18.5546875" bestFit="1" customWidth="1"/>
    <col min="150" max="150" width="12.88671875" bestFit="1" customWidth="1"/>
    <col min="151" max="151" width="15.6640625" bestFit="1" customWidth="1"/>
    <col min="152" max="152" width="17.33203125" bestFit="1" customWidth="1"/>
    <col min="153" max="153" width="20.109375" bestFit="1" customWidth="1"/>
    <col min="154" max="154" width="18.21875" bestFit="1" customWidth="1"/>
    <col min="155" max="155" width="21" bestFit="1" customWidth="1"/>
    <col min="156" max="156" width="13.88671875" bestFit="1" customWidth="1"/>
    <col min="157" max="157" width="16.6640625" bestFit="1" customWidth="1"/>
    <col min="158" max="158" width="10.109375" bestFit="1" customWidth="1"/>
    <col min="159" max="159" width="12.77734375" bestFit="1" customWidth="1"/>
    <col min="160" max="160" width="18.6640625" bestFit="1" customWidth="1"/>
    <col min="161" max="161" width="21.5546875" bestFit="1" customWidth="1"/>
    <col min="162" max="162" width="13.33203125" bestFit="1" customWidth="1"/>
    <col min="163" max="163" width="16.109375" bestFit="1" customWidth="1"/>
    <col min="164" max="164" width="15.21875" bestFit="1" customWidth="1"/>
    <col min="165" max="165" width="18" bestFit="1" customWidth="1"/>
    <col min="166" max="166" width="15.21875" bestFit="1" customWidth="1"/>
    <col min="167" max="167" width="18" bestFit="1" customWidth="1"/>
    <col min="168" max="168" width="17.21875" bestFit="1" customWidth="1"/>
    <col min="169" max="169" width="20" bestFit="1" customWidth="1"/>
    <col min="170" max="170" width="14.109375" bestFit="1" customWidth="1"/>
    <col min="171" max="171" width="16.88671875" bestFit="1" customWidth="1"/>
    <col min="172" max="172" width="16.44140625" bestFit="1" customWidth="1"/>
    <col min="173" max="173" width="19.21875" bestFit="1" customWidth="1"/>
    <col min="174" max="174" width="13" bestFit="1" customWidth="1"/>
    <col min="175" max="175" width="15.77734375" bestFit="1" customWidth="1"/>
    <col min="176" max="176" width="15.44140625" bestFit="1" customWidth="1"/>
    <col min="177" max="177" width="18.21875" bestFit="1" customWidth="1"/>
    <col min="178" max="178" width="17.77734375" bestFit="1" customWidth="1"/>
    <col min="179" max="179" width="20.5546875" bestFit="1" customWidth="1"/>
    <col min="180" max="180" width="16.109375" bestFit="1" customWidth="1"/>
    <col min="181" max="181" width="18.88671875" bestFit="1" customWidth="1"/>
    <col min="182" max="182" width="15.77734375" bestFit="1" customWidth="1"/>
    <col min="183" max="183" width="18.5546875" bestFit="1" customWidth="1"/>
    <col min="184" max="184" width="14.77734375" bestFit="1" customWidth="1"/>
    <col min="185" max="185" width="17.6640625" bestFit="1" customWidth="1"/>
    <col min="186" max="186" width="11.77734375" bestFit="1" customWidth="1"/>
    <col min="187" max="187" width="14.5546875" bestFit="1" customWidth="1"/>
    <col min="188" max="188" width="20.77734375" bestFit="1" customWidth="1"/>
    <col min="189" max="189" width="23.5546875" bestFit="1" customWidth="1"/>
    <col min="190" max="190" width="8.5546875" bestFit="1" customWidth="1"/>
    <col min="191" max="191" width="11.21875" bestFit="1" customWidth="1"/>
    <col min="192" max="192" width="11" bestFit="1" customWidth="1"/>
    <col min="193" max="193" width="13.77734375" bestFit="1" customWidth="1"/>
    <col min="194" max="194" width="10.77734375" bestFit="1" customWidth="1"/>
    <col min="195" max="195" width="13.5546875" bestFit="1" customWidth="1"/>
    <col min="196" max="196" width="15.44140625" bestFit="1" customWidth="1"/>
    <col min="197" max="197" width="18.21875" bestFit="1" customWidth="1"/>
    <col min="198" max="198" width="15.109375" bestFit="1" customWidth="1"/>
    <col min="199" max="199" width="17.88671875" bestFit="1" customWidth="1"/>
    <col min="200" max="200" width="14.88671875" bestFit="1" customWidth="1"/>
    <col min="201" max="201" width="17.77734375" bestFit="1" customWidth="1"/>
    <col min="202" max="202" width="15.88671875" bestFit="1" customWidth="1"/>
    <col min="203" max="203" width="18.6640625" bestFit="1" customWidth="1"/>
    <col min="204" max="204" width="18.109375" bestFit="1" customWidth="1"/>
    <col min="205" max="205" width="20.88671875" bestFit="1" customWidth="1"/>
    <col min="206" max="206" width="14.21875" bestFit="1" customWidth="1"/>
    <col min="207" max="207" width="17" bestFit="1" customWidth="1"/>
    <col min="208" max="208" width="15.5546875" bestFit="1" customWidth="1"/>
    <col min="209" max="209" width="18.33203125" bestFit="1" customWidth="1"/>
    <col min="210" max="210" width="14.88671875" bestFit="1" customWidth="1"/>
    <col min="211" max="211" width="17.77734375" bestFit="1" customWidth="1"/>
    <col min="212" max="212" width="13.44140625" bestFit="1" customWidth="1"/>
    <col min="213" max="213" width="16.21875" bestFit="1" customWidth="1"/>
    <col min="214" max="214" width="18.109375" bestFit="1" customWidth="1"/>
    <col min="215" max="215" width="20.88671875" bestFit="1" customWidth="1"/>
    <col min="216" max="216" width="9.44140625" bestFit="1" customWidth="1"/>
    <col min="217" max="217" width="12.109375" bestFit="1" customWidth="1"/>
    <col min="218" max="218" width="17.33203125" bestFit="1" customWidth="1"/>
    <col min="219" max="219" width="20.109375" bestFit="1" customWidth="1"/>
    <col min="220" max="220" width="17.6640625" bestFit="1" customWidth="1"/>
    <col min="221" max="221" width="20.44140625" bestFit="1" customWidth="1"/>
    <col min="222" max="222" width="14.5546875" bestFit="1" customWidth="1"/>
    <col min="223" max="223" width="17.44140625" bestFit="1" customWidth="1"/>
    <col min="224" max="224" width="16.88671875" bestFit="1" customWidth="1"/>
    <col min="225" max="225" width="19.6640625" bestFit="1" customWidth="1"/>
    <col min="226" max="226" width="14.88671875" bestFit="1" customWidth="1"/>
    <col min="227" max="227" width="17.77734375" bestFit="1" customWidth="1"/>
    <col min="228" max="228" width="11.5546875" bestFit="1" customWidth="1"/>
    <col min="229" max="229" width="14.33203125" bestFit="1" customWidth="1"/>
    <col min="230" max="230" width="17.77734375" bestFit="1" customWidth="1"/>
    <col min="231" max="231" width="20.5546875" bestFit="1" customWidth="1"/>
    <col min="232" max="232" width="18.5546875" bestFit="1" customWidth="1"/>
    <col min="233" max="233" width="21.44140625" bestFit="1" customWidth="1"/>
    <col min="234" max="234" width="14.5546875" bestFit="1" customWidth="1"/>
    <col min="235" max="235" width="17.44140625" bestFit="1" customWidth="1"/>
    <col min="236" max="236" width="15.77734375" bestFit="1" customWidth="1"/>
    <col min="237" max="237" width="18.5546875" bestFit="1" customWidth="1"/>
    <col min="238" max="238" width="9.44140625" bestFit="1" customWidth="1"/>
    <col min="239" max="239" width="12.109375" bestFit="1" customWidth="1"/>
    <col min="240" max="240" width="17.21875" bestFit="1" customWidth="1"/>
    <col min="241" max="241" width="20" bestFit="1" customWidth="1"/>
    <col min="242" max="242" width="12.77734375" bestFit="1" customWidth="1"/>
    <col min="243" max="244" width="15.5546875" bestFit="1" customWidth="1"/>
    <col min="245" max="245" width="18.33203125" bestFit="1" customWidth="1"/>
    <col min="246" max="246" width="17.33203125" bestFit="1" customWidth="1"/>
    <col min="247" max="247" width="20.109375" bestFit="1" customWidth="1"/>
    <col min="248" max="248" width="8.5546875" bestFit="1" customWidth="1"/>
    <col min="249" max="249" width="11.21875" bestFit="1" customWidth="1"/>
    <col min="250" max="250" width="13.6640625" bestFit="1" customWidth="1"/>
    <col min="251" max="251" width="16.44140625" bestFit="1" customWidth="1"/>
    <col min="252" max="252" width="11.88671875" bestFit="1" customWidth="1"/>
    <col min="253" max="253" width="14.6640625" bestFit="1" customWidth="1"/>
    <col min="254" max="254" width="11.5546875" bestFit="1" customWidth="1"/>
    <col min="255" max="255" width="14.33203125" bestFit="1" customWidth="1"/>
    <col min="256" max="256" width="9.21875" bestFit="1" customWidth="1"/>
    <col min="257" max="257" width="11.88671875" bestFit="1" customWidth="1"/>
    <col min="258" max="258" width="10.77734375" bestFit="1" customWidth="1"/>
    <col min="259" max="259" width="13.5546875" bestFit="1" customWidth="1"/>
    <col min="260" max="260" width="12.6640625" bestFit="1" customWidth="1"/>
    <col min="261" max="261" width="15.44140625" bestFit="1" customWidth="1"/>
    <col min="262" max="262" width="12.77734375" bestFit="1" customWidth="1"/>
    <col min="263" max="263" width="15.5546875" bestFit="1" customWidth="1"/>
    <col min="264" max="264" width="6.88671875" bestFit="1" customWidth="1"/>
    <col min="265" max="265" width="9.5546875" bestFit="1" customWidth="1"/>
    <col min="266" max="266" width="14.44140625" bestFit="1" customWidth="1"/>
    <col min="267" max="267" width="17.33203125" bestFit="1" customWidth="1"/>
    <col min="268" max="268" width="14.33203125" bestFit="1" customWidth="1"/>
    <col min="269" max="269" width="17.21875" bestFit="1" customWidth="1"/>
    <col min="270" max="270" width="12.88671875" bestFit="1" customWidth="1"/>
    <col min="271" max="271" width="15.6640625" bestFit="1" customWidth="1"/>
    <col min="272" max="272" width="7.5546875" bestFit="1" customWidth="1"/>
    <col min="273" max="273" width="10.21875" bestFit="1" customWidth="1"/>
    <col min="274" max="274" width="11.44140625" bestFit="1" customWidth="1"/>
    <col min="275" max="275" width="14.21875" bestFit="1" customWidth="1"/>
    <col min="276" max="276" width="11.21875" bestFit="1" customWidth="1"/>
    <col min="277" max="277" width="14" bestFit="1" customWidth="1"/>
    <col min="278" max="278" width="14.88671875" bestFit="1" customWidth="1"/>
    <col min="279" max="279" width="17.77734375" bestFit="1" customWidth="1"/>
    <col min="280" max="280" width="14.109375" bestFit="1" customWidth="1"/>
    <col min="281" max="281" width="16.88671875" bestFit="1" customWidth="1"/>
    <col min="282" max="282" width="12.6640625" bestFit="1" customWidth="1"/>
    <col min="283" max="283" width="15.44140625" bestFit="1" customWidth="1"/>
    <col min="284" max="284" width="11" bestFit="1" customWidth="1"/>
    <col min="285" max="285" width="13.77734375" bestFit="1" customWidth="1"/>
    <col min="286" max="286" width="12" bestFit="1" customWidth="1"/>
    <col min="287" max="287" width="14.77734375" bestFit="1" customWidth="1"/>
    <col min="288" max="288" width="10.33203125" bestFit="1" customWidth="1"/>
    <col min="289" max="289" width="13.109375" bestFit="1" customWidth="1"/>
    <col min="290" max="290" width="16.77734375" bestFit="1" customWidth="1"/>
    <col min="291" max="291" width="19.5546875" bestFit="1" customWidth="1"/>
    <col min="292" max="292" width="14.44140625" bestFit="1" customWidth="1"/>
    <col min="293" max="293" width="17.33203125" bestFit="1" customWidth="1"/>
    <col min="294" max="294" width="11.44140625" bestFit="1" customWidth="1"/>
    <col min="295" max="295" width="14.21875" bestFit="1" customWidth="1"/>
    <col min="296" max="296" width="15.33203125" bestFit="1" customWidth="1"/>
    <col min="297" max="297" width="18.109375" bestFit="1" customWidth="1"/>
    <col min="298" max="298" width="10.88671875" bestFit="1" customWidth="1"/>
    <col min="299" max="299" width="13.6640625" bestFit="1" customWidth="1"/>
    <col min="300" max="300" width="11.77734375" bestFit="1" customWidth="1"/>
    <col min="301" max="301" width="14.5546875" bestFit="1" customWidth="1"/>
    <col min="302" max="302" width="14" bestFit="1" customWidth="1"/>
    <col min="303" max="303" width="16.77734375" bestFit="1" customWidth="1"/>
    <col min="304" max="304" width="12.44140625" bestFit="1" customWidth="1"/>
    <col min="305" max="305" width="15.21875" bestFit="1" customWidth="1"/>
    <col min="306" max="306" width="12.5546875" bestFit="1" customWidth="1"/>
    <col min="307" max="307" width="15.33203125" bestFit="1" customWidth="1"/>
    <col min="308" max="308" width="13.33203125" bestFit="1" customWidth="1"/>
    <col min="309" max="309" width="16.109375" bestFit="1" customWidth="1"/>
    <col min="310" max="310" width="9.109375" bestFit="1" customWidth="1"/>
    <col min="311" max="311" width="11.77734375" bestFit="1" customWidth="1"/>
    <col min="312" max="312" width="15.44140625" bestFit="1" customWidth="1"/>
    <col min="313" max="313" width="18.21875" bestFit="1" customWidth="1"/>
    <col min="314" max="314" width="15.88671875" bestFit="1" customWidth="1"/>
    <col min="315" max="315" width="18.6640625" bestFit="1" customWidth="1"/>
    <col min="316" max="316" width="16.21875" bestFit="1" customWidth="1"/>
    <col min="317" max="317" width="19" bestFit="1" customWidth="1"/>
    <col min="318" max="318" width="14.88671875" bestFit="1" customWidth="1"/>
    <col min="319" max="319" width="17.77734375" bestFit="1" customWidth="1"/>
    <col min="320" max="320" width="10.21875" bestFit="1" customWidth="1"/>
    <col min="321" max="321" width="12.88671875" bestFit="1" customWidth="1"/>
    <col min="322" max="322" width="13.109375" bestFit="1" customWidth="1"/>
    <col min="323" max="323" width="15.88671875" bestFit="1" customWidth="1"/>
    <col min="324" max="324" width="9.5546875" bestFit="1" customWidth="1"/>
    <col min="325" max="325" width="12.21875" bestFit="1" customWidth="1"/>
    <col min="326" max="326" width="12.77734375" bestFit="1" customWidth="1"/>
    <col min="327" max="327" width="15.5546875" bestFit="1" customWidth="1"/>
    <col min="328" max="328" width="16.33203125" bestFit="1" customWidth="1"/>
    <col min="329" max="329" width="19.109375" bestFit="1" customWidth="1"/>
    <col min="330" max="330" width="16" bestFit="1" customWidth="1"/>
    <col min="331" max="331" width="18.77734375" bestFit="1" customWidth="1"/>
    <col min="332" max="332" width="13.21875" bestFit="1" customWidth="1"/>
    <col min="333" max="333" width="16" bestFit="1" customWidth="1"/>
    <col min="334" max="334" width="11" bestFit="1" customWidth="1"/>
    <col min="335" max="335" width="13.77734375" bestFit="1" customWidth="1"/>
    <col min="336" max="336" width="15.88671875" bestFit="1" customWidth="1"/>
    <col min="337" max="337" width="18.6640625" bestFit="1" customWidth="1"/>
    <col min="338" max="338" width="12.6640625" bestFit="1" customWidth="1"/>
    <col min="339" max="339" width="15.44140625" bestFit="1" customWidth="1"/>
    <col min="340" max="340" width="15.77734375" bestFit="1" customWidth="1"/>
    <col min="341" max="341" width="18.5546875" bestFit="1" customWidth="1"/>
    <col min="342" max="342" width="12.33203125" bestFit="1" customWidth="1"/>
    <col min="343" max="343" width="15.109375" bestFit="1" customWidth="1"/>
    <col min="344" max="344" width="14.33203125" bestFit="1" customWidth="1"/>
    <col min="345" max="345" width="17.21875" bestFit="1" customWidth="1"/>
    <col min="346" max="346" width="12.33203125" bestFit="1" customWidth="1"/>
    <col min="347" max="347" width="15.109375" bestFit="1" customWidth="1"/>
    <col min="348" max="348" width="12.44140625" bestFit="1" customWidth="1"/>
    <col min="349" max="349" width="15.21875" bestFit="1" customWidth="1"/>
    <col min="350" max="350" width="17.5546875" bestFit="1" customWidth="1"/>
    <col min="351" max="351" width="20.33203125" bestFit="1" customWidth="1"/>
    <col min="352" max="352" width="8.44140625" bestFit="1" customWidth="1"/>
    <col min="353" max="353" width="11.109375" bestFit="1" customWidth="1"/>
    <col min="354" max="354" width="15.44140625" bestFit="1" customWidth="1"/>
    <col min="355" max="355" width="18.21875" bestFit="1" customWidth="1"/>
    <col min="356" max="356" width="14.33203125" bestFit="1" customWidth="1"/>
    <col min="357" max="357" width="17.21875" bestFit="1" customWidth="1"/>
    <col min="358" max="358" width="17.77734375" bestFit="1" customWidth="1"/>
    <col min="359" max="359" width="20.5546875" bestFit="1" customWidth="1"/>
    <col min="360" max="360" width="15.88671875" bestFit="1" customWidth="1"/>
    <col min="361" max="361" width="18.6640625" bestFit="1" customWidth="1"/>
    <col min="362" max="362" width="12.5546875" bestFit="1" customWidth="1"/>
    <col min="363" max="363" width="15.33203125" bestFit="1" customWidth="1"/>
    <col min="364" max="364" width="13.109375" bestFit="1" customWidth="1"/>
    <col min="365" max="365" width="15.88671875" bestFit="1" customWidth="1"/>
    <col min="366" max="366" width="16" bestFit="1" customWidth="1"/>
    <col min="367" max="367" width="18.77734375" bestFit="1" customWidth="1"/>
    <col min="368" max="368" width="14.5546875" bestFit="1" customWidth="1"/>
    <col min="369" max="369" width="17.44140625" bestFit="1" customWidth="1"/>
    <col min="370" max="370" width="17.33203125" bestFit="1" customWidth="1"/>
    <col min="371" max="371" width="20.109375" bestFit="1" customWidth="1"/>
    <col min="372" max="372" width="14.6640625" bestFit="1" customWidth="1"/>
    <col min="373" max="373" width="17.5546875" bestFit="1" customWidth="1"/>
    <col min="374" max="374" width="14.88671875" bestFit="1" customWidth="1"/>
    <col min="375" max="375" width="17.77734375" bestFit="1" customWidth="1"/>
    <col min="376" max="376" width="11.6640625" bestFit="1" customWidth="1"/>
    <col min="377" max="378" width="14.44140625" bestFit="1" customWidth="1"/>
    <col min="379" max="379" width="17.33203125" bestFit="1" customWidth="1"/>
    <col min="380" max="380" width="11.77734375" bestFit="1" customWidth="1"/>
    <col min="381" max="381" width="14.5546875" bestFit="1" customWidth="1"/>
    <col min="382" max="382" width="12.6640625" bestFit="1" customWidth="1"/>
    <col min="383" max="383" width="15.44140625" bestFit="1" customWidth="1"/>
    <col min="384" max="384" width="15.77734375" bestFit="1" customWidth="1"/>
    <col min="385" max="385" width="18.5546875" bestFit="1" customWidth="1"/>
    <col min="386" max="386" width="11.77734375" bestFit="1" customWidth="1"/>
    <col min="387" max="387" width="14.5546875" bestFit="1" customWidth="1"/>
    <col min="388" max="388" width="12.44140625" bestFit="1" customWidth="1"/>
    <col min="389" max="389" width="15.21875" bestFit="1" customWidth="1"/>
    <col min="390" max="390" width="12.33203125" bestFit="1" customWidth="1"/>
    <col min="391" max="391" width="15.109375" bestFit="1" customWidth="1"/>
    <col min="392" max="392" width="17.5546875" bestFit="1" customWidth="1"/>
    <col min="393" max="393" width="20.33203125" bestFit="1" customWidth="1"/>
    <col min="394" max="394" width="7" bestFit="1" customWidth="1"/>
    <col min="395" max="395" width="9.6640625" bestFit="1" customWidth="1"/>
    <col min="396" max="396" width="12.77734375" bestFit="1" customWidth="1"/>
    <col min="397" max="397" width="15.5546875" bestFit="1" customWidth="1"/>
    <col min="398" max="398" width="7.88671875" bestFit="1" customWidth="1"/>
    <col min="399" max="399" width="10.5546875" bestFit="1" customWidth="1"/>
    <col min="400" max="400" width="17.33203125" bestFit="1" customWidth="1"/>
    <col min="401" max="401" width="20.109375" bestFit="1" customWidth="1"/>
    <col min="402" max="402" width="12.33203125" bestFit="1" customWidth="1"/>
    <col min="403" max="403" width="15.109375" bestFit="1" customWidth="1"/>
    <col min="404" max="404" width="11.33203125" bestFit="1" customWidth="1"/>
    <col min="405" max="405" width="14.109375" bestFit="1" customWidth="1"/>
    <col min="406" max="406" width="12" bestFit="1" customWidth="1"/>
    <col min="407" max="407" width="14.77734375" bestFit="1" customWidth="1"/>
    <col min="408" max="408" width="11.33203125" bestFit="1" customWidth="1"/>
    <col min="409" max="409" width="14.109375" bestFit="1" customWidth="1"/>
    <col min="410" max="410" width="12.88671875" bestFit="1" customWidth="1"/>
    <col min="411" max="411" width="15.6640625" bestFit="1" customWidth="1"/>
    <col min="412" max="412" width="18.88671875" bestFit="1" customWidth="1"/>
    <col min="413" max="413" width="21.77734375" bestFit="1" customWidth="1"/>
    <col min="414" max="414" width="11.44140625" bestFit="1" customWidth="1"/>
    <col min="415" max="415" width="14.21875" bestFit="1" customWidth="1"/>
    <col min="416" max="416" width="14.109375" bestFit="1" customWidth="1"/>
    <col min="417" max="417" width="16.88671875" bestFit="1" customWidth="1"/>
    <col min="418" max="418" width="16.77734375" bestFit="1" customWidth="1"/>
    <col min="419" max="419" width="19.5546875" bestFit="1" customWidth="1"/>
    <col min="420" max="420" width="9.5546875" bestFit="1" customWidth="1"/>
    <col min="421" max="421" width="12.21875" bestFit="1" customWidth="1"/>
    <col min="422" max="422" width="15.21875" bestFit="1" customWidth="1"/>
    <col min="423" max="423" width="18" bestFit="1" customWidth="1"/>
    <col min="424" max="424" width="11.5546875" bestFit="1" customWidth="1"/>
    <col min="425" max="425" width="14.33203125" bestFit="1" customWidth="1"/>
    <col min="426" max="426" width="7.21875" bestFit="1" customWidth="1"/>
    <col min="427" max="427" width="9.88671875" bestFit="1" customWidth="1"/>
    <col min="428" max="428" width="12" bestFit="1" customWidth="1"/>
    <col min="429" max="429" width="14.77734375" bestFit="1" customWidth="1"/>
    <col min="430" max="430" width="10.33203125" bestFit="1" customWidth="1"/>
    <col min="431" max="431" width="13.109375" bestFit="1" customWidth="1"/>
    <col min="432" max="432" width="9.109375" bestFit="1" customWidth="1"/>
    <col min="433" max="433" width="11.77734375" bestFit="1" customWidth="1"/>
    <col min="434" max="434" width="9.33203125" bestFit="1" customWidth="1"/>
    <col min="435" max="435" width="12" bestFit="1" customWidth="1"/>
    <col min="436" max="436" width="12.77734375" bestFit="1" customWidth="1"/>
    <col min="437" max="437" width="15.5546875" bestFit="1" customWidth="1"/>
    <col min="438" max="438" width="14.109375" bestFit="1" customWidth="1"/>
    <col min="439" max="439" width="16.88671875" bestFit="1" customWidth="1"/>
    <col min="440" max="440" width="17.109375" bestFit="1" customWidth="1"/>
    <col min="441" max="441" width="19.88671875" bestFit="1" customWidth="1"/>
    <col min="442" max="442" width="13.33203125" bestFit="1" customWidth="1"/>
    <col min="443" max="443" width="16.109375" bestFit="1" customWidth="1"/>
    <col min="444" max="444" width="16.77734375" bestFit="1" customWidth="1"/>
    <col min="445" max="445" width="19.5546875" bestFit="1" customWidth="1"/>
    <col min="446" max="446" width="13" bestFit="1" customWidth="1"/>
    <col min="447" max="447" width="15.77734375" bestFit="1" customWidth="1"/>
    <col min="448" max="448" width="11.88671875" bestFit="1" customWidth="1"/>
    <col min="449" max="449" width="14.6640625" bestFit="1" customWidth="1"/>
    <col min="450" max="450" width="14.33203125" bestFit="1" customWidth="1"/>
    <col min="451" max="451" width="17.21875" bestFit="1" customWidth="1"/>
    <col min="452" max="452" width="14.6640625" bestFit="1" customWidth="1"/>
    <col min="453" max="453" width="17.5546875" bestFit="1" customWidth="1"/>
    <col min="454" max="454" width="14.5546875" bestFit="1" customWidth="1"/>
    <col min="455" max="455" width="17.44140625" bestFit="1" customWidth="1"/>
    <col min="456" max="456" width="11.21875" bestFit="1" customWidth="1"/>
    <col min="457" max="457" width="14" bestFit="1" customWidth="1"/>
    <col min="458" max="458" width="15.44140625" bestFit="1" customWidth="1"/>
    <col min="459" max="459" width="18.21875" bestFit="1" customWidth="1"/>
    <col min="460" max="460" width="13.5546875" bestFit="1" customWidth="1"/>
    <col min="461" max="461" width="16.33203125" bestFit="1" customWidth="1"/>
    <col min="462" max="462" width="17.5546875" bestFit="1" customWidth="1"/>
    <col min="463" max="463" width="20.33203125" bestFit="1" customWidth="1"/>
    <col min="464" max="464" width="15.44140625" bestFit="1" customWidth="1"/>
    <col min="465" max="465" width="18.21875" bestFit="1" customWidth="1"/>
    <col min="466" max="466" width="9.6640625" bestFit="1" customWidth="1"/>
    <col min="467" max="467" width="12.33203125" bestFit="1" customWidth="1"/>
    <col min="468" max="468" width="9.88671875" bestFit="1" customWidth="1"/>
    <col min="469" max="469" width="12.5546875" bestFit="1" customWidth="1"/>
    <col min="470" max="470" width="8.109375" bestFit="1" customWidth="1"/>
    <col min="471" max="471" width="10.77734375" bestFit="1" customWidth="1"/>
    <col min="472" max="472" width="14.5546875" bestFit="1" customWidth="1"/>
    <col min="473" max="473" width="17.44140625" bestFit="1" customWidth="1"/>
    <col min="474" max="474" width="15.88671875" bestFit="1" customWidth="1"/>
    <col min="475" max="475" width="18.6640625" bestFit="1" customWidth="1"/>
    <col min="476" max="476" width="12.5546875" bestFit="1" customWidth="1"/>
    <col min="477" max="477" width="15.33203125" bestFit="1" customWidth="1"/>
    <col min="478" max="478" width="12.109375" bestFit="1" customWidth="1"/>
    <col min="479" max="479" width="14.88671875" bestFit="1" customWidth="1"/>
    <col min="480" max="480" width="12.21875" bestFit="1" customWidth="1"/>
    <col min="481" max="481" width="15" bestFit="1" customWidth="1"/>
    <col min="482" max="482" width="16.5546875" bestFit="1" customWidth="1"/>
    <col min="483" max="483" width="19.33203125" bestFit="1" customWidth="1"/>
    <col min="484" max="484" width="8.5546875" bestFit="1" customWidth="1"/>
    <col min="485" max="485" width="11.21875" bestFit="1" customWidth="1"/>
    <col min="486" max="486" width="17.21875" bestFit="1" customWidth="1"/>
    <col min="487" max="487" width="20" bestFit="1" customWidth="1"/>
    <col min="488" max="488" width="8.77734375" bestFit="1" customWidth="1"/>
    <col min="489" max="489" width="11.44140625" bestFit="1" customWidth="1"/>
    <col min="490" max="490" width="7.33203125" bestFit="1" customWidth="1"/>
    <col min="491" max="491" width="10" bestFit="1" customWidth="1"/>
    <col min="492" max="492" width="14.33203125" bestFit="1" customWidth="1"/>
    <col min="493" max="493" width="17.21875" bestFit="1" customWidth="1"/>
    <col min="494" max="494" width="13.21875" bestFit="1" customWidth="1"/>
    <col min="495" max="495" width="16" bestFit="1" customWidth="1"/>
    <col min="496" max="496" width="16.21875" bestFit="1" customWidth="1"/>
    <col min="497" max="497" width="19" bestFit="1" customWidth="1"/>
    <col min="498" max="498" width="13.88671875" bestFit="1" customWidth="1"/>
    <col min="499" max="499" width="16.6640625" bestFit="1" customWidth="1"/>
    <col min="500" max="500" width="10.33203125" bestFit="1" customWidth="1"/>
    <col min="501" max="501" width="13.109375" bestFit="1" customWidth="1"/>
    <col min="502" max="502" width="18.21875" bestFit="1" customWidth="1"/>
    <col min="503" max="503" width="21" bestFit="1" customWidth="1"/>
    <col min="504" max="504" width="11.88671875" bestFit="1" customWidth="1"/>
    <col min="505" max="505" width="14.6640625" bestFit="1" customWidth="1"/>
    <col min="506" max="506" width="15.5546875" bestFit="1" customWidth="1"/>
    <col min="507" max="507" width="18.33203125" bestFit="1" customWidth="1"/>
    <col min="508" max="508" width="14.88671875" bestFit="1" customWidth="1"/>
    <col min="509" max="509" width="17.77734375" bestFit="1" customWidth="1"/>
    <col min="510" max="510" width="12.109375" bestFit="1" customWidth="1"/>
    <col min="511" max="511" width="14.88671875" bestFit="1" customWidth="1"/>
    <col min="512" max="512" width="10.5546875" bestFit="1" customWidth="1"/>
    <col min="513" max="513" width="13.33203125" bestFit="1" customWidth="1"/>
    <col min="514" max="514" width="13.5546875" bestFit="1" customWidth="1"/>
    <col min="515" max="515" width="16.33203125" bestFit="1" customWidth="1"/>
    <col min="516" max="516" width="13.44140625" bestFit="1" customWidth="1"/>
    <col min="517" max="517" width="16.21875" bestFit="1" customWidth="1"/>
    <col min="518" max="518" width="16" bestFit="1" customWidth="1"/>
    <col min="519" max="519" width="18.77734375" bestFit="1" customWidth="1"/>
    <col min="520" max="520" width="12.21875" bestFit="1" customWidth="1"/>
    <col min="521" max="521" width="15" bestFit="1" customWidth="1"/>
    <col min="522" max="522" width="12.77734375" bestFit="1" customWidth="1"/>
    <col min="523" max="523" width="15.5546875" bestFit="1" customWidth="1"/>
    <col min="524" max="524" width="16.109375" bestFit="1" customWidth="1"/>
    <col min="525" max="525" width="18.88671875" bestFit="1" customWidth="1"/>
    <col min="526" max="526" width="8.21875" bestFit="1" customWidth="1"/>
    <col min="527" max="527" width="10.88671875" bestFit="1" customWidth="1"/>
    <col min="528" max="528" width="13" bestFit="1" customWidth="1"/>
    <col min="529" max="529" width="15.77734375" bestFit="1" customWidth="1"/>
    <col min="530" max="530" width="16.21875" bestFit="1" customWidth="1"/>
    <col min="531" max="531" width="19" bestFit="1" customWidth="1"/>
    <col min="532" max="532" width="12.109375" bestFit="1" customWidth="1"/>
    <col min="533" max="533" width="14.88671875" bestFit="1" customWidth="1"/>
    <col min="534" max="534" width="11" bestFit="1" customWidth="1"/>
    <col min="535" max="536" width="13.77734375" bestFit="1" customWidth="1"/>
    <col min="537" max="537" width="16.5546875" bestFit="1" customWidth="1"/>
    <col min="538" max="538" width="12.5546875" bestFit="1" customWidth="1"/>
    <col min="539" max="539" width="15.33203125" bestFit="1" customWidth="1"/>
    <col min="540" max="540" width="10.77734375" bestFit="1" customWidth="1"/>
    <col min="541" max="541" width="13.5546875" bestFit="1" customWidth="1"/>
    <col min="542" max="542" width="16" bestFit="1" customWidth="1"/>
    <col min="543" max="543" width="18.77734375" bestFit="1" customWidth="1"/>
    <col min="544" max="544" width="9.77734375" bestFit="1" customWidth="1"/>
    <col min="545" max="545" width="12.44140625" bestFit="1" customWidth="1"/>
    <col min="546" max="546" width="11.77734375" bestFit="1" customWidth="1"/>
    <col min="547" max="547" width="14.5546875" bestFit="1" customWidth="1"/>
    <col min="548" max="548" width="16" bestFit="1" customWidth="1"/>
    <col min="549" max="549" width="18.77734375" bestFit="1" customWidth="1"/>
    <col min="550" max="550" width="9.77734375" bestFit="1" customWidth="1"/>
    <col min="551" max="551" width="12.44140625" bestFit="1" customWidth="1"/>
    <col min="552" max="552" width="12.6640625" bestFit="1" customWidth="1"/>
    <col min="553" max="553" width="15.44140625" bestFit="1" customWidth="1"/>
    <col min="554" max="554" width="13.44140625" bestFit="1" customWidth="1"/>
    <col min="555" max="555" width="16.21875" bestFit="1" customWidth="1"/>
    <col min="556" max="556" width="15.77734375" bestFit="1" customWidth="1"/>
    <col min="557" max="557" width="18.5546875" bestFit="1" customWidth="1"/>
    <col min="558" max="558" width="10.33203125" bestFit="1" customWidth="1"/>
    <col min="559" max="559" width="13.109375" bestFit="1" customWidth="1"/>
    <col min="560" max="560" width="9.5546875" bestFit="1" customWidth="1"/>
    <col min="561" max="561" width="12.21875" bestFit="1" customWidth="1"/>
    <col min="562" max="562" width="15.5546875" bestFit="1" customWidth="1"/>
    <col min="563" max="563" width="18.33203125" bestFit="1" customWidth="1"/>
    <col min="564" max="564" width="14.88671875" bestFit="1" customWidth="1"/>
    <col min="565" max="565" width="17.77734375" bestFit="1" customWidth="1"/>
    <col min="566" max="566" width="11" bestFit="1" customWidth="1"/>
    <col min="567" max="567" width="13.77734375" bestFit="1" customWidth="1"/>
    <col min="568" max="568" width="15.6640625" bestFit="1" customWidth="1"/>
    <col min="569" max="569" width="18.44140625" bestFit="1" customWidth="1"/>
    <col min="570" max="570" width="16.6640625" bestFit="1" customWidth="1"/>
    <col min="571" max="571" width="19.44140625" bestFit="1" customWidth="1"/>
    <col min="572" max="572" width="13.88671875" bestFit="1" customWidth="1"/>
    <col min="573" max="573" width="16.6640625" bestFit="1" customWidth="1"/>
    <col min="574" max="574" width="14.77734375" bestFit="1" customWidth="1"/>
    <col min="575" max="575" width="17.6640625" bestFit="1" customWidth="1"/>
    <col min="576" max="576" width="15.21875" bestFit="1" customWidth="1"/>
    <col min="577" max="577" width="18" bestFit="1" customWidth="1"/>
    <col min="578" max="578" width="16" bestFit="1" customWidth="1"/>
    <col min="579" max="579" width="18.77734375" bestFit="1" customWidth="1"/>
    <col min="580" max="580" width="15.88671875" bestFit="1" customWidth="1"/>
    <col min="581" max="581" width="18.6640625" bestFit="1" customWidth="1"/>
    <col min="582" max="582" width="8.6640625" bestFit="1" customWidth="1"/>
    <col min="583" max="583" width="11.33203125" bestFit="1" customWidth="1"/>
    <col min="584" max="584" width="6.6640625" bestFit="1" customWidth="1"/>
    <col min="585" max="585" width="9.33203125" bestFit="1" customWidth="1"/>
    <col min="586" max="586" width="9.44140625" bestFit="1" customWidth="1"/>
    <col min="587" max="587" width="12.109375" bestFit="1" customWidth="1"/>
    <col min="588" max="588" width="15.88671875" bestFit="1" customWidth="1"/>
    <col min="589" max="589" width="18.6640625" bestFit="1" customWidth="1"/>
    <col min="590" max="590" width="5.21875" bestFit="1" customWidth="1"/>
    <col min="591" max="591" width="7.88671875" bestFit="1" customWidth="1"/>
    <col min="592" max="592" width="9.6640625" bestFit="1" customWidth="1"/>
    <col min="593" max="593" width="12.33203125" bestFit="1" customWidth="1"/>
    <col min="594" max="594" width="14.77734375" bestFit="1" customWidth="1"/>
    <col min="595" max="595" width="17.6640625" bestFit="1" customWidth="1"/>
    <col min="596" max="596" width="12.5546875" bestFit="1" customWidth="1"/>
    <col min="597" max="597" width="15.33203125" bestFit="1" customWidth="1"/>
    <col min="598" max="598" width="12.21875" bestFit="1" customWidth="1"/>
    <col min="599" max="599" width="15" bestFit="1" customWidth="1"/>
    <col min="600" max="600" width="14.88671875" bestFit="1" customWidth="1"/>
    <col min="601" max="601" width="17.77734375" bestFit="1" customWidth="1"/>
    <col min="602" max="602" width="16.88671875" bestFit="1" customWidth="1"/>
    <col min="603" max="603" width="19.6640625" bestFit="1" customWidth="1"/>
    <col min="604" max="604" width="15.6640625" bestFit="1" customWidth="1"/>
    <col min="605" max="605" width="18.44140625" bestFit="1" customWidth="1"/>
    <col min="606" max="606" width="10.109375" bestFit="1" customWidth="1"/>
    <col min="607" max="607" width="12.77734375" bestFit="1" customWidth="1"/>
    <col min="608" max="608" width="14.77734375" bestFit="1" customWidth="1"/>
    <col min="609" max="609" width="17.6640625" bestFit="1" customWidth="1"/>
    <col min="610" max="610" width="12.5546875" bestFit="1" customWidth="1"/>
    <col min="611" max="611" width="15.33203125" bestFit="1" customWidth="1"/>
    <col min="612" max="612" width="12.21875" bestFit="1" customWidth="1"/>
    <col min="613" max="613" width="15" bestFit="1" customWidth="1"/>
    <col min="614" max="614" width="10.44140625" bestFit="1" customWidth="1"/>
    <col min="615" max="615" width="13.21875" bestFit="1" customWidth="1"/>
    <col min="616" max="616" width="12.5546875" bestFit="1" customWidth="1"/>
    <col min="617" max="617" width="15.33203125" bestFit="1" customWidth="1"/>
    <col min="618" max="618" width="13" bestFit="1" customWidth="1"/>
    <col min="619" max="619" width="15.77734375" bestFit="1" customWidth="1"/>
    <col min="620" max="620" width="9.88671875" bestFit="1" customWidth="1"/>
    <col min="621" max="621" width="12.5546875" bestFit="1" customWidth="1"/>
    <col min="622" max="622" width="15.77734375" bestFit="1" customWidth="1"/>
    <col min="623" max="623" width="18.5546875" bestFit="1" customWidth="1"/>
    <col min="624" max="624" width="18.44140625" bestFit="1" customWidth="1"/>
    <col min="625" max="625" width="21.33203125" bestFit="1" customWidth="1"/>
    <col min="626" max="626" width="13.88671875" bestFit="1" customWidth="1"/>
    <col min="627" max="627" width="16.6640625" bestFit="1" customWidth="1"/>
    <col min="628" max="628" width="16.33203125" bestFit="1" customWidth="1"/>
    <col min="629" max="629" width="19.109375" bestFit="1" customWidth="1"/>
    <col min="630" max="630" width="9.21875" bestFit="1" customWidth="1"/>
    <col min="631" max="631" width="11.88671875" bestFit="1" customWidth="1"/>
    <col min="632" max="632" width="14.109375" bestFit="1" customWidth="1"/>
    <col min="633" max="633" width="16.88671875" bestFit="1" customWidth="1"/>
    <col min="634" max="634" width="15.5546875" bestFit="1" customWidth="1"/>
    <col min="635" max="635" width="18.33203125" bestFit="1" customWidth="1"/>
    <col min="636" max="636" width="12" bestFit="1" customWidth="1"/>
    <col min="637" max="637" width="14.77734375" bestFit="1" customWidth="1"/>
    <col min="638" max="638" width="14.33203125" bestFit="1" customWidth="1"/>
    <col min="639" max="639" width="17.21875" bestFit="1" customWidth="1"/>
    <col min="640" max="640" width="9.109375" bestFit="1" customWidth="1"/>
    <col min="641" max="641" width="11.77734375" bestFit="1" customWidth="1"/>
    <col min="642" max="642" width="17.109375" bestFit="1" customWidth="1"/>
    <col min="643" max="643" width="19.88671875" bestFit="1" customWidth="1"/>
    <col min="644" max="644" width="11.21875" bestFit="1" customWidth="1"/>
    <col min="645" max="645" width="14" bestFit="1" customWidth="1"/>
    <col min="646" max="646" width="15.5546875" bestFit="1" customWidth="1"/>
    <col min="647" max="647" width="18.33203125" bestFit="1" customWidth="1"/>
    <col min="648" max="648" width="12.77734375" bestFit="1" customWidth="1"/>
    <col min="649" max="649" width="15.5546875" bestFit="1" customWidth="1"/>
    <col min="650" max="650" width="12.5546875" bestFit="1" customWidth="1"/>
    <col min="651" max="651" width="15.33203125" bestFit="1" customWidth="1"/>
    <col min="652" max="652" width="8.109375" bestFit="1" customWidth="1"/>
    <col min="653" max="653" width="10.77734375" bestFit="1" customWidth="1"/>
    <col min="654" max="654" width="10.21875" bestFit="1" customWidth="1"/>
    <col min="655" max="655" width="12.88671875" bestFit="1" customWidth="1"/>
    <col min="656" max="656" width="12.6640625" bestFit="1" customWidth="1"/>
    <col min="657" max="657" width="15.44140625" bestFit="1" customWidth="1"/>
    <col min="658" max="658" width="17.44140625" bestFit="1" customWidth="1"/>
    <col min="659" max="659" width="20.21875" bestFit="1" customWidth="1"/>
    <col min="660" max="660" width="13.5546875" bestFit="1" customWidth="1"/>
    <col min="661" max="661" width="16.33203125" bestFit="1" customWidth="1"/>
    <col min="662" max="662" width="12" bestFit="1" customWidth="1"/>
    <col min="663" max="663" width="14.77734375" bestFit="1" customWidth="1"/>
    <col min="664" max="664" width="10" bestFit="1" customWidth="1"/>
    <col min="665" max="665" width="12.6640625" bestFit="1" customWidth="1"/>
    <col min="666" max="666" width="12.21875" bestFit="1" customWidth="1"/>
    <col min="667" max="667" width="15" bestFit="1" customWidth="1"/>
    <col min="668" max="668" width="13" bestFit="1" customWidth="1"/>
    <col min="669" max="669" width="15.77734375" bestFit="1" customWidth="1"/>
    <col min="670" max="670" width="14.6640625" bestFit="1" customWidth="1"/>
    <col min="671" max="671" width="17.5546875" bestFit="1" customWidth="1"/>
    <col min="672" max="672" width="11.109375" bestFit="1" customWidth="1"/>
    <col min="673" max="673" width="13.88671875" bestFit="1" customWidth="1"/>
    <col min="674" max="674" width="15.88671875" bestFit="1" customWidth="1"/>
    <col min="675" max="675" width="18.6640625" bestFit="1" customWidth="1"/>
    <col min="676" max="676" width="17.77734375" bestFit="1" customWidth="1"/>
    <col min="677" max="677" width="20.5546875" bestFit="1" customWidth="1"/>
    <col min="678" max="678" width="14.33203125" bestFit="1" customWidth="1"/>
    <col min="679" max="679" width="17.21875" bestFit="1" customWidth="1"/>
    <col min="680" max="680" width="16.6640625" bestFit="1" customWidth="1"/>
    <col min="681" max="681" width="19.44140625" bestFit="1" customWidth="1"/>
    <col min="682" max="682" width="10.6640625" bestFit="1" customWidth="1"/>
    <col min="683" max="683" width="13.44140625" bestFit="1" customWidth="1"/>
    <col min="684" max="684" width="11.109375" bestFit="1" customWidth="1"/>
    <col min="685" max="685" width="13.88671875" bestFit="1" customWidth="1"/>
    <col min="686" max="686" width="8" bestFit="1" customWidth="1"/>
    <col min="687" max="687" width="10.6640625" bestFit="1" customWidth="1"/>
    <col min="688" max="688" width="16.5546875" bestFit="1" customWidth="1"/>
    <col min="689" max="689" width="19.33203125" bestFit="1" customWidth="1"/>
    <col min="690" max="690" width="9.77734375" bestFit="1" customWidth="1"/>
    <col min="691" max="691" width="12.44140625" bestFit="1" customWidth="1"/>
    <col min="692" max="692" width="13.21875" bestFit="1" customWidth="1"/>
    <col min="693" max="693" width="16" bestFit="1" customWidth="1"/>
    <col min="694" max="694" width="11.77734375" bestFit="1" customWidth="1"/>
    <col min="695" max="695" width="14.5546875" bestFit="1" customWidth="1"/>
    <col min="696" max="696" width="12.77734375" bestFit="1" customWidth="1"/>
    <col min="697" max="697" width="15.5546875" bestFit="1" customWidth="1"/>
    <col min="698" max="698" width="15.6640625" bestFit="1" customWidth="1"/>
    <col min="699" max="699" width="18.44140625" bestFit="1" customWidth="1"/>
    <col min="700" max="700" width="13.6640625" bestFit="1" customWidth="1"/>
    <col min="701" max="701" width="16.44140625" bestFit="1" customWidth="1"/>
    <col min="702" max="702" width="9" bestFit="1" customWidth="1"/>
    <col min="703" max="703" width="11.6640625" bestFit="1" customWidth="1"/>
    <col min="704" max="704" width="10.21875" bestFit="1" customWidth="1"/>
    <col min="705" max="705" width="12.88671875" bestFit="1" customWidth="1"/>
    <col min="706" max="706" width="10.5546875" bestFit="1" customWidth="1"/>
    <col min="707" max="707" width="13.33203125" bestFit="1" customWidth="1"/>
    <col min="708" max="708" width="9.5546875" bestFit="1" customWidth="1"/>
    <col min="709" max="709" width="12.21875" bestFit="1" customWidth="1"/>
    <col min="710" max="710" width="16.77734375" bestFit="1" customWidth="1"/>
    <col min="711" max="711" width="19.5546875" bestFit="1" customWidth="1"/>
    <col min="712" max="712" width="18.77734375" bestFit="1" customWidth="1"/>
    <col min="713" max="713" width="21.6640625" bestFit="1" customWidth="1"/>
    <col min="714" max="714" width="12.21875" bestFit="1" customWidth="1"/>
    <col min="715" max="715" width="15" bestFit="1" customWidth="1"/>
    <col min="716" max="716" width="12.109375" bestFit="1" customWidth="1"/>
    <col min="717" max="717" width="14.88671875" bestFit="1" customWidth="1"/>
    <col min="718" max="718" width="9.21875" bestFit="1" customWidth="1"/>
    <col min="719" max="719" width="11.88671875" bestFit="1" customWidth="1"/>
    <col min="720" max="720" width="14.6640625" bestFit="1" customWidth="1"/>
    <col min="721" max="721" width="17.5546875" bestFit="1" customWidth="1"/>
    <col min="722" max="722" width="12" bestFit="1" customWidth="1"/>
    <col min="723" max="723" width="14.77734375" bestFit="1" customWidth="1"/>
    <col min="724" max="724" width="10" bestFit="1" customWidth="1"/>
    <col min="725" max="725" width="12.6640625" bestFit="1" customWidth="1"/>
    <col min="726" max="726" width="11.44140625" bestFit="1" customWidth="1"/>
    <col min="727" max="727" width="14.21875" bestFit="1" customWidth="1"/>
    <col min="728" max="728" width="14" bestFit="1" customWidth="1"/>
    <col min="729" max="729" width="16.77734375" bestFit="1" customWidth="1"/>
    <col min="730" max="730" width="13.44140625" bestFit="1" customWidth="1"/>
    <col min="731" max="731" width="16.21875" bestFit="1" customWidth="1"/>
    <col min="732" max="732" width="13.77734375" bestFit="1" customWidth="1"/>
    <col min="733" max="733" width="16.5546875" bestFit="1" customWidth="1"/>
    <col min="734" max="734" width="13.5546875" bestFit="1" customWidth="1"/>
    <col min="735" max="735" width="16.33203125" bestFit="1" customWidth="1"/>
    <col min="736" max="736" width="12.88671875" bestFit="1" customWidth="1"/>
    <col min="737" max="737" width="15.6640625" bestFit="1" customWidth="1"/>
    <col min="738" max="738" width="14.88671875" bestFit="1" customWidth="1"/>
    <col min="739" max="739" width="17.77734375" bestFit="1" customWidth="1"/>
    <col min="740" max="740" width="15.5546875" bestFit="1" customWidth="1"/>
    <col min="741" max="741" width="18.33203125" bestFit="1" customWidth="1"/>
    <col min="742" max="742" width="15.44140625" bestFit="1" customWidth="1"/>
    <col min="743" max="743" width="18.21875" bestFit="1" customWidth="1"/>
    <col min="744" max="744" width="17.44140625" bestFit="1" customWidth="1"/>
    <col min="745" max="745" width="20.21875" bestFit="1" customWidth="1"/>
    <col min="746" max="746" width="15.77734375" bestFit="1" customWidth="1"/>
    <col min="747" max="747" width="18.5546875" bestFit="1" customWidth="1"/>
    <col min="748" max="748" width="17.109375" bestFit="1" customWidth="1"/>
    <col min="749" max="749" width="19.88671875" bestFit="1" customWidth="1"/>
    <col min="750" max="750" width="8.77734375" bestFit="1" customWidth="1"/>
    <col min="751" max="751" width="11.44140625" bestFit="1" customWidth="1"/>
    <col min="752" max="752" width="12" bestFit="1" customWidth="1"/>
    <col min="753" max="753" width="14.77734375" bestFit="1" customWidth="1"/>
    <col min="754" max="754" width="16.6640625" bestFit="1" customWidth="1"/>
    <col min="755" max="755" width="19.44140625" bestFit="1" customWidth="1"/>
    <col min="756" max="756" width="13.109375" bestFit="1" customWidth="1"/>
    <col min="757" max="757" width="15.88671875" bestFit="1" customWidth="1"/>
    <col min="758" max="758" width="15.6640625" bestFit="1" customWidth="1"/>
    <col min="759" max="759" width="18.44140625" bestFit="1" customWidth="1"/>
    <col min="760" max="760" width="19.5546875" bestFit="1" customWidth="1"/>
    <col min="761" max="761" width="22.33203125" bestFit="1" customWidth="1"/>
    <col min="762" max="762" width="14.109375" bestFit="1" customWidth="1"/>
    <col min="763" max="763" width="16.88671875" bestFit="1" customWidth="1"/>
    <col min="764" max="764" width="18.33203125" bestFit="1" customWidth="1"/>
    <col min="765" max="765" width="21.109375" bestFit="1" customWidth="1"/>
    <col min="766" max="766" width="11.44140625" bestFit="1" customWidth="1"/>
    <col min="767" max="767" width="14.21875" bestFit="1" customWidth="1"/>
    <col min="768" max="768" width="13.5546875" bestFit="1" customWidth="1"/>
    <col min="769" max="769" width="16.33203125" bestFit="1" customWidth="1"/>
    <col min="770" max="770" width="11.6640625" bestFit="1" customWidth="1"/>
    <col min="771" max="771" width="14.44140625" bestFit="1" customWidth="1"/>
    <col min="772" max="772" width="13.88671875" bestFit="1" customWidth="1"/>
    <col min="773" max="773" width="16.6640625" bestFit="1" customWidth="1"/>
    <col min="774" max="774" width="14.6640625" bestFit="1" customWidth="1"/>
    <col min="775" max="775" width="17.5546875" bestFit="1" customWidth="1"/>
    <col min="776" max="776" width="11.21875" bestFit="1" customWidth="1"/>
    <col min="777" max="777" width="14" bestFit="1" customWidth="1"/>
    <col min="778" max="778" width="11.109375" bestFit="1" customWidth="1"/>
    <col min="779" max="779" width="13.88671875" bestFit="1" customWidth="1"/>
    <col min="780" max="780" width="12" bestFit="1" customWidth="1"/>
    <col min="781" max="781" width="14.77734375" bestFit="1" customWidth="1"/>
    <col min="782" max="782" width="12.44140625" bestFit="1" customWidth="1"/>
    <col min="783" max="783" width="15.21875" bestFit="1" customWidth="1"/>
    <col min="784" max="784" width="17.21875" bestFit="1" customWidth="1"/>
    <col min="785" max="785" width="20" bestFit="1" customWidth="1"/>
    <col min="787" max="787" width="11.5546875" bestFit="1" customWidth="1"/>
    <col min="788" max="788" width="6.21875" bestFit="1" customWidth="1"/>
    <col min="790" max="790" width="11.77734375" bestFit="1" customWidth="1"/>
    <col min="791" max="791" width="14.5546875" bestFit="1" customWidth="1"/>
    <col min="792" max="792" width="8.33203125" bestFit="1" customWidth="1"/>
    <col min="793" max="793" width="11" bestFit="1" customWidth="1"/>
    <col min="794" max="794" width="10.33203125" bestFit="1" customWidth="1"/>
    <col min="795" max="795" width="13.109375" bestFit="1" customWidth="1"/>
    <col min="796" max="796" width="9.88671875" bestFit="1" customWidth="1"/>
    <col min="797" max="797" width="12.5546875" bestFit="1" customWidth="1"/>
    <col min="798" max="798" width="15.109375" bestFit="1" customWidth="1"/>
    <col min="799" max="799" width="17.88671875" bestFit="1" customWidth="1"/>
    <col min="800" max="800" width="13.21875" bestFit="1" customWidth="1"/>
    <col min="801" max="801" width="16" bestFit="1" customWidth="1"/>
    <col min="802" max="802" width="13.109375" bestFit="1" customWidth="1"/>
    <col min="803" max="803" width="15.88671875" bestFit="1" customWidth="1"/>
    <col min="804" max="804" width="15.21875" bestFit="1" customWidth="1"/>
    <col min="805" max="805" width="18" bestFit="1" customWidth="1"/>
    <col min="806" max="806" width="16.5546875" bestFit="1" customWidth="1"/>
    <col min="807" max="807" width="19.33203125" bestFit="1" customWidth="1"/>
    <col min="808" max="808" width="10.6640625" bestFit="1" customWidth="1"/>
    <col min="809" max="809" width="13.44140625" bestFit="1" customWidth="1"/>
    <col min="810" max="810" width="11" bestFit="1" customWidth="1"/>
    <col min="811" max="811" width="13.77734375" bestFit="1" customWidth="1"/>
    <col min="812" max="812" width="14.109375" bestFit="1" customWidth="1"/>
    <col min="813" max="813" width="16.88671875" bestFit="1" customWidth="1"/>
    <col min="814" max="814" width="16.109375" bestFit="1" customWidth="1"/>
    <col min="815" max="815" width="18.88671875" bestFit="1" customWidth="1"/>
    <col min="816" max="816" width="14.5546875" bestFit="1" customWidth="1"/>
    <col min="817" max="817" width="17.44140625" bestFit="1" customWidth="1"/>
    <col min="818" max="818" width="9.44140625" bestFit="1" customWidth="1"/>
    <col min="819" max="819" width="12.109375" bestFit="1" customWidth="1"/>
    <col min="820" max="820" width="14.6640625" bestFit="1" customWidth="1"/>
    <col min="821" max="821" width="17.5546875" bestFit="1" customWidth="1"/>
    <col min="822" max="822" width="9.5546875" bestFit="1" customWidth="1"/>
    <col min="823" max="823" width="12.21875" bestFit="1" customWidth="1"/>
    <col min="824" max="824" width="14.6640625" bestFit="1" customWidth="1"/>
    <col min="825" max="825" width="17.5546875" bestFit="1" customWidth="1"/>
    <col min="826" max="826" width="11.5546875" bestFit="1" customWidth="1"/>
    <col min="827" max="827" width="14.33203125" bestFit="1" customWidth="1"/>
    <col min="828" max="828" width="14.44140625" bestFit="1" customWidth="1"/>
    <col min="829" max="829" width="17.33203125" bestFit="1" customWidth="1"/>
    <col min="830" max="830" width="14" bestFit="1" customWidth="1"/>
    <col min="831" max="831" width="16.77734375" bestFit="1" customWidth="1"/>
    <col min="832" max="832" width="17.109375" bestFit="1" customWidth="1"/>
    <col min="833" max="833" width="19.88671875" bestFit="1" customWidth="1"/>
    <col min="834" max="834" width="15.33203125" bestFit="1" customWidth="1"/>
    <col min="835" max="835" width="18.109375" bestFit="1" customWidth="1"/>
    <col min="836" max="836" width="10.44140625" bestFit="1" customWidth="1"/>
    <col min="837" max="837" width="13.21875" bestFit="1" customWidth="1"/>
    <col min="838" max="838" width="15.109375" bestFit="1" customWidth="1"/>
    <col min="839" max="839" width="17.88671875" bestFit="1" customWidth="1"/>
    <col min="840" max="840" width="9.44140625" bestFit="1" customWidth="1"/>
    <col min="841" max="841" width="12.109375" bestFit="1" customWidth="1"/>
    <col min="842" max="842" width="6.6640625" bestFit="1" customWidth="1"/>
    <col min="843" max="843" width="9.33203125" bestFit="1" customWidth="1"/>
    <col min="844" max="844" width="13.21875" bestFit="1" customWidth="1"/>
    <col min="845" max="845" width="16" bestFit="1" customWidth="1"/>
    <col min="846" max="846" width="16.88671875" bestFit="1" customWidth="1"/>
    <col min="847" max="847" width="19.6640625" bestFit="1" customWidth="1"/>
    <col min="848" max="848" width="14.21875" bestFit="1" customWidth="1"/>
    <col min="849" max="849" width="17" bestFit="1" customWidth="1"/>
    <col min="850" max="850" width="18" bestFit="1" customWidth="1"/>
    <col min="851" max="851" width="20.77734375" bestFit="1" customWidth="1"/>
    <col min="852" max="852" width="14.6640625" bestFit="1" customWidth="1"/>
    <col min="853" max="853" width="17.5546875" bestFit="1" customWidth="1"/>
    <col min="854" max="854" width="13.33203125" bestFit="1" customWidth="1"/>
    <col min="855" max="855" width="16.109375" bestFit="1" customWidth="1"/>
    <col min="856" max="856" width="11.88671875" bestFit="1" customWidth="1"/>
    <col min="857" max="857" width="14.6640625" bestFit="1" customWidth="1"/>
    <col min="858" max="858" width="11.44140625" bestFit="1" customWidth="1"/>
    <col min="859" max="859" width="14.21875" bestFit="1" customWidth="1"/>
    <col min="860" max="860" width="17.6640625" bestFit="1" customWidth="1"/>
    <col min="861" max="861" width="20.44140625" bestFit="1" customWidth="1"/>
    <col min="862" max="862" width="15.5546875" bestFit="1" customWidth="1"/>
    <col min="863" max="863" width="18.33203125" bestFit="1" customWidth="1"/>
    <col min="864" max="864" width="15.88671875" bestFit="1" customWidth="1"/>
    <col min="865" max="865" width="18.6640625" bestFit="1" customWidth="1"/>
    <col min="866" max="866" width="14.109375" bestFit="1" customWidth="1"/>
    <col min="867" max="867" width="16.88671875" bestFit="1" customWidth="1"/>
    <col min="868" max="868" width="16.33203125" bestFit="1" customWidth="1"/>
    <col min="869" max="869" width="19.109375" bestFit="1" customWidth="1"/>
    <col min="870" max="870" width="18.21875" bestFit="1" customWidth="1"/>
    <col min="871" max="871" width="21" bestFit="1" customWidth="1"/>
    <col min="872" max="872" width="18.5546875" bestFit="1" customWidth="1"/>
    <col min="873" max="873" width="21.44140625" bestFit="1" customWidth="1"/>
    <col min="874" max="874" width="12.6640625" bestFit="1" customWidth="1"/>
    <col min="875" max="875" width="15.44140625" bestFit="1" customWidth="1"/>
    <col min="876" max="876" width="10.21875" bestFit="1" customWidth="1"/>
    <col min="877" max="877" width="12.88671875" bestFit="1" customWidth="1"/>
    <col min="878" max="878" width="13.5546875" bestFit="1" customWidth="1"/>
    <col min="879" max="879" width="16.33203125" bestFit="1" customWidth="1"/>
    <col min="880" max="880" width="15.21875" bestFit="1" customWidth="1"/>
    <col min="881" max="881" width="18" bestFit="1" customWidth="1"/>
    <col min="882" max="882" width="16.33203125" bestFit="1" customWidth="1"/>
    <col min="883" max="883" width="19.109375" bestFit="1" customWidth="1"/>
    <col min="884" max="884" width="12.109375" bestFit="1" customWidth="1"/>
    <col min="885" max="885" width="14.88671875" bestFit="1" customWidth="1"/>
    <col min="886" max="886" width="13" bestFit="1" customWidth="1"/>
    <col min="887" max="887" width="15.77734375" bestFit="1" customWidth="1"/>
    <col min="888" max="888" width="15.6640625" bestFit="1" customWidth="1"/>
    <col min="889" max="889" width="18.44140625" bestFit="1" customWidth="1"/>
    <col min="890" max="890" width="13.109375" bestFit="1" customWidth="1"/>
    <col min="891" max="891" width="15.88671875" bestFit="1" customWidth="1"/>
    <col min="892" max="892" width="10.109375" bestFit="1" customWidth="1"/>
    <col min="893" max="894" width="12.77734375" bestFit="1" customWidth="1"/>
    <col min="895" max="895" width="15.5546875" bestFit="1" customWidth="1"/>
    <col min="896" max="896" width="11.33203125" bestFit="1" customWidth="1"/>
    <col min="897" max="897" width="14.109375" bestFit="1" customWidth="1"/>
    <col min="898" max="898" width="12.5546875" bestFit="1" customWidth="1"/>
    <col min="899" max="899" width="15.33203125" bestFit="1" customWidth="1"/>
    <col min="900" max="900" width="12.88671875" bestFit="1" customWidth="1"/>
    <col min="901" max="901" width="15.6640625" bestFit="1" customWidth="1"/>
    <col min="902" max="902" width="11" bestFit="1" customWidth="1"/>
    <col min="903" max="903" width="13.77734375" bestFit="1" customWidth="1"/>
    <col min="904" max="904" width="13.5546875" bestFit="1" customWidth="1"/>
    <col min="905" max="905" width="16.33203125" bestFit="1" customWidth="1"/>
    <col min="906" max="906" width="16.21875" bestFit="1" customWidth="1"/>
    <col min="907" max="907" width="19" bestFit="1" customWidth="1"/>
    <col min="908" max="908" width="12.6640625" bestFit="1" customWidth="1"/>
    <col min="909" max="909" width="15.44140625" bestFit="1" customWidth="1"/>
    <col min="910" max="910" width="11" bestFit="1" customWidth="1"/>
    <col min="911" max="911" width="13.77734375" bestFit="1" customWidth="1"/>
    <col min="912" max="912" width="13.21875" bestFit="1" customWidth="1"/>
    <col min="913" max="913" width="16" bestFit="1" customWidth="1"/>
    <col min="914" max="914" width="11.21875" bestFit="1" customWidth="1"/>
    <col min="915" max="915" width="14" bestFit="1" customWidth="1"/>
    <col min="916" max="916" width="9" bestFit="1" customWidth="1"/>
    <col min="917" max="917" width="11.6640625" bestFit="1" customWidth="1"/>
    <col min="918" max="918" width="5.21875" bestFit="1" customWidth="1"/>
    <col min="919" max="919" width="7.88671875" bestFit="1" customWidth="1"/>
    <col min="920" max="920" width="12.88671875" bestFit="1" customWidth="1"/>
    <col min="921" max="921" width="15.6640625" bestFit="1" customWidth="1"/>
    <col min="922" max="922" width="8.6640625" bestFit="1" customWidth="1"/>
    <col min="923" max="923" width="11.33203125" bestFit="1" customWidth="1"/>
    <col min="924" max="924" width="10.88671875" bestFit="1" customWidth="1"/>
    <col min="925" max="925" width="13.6640625" bestFit="1" customWidth="1"/>
    <col min="926" max="926" width="12.109375" bestFit="1" customWidth="1"/>
    <col min="927" max="927" width="14.88671875" bestFit="1" customWidth="1"/>
    <col min="928" max="928" width="7.88671875" bestFit="1" customWidth="1"/>
    <col min="929" max="929" width="10.5546875" bestFit="1" customWidth="1"/>
    <col min="930" max="930" width="13.44140625" bestFit="1" customWidth="1"/>
    <col min="931" max="931" width="16.21875" bestFit="1" customWidth="1"/>
    <col min="932" max="932" width="12.77734375" bestFit="1" customWidth="1"/>
    <col min="933" max="933" width="15.5546875" bestFit="1" customWidth="1"/>
    <col min="934" max="934" width="12.88671875" bestFit="1" customWidth="1"/>
    <col min="935" max="935" width="15.6640625" bestFit="1" customWidth="1"/>
    <col min="936" max="936" width="16.44140625" bestFit="1" customWidth="1"/>
    <col min="937" max="937" width="19.21875" bestFit="1" customWidth="1"/>
    <col min="938" max="938" width="11.77734375" bestFit="1" customWidth="1"/>
    <col min="939" max="939" width="14.5546875" bestFit="1" customWidth="1"/>
    <col min="940" max="940" width="13.21875" bestFit="1" customWidth="1"/>
    <col min="941" max="941" width="16" bestFit="1" customWidth="1"/>
    <col min="942" max="942" width="16.33203125" bestFit="1" customWidth="1"/>
    <col min="943" max="943" width="19.109375" bestFit="1" customWidth="1"/>
    <col min="944" max="944" width="12.6640625" bestFit="1" customWidth="1"/>
    <col min="945" max="945" width="15.44140625" bestFit="1" customWidth="1"/>
    <col min="946" max="946" width="9.77734375" bestFit="1" customWidth="1"/>
    <col min="947" max="947" width="12.44140625" bestFit="1" customWidth="1"/>
    <col min="948" max="948" width="8.21875" bestFit="1" customWidth="1"/>
    <col min="949" max="949" width="10.88671875" bestFit="1" customWidth="1"/>
    <col min="950" max="950" width="13.44140625" bestFit="1" customWidth="1"/>
    <col min="951" max="951" width="16.21875" bestFit="1" customWidth="1"/>
    <col min="952" max="952" width="12.44140625" bestFit="1" customWidth="1"/>
    <col min="953" max="953" width="15.21875" bestFit="1" customWidth="1"/>
    <col min="954" max="954" width="17.5546875" bestFit="1" customWidth="1"/>
    <col min="955" max="955" width="20.33203125" bestFit="1" customWidth="1"/>
    <col min="956" max="956" width="16.5546875" bestFit="1" customWidth="1"/>
    <col min="957" max="957" width="19.33203125" bestFit="1" customWidth="1"/>
    <col min="958" max="958" width="5.5546875" bestFit="1" customWidth="1"/>
    <col min="959" max="959" width="8.21875" bestFit="1" customWidth="1"/>
    <col min="960" max="960" width="14.88671875" bestFit="1" customWidth="1"/>
    <col min="961" max="961" width="17.77734375" bestFit="1" customWidth="1"/>
    <col min="962" max="962" width="12.6640625" bestFit="1" customWidth="1"/>
    <col min="963" max="963" width="15.44140625" bestFit="1" customWidth="1"/>
    <col min="964" max="964" width="13.109375" bestFit="1" customWidth="1"/>
    <col min="965" max="965" width="15.88671875" bestFit="1" customWidth="1"/>
    <col min="966" max="966" width="14.21875" bestFit="1" customWidth="1"/>
    <col min="967" max="967" width="17" bestFit="1" customWidth="1"/>
    <col min="968" max="968" width="16.33203125" bestFit="1" customWidth="1"/>
    <col min="969" max="969" width="19.109375" bestFit="1" customWidth="1"/>
    <col min="970" max="970" width="15.33203125" bestFit="1" customWidth="1"/>
    <col min="971" max="971" width="18.109375" bestFit="1" customWidth="1"/>
    <col min="972" max="972" width="15.5546875" bestFit="1" customWidth="1"/>
    <col min="973" max="973" width="18.33203125" bestFit="1" customWidth="1"/>
    <col min="974" max="974" width="18" bestFit="1" customWidth="1"/>
    <col min="975" max="975" width="20.77734375" bestFit="1" customWidth="1"/>
    <col min="976" max="976" width="12.5546875" bestFit="1" customWidth="1"/>
    <col min="977" max="978" width="15.33203125" bestFit="1" customWidth="1"/>
    <col min="979" max="979" width="18.109375" bestFit="1" customWidth="1"/>
    <col min="980" max="980" width="13.109375" bestFit="1" customWidth="1"/>
    <col min="981" max="981" width="15.88671875" bestFit="1" customWidth="1"/>
    <col min="982" max="982" width="15.21875" bestFit="1" customWidth="1"/>
    <col min="983" max="983" width="18" bestFit="1" customWidth="1"/>
    <col min="984" max="984" width="14.44140625" bestFit="1" customWidth="1"/>
    <col min="985" max="985" width="17.33203125" bestFit="1" customWidth="1"/>
    <col min="986" max="986" width="10.21875" bestFit="1" customWidth="1"/>
    <col min="987" max="987" width="12.88671875" bestFit="1" customWidth="1"/>
    <col min="988" max="988" width="15.88671875" bestFit="1" customWidth="1"/>
    <col min="989" max="989" width="18.6640625" bestFit="1" customWidth="1"/>
    <col min="990" max="990" width="16.33203125" bestFit="1" customWidth="1"/>
    <col min="991" max="991" width="19.109375" bestFit="1" customWidth="1"/>
    <col min="992" max="992" width="17.5546875" bestFit="1" customWidth="1"/>
    <col min="993" max="993" width="20.33203125" bestFit="1" customWidth="1"/>
    <col min="994" max="994" width="13.44140625" bestFit="1" customWidth="1"/>
    <col min="995" max="995" width="16.21875" bestFit="1" customWidth="1"/>
    <col min="996" max="996" width="17.6640625" bestFit="1" customWidth="1"/>
    <col min="997" max="997" width="20.44140625" bestFit="1" customWidth="1"/>
    <col min="998" max="998" width="16.88671875" bestFit="1" customWidth="1"/>
    <col min="999" max="999" width="19.6640625" bestFit="1" customWidth="1"/>
    <col min="1000" max="1000" width="10.33203125" bestFit="1" customWidth="1"/>
    <col min="1001" max="1001" width="13.109375" bestFit="1" customWidth="1"/>
    <col min="1002" max="1002" width="16.33203125" bestFit="1" customWidth="1"/>
    <col min="1003" max="1003" width="19.109375" bestFit="1" customWidth="1"/>
    <col min="1004" max="1004" width="10.21875" bestFit="1" customWidth="1"/>
    <col min="1005" max="1005" width="12.88671875" bestFit="1" customWidth="1"/>
    <col min="1006" max="1006" width="13.109375" bestFit="1" customWidth="1"/>
    <col min="1007" max="1007" width="15.88671875" bestFit="1" customWidth="1"/>
    <col min="1008" max="1008" width="9.21875" bestFit="1" customWidth="1"/>
    <col min="1009" max="1009" width="11.88671875" bestFit="1" customWidth="1"/>
    <col min="1010" max="1010" width="16" bestFit="1" customWidth="1"/>
    <col min="1011" max="1011" width="18.77734375" bestFit="1" customWidth="1"/>
    <col min="1012" max="1012" width="11.77734375" bestFit="1" customWidth="1"/>
    <col min="1013" max="1013" width="14.5546875" bestFit="1" customWidth="1"/>
    <col min="1014" max="1014" width="15.109375" bestFit="1" customWidth="1"/>
    <col min="1015" max="1015" width="17.88671875" bestFit="1" customWidth="1"/>
    <col min="1016" max="1016" width="11.109375" bestFit="1" customWidth="1"/>
    <col min="1017" max="1017" width="13.88671875" bestFit="1" customWidth="1"/>
    <col min="1018" max="1018" width="12.88671875" bestFit="1" customWidth="1"/>
    <col min="1019" max="1019" width="15.6640625" bestFit="1" customWidth="1"/>
    <col min="1020" max="1020" width="11.33203125" bestFit="1" customWidth="1"/>
    <col min="1021" max="1021" width="14.109375" bestFit="1" customWidth="1"/>
    <col min="1022" max="1022" width="10.44140625" bestFit="1" customWidth="1"/>
    <col min="1023" max="1023" width="13.21875" bestFit="1" customWidth="1"/>
    <col min="1024" max="1024" width="12.21875" bestFit="1" customWidth="1"/>
    <col min="1025" max="1025" width="15" bestFit="1" customWidth="1"/>
    <col min="1026" max="1026" width="11.88671875" bestFit="1" customWidth="1"/>
    <col min="1027" max="1027" width="14.6640625" bestFit="1" customWidth="1"/>
    <col min="1028" max="1028" width="6.88671875" bestFit="1" customWidth="1"/>
    <col min="1029" max="1029" width="9.5546875" bestFit="1" customWidth="1"/>
    <col min="1030" max="1030" width="16.21875" bestFit="1" customWidth="1"/>
    <col min="1031" max="1031" width="19" bestFit="1" customWidth="1"/>
    <col min="1032" max="1032" width="17.21875" bestFit="1" customWidth="1"/>
    <col min="1033" max="1033" width="20" bestFit="1" customWidth="1"/>
    <col min="1034" max="1034" width="8.77734375" bestFit="1" customWidth="1"/>
    <col min="1035" max="1035" width="11.44140625" bestFit="1" customWidth="1"/>
    <col min="1036" max="1036" width="11.6640625" bestFit="1" customWidth="1"/>
    <col min="1037" max="1037" width="14.44140625" bestFit="1" customWidth="1"/>
    <col min="1038" max="1038" width="12" bestFit="1" customWidth="1"/>
    <col min="1039" max="1039" width="14.77734375" bestFit="1" customWidth="1"/>
    <col min="1040" max="1040" width="15.6640625" bestFit="1" customWidth="1"/>
    <col min="1041" max="1041" width="18.44140625" bestFit="1" customWidth="1"/>
    <col min="1042" max="1042" width="7.6640625" bestFit="1" customWidth="1"/>
    <col min="1043" max="1043" width="10.33203125" bestFit="1" customWidth="1"/>
    <col min="1044" max="1044" width="17.6640625" bestFit="1" customWidth="1"/>
    <col min="1045" max="1045" width="20.44140625" bestFit="1" customWidth="1"/>
    <col min="1046" max="1046" width="13.6640625" bestFit="1" customWidth="1"/>
    <col min="1047" max="1047" width="16.44140625" bestFit="1" customWidth="1"/>
    <col min="1048" max="1048" width="15.88671875" bestFit="1" customWidth="1"/>
    <col min="1049" max="1049" width="18.6640625" bestFit="1" customWidth="1"/>
    <col min="1050" max="1050" width="13" bestFit="1" customWidth="1"/>
    <col min="1051" max="1051" width="15.77734375" bestFit="1" customWidth="1"/>
    <col min="1052" max="1052" width="15.44140625" bestFit="1" customWidth="1"/>
    <col min="1053" max="1053" width="18.21875" bestFit="1" customWidth="1"/>
    <col min="1054" max="1054" width="13" bestFit="1" customWidth="1"/>
    <col min="1055" max="1055" width="15.77734375" bestFit="1" customWidth="1"/>
    <col min="1056" max="1056" width="11.109375" bestFit="1" customWidth="1"/>
    <col min="1057" max="1057" width="13.88671875" bestFit="1" customWidth="1"/>
    <col min="1058" max="1058" width="21.5546875" bestFit="1" customWidth="1"/>
    <col min="1059" max="1059" width="24.33203125" bestFit="1" customWidth="1"/>
    <col min="1060" max="1060" width="15.5546875" bestFit="1" customWidth="1"/>
    <col min="1061" max="1061" width="18.33203125" bestFit="1" customWidth="1"/>
    <col min="1062" max="1062" width="15.21875" bestFit="1" customWidth="1"/>
    <col min="1063" max="1063" width="18" bestFit="1" customWidth="1"/>
    <col min="1064" max="1064" width="6.109375" bestFit="1" customWidth="1"/>
    <col min="1065" max="1065" width="8.77734375" bestFit="1" customWidth="1"/>
    <col min="1066" max="1066" width="14.33203125" bestFit="1" customWidth="1"/>
    <col min="1067" max="1067" width="17.21875" bestFit="1" customWidth="1"/>
    <col min="1068" max="1068" width="13.6640625" bestFit="1" customWidth="1"/>
    <col min="1069" max="1069" width="16.44140625" bestFit="1" customWidth="1"/>
    <col min="1070" max="1070" width="12.77734375" bestFit="1" customWidth="1"/>
    <col min="1071" max="1071" width="15.5546875" bestFit="1" customWidth="1"/>
    <col min="1072" max="1072" width="17.88671875" bestFit="1" customWidth="1"/>
    <col min="1073" max="1073" width="20.6640625" bestFit="1" customWidth="1"/>
    <col min="1074" max="1074" width="11.33203125" bestFit="1" customWidth="1"/>
    <col min="1075" max="1075" width="14.109375" bestFit="1" customWidth="1"/>
    <col min="1076" max="1076" width="15.44140625" bestFit="1" customWidth="1"/>
    <col min="1077" max="1077" width="18.21875" bestFit="1" customWidth="1"/>
    <col min="1079" max="1079" width="11.5546875" bestFit="1" customWidth="1"/>
    <col min="1080" max="1080" width="7.109375" bestFit="1" customWidth="1"/>
    <col min="1081" max="1081" width="9.77734375" bestFit="1" customWidth="1"/>
    <col min="1082" max="1082" width="9.21875" bestFit="1" customWidth="1"/>
    <col min="1083" max="1083" width="11.88671875" bestFit="1" customWidth="1"/>
    <col min="1084" max="1084" width="11" bestFit="1" customWidth="1"/>
    <col min="1085" max="1085" width="13.77734375" bestFit="1" customWidth="1"/>
    <col min="1086" max="1086" width="11.88671875" bestFit="1" customWidth="1"/>
    <col min="1087" max="1087" width="14.6640625" bestFit="1" customWidth="1"/>
    <col min="1088" max="1088" width="17.109375" bestFit="1" customWidth="1"/>
    <col min="1089" max="1089" width="19.88671875" bestFit="1" customWidth="1"/>
    <col min="1090" max="1090" width="12.33203125" bestFit="1" customWidth="1"/>
    <col min="1091" max="1091" width="15.109375" bestFit="1" customWidth="1"/>
    <col min="1092" max="1092" width="11.44140625" bestFit="1" customWidth="1"/>
    <col min="1093" max="1093" width="14.21875" bestFit="1" customWidth="1"/>
    <col min="1094" max="1094" width="13.109375" bestFit="1" customWidth="1"/>
    <col min="1095" max="1095" width="15.88671875" bestFit="1" customWidth="1"/>
    <col min="1096" max="1096" width="13.33203125" bestFit="1" customWidth="1"/>
    <col min="1097" max="1097" width="16.109375" bestFit="1" customWidth="1"/>
    <col min="1098" max="1098" width="9" bestFit="1" customWidth="1"/>
    <col min="1099" max="1099" width="3" bestFit="1" customWidth="1"/>
    <col min="1100" max="1100" width="11.6640625" bestFit="1" customWidth="1"/>
    <col min="1101" max="1101" width="10.77734375" bestFit="1" customWidth="1"/>
  </cols>
  <sheetData>
    <row r="1" spans="1:37">
      <c r="A1" s="21" t="s">
        <v>3</v>
      </c>
      <c r="B1" s="22">
        <v>1</v>
      </c>
    </row>
    <row r="2" spans="1:37">
      <c r="A2" s="21" t="s">
        <v>2</v>
      </c>
      <c r="B2" t="s">
        <v>2795</v>
      </c>
      <c r="R2" s="57" t="s">
        <v>665</v>
      </c>
    </row>
    <row r="3" spans="1:37">
      <c r="A3" s="21" t="s">
        <v>16</v>
      </c>
      <c r="B3" s="22">
        <v>1</v>
      </c>
      <c r="R3" s="53" t="s">
        <v>664</v>
      </c>
    </row>
    <row r="4" spans="1:37">
      <c r="A4" s="21" t="s">
        <v>12</v>
      </c>
      <c r="B4" s="22">
        <v>1</v>
      </c>
      <c r="R4" s="54" t="s">
        <v>702</v>
      </c>
    </row>
    <row r="5" spans="1:37">
      <c r="A5" s="21" t="s">
        <v>8</v>
      </c>
      <c r="B5" s="22">
        <v>1</v>
      </c>
      <c r="R5" s="55" t="s">
        <v>707</v>
      </c>
    </row>
    <row r="6" spans="1:37">
      <c r="A6" s="21" t="s">
        <v>11</v>
      </c>
      <c r="B6" t="s">
        <v>2795</v>
      </c>
      <c r="R6" s="56" t="s">
        <v>709</v>
      </c>
    </row>
    <row r="7" spans="1:37">
      <c r="A7" s="21" t="s">
        <v>2812</v>
      </c>
      <c r="B7" t="s">
        <v>2813</v>
      </c>
      <c r="R7" s="58" t="s">
        <v>791</v>
      </c>
      <c r="W7" s="60" t="s">
        <v>2829</v>
      </c>
    </row>
    <row r="8" spans="1:37">
      <c r="A8" s="21" t="s">
        <v>2811</v>
      </c>
      <c r="B8" t="s">
        <v>2813</v>
      </c>
      <c r="I8" t="s">
        <v>2820</v>
      </c>
      <c r="J8" s="38">
        <f>MIN(C14:C143)</f>
        <v>259000</v>
      </c>
      <c r="K8" s="38">
        <f t="shared" ref="K8:M8" si="0">MIN(D14:D143)</f>
        <v>1018286</v>
      </c>
      <c r="L8" s="38">
        <f t="shared" si="0"/>
        <v>449000</v>
      </c>
      <c r="M8" s="38">
        <f t="shared" si="0"/>
        <v>157664776</v>
      </c>
      <c r="R8" t="s">
        <v>2827</v>
      </c>
    </row>
    <row r="9" spans="1:37">
      <c r="A9" s="21" t="s">
        <v>2810</v>
      </c>
      <c r="B9" t="s">
        <v>2813</v>
      </c>
      <c r="I9" t="s">
        <v>2821</v>
      </c>
      <c r="J9" s="38">
        <f>MAX(C14:C143)</f>
        <v>65000000</v>
      </c>
      <c r="K9" s="38">
        <f t="shared" ref="K9:M9" si="1">MAX(D14:D143)</f>
        <v>96312400</v>
      </c>
      <c r="L9" s="38">
        <f t="shared" si="1"/>
        <v>128000000</v>
      </c>
      <c r="M9" s="38">
        <f t="shared" si="1"/>
        <v>16200895938</v>
      </c>
      <c r="AD9" t="s">
        <v>762</v>
      </c>
    </row>
    <row r="10" spans="1:37">
      <c r="A10" s="21" t="s">
        <v>2809</v>
      </c>
      <c r="B10" t="s">
        <v>2813</v>
      </c>
      <c r="W10" t="s">
        <v>2828</v>
      </c>
      <c r="X10" t="s">
        <v>664</v>
      </c>
      <c r="Y10" t="s">
        <v>702</v>
      </c>
      <c r="Z10" t="s">
        <v>707</v>
      </c>
      <c r="AA10" t="s">
        <v>709</v>
      </c>
      <c r="AB10" t="s">
        <v>791</v>
      </c>
      <c r="AC10" t="s">
        <v>1806</v>
      </c>
      <c r="AD10" t="s">
        <v>732</v>
      </c>
      <c r="AE10" t="s">
        <v>2830</v>
      </c>
      <c r="AF10" t="s">
        <v>725</v>
      </c>
      <c r="AG10" t="s">
        <v>2831</v>
      </c>
      <c r="AH10" t="s">
        <v>1143</v>
      </c>
      <c r="AI10" t="s">
        <v>2108</v>
      </c>
      <c r="AJ10" t="s">
        <v>1391</v>
      </c>
      <c r="AK10" t="s">
        <v>2832</v>
      </c>
    </row>
    <row r="11" spans="1:37">
      <c r="R11">
        <f>IF(OR(ISNUMBER(SEARCH("pop",U14)),ISNUMBER(SEARCH("pop",V14))),1,0)</f>
        <v>1</v>
      </c>
    </row>
    <row r="12" spans="1:37" ht="15" thickBot="1">
      <c r="B12" s="21" t="s">
        <v>2808</v>
      </c>
      <c r="W12">
        <f>SUM(W14:W144)</f>
        <v>27</v>
      </c>
      <c r="X12">
        <f t="shared" ref="X12:AK12" si="2">SUM(X14:X144)</f>
        <v>52</v>
      </c>
      <c r="Y12">
        <f t="shared" si="2"/>
        <v>7</v>
      </c>
      <c r="Z12">
        <f t="shared" si="2"/>
        <v>27</v>
      </c>
      <c r="AA12">
        <f t="shared" si="2"/>
        <v>27</v>
      </c>
      <c r="AB12">
        <f t="shared" si="2"/>
        <v>21</v>
      </c>
      <c r="AC12">
        <f t="shared" si="2"/>
        <v>1</v>
      </c>
      <c r="AD12">
        <f t="shared" si="2"/>
        <v>7</v>
      </c>
      <c r="AE12">
        <f t="shared" si="2"/>
        <v>1</v>
      </c>
      <c r="AF12">
        <f t="shared" si="2"/>
        <v>1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9</v>
      </c>
      <c r="AK12">
        <f t="shared" si="2"/>
        <v>6</v>
      </c>
    </row>
    <row r="13" spans="1:37">
      <c r="A13" s="21" t="s">
        <v>0</v>
      </c>
      <c r="B13" t="s">
        <v>2794</v>
      </c>
      <c r="C13" t="s">
        <v>2817</v>
      </c>
      <c r="D13" t="s">
        <v>2816</v>
      </c>
      <c r="E13" t="s">
        <v>2815</v>
      </c>
      <c r="F13" t="s">
        <v>2814</v>
      </c>
      <c r="J13" s="38" t="str">
        <f>C13</f>
        <v>Average of # Followers Twitter</v>
      </c>
      <c r="K13" s="38" t="str">
        <f t="shared" ref="K13:M13" si="3">D13</f>
        <v>Average of # Followers FB</v>
      </c>
      <c r="L13" s="38" t="str">
        <f t="shared" si="3"/>
        <v>Average of # Followers Insta</v>
      </c>
      <c r="M13" s="38" t="str">
        <f t="shared" si="3"/>
        <v>Average of # YT Views</v>
      </c>
      <c r="N13" s="42"/>
      <c r="O13" t="s">
        <v>2823</v>
      </c>
      <c r="P13" t="s">
        <v>2822</v>
      </c>
      <c r="R13" s="43" t="s">
        <v>2823</v>
      </c>
      <c r="S13" s="44" t="s">
        <v>2822</v>
      </c>
      <c r="T13" s="44" t="s">
        <v>2824</v>
      </c>
      <c r="U13" s="44" t="s">
        <v>2825</v>
      </c>
      <c r="V13" s="45" t="s">
        <v>2826</v>
      </c>
      <c r="W13" s="59" t="s">
        <v>665</v>
      </c>
      <c r="X13" t="s">
        <v>664</v>
      </c>
      <c r="Y13" t="s">
        <v>702</v>
      </c>
      <c r="Z13" t="s">
        <v>707</v>
      </c>
      <c r="AA13" t="s">
        <v>709</v>
      </c>
      <c r="AB13" t="s">
        <v>791</v>
      </c>
      <c r="AC13" t="s">
        <v>1806</v>
      </c>
      <c r="AD13" t="s">
        <v>732</v>
      </c>
      <c r="AE13" t="s">
        <v>1159</v>
      </c>
      <c r="AF13" t="s">
        <v>725</v>
      </c>
      <c r="AG13" t="s">
        <v>857</v>
      </c>
      <c r="AH13" t="s">
        <v>1143</v>
      </c>
      <c r="AI13" t="s">
        <v>2108</v>
      </c>
      <c r="AJ13" t="s">
        <v>1391</v>
      </c>
      <c r="AK13" t="s">
        <v>2832</v>
      </c>
    </row>
    <row r="14" spans="1:37">
      <c r="A14" t="s">
        <v>1593</v>
      </c>
      <c r="B14" s="23">
        <v>1</v>
      </c>
      <c r="C14" s="38">
        <v>3120000</v>
      </c>
      <c r="D14" s="38">
        <v>1352742</v>
      </c>
      <c r="E14" s="38">
        <v>9800000</v>
      </c>
      <c r="F14" s="38">
        <v>2161885625</v>
      </c>
      <c r="J14" s="31">
        <f>0+(C14-J$8)/(J$9-J$8)</f>
        <v>4.4191470629122195E-2</v>
      </c>
      <c r="K14" s="31">
        <f t="shared" ref="K14:M29" si="4">0+(D14-K$8)/(K$9-K$8)</f>
        <v>3.509723591112878E-3</v>
      </c>
      <c r="L14" s="31">
        <f t="shared" si="4"/>
        <v>7.331185172989628E-2</v>
      </c>
      <c r="M14" s="31">
        <f t="shared" si="4"/>
        <v>0.12492625885408906</v>
      </c>
      <c r="O14" s="31" t="str">
        <f>A14</f>
        <v>21 Savage</v>
      </c>
      <c r="P14" s="42">
        <f>AVERAGE(J14:M14)</f>
        <v>6.1484826201055102E-2</v>
      </c>
      <c r="R14" s="46" t="s">
        <v>181</v>
      </c>
      <c r="S14" s="47">
        <v>0.80650538395052718</v>
      </c>
      <c r="T14" s="48">
        <v>1</v>
      </c>
      <c r="U14" s="48" t="str">
        <f>VLOOKUP($R14,AllLabels!$A$1:$H$726,7,0)</f>
        <v>Latin</v>
      </c>
      <c r="V14" s="49" t="str">
        <f>VLOOKUP($R14,AllLabels!$A$1:$H$726,8,0)</f>
        <v>Pop</v>
      </c>
      <c r="W14">
        <f>IF(OR(ISNUMBER(SEARCH(W$10,$U14)),ISNUMBER(SEARCH(W$10,$V14))),1,0)</f>
        <v>0</v>
      </c>
      <c r="X14">
        <f>IF(OR(ISNUMBER(SEARCH(X$10,$U14)),ISNUMBER(SEARCH(X$10,$V14))),1,0)</f>
        <v>1</v>
      </c>
      <c r="Y14">
        <f>IF(OR(ISNUMBER(SEARCH(Y$10,$U14)),ISNUMBER(SEARCH(Y$10,$V14))),1,0)</f>
        <v>0</v>
      </c>
      <c r="Z14">
        <f>IF(OR(ISNUMBER(SEARCH(Z$10,$U14)),ISNUMBER(SEARCH(Z$10,$V14))),1,0)</f>
        <v>0</v>
      </c>
      <c r="AA14">
        <f>IF(OR(ISNUMBER(SEARCH(AA$10,$U14)),ISNUMBER(SEARCH(AA$10,$V14))),1,0)</f>
        <v>0</v>
      </c>
      <c r="AB14">
        <f>IF(OR(ISNUMBER(SEARCH(AB$10,$U14)),ISNUMBER(SEARCH(AB$10,$V14))),1,0)</f>
        <v>1</v>
      </c>
      <c r="AC14">
        <f>IF(OR(ISNUMBER(SEARCH(AC$10,$U14)),ISNUMBER(SEARCH(AC$10,$V14))),1,0)</f>
        <v>0</v>
      </c>
      <c r="AD14">
        <f>IF(OR(ISNUMBER(SEARCH(AD$9,$U14)),ISNUMBER(SEARCH(AD$9,$V14)),ISNUMBER(SEARCH(AD$10,$U14)),ISNUMBER(SEARCH(AD$10,$V14))),1,0)</f>
        <v>0</v>
      </c>
      <c r="AE14">
        <f>IF(OR(ISNUMBER(SEARCH(AE$10,$U14)),ISNUMBER(SEARCH(AE$10,$V14))),1,0)</f>
        <v>0</v>
      </c>
      <c r="AF14">
        <f>IF(OR(ISNUMBER(SEARCH(AF$10,$U14)),ISNUMBER(SEARCH(AF$10,$V14))),1,0)</f>
        <v>0</v>
      </c>
      <c r="AG14">
        <f>IF(OR(ISNUMBER(SEARCH(AG$10,$U14)),ISNUMBER(SEARCH(AG$10,$V14))),1,0)</f>
        <v>0</v>
      </c>
      <c r="AH14">
        <f>IF(OR(ISNUMBER(SEARCH(AH$10,$U14)),ISNUMBER(SEARCH(AH$10,$V14))),1,0)</f>
        <v>0</v>
      </c>
      <c r="AI14">
        <f>IF(OR(ISNUMBER(SEARCH(AI$10,$U14)),ISNUMBER(SEARCH(AI$10,$V14))),1,0)</f>
        <v>0</v>
      </c>
      <c r="AJ14">
        <f>IF(OR(ISNUMBER(SEARCH(AJ$10,$U14)),ISNUMBER(SEARCH(AJ$10,$V14))),1,0)</f>
        <v>0</v>
      </c>
      <c r="AK14">
        <f>IF(OR(ISNUMBER(SEARCH(AK$10,$U14)),ISNUMBER(SEARCH(AK$10,$V14))),1,0)</f>
        <v>0</v>
      </c>
    </row>
    <row r="15" spans="1:37">
      <c r="A15" t="s">
        <v>24</v>
      </c>
      <c r="B15" s="23">
        <v>2</v>
      </c>
      <c r="C15" s="38">
        <v>318000</v>
      </c>
      <c r="D15" s="38">
        <v>27242344.5</v>
      </c>
      <c r="E15" s="38">
        <v>2100000</v>
      </c>
      <c r="F15" s="38">
        <v>3480524649.5</v>
      </c>
      <c r="J15" s="31">
        <f>0+(C15-J$8)/(J$9-J$8)</f>
        <v>9.1132358165613755E-4</v>
      </c>
      <c r="K15" s="31">
        <f t="shared" si="4"/>
        <v>0.27519074787767062</v>
      </c>
      <c r="L15" s="31">
        <f t="shared" si="4"/>
        <v>1.2943842071014731E-2</v>
      </c>
      <c r="M15" s="31">
        <f t="shared" si="4"/>
        <v>0.20711911708724404</v>
      </c>
      <c r="O15" s="31" t="str">
        <f t="shared" ref="O15:O78" si="5">A15</f>
        <v>AC/DC</v>
      </c>
      <c r="P15" s="42">
        <f>AVERAGE(J15:M15)</f>
        <v>0.12404125765439639</v>
      </c>
      <c r="R15" s="46" t="s">
        <v>42</v>
      </c>
      <c r="S15" s="47">
        <v>0.62293471409566403</v>
      </c>
      <c r="T15" s="48">
        <v>2</v>
      </c>
      <c r="U15" s="48" t="str">
        <f>VLOOKUP($R15,AllLabels!$A$1:$H$726,7,0)</f>
        <v>R&amp;B</v>
      </c>
      <c r="V15" s="49" t="str">
        <f>VLOOKUP($R15,AllLabels!$A$1:$H$726,8,0)</f>
        <v>Hip-Hop</v>
      </c>
      <c r="W15">
        <f>IF(OR(ISNUMBER(SEARCH(W$10,$U15)),ISNUMBER(SEARCH(W$10,$V15))),1,0)</f>
        <v>1</v>
      </c>
      <c r="X15">
        <f>IF(OR(ISNUMBER(SEARCH(X$10,$U15)),ISNUMBER(SEARCH(X$10,$V15))),1,0)</f>
        <v>0</v>
      </c>
      <c r="Y15">
        <f>IF(OR(ISNUMBER(SEARCH(Y$10,$U15)),ISNUMBER(SEARCH(Y$10,$V15))),1,0)</f>
        <v>0</v>
      </c>
      <c r="Z15">
        <f>IF(OR(ISNUMBER(SEARCH(Z$10,$U15)),ISNUMBER(SEARCH(Z$10,$V15))),1,0)</f>
        <v>1</v>
      </c>
      <c r="AA15">
        <f>IF(OR(ISNUMBER(SEARCH(AA$10,$U15)),ISNUMBER(SEARCH(AA$10,$V15))),1,0)</f>
        <v>0</v>
      </c>
      <c r="AB15">
        <f>IF(OR(ISNUMBER(SEARCH(AB$10,$U15)),ISNUMBER(SEARCH(AB$10,$V15))),1,0)</f>
        <v>0</v>
      </c>
      <c r="AC15">
        <f>IF(OR(ISNUMBER(SEARCH(AC$10,$U15)),ISNUMBER(SEARCH(AC$10,$V15))),1,0)</f>
        <v>0</v>
      </c>
      <c r="AD15">
        <f t="shared" ref="AD15:AD78" si="6">IF(OR(ISNUMBER(SEARCH(AD$9,$U15)),ISNUMBER(SEARCH(AD$9,$V15)),ISNUMBER(SEARCH(AD$10,$U15)),ISNUMBER(SEARCH(AD$10,$V15))),1,0)</f>
        <v>0</v>
      </c>
      <c r="AE15">
        <f>IF(OR(ISNUMBER(SEARCH(AE$10,$U15)),ISNUMBER(SEARCH(AE$10,$V15))),1,0)</f>
        <v>0</v>
      </c>
      <c r="AF15">
        <f>IF(OR(ISNUMBER(SEARCH(AF$10,$U15)),ISNUMBER(SEARCH(AF$10,$V15))),1,0)</f>
        <v>0</v>
      </c>
      <c r="AG15">
        <f>IF(OR(ISNUMBER(SEARCH(AG$10,$U15)),ISNUMBER(SEARCH(AG$10,$V15))),1,0)</f>
        <v>0</v>
      </c>
      <c r="AH15">
        <f t="shared" ref="AH15:AK78" si="7">IF(OR(ISNUMBER(SEARCH(AH$10,$U15)),ISNUMBER(SEARCH(AH$10,$V15))),1,0)</f>
        <v>0</v>
      </c>
      <c r="AI15">
        <f t="shared" si="7"/>
        <v>0</v>
      </c>
      <c r="AJ15">
        <f t="shared" si="7"/>
        <v>0</v>
      </c>
      <c r="AK15">
        <f t="shared" si="7"/>
        <v>0</v>
      </c>
    </row>
    <row r="16" spans="1:37">
      <c r="A16" t="s">
        <v>26</v>
      </c>
      <c r="B16" s="23">
        <v>1</v>
      </c>
      <c r="C16" s="38">
        <v>2480000</v>
      </c>
      <c r="D16" s="38">
        <v>4431318</v>
      </c>
      <c r="E16" s="38">
        <v>1300000</v>
      </c>
      <c r="F16" s="38">
        <v>473848422</v>
      </c>
      <c r="J16" s="31">
        <f>0+(C16-J$8)/(J$9-J$8)</f>
        <v>3.4305926692513242E-2</v>
      </c>
      <c r="K16" s="31">
        <f t="shared" si="4"/>
        <v>3.5815769271961541E-2</v>
      </c>
      <c r="L16" s="31">
        <f t="shared" si="4"/>
        <v>6.6718410674945711E-3</v>
      </c>
      <c r="M16" s="31">
        <f t="shared" si="4"/>
        <v>1.9708227277115638E-2</v>
      </c>
      <c r="O16" s="31" t="str">
        <f t="shared" si="5"/>
        <v>Adam Lambert</v>
      </c>
      <c r="P16" s="42">
        <f>AVERAGE(J16:M16)</f>
        <v>2.4125441077271249E-2</v>
      </c>
      <c r="R16" s="46" t="s">
        <v>116</v>
      </c>
      <c r="S16" s="47">
        <v>0.55726006526746641</v>
      </c>
      <c r="T16" s="48">
        <v>3</v>
      </c>
      <c r="U16" s="48" t="str">
        <f>VLOOKUP($R16,AllLabels!$A$1:$H$726,7,0)</f>
        <v>R&amp;B</v>
      </c>
      <c r="V16" s="49" t="str">
        <f>VLOOKUP($R16,AllLabels!$A$1:$H$726,8,0)</f>
        <v>Latin</v>
      </c>
      <c r="W16">
        <f>IF(OR(ISNUMBER(SEARCH(W$10,$U16)),ISNUMBER(SEARCH(W$10,$V16))),1,0)</f>
        <v>0</v>
      </c>
      <c r="X16">
        <f>IF(OR(ISNUMBER(SEARCH(X$10,$U16)),ISNUMBER(SEARCH(X$10,$V16))),1,0)</f>
        <v>0</v>
      </c>
      <c r="Y16">
        <f>IF(OR(ISNUMBER(SEARCH(Y$10,$U16)),ISNUMBER(SEARCH(Y$10,$V16))),1,0)</f>
        <v>0</v>
      </c>
      <c r="Z16">
        <f>IF(OR(ISNUMBER(SEARCH(Z$10,$U16)),ISNUMBER(SEARCH(Z$10,$V16))),1,0)</f>
        <v>1</v>
      </c>
      <c r="AA16">
        <f>IF(OR(ISNUMBER(SEARCH(AA$10,$U16)),ISNUMBER(SEARCH(AA$10,$V16))),1,0)</f>
        <v>0</v>
      </c>
      <c r="AB16">
        <f>IF(OR(ISNUMBER(SEARCH(AB$10,$U16)),ISNUMBER(SEARCH(AB$10,$V16))),1,0)</f>
        <v>1</v>
      </c>
      <c r="AC16">
        <f>IF(OR(ISNUMBER(SEARCH(AC$10,$U16)),ISNUMBER(SEARCH(AC$10,$V16))),1,0)</f>
        <v>0</v>
      </c>
      <c r="AD16">
        <f t="shared" si="6"/>
        <v>0</v>
      </c>
      <c r="AE16">
        <f>IF(OR(ISNUMBER(SEARCH(AE$10,$U16)),ISNUMBER(SEARCH(AE$10,$V16))),1,0)</f>
        <v>0</v>
      </c>
      <c r="AF16">
        <f>IF(OR(ISNUMBER(SEARCH(AF$10,$U16)),ISNUMBER(SEARCH(AF$10,$V16))),1,0)</f>
        <v>0</v>
      </c>
      <c r="AG16">
        <f>IF(OR(ISNUMBER(SEARCH(AG$10,$U16)),ISNUMBER(SEARCH(AG$10,$V16))),1,0)</f>
        <v>0</v>
      </c>
      <c r="AH16">
        <f t="shared" si="7"/>
        <v>0</v>
      </c>
      <c r="AI16">
        <f t="shared" si="7"/>
        <v>0</v>
      </c>
      <c r="AJ16">
        <f t="shared" si="7"/>
        <v>0</v>
      </c>
      <c r="AK16">
        <f t="shared" si="7"/>
        <v>0</v>
      </c>
    </row>
    <row r="17" spans="1:37">
      <c r="A17" t="s">
        <v>27</v>
      </c>
      <c r="B17" s="23">
        <v>2</v>
      </c>
      <c r="C17" s="38">
        <v>27700000</v>
      </c>
      <c r="D17" s="38">
        <v>59066411</v>
      </c>
      <c r="E17" s="38">
        <v>31800000</v>
      </c>
      <c r="F17" s="38">
        <v>8532000485.5</v>
      </c>
      <c r="J17" s="31">
        <f>0+(C17-J$8)/(J$9-J$8)</f>
        <v>0.42385814244450964</v>
      </c>
      <c r="K17" s="31">
        <f t="shared" si="4"/>
        <v>0.60914701405377458</v>
      </c>
      <c r="L17" s="31">
        <f t="shared" si="4"/>
        <v>0.24579187932670069</v>
      </c>
      <c r="M17" s="31">
        <f t="shared" si="4"/>
        <v>0.52198560408052042</v>
      </c>
      <c r="O17" s="31" t="str">
        <f t="shared" si="5"/>
        <v>Adele</v>
      </c>
      <c r="P17" s="42">
        <f>AVERAGE(J17:M17)</f>
        <v>0.45019565997637634</v>
      </c>
      <c r="R17" s="46" t="s">
        <v>1442</v>
      </c>
      <c r="S17" s="47">
        <v>0.51424796807926287</v>
      </c>
      <c r="T17" s="48">
        <v>4</v>
      </c>
      <c r="U17" s="48" t="str">
        <f>VLOOKUP($R17,AllLabels!$A$1:$H$726,7,0)</f>
        <v>Pop</v>
      </c>
      <c r="V17" s="49" t="str">
        <f>VLOOKUP($R17,AllLabels!$A$1:$H$726,8,0)</f>
        <v>Hip Hop</v>
      </c>
      <c r="W17">
        <f>IF(OR(ISNUMBER(SEARCH(W$10,$U17)),ISNUMBER(SEARCH(W$10,$V17))),1,0)</f>
        <v>1</v>
      </c>
      <c r="X17">
        <f>IF(OR(ISNUMBER(SEARCH(X$10,$U17)),ISNUMBER(SEARCH(X$10,$V17))),1,0)</f>
        <v>1</v>
      </c>
      <c r="Y17">
        <f>IF(OR(ISNUMBER(SEARCH(Y$10,$U17)),ISNUMBER(SEARCH(Y$10,$V17))),1,0)</f>
        <v>0</v>
      </c>
      <c r="Z17">
        <f>IF(OR(ISNUMBER(SEARCH(Z$10,$U17)),ISNUMBER(SEARCH(Z$10,$V17))),1,0)</f>
        <v>0</v>
      </c>
      <c r="AA17">
        <f>IF(OR(ISNUMBER(SEARCH(AA$10,$U17)),ISNUMBER(SEARCH(AA$10,$V17))),1,0)</f>
        <v>0</v>
      </c>
      <c r="AB17">
        <f>IF(OR(ISNUMBER(SEARCH(AB$10,$U17)),ISNUMBER(SEARCH(AB$10,$V17))),1,0)</f>
        <v>0</v>
      </c>
      <c r="AC17">
        <f>IF(OR(ISNUMBER(SEARCH(AC$10,$U17)),ISNUMBER(SEARCH(AC$10,$V17))),1,0)</f>
        <v>0</v>
      </c>
      <c r="AD17">
        <f t="shared" si="6"/>
        <v>0</v>
      </c>
      <c r="AE17">
        <f>IF(OR(ISNUMBER(SEARCH(AE$10,$U17)),ISNUMBER(SEARCH(AE$10,$V17))),1,0)</f>
        <v>0</v>
      </c>
      <c r="AF17">
        <f>IF(OR(ISNUMBER(SEARCH(AF$10,$U17)),ISNUMBER(SEARCH(AF$10,$V17))),1,0)</f>
        <v>0</v>
      </c>
      <c r="AG17">
        <f>IF(OR(ISNUMBER(SEARCH(AG$10,$U17)),ISNUMBER(SEARCH(AG$10,$V17))),1,0)</f>
        <v>0</v>
      </c>
      <c r="AH17">
        <f t="shared" si="7"/>
        <v>0</v>
      </c>
      <c r="AI17">
        <f t="shared" si="7"/>
        <v>0</v>
      </c>
      <c r="AJ17">
        <f t="shared" si="7"/>
        <v>0</v>
      </c>
      <c r="AK17">
        <f t="shared" si="7"/>
        <v>0</v>
      </c>
    </row>
    <row r="18" spans="1:37">
      <c r="A18" t="s">
        <v>29</v>
      </c>
      <c r="B18" s="23">
        <v>1</v>
      </c>
      <c r="C18" s="38">
        <v>2070000</v>
      </c>
      <c r="D18" s="38">
        <v>14315092</v>
      </c>
      <c r="E18" s="38">
        <v>2000000</v>
      </c>
      <c r="F18" s="38">
        <v>1752148928</v>
      </c>
      <c r="J18" s="31">
        <f>0+(C18-J$8)/(J$9-J$8)</f>
        <v>2.7973000108123137E-2</v>
      </c>
      <c r="K18" s="31">
        <f t="shared" si="4"/>
        <v>0.13953438929082232</v>
      </c>
      <c r="L18" s="31">
        <f t="shared" si="4"/>
        <v>1.2159841945574712E-2</v>
      </c>
      <c r="M18" s="31">
        <f t="shared" si="4"/>
        <v>9.9386721783121565E-2</v>
      </c>
      <c r="O18" s="31" t="str">
        <f t="shared" si="5"/>
        <v>Aerosmith</v>
      </c>
      <c r="P18" s="42">
        <f>AVERAGE(J18:M18)</f>
        <v>6.9763488281910438E-2</v>
      </c>
      <c r="R18" s="46" t="s">
        <v>126</v>
      </c>
      <c r="S18" s="47">
        <v>0.50766911104528001</v>
      </c>
      <c r="T18" s="48">
        <v>5</v>
      </c>
      <c r="U18" s="48" t="str">
        <f>VLOOKUP($R18,AllLabels!$A$1:$H$726,7,0)</f>
        <v>R&amp;B</v>
      </c>
      <c r="V18" s="49" t="str">
        <f>VLOOKUP($R18,AllLabels!$A$1:$H$726,8,0)</f>
        <v>Pop</v>
      </c>
      <c r="W18">
        <f>IF(OR(ISNUMBER(SEARCH(W$10,$U18)),ISNUMBER(SEARCH(W$10,$V18))),1,0)</f>
        <v>0</v>
      </c>
      <c r="X18">
        <f>IF(OR(ISNUMBER(SEARCH(X$10,$U18)),ISNUMBER(SEARCH(X$10,$V18))),1,0)</f>
        <v>1</v>
      </c>
      <c r="Y18">
        <f>IF(OR(ISNUMBER(SEARCH(Y$10,$U18)),ISNUMBER(SEARCH(Y$10,$V18))),1,0)</f>
        <v>0</v>
      </c>
      <c r="Z18">
        <f>IF(OR(ISNUMBER(SEARCH(Z$10,$U18)),ISNUMBER(SEARCH(Z$10,$V18))),1,0)</f>
        <v>1</v>
      </c>
      <c r="AA18">
        <f>IF(OR(ISNUMBER(SEARCH(AA$10,$U18)),ISNUMBER(SEARCH(AA$10,$V18))),1,0)</f>
        <v>0</v>
      </c>
      <c r="AB18">
        <f>IF(OR(ISNUMBER(SEARCH(AB$10,$U18)),ISNUMBER(SEARCH(AB$10,$V18))),1,0)</f>
        <v>0</v>
      </c>
      <c r="AC18">
        <f>IF(OR(ISNUMBER(SEARCH(AC$10,$U18)),ISNUMBER(SEARCH(AC$10,$V18))),1,0)</f>
        <v>0</v>
      </c>
      <c r="AD18">
        <f t="shared" si="6"/>
        <v>0</v>
      </c>
      <c r="AE18">
        <f>IF(OR(ISNUMBER(SEARCH(AE$10,$U18)),ISNUMBER(SEARCH(AE$10,$V18))),1,0)</f>
        <v>0</v>
      </c>
      <c r="AF18">
        <f>IF(OR(ISNUMBER(SEARCH(AF$10,$U18)),ISNUMBER(SEARCH(AF$10,$V18))),1,0)</f>
        <v>0</v>
      </c>
      <c r="AG18">
        <f>IF(OR(ISNUMBER(SEARCH(AG$10,$U18)),ISNUMBER(SEARCH(AG$10,$V18))),1,0)</f>
        <v>0</v>
      </c>
      <c r="AH18">
        <f t="shared" si="7"/>
        <v>0</v>
      </c>
      <c r="AI18">
        <f t="shared" si="7"/>
        <v>0</v>
      </c>
      <c r="AJ18">
        <f t="shared" si="7"/>
        <v>0</v>
      </c>
      <c r="AK18">
        <f t="shared" si="7"/>
        <v>0</v>
      </c>
    </row>
    <row r="19" spans="1:37">
      <c r="A19" t="s">
        <v>1194</v>
      </c>
      <c r="B19" s="23">
        <v>1</v>
      </c>
      <c r="C19" s="38">
        <v>578000</v>
      </c>
      <c r="D19" s="38">
        <v>3100000</v>
      </c>
      <c r="E19" s="38">
        <v>5800000</v>
      </c>
      <c r="F19" s="38">
        <v>6500000000</v>
      </c>
      <c r="J19" s="31">
        <f>0+(C19-J$8)/(J$9-J$8)</f>
        <v>4.9273258059035234E-3</v>
      </c>
      <c r="K19" s="31">
        <f t="shared" si="4"/>
        <v>2.1845147749629111E-2</v>
      </c>
      <c r="L19" s="31">
        <f t="shared" si="4"/>
        <v>4.1951846712295474E-2</v>
      </c>
      <c r="M19" s="31">
        <f t="shared" si="4"/>
        <v>0.39532779649915262</v>
      </c>
      <c r="O19" s="31" t="str">
        <f t="shared" si="5"/>
        <v>Alan Walker</v>
      </c>
      <c r="P19" s="42">
        <f>AVERAGE(J19:M19)</f>
        <v>0.11601302919174518</v>
      </c>
      <c r="R19" s="46" t="s">
        <v>27</v>
      </c>
      <c r="S19" s="47">
        <v>0.45019565997637634</v>
      </c>
      <c r="T19" s="48">
        <v>6</v>
      </c>
      <c r="U19" s="48" t="str">
        <f>VLOOKUP($R19,AllLabels!$A$1:$H$726,7,0)</f>
        <v>Pop</v>
      </c>
      <c r="V19" s="49" t="str">
        <f>VLOOKUP($R19,AllLabels!$A$1:$H$726,8,0)</f>
        <v>Soul</v>
      </c>
      <c r="W19">
        <f>IF(OR(ISNUMBER(SEARCH(W$10,$U19)),ISNUMBER(SEARCH(W$10,$V19))),1,0)</f>
        <v>0</v>
      </c>
      <c r="X19">
        <f>IF(OR(ISNUMBER(SEARCH(X$10,$U19)),ISNUMBER(SEARCH(X$10,$V19))),1,0)</f>
        <v>1</v>
      </c>
      <c r="Y19">
        <f>IF(OR(ISNUMBER(SEARCH(Y$10,$U19)),ISNUMBER(SEARCH(Y$10,$V19))),1,0)</f>
        <v>0</v>
      </c>
      <c r="Z19">
        <f>IF(OR(ISNUMBER(SEARCH(Z$10,$U19)),ISNUMBER(SEARCH(Z$10,$V19))),1,0)</f>
        <v>0</v>
      </c>
      <c r="AA19">
        <f>IF(OR(ISNUMBER(SEARCH(AA$10,$U19)),ISNUMBER(SEARCH(AA$10,$V19))),1,0)</f>
        <v>0</v>
      </c>
      <c r="AB19">
        <f>IF(OR(ISNUMBER(SEARCH(AB$10,$U19)),ISNUMBER(SEARCH(AB$10,$V19))),1,0)</f>
        <v>0</v>
      </c>
      <c r="AC19">
        <f>IF(OR(ISNUMBER(SEARCH(AC$10,$U19)),ISNUMBER(SEARCH(AC$10,$V19))),1,0)</f>
        <v>0</v>
      </c>
      <c r="AD19">
        <f t="shared" si="6"/>
        <v>0</v>
      </c>
      <c r="AE19">
        <f>IF(OR(ISNUMBER(SEARCH(AE$10,$U19)),ISNUMBER(SEARCH(AE$10,$V19))),1,0)</f>
        <v>0</v>
      </c>
      <c r="AF19">
        <f>IF(OR(ISNUMBER(SEARCH(AF$10,$U19)),ISNUMBER(SEARCH(AF$10,$V19))),1,0)</f>
        <v>0</v>
      </c>
      <c r="AG19">
        <f>IF(OR(ISNUMBER(SEARCH(AG$10,$U19)),ISNUMBER(SEARCH(AG$10,$V19))),1,0)</f>
        <v>0</v>
      </c>
      <c r="AH19">
        <f t="shared" si="7"/>
        <v>0</v>
      </c>
      <c r="AI19">
        <f t="shared" si="7"/>
        <v>0</v>
      </c>
      <c r="AJ19">
        <f t="shared" si="7"/>
        <v>0</v>
      </c>
      <c r="AK19">
        <f t="shared" si="7"/>
        <v>0</v>
      </c>
    </row>
    <row r="20" spans="1:37">
      <c r="A20" t="s">
        <v>31</v>
      </c>
      <c r="B20" s="23">
        <v>1</v>
      </c>
      <c r="C20" s="38">
        <v>801000</v>
      </c>
      <c r="D20" s="38">
        <v>3907148</v>
      </c>
      <c r="E20" s="38">
        <v>980000</v>
      </c>
      <c r="F20" s="38">
        <v>255426038</v>
      </c>
      <c r="J20" s="31">
        <f>0+(C20-J$8)/(J$9-J$8)</f>
        <v>8.3718200213157047E-3</v>
      </c>
      <c r="K20" s="31">
        <f t="shared" si="4"/>
        <v>3.0315219678730628E-2</v>
      </c>
      <c r="L20" s="31">
        <f t="shared" si="4"/>
        <v>4.1630406660865069E-3</v>
      </c>
      <c r="M20" s="31">
        <f t="shared" si="4"/>
        <v>6.0936142484537244E-3</v>
      </c>
      <c r="O20" s="31" t="str">
        <f t="shared" si="5"/>
        <v>Alice Cooper</v>
      </c>
      <c r="P20" s="42">
        <f>AVERAGE(J20:M20)</f>
        <v>1.2235923653646641E-2</v>
      </c>
      <c r="R20" s="46" t="s">
        <v>61</v>
      </c>
      <c r="S20" s="47">
        <v>0.44945003721394661</v>
      </c>
      <c r="T20" s="48">
        <v>7</v>
      </c>
      <c r="U20" s="48" t="str">
        <f>VLOOKUP($R20,AllLabels!$A$1:$H$726,7,0)</f>
        <v>R&amp;B</v>
      </c>
      <c r="V20" s="49" t="str">
        <f>VLOOKUP($R20,AllLabels!$A$1:$H$726,8,0)</f>
        <v>Hip Hop</v>
      </c>
      <c r="W20">
        <f>IF(OR(ISNUMBER(SEARCH(W$10,$U20)),ISNUMBER(SEARCH(W$10,$V20))),1,0)</f>
        <v>1</v>
      </c>
      <c r="X20">
        <f>IF(OR(ISNUMBER(SEARCH(X$10,$U20)),ISNUMBER(SEARCH(X$10,$V20))),1,0)</f>
        <v>0</v>
      </c>
      <c r="Y20">
        <f>IF(OR(ISNUMBER(SEARCH(Y$10,$U20)),ISNUMBER(SEARCH(Y$10,$V20))),1,0)</f>
        <v>0</v>
      </c>
      <c r="Z20">
        <f>IF(OR(ISNUMBER(SEARCH(Z$10,$U20)),ISNUMBER(SEARCH(Z$10,$V20))),1,0)</f>
        <v>1</v>
      </c>
      <c r="AA20">
        <f>IF(OR(ISNUMBER(SEARCH(AA$10,$U20)),ISNUMBER(SEARCH(AA$10,$V20))),1,0)</f>
        <v>0</v>
      </c>
      <c r="AB20">
        <f>IF(OR(ISNUMBER(SEARCH(AB$10,$U20)),ISNUMBER(SEARCH(AB$10,$V20))),1,0)</f>
        <v>0</v>
      </c>
      <c r="AC20">
        <f>IF(OR(ISNUMBER(SEARCH(AC$10,$U20)),ISNUMBER(SEARCH(AC$10,$V20))),1,0)</f>
        <v>0</v>
      </c>
      <c r="AD20">
        <f t="shared" si="6"/>
        <v>0</v>
      </c>
      <c r="AE20">
        <f>IF(OR(ISNUMBER(SEARCH(AE$10,$U20)),ISNUMBER(SEARCH(AE$10,$V20))),1,0)</f>
        <v>0</v>
      </c>
      <c r="AF20">
        <f>IF(OR(ISNUMBER(SEARCH(AF$10,$U20)),ISNUMBER(SEARCH(AF$10,$V20))),1,0)</f>
        <v>0</v>
      </c>
      <c r="AG20">
        <f>IF(OR(ISNUMBER(SEARCH(AG$10,$U20)),ISNUMBER(SEARCH(AG$10,$V20))),1,0)</f>
        <v>0</v>
      </c>
      <c r="AH20">
        <f t="shared" si="7"/>
        <v>0</v>
      </c>
      <c r="AI20">
        <f t="shared" si="7"/>
        <v>0</v>
      </c>
      <c r="AJ20">
        <f t="shared" si="7"/>
        <v>0</v>
      </c>
      <c r="AK20">
        <f t="shared" si="7"/>
        <v>0</v>
      </c>
    </row>
    <row r="21" spans="1:37">
      <c r="A21" t="s">
        <v>32</v>
      </c>
      <c r="B21" s="23">
        <v>2</v>
      </c>
      <c r="C21" s="38">
        <v>30000000</v>
      </c>
      <c r="D21" s="38">
        <v>31011763</v>
      </c>
      <c r="E21" s="38">
        <v>15900000</v>
      </c>
      <c r="F21" s="38">
        <v>1920540891</v>
      </c>
      <c r="J21" s="31">
        <f>0+(C21-J$8)/(J$9-J$8)</f>
        <v>0.4593843159666981</v>
      </c>
      <c r="K21" s="31">
        <f t="shared" si="4"/>
        <v>0.31474637562609586</v>
      </c>
      <c r="L21" s="31">
        <f t="shared" si="4"/>
        <v>0.1211358593817375</v>
      </c>
      <c r="M21" s="31">
        <f t="shared" si="4"/>
        <v>0.10988285945636367</v>
      </c>
      <c r="O21" s="31" t="str">
        <f t="shared" si="5"/>
        <v>Alicia Keys</v>
      </c>
      <c r="P21" s="42">
        <f>AVERAGE(J21:M21)</f>
        <v>0.25128735260772378</v>
      </c>
      <c r="R21" s="46" t="s">
        <v>51</v>
      </c>
      <c r="S21" s="47">
        <v>0.42297964615730166</v>
      </c>
      <c r="T21" s="48">
        <v>8</v>
      </c>
      <c r="U21" s="48" t="str">
        <f>VLOOKUP($R21,AllLabels!$A$1:$H$726,7,0)</f>
        <v>Pop</v>
      </c>
      <c r="V21" s="49" t="str">
        <f>VLOOKUP($R21,AllLabels!$A$1:$H$726,8,0)</f>
        <v>Dance Pop</v>
      </c>
      <c r="W21">
        <f>IF(OR(ISNUMBER(SEARCH(W$10,$U21)),ISNUMBER(SEARCH(W$10,$V21))),1,0)</f>
        <v>0</v>
      </c>
      <c r="X21">
        <f>IF(OR(ISNUMBER(SEARCH(X$10,$U21)),ISNUMBER(SEARCH(X$10,$V21))),1,0)</f>
        <v>1</v>
      </c>
      <c r="Y21">
        <f>IF(OR(ISNUMBER(SEARCH(Y$10,$U21)),ISNUMBER(SEARCH(Y$10,$V21))),1,0)</f>
        <v>0</v>
      </c>
      <c r="Z21">
        <f>IF(OR(ISNUMBER(SEARCH(Z$10,$U21)),ISNUMBER(SEARCH(Z$10,$V21))),1,0)</f>
        <v>0</v>
      </c>
      <c r="AA21">
        <f>IF(OR(ISNUMBER(SEARCH(AA$10,$U21)),ISNUMBER(SEARCH(AA$10,$V21))),1,0)</f>
        <v>0</v>
      </c>
      <c r="AB21">
        <f>IF(OR(ISNUMBER(SEARCH(AB$10,$U21)),ISNUMBER(SEARCH(AB$10,$V21))),1,0)</f>
        <v>0</v>
      </c>
      <c r="AC21">
        <f>IF(OR(ISNUMBER(SEARCH(AC$10,$U21)),ISNUMBER(SEARCH(AC$10,$V21))),1,0)</f>
        <v>0</v>
      </c>
      <c r="AD21">
        <f t="shared" si="6"/>
        <v>0</v>
      </c>
      <c r="AE21">
        <f>IF(OR(ISNUMBER(SEARCH(AE$10,$U21)),ISNUMBER(SEARCH(AE$10,$V21))),1,0)</f>
        <v>0</v>
      </c>
      <c r="AF21">
        <f>IF(OR(ISNUMBER(SEARCH(AF$10,$U21)),ISNUMBER(SEARCH(AF$10,$V21))),1,0)</f>
        <v>0</v>
      </c>
      <c r="AG21">
        <f>IF(OR(ISNUMBER(SEARCH(AG$10,$U21)),ISNUMBER(SEARCH(AG$10,$V21))),1,0)</f>
        <v>0</v>
      </c>
      <c r="AH21">
        <f t="shared" si="7"/>
        <v>0</v>
      </c>
      <c r="AI21">
        <f t="shared" si="7"/>
        <v>0</v>
      </c>
      <c r="AJ21">
        <f t="shared" si="7"/>
        <v>0</v>
      </c>
      <c r="AK21">
        <f t="shared" si="7"/>
        <v>0</v>
      </c>
    </row>
    <row r="22" spans="1:37">
      <c r="A22" t="s">
        <v>1173</v>
      </c>
      <c r="B22" s="23">
        <v>1</v>
      </c>
      <c r="C22" s="38">
        <v>852000</v>
      </c>
      <c r="D22" s="38">
        <v>2100000</v>
      </c>
      <c r="E22" s="38">
        <v>3200000</v>
      </c>
      <c r="F22" s="38">
        <v>609000000</v>
      </c>
      <c r="J22" s="31">
        <f>0+(C22-J$8)/(J$9-J$8)</f>
        <v>9.1595743037642292E-3</v>
      </c>
      <c r="K22" s="31">
        <f t="shared" si="4"/>
        <v>1.1351320187519661E-2</v>
      </c>
      <c r="L22" s="31">
        <f t="shared" si="4"/>
        <v>2.1567843450854954E-2</v>
      </c>
      <c r="M22" s="31">
        <f t="shared" si="4"/>
        <v>2.8132439122926352E-2</v>
      </c>
      <c r="O22" s="31" t="str">
        <f t="shared" si="5"/>
        <v>ASAP Ferg</v>
      </c>
      <c r="P22" s="42">
        <f>AVERAGE(J22:M22)</f>
        <v>1.7552794266266297E-2</v>
      </c>
      <c r="R22" s="46" t="s">
        <v>1293</v>
      </c>
      <c r="S22" s="47">
        <v>0.39399187368555588</v>
      </c>
      <c r="T22" s="48">
        <v>9</v>
      </c>
      <c r="U22" s="48" t="str">
        <f>VLOOKUP($R22,AllLabels!$A$1:$H$726,7,0)</f>
        <v>Pop</v>
      </c>
      <c r="V22" s="49" t="str">
        <f>VLOOKUP($R22,AllLabels!$A$1:$H$726,8,0)</f>
        <v>Latin Pop</v>
      </c>
      <c r="W22">
        <f>IF(OR(ISNUMBER(SEARCH(W$10,$U22)),ISNUMBER(SEARCH(W$10,$V22))),1,0)</f>
        <v>0</v>
      </c>
      <c r="X22">
        <f>IF(OR(ISNUMBER(SEARCH(X$10,$U22)),ISNUMBER(SEARCH(X$10,$V22))),1,0)</f>
        <v>1</v>
      </c>
      <c r="Y22">
        <f>IF(OR(ISNUMBER(SEARCH(Y$10,$U22)),ISNUMBER(SEARCH(Y$10,$V22))),1,0)</f>
        <v>0</v>
      </c>
      <c r="Z22">
        <f>IF(OR(ISNUMBER(SEARCH(Z$10,$U22)),ISNUMBER(SEARCH(Z$10,$V22))),1,0)</f>
        <v>0</v>
      </c>
      <c r="AA22">
        <f>IF(OR(ISNUMBER(SEARCH(AA$10,$U22)),ISNUMBER(SEARCH(AA$10,$V22))),1,0)</f>
        <v>0</v>
      </c>
      <c r="AB22">
        <f>IF(OR(ISNUMBER(SEARCH(AB$10,$U22)),ISNUMBER(SEARCH(AB$10,$V22))),1,0)</f>
        <v>1</v>
      </c>
      <c r="AC22">
        <f>IF(OR(ISNUMBER(SEARCH(AC$10,$U22)),ISNUMBER(SEARCH(AC$10,$V22))),1,0)</f>
        <v>0</v>
      </c>
      <c r="AD22">
        <f t="shared" si="6"/>
        <v>0</v>
      </c>
      <c r="AE22">
        <f>IF(OR(ISNUMBER(SEARCH(AE$10,$U22)),ISNUMBER(SEARCH(AE$10,$V22))),1,0)</f>
        <v>0</v>
      </c>
      <c r="AF22">
        <f>IF(OR(ISNUMBER(SEARCH(AF$10,$U22)),ISNUMBER(SEARCH(AF$10,$V22))),1,0)</f>
        <v>0</v>
      </c>
      <c r="AG22">
        <f>IF(OR(ISNUMBER(SEARCH(AG$10,$U22)),ISNUMBER(SEARCH(AG$10,$V22))),1,0)</f>
        <v>0</v>
      </c>
      <c r="AH22">
        <f t="shared" si="7"/>
        <v>0</v>
      </c>
      <c r="AI22">
        <f t="shared" si="7"/>
        <v>0</v>
      </c>
      <c r="AJ22">
        <f t="shared" si="7"/>
        <v>0</v>
      </c>
      <c r="AK22">
        <f t="shared" si="7"/>
        <v>0</v>
      </c>
    </row>
    <row r="23" spans="1:37">
      <c r="A23" t="s">
        <v>1182</v>
      </c>
      <c r="B23" s="23">
        <v>1</v>
      </c>
      <c r="C23" s="38">
        <v>2510000</v>
      </c>
      <c r="D23" s="38">
        <v>5800000</v>
      </c>
      <c r="E23" s="38">
        <v>10100000</v>
      </c>
      <c r="F23" s="38">
        <v>1500000000</v>
      </c>
      <c r="J23" s="31">
        <f>0+(C23-J$8)/(J$9-J$8)</f>
        <v>3.4769311564541792E-2</v>
      </c>
      <c r="K23" s="31">
        <f t="shared" si="4"/>
        <v>5.0178482167324623E-2</v>
      </c>
      <c r="L23" s="31">
        <f t="shared" si="4"/>
        <v>7.5663852106216331E-2</v>
      </c>
      <c r="M23" s="31">
        <f t="shared" si="4"/>
        <v>8.3669879866809835E-2</v>
      </c>
      <c r="O23" s="31" t="str">
        <f t="shared" si="5"/>
        <v>ASAP Rocky</v>
      </c>
      <c r="P23" s="42">
        <f>AVERAGE(J23:M23)</f>
        <v>6.1070381426223147E-2</v>
      </c>
      <c r="R23" s="46" t="s">
        <v>510</v>
      </c>
      <c r="S23" s="47">
        <v>0.37065580000959952</v>
      </c>
      <c r="T23" s="48">
        <v>10</v>
      </c>
      <c r="U23" s="48" t="str">
        <f>VLOOKUP($R23,AllLabels!$A$1:$H$726,7,0)</f>
        <v>Hip Hop</v>
      </c>
      <c r="V23" s="49" t="str">
        <f>VLOOKUP($R23,AllLabels!$A$1:$H$726,8,0)</f>
        <v>Reggaeton</v>
      </c>
      <c r="W23">
        <f>IF(OR(ISNUMBER(SEARCH(W$10,$U23)),ISNUMBER(SEARCH(W$10,$V23))),1,0)</f>
        <v>1</v>
      </c>
      <c r="X23">
        <f>IF(OR(ISNUMBER(SEARCH(X$10,$U23)),ISNUMBER(SEARCH(X$10,$V23))),1,0)</f>
        <v>0</v>
      </c>
      <c r="Y23">
        <f>IF(OR(ISNUMBER(SEARCH(Y$10,$U23)),ISNUMBER(SEARCH(Y$10,$V23))),1,0)</f>
        <v>0</v>
      </c>
      <c r="Z23">
        <f>IF(OR(ISNUMBER(SEARCH(Z$10,$U23)),ISNUMBER(SEARCH(Z$10,$V23))),1,0)</f>
        <v>0</v>
      </c>
      <c r="AA23">
        <f>IF(OR(ISNUMBER(SEARCH(AA$10,$U23)),ISNUMBER(SEARCH(AA$10,$V23))),1,0)</f>
        <v>0</v>
      </c>
      <c r="AB23">
        <f>IF(OR(ISNUMBER(SEARCH(AB$10,$U23)),ISNUMBER(SEARCH(AB$10,$V23))),1,0)</f>
        <v>0</v>
      </c>
      <c r="AC23">
        <f>IF(OR(ISNUMBER(SEARCH(AC$10,$U23)),ISNUMBER(SEARCH(AC$10,$V23))),1,0)</f>
        <v>0</v>
      </c>
      <c r="AD23">
        <f t="shared" si="6"/>
        <v>0</v>
      </c>
      <c r="AE23">
        <f>IF(OR(ISNUMBER(SEARCH(AE$10,$U23)),ISNUMBER(SEARCH(AE$10,$V23))),1,0)</f>
        <v>0</v>
      </c>
      <c r="AF23">
        <f>IF(OR(ISNUMBER(SEARCH(AF$10,$U23)),ISNUMBER(SEARCH(AF$10,$V23))),1,0)</f>
        <v>0</v>
      </c>
      <c r="AG23">
        <f>IF(OR(ISNUMBER(SEARCH(AG$10,$U23)),ISNUMBER(SEARCH(AG$10,$V23))),1,0)</f>
        <v>0</v>
      </c>
      <c r="AH23">
        <f t="shared" si="7"/>
        <v>0</v>
      </c>
      <c r="AI23">
        <f t="shared" si="7"/>
        <v>0</v>
      </c>
      <c r="AJ23">
        <f t="shared" si="7"/>
        <v>1</v>
      </c>
      <c r="AK23">
        <f t="shared" si="7"/>
        <v>0</v>
      </c>
    </row>
    <row r="24" spans="1:37">
      <c r="A24" t="s">
        <v>34</v>
      </c>
      <c r="B24" s="23">
        <v>1</v>
      </c>
      <c r="C24" s="38">
        <v>21700000</v>
      </c>
      <c r="D24" s="38">
        <v>46912771</v>
      </c>
      <c r="E24" s="38">
        <v>6900000</v>
      </c>
      <c r="F24" s="38">
        <v>3966502213</v>
      </c>
      <c r="J24" s="31">
        <f>0+(C24-J$8)/(J$9-J$8)</f>
        <v>0.33118116803880077</v>
      </c>
      <c r="K24" s="31">
        <f t="shared" si="4"/>
        <v>0.48160881164181873</v>
      </c>
      <c r="L24" s="31">
        <f t="shared" si="4"/>
        <v>5.0575848092135695E-2</v>
      </c>
      <c r="M24" s="31">
        <f t="shared" si="4"/>
        <v>0.23741086808133843</v>
      </c>
      <c r="O24" s="31" t="str">
        <f t="shared" si="5"/>
        <v>Avril Lavigne</v>
      </c>
      <c r="P24" s="42">
        <f>AVERAGE(J24:M24)</f>
        <v>0.27519417396352341</v>
      </c>
      <c r="R24" s="46" t="s">
        <v>2483</v>
      </c>
      <c r="S24" s="47">
        <v>0.33873523772832859</v>
      </c>
      <c r="T24" s="48">
        <v>11</v>
      </c>
      <c r="U24" s="48" t="str">
        <f>VLOOKUP($R24,AllLabels!$A$1:$H$726,7,0)</f>
        <v>Reggaeton</v>
      </c>
      <c r="V24" s="49" t="str">
        <f>VLOOKUP($R24,AllLabels!$A$1:$H$726,8,0)</f>
        <v>Latin Trap</v>
      </c>
      <c r="W24">
        <f>IF(OR(ISNUMBER(SEARCH(W$10,$U24)),ISNUMBER(SEARCH(W$10,$V24))),1,0)</f>
        <v>0</v>
      </c>
      <c r="X24">
        <f>IF(OR(ISNUMBER(SEARCH(X$10,$U24)),ISNUMBER(SEARCH(X$10,$V24))),1,0)</f>
        <v>0</v>
      </c>
      <c r="Y24">
        <f>IF(OR(ISNUMBER(SEARCH(Y$10,$U24)),ISNUMBER(SEARCH(Y$10,$V24))),1,0)</f>
        <v>0</v>
      </c>
      <c r="Z24">
        <f>IF(OR(ISNUMBER(SEARCH(Z$10,$U24)),ISNUMBER(SEARCH(Z$10,$V24))),1,0)</f>
        <v>0</v>
      </c>
      <c r="AA24">
        <f>IF(OR(ISNUMBER(SEARCH(AA$10,$U24)),ISNUMBER(SEARCH(AA$10,$V24))),1,0)</f>
        <v>0</v>
      </c>
      <c r="AB24">
        <f>IF(OR(ISNUMBER(SEARCH(AB$10,$U24)),ISNUMBER(SEARCH(AB$10,$V24))),1,0)</f>
        <v>1</v>
      </c>
      <c r="AC24">
        <f>IF(OR(ISNUMBER(SEARCH(AC$10,$U24)),ISNUMBER(SEARCH(AC$10,$V24))),1,0)</f>
        <v>0</v>
      </c>
      <c r="AD24">
        <f t="shared" si="6"/>
        <v>0</v>
      </c>
      <c r="AE24">
        <f>IF(OR(ISNUMBER(SEARCH(AE$10,$U24)),ISNUMBER(SEARCH(AE$10,$V24))),1,0)</f>
        <v>0</v>
      </c>
      <c r="AF24">
        <f>IF(OR(ISNUMBER(SEARCH(AF$10,$U24)),ISNUMBER(SEARCH(AF$10,$V24))),1,0)</f>
        <v>0</v>
      </c>
      <c r="AG24">
        <f>IF(OR(ISNUMBER(SEARCH(AG$10,$U24)),ISNUMBER(SEARCH(AG$10,$V24))),1,0)</f>
        <v>0</v>
      </c>
      <c r="AH24">
        <f t="shared" si="7"/>
        <v>0</v>
      </c>
      <c r="AI24">
        <f t="shared" si="7"/>
        <v>0</v>
      </c>
      <c r="AJ24">
        <f t="shared" si="7"/>
        <v>1</v>
      </c>
      <c r="AK24">
        <f t="shared" si="7"/>
        <v>0</v>
      </c>
    </row>
    <row r="25" spans="1:37">
      <c r="A25" t="s">
        <v>39</v>
      </c>
      <c r="B25" s="23">
        <v>2</v>
      </c>
      <c r="C25" s="38">
        <v>998000</v>
      </c>
      <c r="D25" s="38">
        <v>10802165.5</v>
      </c>
      <c r="E25" s="38">
        <v>2000000</v>
      </c>
      <c r="F25" s="38">
        <v>2227489836</v>
      </c>
      <c r="J25" s="31">
        <f>0+(C25-J$8)/(J$9-J$8)</f>
        <v>1.1414714014303147E-2</v>
      </c>
      <c r="K25" s="31">
        <f t="shared" si="4"/>
        <v>0.10267034436145762</v>
      </c>
      <c r="L25" s="31">
        <f t="shared" si="4"/>
        <v>1.2159841945574712E-2</v>
      </c>
      <c r="M25" s="31">
        <f t="shared" si="4"/>
        <v>0.12901547319860279</v>
      </c>
      <c r="O25" s="31" t="str">
        <f t="shared" si="5"/>
        <v>Backstreet Boys</v>
      </c>
      <c r="P25" s="42">
        <f>AVERAGE(J25:M25)</f>
        <v>6.3815093379984561E-2</v>
      </c>
      <c r="R25" s="46" t="s">
        <v>1461</v>
      </c>
      <c r="S25" s="47">
        <v>0.30805378800584893</v>
      </c>
      <c r="T25" s="48">
        <v>12</v>
      </c>
      <c r="U25" s="48" t="str">
        <f>VLOOKUP($R25,AllLabels!$A$1:$H$726,7,0)</f>
        <v>Reggae</v>
      </c>
      <c r="V25" s="49">
        <f>VLOOKUP($R25,AllLabels!$A$1:$H$726,8,0)</f>
        <v>0</v>
      </c>
      <c r="W25">
        <f>IF(OR(ISNUMBER(SEARCH(W$10,$U25)),ISNUMBER(SEARCH(W$10,$V25))),1,0)</f>
        <v>0</v>
      </c>
      <c r="X25">
        <f>IF(OR(ISNUMBER(SEARCH(X$10,$U25)),ISNUMBER(SEARCH(X$10,$V25))),1,0)</f>
        <v>0</v>
      </c>
      <c r="Y25">
        <f>IF(OR(ISNUMBER(SEARCH(Y$10,$U25)),ISNUMBER(SEARCH(Y$10,$V25))),1,0)</f>
        <v>0</v>
      </c>
      <c r="Z25">
        <f>IF(OR(ISNUMBER(SEARCH(Z$10,$U25)),ISNUMBER(SEARCH(Z$10,$V25))),1,0)</f>
        <v>0</v>
      </c>
      <c r="AA25">
        <f>IF(OR(ISNUMBER(SEARCH(AA$10,$U25)),ISNUMBER(SEARCH(AA$10,$V25))),1,0)</f>
        <v>0</v>
      </c>
      <c r="AB25">
        <f>IF(OR(ISNUMBER(SEARCH(AB$10,$U25)),ISNUMBER(SEARCH(AB$10,$V25))),1,0)</f>
        <v>0</v>
      </c>
      <c r="AC25">
        <f>IF(OR(ISNUMBER(SEARCH(AC$10,$U25)),ISNUMBER(SEARCH(AC$10,$V25))),1,0)</f>
        <v>0</v>
      </c>
      <c r="AD25">
        <f t="shared" si="6"/>
        <v>0</v>
      </c>
      <c r="AE25">
        <f>IF(OR(ISNUMBER(SEARCH(AE$10,$U25)),ISNUMBER(SEARCH(AE$10,$V25))),1,0)</f>
        <v>0</v>
      </c>
      <c r="AF25">
        <f>IF(OR(ISNUMBER(SEARCH(AF$10,$U25)),ISNUMBER(SEARCH(AF$10,$V25))),1,0)</f>
        <v>0</v>
      </c>
      <c r="AG25">
        <f>IF(OR(ISNUMBER(SEARCH(AG$10,$U25)),ISNUMBER(SEARCH(AG$10,$V25))),1,0)</f>
        <v>0</v>
      </c>
      <c r="AH25">
        <f t="shared" si="7"/>
        <v>0</v>
      </c>
      <c r="AI25">
        <f t="shared" si="7"/>
        <v>0</v>
      </c>
      <c r="AJ25">
        <f t="shared" si="7"/>
        <v>1</v>
      </c>
      <c r="AK25">
        <f t="shared" si="7"/>
        <v>0</v>
      </c>
    </row>
    <row r="26" spans="1:37">
      <c r="A26" t="s">
        <v>1206</v>
      </c>
      <c r="B26" s="23">
        <v>2</v>
      </c>
      <c r="C26" s="38">
        <v>2160000</v>
      </c>
      <c r="D26" s="38">
        <v>8613975</v>
      </c>
      <c r="E26" s="38">
        <v>18700000</v>
      </c>
      <c r="F26" s="38">
        <v>5203569131</v>
      </c>
      <c r="J26" s="31">
        <f>0+(C26-J$8)/(J$9-J$8)</f>
        <v>2.9363154724208772E-2</v>
      </c>
      <c r="K26" s="31">
        <f t="shared" si="4"/>
        <v>7.9707850581411568E-2</v>
      </c>
      <c r="L26" s="31">
        <f t="shared" si="4"/>
        <v>0.14308786289405806</v>
      </c>
      <c r="M26" s="31">
        <f t="shared" si="4"/>
        <v>0.31451920776107306</v>
      </c>
      <c r="O26" s="31" t="str">
        <f t="shared" si="5"/>
        <v>Becky G</v>
      </c>
      <c r="P26" s="42">
        <f>AVERAGE(J26:M26)</f>
        <v>0.14166951899018787</v>
      </c>
      <c r="R26" s="46" t="s">
        <v>165</v>
      </c>
      <c r="S26" s="47">
        <v>0.27717635833801635</v>
      </c>
      <c r="T26" s="48">
        <v>13</v>
      </c>
      <c r="U26" s="48" t="str">
        <f>VLOOKUP($R26,AllLabels!$A$1:$H$726,7,0)</f>
        <v>Pop</v>
      </c>
      <c r="V26" s="49" t="str">
        <f>VLOOKUP($R26,AllLabels!$A$1:$H$726,8,0)</f>
        <v>pop rock</v>
      </c>
      <c r="W26">
        <f>IF(OR(ISNUMBER(SEARCH(W$10,$U26)),ISNUMBER(SEARCH(W$10,$V26))),1,0)</f>
        <v>0</v>
      </c>
      <c r="X26">
        <f>IF(OR(ISNUMBER(SEARCH(X$10,$U26)),ISNUMBER(SEARCH(X$10,$V26))),1,0)</f>
        <v>1</v>
      </c>
      <c r="Y26">
        <f>IF(OR(ISNUMBER(SEARCH(Y$10,$U26)),ISNUMBER(SEARCH(Y$10,$V26))),1,0)</f>
        <v>0</v>
      </c>
      <c r="Z26">
        <f>IF(OR(ISNUMBER(SEARCH(Z$10,$U26)),ISNUMBER(SEARCH(Z$10,$V26))),1,0)</f>
        <v>0</v>
      </c>
      <c r="AA26">
        <f>IF(OR(ISNUMBER(SEARCH(AA$10,$U26)),ISNUMBER(SEARCH(AA$10,$V26))),1,0)</f>
        <v>1</v>
      </c>
      <c r="AB26">
        <f>IF(OR(ISNUMBER(SEARCH(AB$10,$U26)),ISNUMBER(SEARCH(AB$10,$V26))),1,0)</f>
        <v>0</v>
      </c>
      <c r="AC26">
        <f>IF(OR(ISNUMBER(SEARCH(AC$10,$U26)),ISNUMBER(SEARCH(AC$10,$V26))),1,0)</f>
        <v>0</v>
      </c>
      <c r="AD26">
        <f t="shared" si="6"/>
        <v>0</v>
      </c>
      <c r="AE26">
        <f>IF(OR(ISNUMBER(SEARCH(AE$10,$U26)),ISNUMBER(SEARCH(AE$10,$V26))),1,0)</f>
        <v>0</v>
      </c>
      <c r="AF26">
        <f>IF(OR(ISNUMBER(SEARCH(AF$10,$U26)),ISNUMBER(SEARCH(AF$10,$V26))),1,0)</f>
        <v>0</v>
      </c>
      <c r="AG26">
        <f>IF(OR(ISNUMBER(SEARCH(AG$10,$U26)),ISNUMBER(SEARCH(AG$10,$V26))),1,0)</f>
        <v>0</v>
      </c>
      <c r="AH26">
        <f t="shared" si="7"/>
        <v>0</v>
      </c>
      <c r="AI26">
        <f t="shared" si="7"/>
        <v>0</v>
      </c>
      <c r="AJ26">
        <f t="shared" si="7"/>
        <v>0</v>
      </c>
      <c r="AK26">
        <f t="shared" si="7"/>
        <v>0</v>
      </c>
    </row>
    <row r="27" spans="1:37">
      <c r="A27" t="s">
        <v>42</v>
      </c>
      <c r="B27" s="23">
        <v>2</v>
      </c>
      <c r="C27" s="38">
        <v>15000000</v>
      </c>
      <c r="D27" s="38">
        <v>58778611</v>
      </c>
      <c r="E27" s="38">
        <v>128000000</v>
      </c>
      <c r="F27" s="38">
        <v>10712828801</v>
      </c>
      <c r="J27" s="31">
        <f>0+(C27-J$8)/(J$9-J$8)</f>
        <v>0.22769187995242582</v>
      </c>
      <c r="K27" s="31">
        <f t="shared" si="4"/>
        <v>0.60612689048139956</v>
      </c>
      <c r="L27" s="31">
        <f t="shared" si="4"/>
        <v>1</v>
      </c>
      <c r="M27" s="31">
        <f t="shared" si="4"/>
        <v>0.65792008594883078</v>
      </c>
      <c r="O27" s="31" t="str">
        <f t="shared" si="5"/>
        <v>Beyoncé</v>
      </c>
      <c r="P27" s="42">
        <f>AVERAGE(J27:M27)</f>
        <v>0.62293471409566403</v>
      </c>
      <c r="R27" s="46" t="s">
        <v>34</v>
      </c>
      <c r="S27" s="47">
        <v>0.27519417396352341</v>
      </c>
      <c r="T27" s="48">
        <v>14</v>
      </c>
      <c r="U27" s="48" t="str">
        <f>VLOOKUP($R27,AllLabels!$A$1:$H$726,7,0)</f>
        <v>Pop punk</v>
      </c>
      <c r="V27" s="49" t="str">
        <f>VLOOKUP($R27,AllLabels!$A$1:$H$726,8,0)</f>
        <v>Pop rock</v>
      </c>
      <c r="W27">
        <f>IF(OR(ISNUMBER(SEARCH(W$10,$U27)),ISNUMBER(SEARCH(W$10,$V27))),1,0)</f>
        <v>0</v>
      </c>
      <c r="X27">
        <f>IF(OR(ISNUMBER(SEARCH(X$10,$U27)),ISNUMBER(SEARCH(X$10,$V27))),1,0)</f>
        <v>1</v>
      </c>
      <c r="Y27">
        <f>IF(OR(ISNUMBER(SEARCH(Y$10,$U27)),ISNUMBER(SEARCH(Y$10,$V27))),1,0)</f>
        <v>0</v>
      </c>
      <c r="Z27">
        <f>IF(OR(ISNUMBER(SEARCH(Z$10,$U27)),ISNUMBER(SEARCH(Z$10,$V27))),1,0)</f>
        <v>0</v>
      </c>
      <c r="AA27">
        <f>IF(OR(ISNUMBER(SEARCH(AA$10,$U27)),ISNUMBER(SEARCH(AA$10,$V27))),1,0)</f>
        <v>1</v>
      </c>
      <c r="AB27">
        <f>IF(OR(ISNUMBER(SEARCH(AB$10,$U27)),ISNUMBER(SEARCH(AB$10,$V27))),1,0)</f>
        <v>0</v>
      </c>
      <c r="AC27">
        <f>IF(OR(ISNUMBER(SEARCH(AC$10,$U27)),ISNUMBER(SEARCH(AC$10,$V27))),1,0)</f>
        <v>0</v>
      </c>
      <c r="AD27">
        <f t="shared" si="6"/>
        <v>0</v>
      </c>
      <c r="AE27">
        <f>IF(OR(ISNUMBER(SEARCH(AE$10,$U27)),ISNUMBER(SEARCH(AE$10,$V27))),1,0)</f>
        <v>0</v>
      </c>
      <c r="AF27">
        <f>IF(OR(ISNUMBER(SEARCH(AF$10,$U27)),ISNUMBER(SEARCH(AF$10,$V27))),1,0)</f>
        <v>0</v>
      </c>
      <c r="AG27">
        <f>IF(OR(ISNUMBER(SEARCH(AG$10,$U27)),ISNUMBER(SEARCH(AG$10,$V27))),1,0)</f>
        <v>0</v>
      </c>
      <c r="AH27">
        <f t="shared" si="7"/>
        <v>0</v>
      </c>
      <c r="AI27">
        <f t="shared" si="7"/>
        <v>0</v>
      </c>
      <c r="AJ27">
        <f t="shared" si="7"/>
        <v>0</v>
      </c>
      <c r="AK27">
        <f t="shared" si="7"/>
        <v>0</v>
      </c>
    </row>
    <row r="28" spans="1:37">
      <c r="A28" t="s">
        <v>275</v>
      </c>
      <c r="B28" s="23">
        <v>1</v>
      </c>
      <c r="C28" s="38">
        <v>4455000</v>
      </c>
      <c r="D28" s="38">
        <v>6624525</v>
      </c>
      <c r="E28" s="38">
        <v>1400000</v>
      </c>
      <c r="F28" s="38">
        <v>627469303</v>
      </c>
      <c r="J28" s="31">
        <f>0+(C28-J$8)/(J$9-J$8)</f>
        <v>6.4812097434392424E-2</v>
      </c>
      <c r="K28" s="31">
        <f t="shared" si="4"/>
        <v>5.8830905337972923E-2</v>
      </c>
      <c r="L28" s="31">
        <f t="shared" si="4"/>
        <v>7.4558411929345906E-3</v>
      </c>
      <c r="M28" s="31">
        <f t="shared" si="4"/>
        <v>2.9283660021852648E-2</v>
      </c>
      <c r="O28" s="31" t="str">
        <f t="shared" si="5"/>
        <v>Brad Paisley</v>
      </c>
      <c r="P28" s="42">
        <f>AVERAGE(J28:M28)</f>
        <v>4.0095625996788148E-2</v>
      </c>
      <c r="R28" s="46" t="s">
        <v>1475</v>
      </c>
      <c r="S28" s="47">
        <v>0.27385093255191839</v>
      </c>
      <c r="T28" s="48">
        <v>15</v>
      </c>
      <c r="U28" s="48" t="str">
        <f>VLOOKUP($R28,AllLabels!$A$1:$H$726,7,0)</f>
        <v>Pop rock</v>
      </c>
      <c r="V28" s="49" t="str">
        <f>VLOOKUP($R28,AllLabels!$A$1:$H$726,8,0)</f>
        <v>R&amp;B</v>
      </c>
      <c r="W28">
        <f>IF(OR(ISNUMBER(SEARCH(W$10,$U28)),ISNUMBER(SEARCH(W$10,$V28))),1,0)</f>
        <v>0</v>
      </c>
      <c r="X28">
        <f>IF(OR(ISNUMBER(SEARCH(X$10,$U28)),ISNUMBER(SEARCH(X$10,$V28))),1,0)</f>
        <v>1</v>
      </c>
      <c r="Y28">
        <f>IF(OR(ISNUMBER(SEARCH(Y$10,$U28)),ISNUMBER(SEARCH(Y$10,$V28))),1,0)</f>
        <v>0</v>
      </c>
      <c r="Z28">
        <f>IF(OR(ISNUMBER(SEARCH(Z$10,$U28)),ISNUMBER(SEARCH(Z$10,$V28))),1,0)</f>
        <v>1</v>
      </c>
      <c r="AA28">
        <f>IF(OR(ISNUMBER(SEARCH(AA$10,$U28)),ISNUMBER(SEARCH(AA$10,$V28))),1,0)</f>
        <v>1</v>
      </c>
      <c r="AB28">
        <f>IF(OR(ISNUMBER(SEARCH(AB$10,$U28)),ISNUMBER(SEARCH(AB$10,$V28))),1,0)</f>
        <v>0</v>
      </c>
      <c r="AC28">
        <f>IF(OR(ISNUMBER(SEARCH(AC$10,$U28)),ISNUMBER(SEARCH(AC$10,$V28))),1,0)</f>
        <v>0</v>
      </c>
      <c r="AD28">
        <f t="shared" si="6"/>
        <v>0</v>
      </c>
      <c r="AE28">
        <f>IF(OR(ISNUMBER(SEARCH(AE$10,$U28)),ISNUMBER(SEARCH(AE$10,$V28))),1,0)</f>
        <v>0</v>
      </c>
      <c r="AF28">
        <f>IF(OR(ISNUMBER(SEARCH(AF$10,$U28)),ISNUMBER(SEARCH(AF$10,$V28))),1,0)</f>
        <v>0</v>
      </c>
      <c r="AG28">
        <f>IF(OR(ISNUMBER(SEARCH(AG$10,$U28)),ISNUMBER(SEARCH(AG$10,$V28))),1,0)</f>
        <v>0</v>
      </c>
      <c r="AH28">
        <f t="shared" si="7"/>
        <v>0</v>
      </c>
      <c r="AI28">
        <f t="shared" si="7"/>
        <v>0</v>
      </c>
      <c r="AJ28">
        <f t="shared" si="7"/>
        <v>0</v>
      </c>
      <c r="AK28">
        <f t="shared" si="7"/>
        <v>0</v>
      </c>
    </row>
    <row r="29" spans="1:37">
      <c r="A29" t="s">
        <v>2031</v>
      </c>
      <c r="B29" s="23">
        <v>1</v>
      </c>
      <c r="C29" s="38">
        <v>1910000</v>
      </c>
      <c r="D29" s="38">
        <v>5626866</v>
      </c>
      <c r="E29" s="38">
        <v>2300000</v>
      </c>
      <c r="F29" s="38">
        <v>691720716</v>
      </c>
      <c r="J29" s="31">
        <f>0+(C29-J$8)/(J$9-J$8)</f>
        <v>2.5501614123970898E-2</v>
      </c>
      <c r="K29" s="31">
        <f t="shared" si="4"/>
        <v>4.8361643826186372E-2</v>
      </c>
      <c r="L29" s="31">
        <f t="shared" si="4"/>
        <v>1.4511842321894772E-2</v>
      </c>
      <c r="M29" s="31">
        <f t="shared" si="4"/>
        <v>3.328855232510549E-2</v>
      </c>
      <c r="O29" s="31" t="str">
        <f t="shared" si="5"/>
        <v>Bring Me The Horizon</v>
      </c>
      <c r="P29" s="42">
        <f>AVERAGE(J29:M29)</f>
        <v>3.0415913149289382E-2</v>
      </c>
      <c r="R29" s="46" t="s">
        <v>53</v>
      </c>
      <c r="S29" s="47">
        <v>0.26986457839919004</v>
      </c>
      <c r="T29" s="48">
        <v>16</v>
      </c>
      <c r="U29" s="48" t="str">
        <f>VLOOKUP($R29,AllLabels!$A$1:$H$726,7,0)</f>
        <v>EDM</v>
      </c>
      <c r="V29" s="49" t="str">
        <f>VLOOKUP($R29,AllLabels!$A$1:$H$726,8,0)</f>
        <v>Electronic</v>
      </c>
      <c r="W29">
        <f>IF(OR(ISNUMBER(SEARCH(W$10,$U29)),ISNUMBER(SEARCH(W$10,$V29))),1,0)</f>
        <v>0</v>
      </c>
      <c r="X29">
        <f>IF(OR(ISNUMBER(SEARCH(X$10,$U29)),ISNUMBER(SEARCH(X$10,$V29))),1,0)</f>
        <v>0</v>
      </c>
      <c r="Y29">
        <f>IF(OR(ISNUMBER(SEARCH(Y$10,$U29)),ISNUMBER(SEARCH(Y$10,$V29))),1,0)</f>
        <v>0</v>
      </c>
      <c r="Z29">
        <f>IF(OR(ISNUMBER(SEARCH(Z$10,$U29)),ISNUMBER(SEARCH(Z$10,$V29))),1,0)</f>
        <v>0</v>
      </c>
      <c r="AA29">
        <f>IF(OR(ISNUMBER(SEARCH(AA$10,$U29)),ISNUMBER(SEARCH(AA$10,$V29))),1,0)</f>
        <v>0</v>
      </c>
      <c r="AB29">
        <f>IF(OR(ISNUMBER(SEARCH(AB$10,$U29)),ISNUMBER(SEARCH(AB$10,$V29))),1,0)</f>
        <v>0</v>
      </c>
      <c r="AC29">
        <f>IF(OR(ISNUMBER(SEARCH(AC$10,$U29)),ISNUMBER(SEARCH(AC$10,$V29))),1,0)</f>
        <v>0</v>
      </c>
      <c r="AD29">
        <f t="shared" si="6"/>
        <v>1</v>
      </c>
      <c r="AE29">
        <f>IF(OR(ISNUMBER(SEARCH(AE$10,$U29)),ISNUMBER(SEARCH(AE$10,$V29))),1,0)</f>
        <v>0</v>
      </c>
      <c r="AF29">
        <f>IF(OR(ISNUMBER(SEARCH(AF$10,$U29)),ISNUMBER(SEARCH(AF$10,$V29))),1,0)</f>
        <v>0</v>
      </c>
      <c r="AG29">
        <f>IF(OR(ISNUMBER(SEARCH(AG$10,$U29)),ISNUMBER(SEARCH(AG$10,$V29))),1,0)</f>
        <v>0</v>
      </c>
      <c r="AH29">
        <f t="shared" si="7"/>
        <v>0</v>
      </c>
      <c r="AI29">
        <f t="shared" si="7"/>
        <v>0</v>
      </c>
      <c r="AJ29">
        <f t="shared" si="7"/>
        <v>0</v>
      </c>
      <c r="AK29">
        <f t="shared" si="7"/>
        <v>0</v>
      </c>
    </row>
    <row r="30" spans="1:37">
      <c r="A30" t="s">
        <v>51</v>
      </c>
      <c r="B30" s="23">
        <v>2</v>
      </c>
      <c r="C30" s="38">
        <v>56400000</v>
      </c>
      <c r="D30" s="38">
        <v>35241219.5</v>
      </c>
      <c r="E30" s="38">
        <v>21900000</v>
      </c>
      <c r="F30" s="38">
        <v>4929726316.5</v>
      </c>
      <c r="J30" s="31">
        <f>0+(C30-J$8)/(J$9-J$8)</f>
        <v>0.86716300335181729</v>
      </c>
      <c r="K30" s="31">
        <f t="shared" ref="K30:M45" si="8">0+(D30-K$8)/(K$9-K$8)</f>
        <v>0.35912956281853881</v>
      </c>
      <c r="L30" s="31">
        <f t="shared" si="8"/>
        <v>0.16817586690813871</v>
      </c>
      <c r="M30" s="31">
        <f t="shared" si="8"/>
        <v>0.29745015155071164</v>
      </c>
      <c r="O30" s="31" t="str">
        <f t="shared" si="5"/>
        <v>Britney Spears</v>
      </c>
      <c r="P30" s="42">
        <f>AVERAGE(J30:M30)</f>
        <v>0.42297964615730166</v>
      </c>
      <c r="R30" s="46" t="s">
        <v>2584</v>
      </c>
      <c r="S30" s="47">
        <v>0.25577170832939611</v>
      </c>
      <c r="T30" s="48">
        <v>17</v>
      </c>
      <c r="U30" s="48" t="str">
        <f>VLOOKUP($R30,AllLabels!$A$1:$H$726,7,0)</f>
        <v>Bachata</v>
      </c>
      <c r="V30" s="49" t="str">
        <f>VLOOKUP($R30,AllLabels!$A$1:$H$726,8,0)</f>
        <v>Latin Pop</v>
      </c>
      <c r="W30">
        <f>IF(OR(ISNUMBER(SEARCH(W$10,$U30)),ISNUMBER(SEARCH(W$10,$V30))),1,0)</f>
        <v>0</v>
      </c>
      <c r="X30">
        <f>IF(OR(ISNUMBER(SEARCH(X$10,$U30)),ISNUMBER(SEARCH(X$10,$V30))),1,0)</f>
        <v>1</v>
      </c>
      <c r="Y30">
        <f>IF(OR(ISNUMBER(SEARCH(Y$10,$U30)),ISNUMBER(SEARCH(Y$10,$V30))),1,0)</f>
        <v>0</v>
      </c>
      <c r="Z30">
        <f>IF(OR(ISNUMBER(SEARCH(Z$10,$U30)),ISNUMBER(SEARCH(Z$10,$V30))),1,0)</f>
        <v>0</v>
      </c>
      <c r="AA30">
        <f>IF(OR(ISNUMBER(SEARCH(AA$10,$U30)),ISNUMBER(SEARCH(AA$10,$V30))),1,0)</f>
        <v>0</v>
      </c>
      <c r="AB30">
        <f>IF(OR(ISNUMBER(SEARCH(AB$10,$U30)),ISNUMBER(SEARCH(AB$10,$V30))),1,0)</f>
        <v>1</v>
      </c>
      <c r="AC30">
        <f>IF(OR(ISNUMBER(SEARCH(AC$10,$U30)),ISNUMBER(SEARCH(AC$10,$V30))),1,0)</f>
        <v>0</v>
      </c>
      <c r="AD30">
        <f t="shared" si="6"/>
        <v>0</v>
      </c>
      <c r="AE30">
        <f>IF(OR(ISNUMBER(SEARCH(AE$10,$U30)),ISNUMBER(SEARCH(AE$10,$V30))),1,0)</f>
        <v>0</v>
      </c>
      <c r="AF30">
        <f>IF(OR(ISNUMBER(SEARCH(AF$10,$U30)),ISNUMBER(SEARCH(AF$10,$V30))),1,0)</f>
        <v>0</v>
      </c>
      <c r="AG30">
        <f>IF(OR(ISNUMBER(SEARCH(AG$10,$U30)),ISNUMBER(SEARCH(AG$10,$V30))),1,0)</f>
        <v>0</v>
      </c>
      <c r="AH30">
        <f t="shared" si="7"/>
        <v>0</v>
      </c>
      <c r="AI30">
        <f t="shared" si="7"/>
        <v>0</v>
      </c>
      <c r="AJ30">
        <f t="shared" si="7"/>
        <v>0</v>
      </c>
      <c r="AK30">
        <f t="shared" si="7"/>
        <v>0</v>
      </c>
    </row>
    <row r="31" spans="1:37">
      <c r="A31" t="s">
        <v>52</v>
      </c>
      <c r="B31" s="23">
        <v>2</v>
      </c>
      <c r="C31" s="38">
        <v>1180000</v>
      </c>
      <c r="D31" s="38">
        <v>4704731</v>
      </c>
      <c r="E31" s="38">
        <v>858500</v>
      </c>
      <c r="F31" s="38">
        <v>748483916</v>
      </c>
      <c r="J31" s="31">
        <f>0+(C31-J$8)/(J$9-J$8)</f>
        <v>1.4225915571276317E-2</v>
      </c>
      <c r="K31" s="31">
        <f t="shared" si="8"/>
        <v>3.868491814720057E-2</v>
      </c>
      <c r="L31" s="31">
        <f t="shared" si="8"/>
        <v>3.2104805136768822E-3</v>
      </c>
      <c r="M31" s="31">
        <f t="shared" si="8"/>
        <v>3.6826692455782496E-2</v>
      </c>
      <c r="O31" s="31" t="str">
        <f t="shared" si="5"/>
        <v>Bruce Springsteen</v>
      </c>
      <c r="P31" s="42">
        <f>AVERAGE(J31:M31)</f>
        <v>2.3237001671984066E-2</v>
      </c>
      <c r="R31" s="46" t="s">
        <v>1564</v>
      </c>
      <c r="S31" s="47">
        <v>0.2549467800108044</v>
      </c>
      <c r="T31" s="48">
        <v>18</v>
      </c>
      <c r="U31" s="48" t="str">
        <f>VLOOKUP($R31,AllLabels!$A$1:$H$726,7,0)</f>
        <v>R&amp;B</v>
      </c>
      <c r="V31" s="49" t="str">
        <f>VLOOKUP($R31,AllLabels!$A$1:$H$726,8,0)</f>
        <v>Alternative R&amp;B</v>
      </c>
      <c r="W31">
        <f>IF(OR(ISNUMBER(SEARCH(W$10,$U31)),ISNUMBER(SEARCH(W$10,$V31))),1,0)</f>
        <v>0</v>
      </c>
      <c r="X31">
        <f>IF(OR(ISNUMBER(SEARCH(X$10,$U31)),ISNUMBER(SEARCH(X$10,$V31))),1,0)</f>
        <v>0</v>
      </c>
      <c r="Y31">
        <f>IF(OR(ISNUMBER(SEARCH(Y$10,$U31)),ISNUMBER(SEARCH(Y$10,$V31))),1,0)</f>
        <v>0</v>
      </c>
      <c r="Z31">
        <f>IF(OR(ISNUMBER(SEARCH(Z$10,$U31)),ISNUMBER(SEARCH(Z$10,$V31))),1,0)</f>
        <v>1</v>
      </c>
      <c r="AA31">
        <f>IF(OR(ISNUMBER(SEARCH(AA$10,$U31)),ISNUMBER(SEARCH(AA$10,$V31))),1,0)</f>
        <v>0</v>
      </c>
      <c r="AB31">
        <f>IF(OR(ISNUMBER(SEARCH(AB$10,$U31)),ISNUMBER(SEARCH(AB$10,$V31))),1,0)</f>
        <v>0</v>
      </c>
      <c r="AC31">
        <f>IF(OR(ISNUMBER(SEARCH(AC$10,$U31)),ISNUMBER(SEARCH(AC$10,$V31))),1,0)</f>
        <v>0</v>
      </c>
      <c r="AD31">
        <f t="shared" si="6"/>
        <v>0</v>
      </c>
      <c r="AE31">
        <f>IF(OR(ISNUMBER(SEARCH(AE$10,$U31)),ISNUMBER(SEARCH(AE$10,$V31))),1,0)</f>
        <v>0</v>
      </c>
      <c r="AF31">
        <f>IF(OR(ISNUMBER(SEARCH(AF$10,$U31)),ISNUMBER(SEARCH(AF$10,$V31))),1,0)</f>
        <v>0</v>
      </c>
      <c r="AG31">
        <f>IF(OR(ISNUMBER(SEARCH(AG$10,$U31)),ISNUMBER(SEARCH(AG$10,$V31))),1,0)</f>
        <v>0</v>
      </c>
      <c r="AH31">
        <f t="shared" si="7"/>
        <v>0</v>
      </c>
      <c r="AI31">
        <f t="shared" si="7"/>
        <v>0</v>
      </c>
      <c r="AJ31">
        <f t="shared" si="7"/>
        <v>0</v>
      </c>
      <c r="AK31">
        <f t="shared" si="7"/>
        <v>0</v>
      </c>
    </row>
    <row r="32" spans="1:37">
      <c r="A32" t="s">
        <v>1220</v>
      </c>
      <c r="B32" s="23">
        <v>1</v>
      </c>
      <c r="C32" s="38">
        <v>2480000</v>
      </c>
      <c r="D32" s="38">
        <v>1300000</v>
      </c>
      <c r="E32" s="38">
        <v>5000000</v>
      </c>
      <c r="F32" s="38">
        <v>1100000000</v>
      </c>
      <c r="J32" s="31">
        <f>0+(C32-J$8)/(J$9-J$8)</f>
        <v>3.4305926692513242E-2</v>
      </c>
      <c r="K32" s="31">
        <f t="shared" si="8"/>
        <v>2.9562581378321014E-3</v>
      </c>
      <c r="L32" s="31">
        <f t="shared" si="8"/>
        <v>3.5679845708775311E-2</v>
      </c>
      <c r="M32" s="31">
        <f t="shared" si="8"/>
        <v>5.8737246536222414E-2</v>
      </c>
      <c r="O32" s="31" t="str">
        <f t="shared" si="5"/>
        <v>Bryson Tiller</v>
      </c>
      <c r="P32" s="42">
        <f>AVERAGE(J32:M32)</f>
        <v>3.2919819268835769E-2</v>
      </c>
      <c r="R32" s="46" t="s">
        <v>32</v>
      </c>
      <c r="S32" s="47">
        <v>0.25128735260772378</v>
      </c>
      <c r="T32" s="48">
        <v>19</v>
      </c>
      <c r="U32" s="48" t="str">
        <f>VLOOKUP($R32,AllLabels!$A$1:$H$726,7,0)</f>
        <v>R&amp;B</v>
      </c>
      <c r="V32" s="49" t="str">
        <f>VLOOKUP($R32,AllLabels!$A$1:$H$726,8,0)</f>
        <v>Soul</v>
      </c>
      <c r="W32">
        <f>IF(OR(ISNUMBER(SEARCH(W$10,$U32)),ISNUMBER(SEARCH(W$10,$V32))),1,0)</f>
        <v>0</v>
      </c>
      <c r="X32">
        <f>IF(OR(ISNUMBER(SEARCH(X$10,$U32)),ISNUMBER(SEARCH(X$10,$V32))),1,0)</f>
        <v>0</v>
      </c>
      <c r="Y32">
        <f>IF(OR(ISNUMBER(SEARCH(Y$10,$U32)),ISNUMBER(SEARCH(Y$10,$V32))),1,0)</f>
        <v>0</v>
      </c>
      <c r="Z32">
        <f>IF(OR(ISNUMBER(SEARCH(Z$10,$U32)),ISNUMBER(SEARCH(Z$10,$V32))),1,0)</f>
        <v>1</v>
      </c>
      <c r="AA32">
        <f>IF(OR(ISNUMBER(SEARCH(AA$10,$U32)),ISNUMBER(SEARCH(AA$10,$V32))),1,0)</f>
        <v>0</v>
      </c>
      <c r="AB32">
        <f>IF(OR(ISNUMBER(SEARCH(AB$10,$U32)),ISNUMBER(SEARCH(AB$10,$V32))),1,0)</f>
        <v>0</v>
      </c>
      <c r="AC32">
        <f>IF(OR(ISNUMBER(SEARCH(AC$10,$U32)),ISNUMBER(SEARCH(AC$10,$V32))),1,0)</f>
        <v>0</v>
      </c>
      <c r="AD32">
        <f t="shared" si="6"/>
        <v>0</v>
      </c>
      <c r="AE32">
        <f>IF(OR(ISNUMBER(SEARCH(AE$10,$U32)),ISNUMBER(SEARCH(AE$10,$V32))),1,0)</f>
        <v>0</v>
      </c>
      <c r="AF32">
        <f>IF(OR(ISNUMBER(SEARCH(AF$10,$U32)),ISNUMBER(SEARCH(AF$10,$V32))),1,0)</f>
        <v>0</v>
      </c>
      <c r="AG32">
        <f>IF(OR(ISNUMBER(SEARCH(AG$10,$U32)),ISNUMBER(SEARCH(AG$10,$V32))),1,0)</f>
        <v>0</v>
      </c>
      <c r="AH32">
        <f t="shared" si="7"/>
        <v>0</v>
      </c>
      <c r="AI32">
        <f t="shared" si="7"/>
        <v>0</v>
      </c>
      <c r="AJ32">
        <f t="shared" si="7"/>
        <v>0</v>
      </c>
      <c r="AK32">
        <f t="shared" si="7"/>
        <v>0</v>
      </c>
    </row>
    <row r="33" spans="1:37">
      <c r="A33" t="s">
        <v>1611</v>
      </c>
      <c r="B33" s="23">
        <v>1</v>
      </c>
      <c r="C33" s="38">
        <v>3700000</v>
      </c>
      <c r="D33" s="38">
        <v>3720619</v>
      </c>
      <c r="E33" s="38">
        <v>1800000</v>
      </c>
      <c r="F33" s="38">
        <v>442153056</v>
      </c>
      <c r="J33" s="31">
        <f>0+(C33-J$8)/(J$9-J$8)</f>
        <v>5.3150244821674054E-2</v>
      </c>
      <c r="K33" s="31">
        <f t="shared" si="8"/>
        <v>2.8357816517397917E-2</v>
      </c>
      <c r="L33" s="31">
        <f t="shared" si="8"/>
        <v>1.0591841694694671E-2</v>
      </c>
      <c r="M33" s="31">
        <f t="shared" si="8"/>
        <v>1.773260493022372E-2</v>
      </c>
      <c r="O33" s="31" t="str">
        <f t="shared" si="5"/>
        <v>Busta Rhymes</v>
      </c>
      <c r="P33" s="42">
        <f>AVERAGE(J33:M33)</f>
        <v>2.7458126990997589E-2</v>
      </c>
      <c r="R33" s="46" t="s">
        <v>1778</v>
      </c>
      <c r="S33" s="47">
        <v>0.22853419771650516</v>
      </c>
      <c r="T33" s="48">
        <v>20</v>
      </c>
      <c r="U33" s="48" t="str">
        <f>VLOOKUP($R33,AllLabels!$A$1:$H$726,7,0)</f>
        <v>Hip-Hop</v>
      </c>
      <c r="V33" s="49" t="str">
        <f>VLOOKUP($R33,AllLabels!$A$1:$H$726,8,0)</f>
        <v>Funk</v>
      </c>
      <c r="W33">
        <f>IF(OR(ISNUMBER(SEARCH(W$10,$U33)),ISNUMBER(SEARCH(W$10,$V33))),1,0)</f>
        <v>1</v>
      </c>
      <c r="X33">
        <f>IF(OR(ISNUMBER(SEARCH(X$10,$U33)),ISNUMBER(SEARCH(X$10,$V33))),1,0)</f>
        <v>0</v>
      </c>
      <c r="Y33">
        <f>IF(OR(ISNUMBER(SEARCH(Y$10,$U33)),ISNUMBER(SEARCH(Y$10,$V33))),1,0)</f>
        <v>0</v>
      </c>
      <c r="Z33">
        <f>IF(OR(ISNUMBER(SEARCH(Z$10,$U33)),ISNUMBER(SEARCH(Z$10,$V33))),1,0)</f>
        <v>0</v>
      </c>
      <c r="AA33">
        <f>IF(OR(ISNUMBER(SEARCH(AA$10,$U33)),ISNUMBER(SEARCH(AA$10,$V33))),1,0)</f>
        <v>0</v>
      </c>
      <c r="AB33">
        <f>IF(OR(ISNUMBER(SEARCH(AB$10,$U33)),ISNUMBER(SEARCH(AB$10,$V33))),1,0)</f>
        <v>0</v>
      </c>
      <c r="AC33">
        <f>IF(OR(ISNUMBER(SEARCH(AC$10,$U33)),ISNUMBER(SEARCH(AC$10,$V33))),1,0)</f>
        <v>0</v>
      </c>
      <c r="AD33">
        <f t="shared" si="6"/>
        <v>0</v>
      </c>
      <c r="AE33">
        <f>IF(OR(ISNUMBER(SEARCH(AE$10,$U33)),ISNUMBER(SEARCH(AE$10,$V33))),1,0)</f>
        <v>0</v>
      </c>
      <c r="AF33">
        <f>IF(OR(ISNUMBER(SEARCH(AF$10,$U33)),ISNUMBER(SEARCH(AF$10,$V33))),1,0)</f>
        <v>0</v>
      </c>
      <c r="AG33">
        <f>IF(OR(ISNUMBER(SEARCH(AG$10,$U33)),ISNUMBER(SEARCH(AG$10,$V33))),1,0)</f>
        <v>0</v>
      </c>
      <c r="AH33">
        <f t="shared" si="7"/>
        <v>0</v>
      </c>
      <c r="AI33">
        <f t="shared" si="7"/>
        <v>0</v>
      </c>
      <c r="AJ33">
        <f t="shared" si="7"/>
        <v>0</v>
      </c>
      <c r="AK33">
        <f t="shared" si="7"/>
        <v>0</v>
      </c>
    </row>
    <row r="34" spans="1:37">
      <c r="A34" t="s">
        <v>1232</v>
      </c>
      <c r="B34" s="23">
        <v>1</v>
      </c>
      <c r="C34" s="38">
        <v>1230000</v>
      </c>
      <c r="D34" s="38">
        <v>1500000</v>
      </c>
      <c r="E34" s="38">
        <v>455000</v>
      </c>
      <c r="F34" s="38">
        <v>266000000</v>
      </c>
      <c r="J34" s="31">
        <f>0+(C34-J$8)/(J$9-J$8)</f>
        <v>1.499822369132389E-2</v>
      </c>
      <c r="K34" s="31">
        <f t="shared" si="8"/>
        <v>5.0550236502539918E-3</v>
      </c>
      <c r="L34" s="31">
        <f t="shared" si="8"/>
        <v>4.7040007526401205E-5</v>
      </c>
      <c r="M34" s="31">
        <f t="shared" si="8"/>
        <v>6.7527060419476361E-3</v>
      </c>
      <c r="O34" s="31" t="str">
        <f t="shared" si="5"/>
        <v>Cage The Elephant</v>
      </c>
      <c r="P34" s="42">
        <f>AVERAGE(J34:M34)</f>
        <v>6.7132483477629797E-3</v>
      </c>
      <c r="R34" s="46" t="s">
        <v>2090</v>
      </c>
      <c r="S34" s="47">
        <v>0.21897753183906946</v>
      </c>
      <c r="T34" s="48">
        <v>21</v>
      </c>
      <c r="U34" s="48" t="str">
        <f>VLOOKUP($R34,AllLabels!$A$1:$H$726,7,0)</f>
        <v>Soft Rock</v>
      </c>
      <c r="V34" s="49" t="str">
        <f>VLOOKUP($R34,AllLabels!$A$1:$H$726,8,0)</f>
        <v>Pop</v>
      </c>
      <c r="W34">
        <f>IF(OR(ISNUMBER(SEARCH(W$10,$U34)),ISNUMBER(SEARCH(W$10,$V34))),1,0)</f>
        <v>0</v>
      </c>
      <c r="X34">
        <f>IF(OR(ISNUMBER(SEARCH(X$10,$U34)),ISNUMBER(SEARCH(X$10,$V34))),1,0)</f>
        <v>1</v>
      </c>
      <c r="Y34">
        <f>IF(OR(ISNUMBER(SEARCH(Y$10,$U34)),ISNUMBER(SEARCH(Y$10,$V34))),1,0)</f>
        <v>0</v>
      </c>
      <c r="Z34">
        <f>IF(OR(ISNUMBER(SEARCH(Z$10,$U34)),ISNUMBER(SEARCH(Z$10,$V34))),1,0)</f>
        <v>0</v>
      </c>
      <c r="AA34">
        <f>IF(OR(ISNUMBER(SEARCH(AA$10,$U34)),ISNUMBER(SEARCH(AA$10,$V34))),1,0)</f>
        <v>1</v>
      </c>
      <c r="AB34">
        <f>IF(OR(ISNUMBER(SEARCH(AB$10,$U34)),ISNUMBER(SEARCH(AB$10,$V34))),1,0)</f>
        <v>0</v>
      </c>
      <c r="AC34">
        <f>IF(OR(ISNUMBER(SEARCH(AC$10,$U34)),ISNUMBER(SEARCH(AC$10,$V34))),1,0)</f>
        <v>0</v>
      </c>
      <c r="AD34">
        <f t="shared" si="6"/>
        <v>0</v>
      </c>
      <c r="AE34">
        <f>IF(OR(ISNUMBER(SEARCH(AE$10,$U34)),ISNUMBER(SEARCH(AE$10,$V34))),1,0)</f>
        <v>0</v>
      </c>
      <c r="AF34">
        <f>IF(OR(ISNUMBER(SEARCH(AF$10,$U34)),ISNUMBER(SEARCH(AF$10,$V34))),1,0)</f>
        <v>0</v>
      </c>
      <c r="AG34">
        <f>IF(OR(ISNUMBER(SEARCH(AG$10,$U34)),ISNUMBER(SEARCH(AG$10,$V34))),1,0)</f>
        <v>0</v>
      </c>
      <c r="AH34">
        <f t="shared" si="7"/>
        <v>0</v>
      </c>
      <c r="AI34">
        <f t="shared" si="7"/>
        <v>0</v>
      </c>
      <c r="AJ34">
        <f t="shared" si="7"/>
        <v>0</v>
      </c>
      <c r="AK34">
        <f t="shared" si="7"/>
        <v>0</v>
      </c>
    </row>
    <row r="35" spans="1:37">
      <c r="A35" t="s">
        <v>53</v>
      </c>
      <c r="B35" s="23">
        <v>2</v>
      </c>
      <c r="C35" s="38">
        <v>12800000</v>
      </c>
      <c r="D35" s="38">
        <v>13146629.5</v>
      </c>
      <c r="E35" s="38">
        <v>10200000</v>
      </c>
      <c r="F35" s="38">
        <v>11099587907</v>
      </c>
      <c r="J35" s="31">
        <f>0+(C35-J$8)/(J$9-J$8)</f>
        <v>0.19371032267033256</v>
      </c>
      <c r="K35" s="31">
        <f t="shared" si="8"/>
        <v>0.12727274530303098</v>
      </c>
      <c r="L35" s="31">
        <f t="shared" si="8"/>
        <v>7.6447852231656357E-2</v>
      </c>
      <c r="M35" s="31">
        <f t="shared" si="8"/>
        <v>0.68202739339174023</v>
      </c>
      <c r="O35" s="31" t="str">
        <f t="shared" si="5"/>
        <v>Calvin Harris</v>
      </c>
      <c r="P35" s="42">
        <f>AVERAGE(J35:M35)</f>
        <v>0.26986457839919004</v>
      </c>
      <c r="R35" s="46" t="s">
        <v>213</v>
      </c>
      <c r="S35" s="47">
        <v>0.21008799428804703</v>
      </c>
      <c r="T35" s="48">
        <v>22</v>
      </c>
      <c r="U35" s="48" t="str">
        <f>VLOOKUP($R35,AllLabels!$A$1:$H$726,7,0)</f>
        <v>R&amp;B</v>
      </c>
      <c r="V35" s="49" t="str">
        <f>VLOOKUP($R35,AllLabels!$A$1:$H$726,8,0)</f>
        <v>Pop</v>
      </c>
      <c r="W35">
        <f>IF(OR(ISNUMBER(SEARCH(W$10,$U35)),ISNUMBER(SEARCH(W$10,$V35))),1,0)</f>
        <v>0</v>
      </c>
      <c r="X35">
        <f>IF(OR(ISNUMBER(SEARCH(X$10,$U35)),ISNUMBER(SEARCH(X$10,$V35))),1,0)</f>
        <v>1</v>
      </c>
      <c r="Y35">
        <f>IF(OR(ISNUMBER(SEARCH(Y$10,$U35)),ISNUMBER(SEARCH(Y$10,$V35))),1,0)</f>
        <v>0</v>
      </c>
      <c r="Z35">
        <f>IF(OR(ISNUMBER(SEARCH(Z$10,$U35)),ISNUMBER(SEARCH(Z$10,$V35))),1,0)</f>
        <v>1</v>
      </c>
      <c r="AA35">
        <f>IF(OR(ISNUMBER(SEARCH(AA$10,$U35)),ISNUMBER(SEARCH(AA$10,$V35))),1,0)</f>
        <v>0</v>
      </c>
      <c r="AB35">
        <f>IF(OR(ISNUMBER(SEARCH(AB$10,$U35)),ISNUMBER(SEARCH(AB$10,$V35))),1,0)</f>
        <v>0</v>
      </c>
      <c r="AC35">
        <f>IF(OR(ISNUMBER(SEARCH(AC$10,$U35)),ISNUMBER(SEARCH(AC$10,$V35))),1,0)</f>
        <v>0</v>
      </c>
      <c r="AD35">
        <f t="shared" si="6"/>
        <v>0</v>
      </c>
      <c r="AE35">
        <f>IF(OR(ISNUMBER(SEARCH(AE$10,$U35)),ISNUMBER(SEARCH(AE$10,$V35))),1,0)</f>
        <v>0</v>
      </c>
      <c r="AF35">
        <f>IF(OR(ISNUMBER(SEARCH(AF$10,$U35)),ISNUMBER(SEARCH(AF$10,$V35))),1,0)</f>
        <v>0</v>
      </c>
      <c r="AG35">
        <f>IF(OR(ISNUMBER(SEARCH(AG$10,$U35)),ISNUMBER(SEARCH(AG$10,$V35))),1,0)</f>
        <v>0</v>
      </c>
      <c r="AH35">
        <f t="shared" si="7"/>
        <v>0</v>
      </c>
      <c r="AI35">
        <f t="shared" si="7"/>
        <v>0</v>
      </c>
      <c r="AJ35">
        <f t="shared" si="7"/>
        <v>0</v>
      </c>
      <c r="AK35">
        <f t="shared" si="7"/>
        <v>0</v>
      </c>
    </row>
    <row r="36" spans="1:37">
      <c r="A36" s="41" t="s">
        <v>1615</v>
      </c>
      <c r="B36" s="23">
        <v>1</v>
      </c>
      <c r="C36" s="38">
        <v>8330000</v>
      </c>
      <c r="D36" s="38">
        <v>3012967</v>
      </c>
      <c r="E36" s="38">
        <v>33100000</v>
      </c>
      <c r="F36" s="38">
        <v>3520256281</v>
      </c>
      <c r="J36" s="31">
        <f>0+(C36-J$8)/(J$9-J$8)</f>
        <v>0.12466597673807943</v>
      </c>
      <c r="K36" s="31">
        <f t="shared" si="8"/>
        <v>2.0931838455416039E-2</v>
      </c>
      <c r="L36" s="31">
        <f t="shared" si="8"/>
        <v>0.25598388095742097</v>
      </c>
      <c r="M36" s="31">
        <f t="shared" si="8"/>
        <v>0.20959565258678281</v>
      </c>
      <c r="O36" s="31" t="str">
        <f t="shared" si="5"/>
        <v>Camilla Cabello</v>
      </c>
      <c r="P36" s="42">
        <f>AVERAGE(J36:M36)</f>
        <v>0.15279433718442481</v>
      </c>
      <c r="R36" s="46" t="s">
        <v>173</v>
      </c>
      <c r="S36" s="47">
        <v>0.1969498027058994</v>
      </c>
      <c r="T36" s="48">
        <v>23</v>
      </c>
      <c r="U36" s="48" t="str">
        <f>VLOOKUP($R36,AllLabels!$A$1:$H$726,7,0)</f>
        <v>Pop</v>
      </c>
      <c r="V36" s="49" t="str">
        <f>VLOOKUP($R36,AllLabels!$A$1:$H$726,8,0)</f>
        <v>Latin</v>
      </c>
      <c r="W36">
        <f>IF(OR(ISNUMBER(SEARCH(W$10,$U36)),ISNUMBER(SEARCH(W$10,$V36))),1,0)</f>
        <v>0</v>
      </c>
      <c r="X36">
        <f>IF(OR(ISNUMBER(SEARCH(X$10,$U36)),ISNUMBER(SEARCH(X$10,$V36))),1,0)</f>
        <v>1</v>
      </c>
      <c r="Y36">
        <f>IF(OR(ISNUMBER(SEARCH(Y$10,$U36)),ISNUMBER(SEARCH(Y$10,$V36))),1,0)</f>
        <v>0</v>
      </c>
      <c r="Z36">
        <f>IF(OR(ISNUMBER(SEARCH(Z$10,$U36)),ISNUMBER(SEARCH(Z$10,$V36))),1,0)</f>
        <v>0</v>
      </c>
      <c r="AA36">
        <f>IF(OR(ISNUMBER(SEARCH(AA$10,$U36)),ISNUMBER(SEARCH(AA$10,$V36))),1,0)</f>
        <v>0</v>
      </c>
      <c r="AB36">
        <f>IF(OR(ISNUMBER(SEARCH(AB$10,$U36)),ISNUMBER(SEARCH(AB$10,$V36))),1,0)</f>
        <v>1</v>
      </c>
      <c r="AC36">
        <f>IF(OR(ISNUMBER(SEARCH(AC$10,$U36)),ISNUMBER(SEARCH(AC$10,$V36))),1,0)</f>
        <v>0</v>
      </c>
      <c r="AD36">
        <f t="shared" si="6"/>
        <v>0</v>
      </c>
      <c r="AE36">
        <f>IF(OR(ISNUMBER(SEARCH(AE$10,$U36)),ISNUMBER(SEARCH(AE$10,$V36))),1,0)</f>
        <v>0</v>
      </c>
      <c r="AF36">
        <f>IF(OR(ISNUMBER(SEARCH(AF$10,$U36)),ISNUMBER(SEARCH(AF$10,$V36))),1,0)</f>
        <v>0</v>
      </c>
      <c r="AG36">
        <f>IF(OR(ISNUMBER(SEARCH(AG$10,$U36)),ISNUMBER(SEARCH(AG$10,$V36))),1,0)</f>
        <v>0</v>
      </c>
      <c r="AH36">
        <f t="shared" si="7"/>
        <v>0</v>
      </c>
      <c r="AI36">
        <f t="shared" si="7"/>
        <v>0</v>
      </c>
      <c r="AJ36">
        <f t="shared" si="7"/>
        <v>0</v>
      </c>
      <c r="AK36">
        <f t="shared" si="7"/>
        <v>0</v>
      </c>
    </row>
    <row r="37" spans="1:37">
      <c r="A37" s="41" t="s">
        <v>2334</v>
      </c>
      <c r="B37" s="23">
        <v>1</v>
      </c>
      <c r="C37" s="38">
        <v>498000</v>
      </c>
      <c r="D37" s="38">
        <v>2599266</v>
      </c>
      <c r="E37" s="38">
        <v>2600000</v>
      </c>
      <c r="F37" s="38">
        <v>165354298</v>
      </c>
      <c r="J37" s="31">
        <f>0+(C37-J$8)/(J$9-J$8)</f>
        <v>3.6916328138274046E-3</v>
      </c>
      <c r="K37" s="31">
        <f t="shared" si="8"/>
        <v>1.6590531499143798E-2</v>
      </c>
      <c r="L37" s="31">
        <f t="shared" si="8"/>
        <v>1.686384269821483E-2</v>
      </c>
      <c r="M37" s="31">
        <f t="shared" si="8"/>
        <v>4.7930008128371315E-4</v>
      </c>
      <c r="O37" s="31" t="str">
        <f t="shared" si="5"/>
        <v>Camilo</v>
      </c>
      <c r="P37" s="42">
        <f>AVERAGE(J37:M37)</f>
        <v>9.406326773117436E-3</v>
      </c>
      <c r="R37" s="46" t="s">
        <v>144</v>
      </c>
      <c r="S37" s="47">
        <v>0.19657967052615116</v>
      </c>
      <c r="T37" s="48">
        <v>24</v>
      </c>
      <c r="U37" s="48" t="str">
        <f>VLOOKUP($R37,AllLabels!$A$1:$H$726,7,0)</f>
        <v>R&amp;B</v>
      </c>
      <c r="V37" s="49" t="str">
        <f>VLOOKUP($R37,AllLabels!$A$1:$H$726,8,0)</f>
        <v>Hip-Hop</v>
      </c>
      <c r="W37">
        <f>IF(OR(ISNUMBER(SEARCH(W$10,$U37)),ISNUMBER(SEARCH(W$10,$V37))),1,0)</f>
        <v>1</v>
      </c>
      <c r="X37">
        <f>IF(OR(ISNUMBER(SEARCH(X$10,$U37)),ISNUMBER(SEARCH(X$10,$V37))),1,0)</f>
        <v>0</v>
      </c>
      <c r="Y37">
        <f>IF(OR(ISNUMBER(SEARCH(Y$10,$U37)),ISNUMBER(SEARCH(Y$10,$V37))),1,0)</f>
        <v>0</v>
      </c>
      <c r="Z37">
        <f>IF(OR(ISNUMBER(SEARCH(Z$10,$U37)),ISNUMBER(SEARCH(Z$10,$V37))),1,0)</f>
        <v>1</v>
      </c>
      <c r="AA37">
        <f>IF(OR(ISNUMBER(SEARCH(AA$10,$U37)),ISNUMBER(SEARCH(AA$10,$V37))),1,0)</f>
        <v>0</v>
      </c>
      <c r="AB37">
        <f>IF(OR(ISNUMBER(SEARCH(AB$10,$U37)),ISNUMBER(SEARCH(AB$10,$V37))),1,0)</f>
        <v>0</v>
      </c>
      <c r="AC37">
        <f>IF(OR(ISNUMBER(SEARCH(AC$10,$U37)),ISNUMBER(SEARCH(AC$10,$V37))),1,0)</f>
        <v>0</v>
      </c>
      <c r="AD37">
        <f t="shared" si="6"/>
        <v>0</v>
      </c>
      <c r="AE37">
        <f>IF(OR(ISNUMBER(SEARCH(AE$10,$U37)),ISNUMBER(SEARCH(AE$10,$V37))),1,0)</f>
        <v>0</v>
      </c>
      <c r="AF37">
        <f>IF(OR(ISNUMBER(SEARCH(AF$10,$U37)),ISNUMBER(SEARCH(AF$10,$V37))),1,0)</f>
        <v>0</v>
      </c>
      <c r="AG37">
        <f>IF(OR(ISNUMBER(SEARCH(AG$10,$U37)),ISNUMBER(SEARCH(AG$10,$V37))),1,0)</f>
        <v>0</v>
      </c>
      <c r="AH37">
        <f t="shared" si="7"/>
        <v>0</v>
      </c>
      <c r="AI37">
        <f t="shared" si="7"/>
        <v>0</v>
      </c>
      <c r="AJ37">
        <f t="shared" si="7"/>
        <v>0</v>
      </c>
      <c r="AK37">
        <f t="shared" si="7"/>
        <v>0</v>
      </c>
    </row>
    <row r="38" spans="1:37">
      <c r="A38" t="s">
        <v>2339</v>
      </c>
      <c r="B38" s="23">
        <v>1</v>
      </c>
      <c r="C38" s="38">
        <v>5060000</v>
      </c>
      <c r="D38" s="38">
        <v>3956657</v>
      </c>
      <c r="E38" s="38">
        <v>5800000</v>
      </c>
      <c r="F38" s="38">
        <v>3573602677</v>
      </c>
      <c r="J38" s="31">
        <f>0+(C38-J$8)/(J$9-J$8)</f>
        <v>7.4157025686968067E-2</v>
      </c>
      <c r="K38" s="31">
        <f t="shared" si="8"/>
        <v>3.0834758587503105E-2</v>
      </c>
      <c r="L38" s="31">
        <f t="shared" si="8"/>
        <v>4.1951846712295474E-2</v>
      </c>
      <c r="M38" s="31">
        <f t="shared" si="8"/>
        <v>0.2129208179142236</v>
      </c>
      <c r="O38" s="31" t="str">
        <f t="shared" si="5"/>
        <v>Carlos Vives</v>
      </c>
      <c r="P38" s="42">
        <f>AVERAGE(J38:M38)</f>
        <v>8.9966112225247558E-2</v>
      </c>
      <c r="R38" s="46" t="s">
        <v>2550</v>
      </c>
      <c r="S38" s="47">
        <v>0.17293691839040168</v>
      </c>
      <c r="T38" s="48">
        <v>25</v>
      </c>
      <c r="U38" s="48" t="str">
        <f>VLOOKUP($R38,AllLabels!$A$1:$H$726,7,0)</f>
        <v>Latin Pop</v>
      </c>
      <c r="V38" s="49" t="str">
        <f>VLOOKUP($R38,AllLabels!$A$1:$H$726,8,0)</f>
        <v>Bachata</v>
      </c>
      <c r="W38">
        <f>IF(OR(ISNUMBER(SEARCH(W$10,$U38)),ISNUMBER(SEARCH(W$10,$V38))),1,0)</f>
        <v>0</v>
      </c>
      <c r="X38">
        <f>IF(OR(ISNUMBER(SEARCH(X$10,$U38)),ISNUMBER(SEARCH(X$10,$V38))),1,0)</f>
        <v>1</v>
      </c>
      <c r="Y38">
        <f>IF(OR(ISNUMBER(SEARCH(Y$10,$U38)),ISNUMBER(SEARCH(Y$10,$V38))),1,0)</f>
        <v>0</v>
      </c>
      <c r="Z38">
        <f>IF(OR(ISNUMBER(SEARCH(Z$10,$U38)),ISNUMBER(SEARCH(Z$10,$V38))),1,0)</f>
        <v>0</v>
      </c>
      <c r="AA38">
        <f>IF(OR(ISNUMBER(SEARCH(AA$10,$U38)),ISNUMBER(SEARCH(AA$10,$V38))),1,0)</f>
        <v>0</v>
      </c>
      <c r="AB38">
        <f>IF(OR(ISNUMBER(SEARCH(AB$10,$U38)),ISNUMBER(SEARCH(AB$10,$V38))),1,0)</f>
        <v>1</v>
      </c>
      <c r="AC38">
        <f>IF(OR(ISNUMBER(SEARCH(AC$10,$U38)),ISNUMBER(SEARCH(AC$10,$V38))),1,0)</f>
        <v>0</v>
      </c>
      <c r="AD38">
        <f t="shared" si="6"/>
        <v>0</v>
      </c>
      <c r="AE38">
        <f>IF(OR(ISNUMBER(SEARCH(AE$10,$U38)),ISNUMBER(SEARCH(AE$10,$V38))),1,0)</f>
        <v>0</v>
      </c>
      <c r="AF38">
        <f>IF(OR(ISNUMBER(SEARCH(AF$10,$U38)),ISNUMBER(SEARCH(AF$10,$V38))),1,0)</f>
        <v>0</v>
      </c>
      <c r="AG38">
        <f>IF(OR(ISNUMBER(SEARCH(AG$10,$U38)),ISNUMBER(SEARCH(AG$10,$V38))),1,0)</f>
        <v>0</v>
      </c>
      <c r="AH38">
        <f t="shared" si="7"/>
        <v>0</v>
      </c>
      <c r="AI38">
        <f t="shared" si="7"/>
        <v>0</v>
      </c>
      <c r="AJ38">
        <f t="shared" si="7"/>
        <v>0</v>
      </c>
      <c r="AK38">
        <f t="shared" si="7"/>
        <v>0</v>
      </c>
    </row>
    <row r="39" spans="1:37">
      <c r="A39" s="41" t="s">
        <v>56</v>
      </c>
      <c r="B39" s="23">
        <v>1</v>
      </c>
      <c r="C39" s="38">
        <v>862000</v>
      </c>
      <c r="D39" s="38">
        <v>21241026</v>
      </c>
      <c r="E39" s="38">
        <v>3300000</v>
      </c>
      <c r="F39" s="38">
        <v>1914795207</v>
      </c>
      <c r="J39" s="31">
        <f>0+(C39-J$8)/(J$9-J$8)</f>
        <v>9.314035927773745E-3</v>
      </c>
      <c r="K39" s="31">
        <f t="shared" si="8"/>
        <v>0.21221394639337327</v>
      </c>
      <c r="L39" s="31">
        <f t="shared" si="8"/>
        <v>2.2351843576294973E-2</v>
      </c>
      <c r="M39" s="31">
        <f t="shared" si="8"/>
        <v>0.10952472187535012</v>
      </c>
      <c r="O39" s="31" t="str">
        <f t="shared" si="5"/>
        <v>Celine Dion</v>
      </c>
      <c r="P39" s="42">
        <f>AVERAGE(J39:M39)</f>
        <v>8.8351136943198016E-2</v>
      </c>
      <c r="R39" s="46" t="s">
        <v>62</v>
      </c>
      <c r="S39" s="47">
        <v>0.16510933100993519</v>
      </c>
      <c r="T39" s="48">
        <v>26</v>
      </c>
      <c r="U39" s="48" t="str">
        <f>VLOOKUP($R39,AllLabels!$A$1:$H$726,7,0)</f>
        <v>R&amp;B</v>
      </c>
      <c r="V39" s="49" t="str">
        <f>VLOOKUP($R39,AllLabels!$A$1:$H$726,8,0)</f>
        <v>Pop</v>
      </c>
      <c r="W39">
        <f>IF(OR(ISNUMBER(SEARCH(W$10,$U39)),ISNUMBER(SEARCH(W$10,$V39))),1,0)</f>
        <v>0</v>
      </c>
      <c r="X39">
        <f>IF(OR(ISNUMBER(SEARCH(X$10,$U39)),ISNUMBER(SEARCH(X$10,$V39))),1,0)</f>
        <v>1</v>
      </c>
      <c r="Y39">
        <f>IF(OR(ISNUMBER(SEARCH(Y$10,$U39)),ISNUMBER(SEARCH(Y$10,$V39))),1,0)</f>
        <v>0</v>
      </c>
      <c r="Z39">
        <f>IF(OR(ISNUMBER(SEARCH(Z$10,$U39)),ISNUMBER(SEARCH(Z$10,$V39))),1,0)</f>
        <v>1</v>
      </c>
      <c r="AA39">
        <f>IF(OR(ISNUMBER(SEARCH(AA$10,$U39)),ISNUMBER(SEARCH(AA$10,$V39))),1,0)</f>
        <v>0</v>
      </c>
      <c r="AB39">
        <f>IF(OR(ISNUMBER(SEARCH(AB$10,$U39)),ISNUMBER(SEARCH(AB$10,$V39))),1,0)</f>
        <v>0</v>
      </c>
      <c r="AC39">
        <f>IF(OR(ISNUMBER(SEARCH(AC$10,$U39)),ISNUMBER(SEARCH(AC$10,$V39))),1,0)</f>
        <v>0</v>
      </c>
      <c r="AD39">
        <f t="shared" si="6"/>
        <v>0</v>
      </c>
      <c r="AE39">
        <f>IF(OR(ISNUMBER(SEARCH(AE$10,$U39)),ISNUMBER(SEARCH(AE$10,$V39))),1,0)</f>
        <v>0</v>
      </c>
      <c r="AF39">
        <f>IF(OR(ISNUMBER(SEARCH(AF$10,$U39)),ISNUMBER(SEARCH(AF$10,$V39))),1,0)</f>
        <v>0</v>
      </c>
      <c r="AG39">
        <f>IF(OR(ISNUMBER(SEARCH(AG$10,$U39)),ISNUMBER(SEARCH(AG$10,$V39))),1,0)</f>
        <v>0</v>
      </c>
      <c r="AH39">
        <f t="shared" si="7"/>
        <v>0</v>
      </c>
      <c r="AI39">
        <f t="shared" si="7"/>
        <v>0</v>
      </c>
      <c r="AJ39">
        <f t="shared" si="7"/>
        <v>0</v>
      </c>
      <c r="AK39">
        <f t="shared" si="7"/>
        <v>0</v>
      </c>
    </row>
    <row r="40" spans="1:37">
      <c r="A40" s="41" t="s">
        <v>2037</v>
      </c>
      <c r="B40" s="23">
        <v>1</v>
      </c>
      <c r="C40" s="38">
        <v>862000</v>
      </c>
      <c r="D40" s="38">
        <v>21241623</v>
      </c>
      <c r="E40" s="38">
        <v>3300000</v>
      </c>
      <c r="F40" s="38">
        <v>1917051204</v>
      </c>
      <c r="J40" s="31">
        <f>0+(C40-J$8)/(J$9-J$8)</f>
        <v>9.314035927773745E-3</v>
      </c>
      <c r="K40" s="31">
        <f t="shared" si="8"/>
        <v>0.21222021120842785</v>
      </c>
      <c r="L40" s="31">
        <f t="shared" si="8"/>
        <v>2.2351843576294973E-2</v>
      </c>
      <c r="M40" s="31">
        <f t="shared" si="8"/>
        <v>0.10966534174033987</v>
      </c>
      <c r="O40" s="31" t="str">
        <f t="shared" si="5"/>
        <v>Céline Dion</v>
      </c>
      <c r="P40" s="42">
        <f>AVERAGE(J40:M40)</f>
        <v>8.8387858113209108E-2</v>
      </c>
      <c r="R40" s="46" t="s">
        <v>183</v>
      </c>
      <c r="S40" s="47">
        <v>0.1616991051287105</v>
      </c>
      <c r="T40" s="48">
        <v>27</v>
      </c>
      <c r="U40" s="48" t="str">
        <f>VLOOKUP($R40,AllLabels!$A$1:$H$726,7,0)</f>
        <v>Pop</v>
      </c>
      <c r="V40" s="49" t="str">
        <f>VLOOKUP($R40,AllLabels!$A$1:$H$726,8,0)</f>
        <v>Electronic</v>
      </c>
      <c r="W40">
        <f>IF(OR(ISNUMBER(SEARCH(W$10,$U40)),ISNUMBER(SEARCH(W$10,$V40))),1,0)</f>
        <v>0</v>
      </c>
      <c r="X40">
        <f>IF(OR(ISNUMBER(SEARCH(X$10,$U40)),ISNUMBER(SEARCH(X$10,$V40))),1,0)</f>
        <v>1</v>
      </c>
      <c r="Y40">
        <f>IF(OR(ISNUMBER(SEARCH(Y$10,$U40)),ISNUMBER(SEARCH(Y$10,$V40))),1,0)</f>
        <v>0</v>
      </c>
      <c r="Z40">
        <f>IF(OR(ISNUMBER(SEARCH(Z$10,$U40)),ISNUMBER(SEARCH(Z$10,$V40))),1,0)</f>
        <v>0</v>
      </c>
      <c r="AA40">
        <f>IF(OR(ISNUMBER(SEARCH(AA$10,$U40)),ISNUMBER(SEARCH(AA$10,$V40))),1,0)</f>
        <v>0</v>
      </c>
      <c r="AB40">
        <f>IF(OR(ISNUMBER(SEARCH(AB$10,$U40)),ISNUMBER(SEARCH(AB$10,$V40))),1,0)</f>
        <v>0</v>
      </c>
      <c r="AC40">
        <f>IF(OR(ISNUMBER(SEARCH(AC$10,$U40)),ISNUMBER(SEARCH(AC$10,$V40))),1,0)</f>
        <v>0</v>
      </c>
      <c r="AD40">
        <f t="shared" si="6"/>
        <v>1</v>
      </c>
      <c r="AE40">
        <f>IF(OR(ISNUMBER(SEARCH(AE$10,$U40)),ISNUMBER(SEARCH(AE$10,$V40))),1,0)</f>
        <v>0</v>
      </c>
      <c r="AF40">
        <f>IF(OR(ISNUMBER(SEARCH(AF$10,$U40)),ISNUMBER(SEARCH(AF$10,$V40))),1,0)</f>
        <v>0</v>
      </c>
      <c r="AG40">
        <f>IF(OR(ISNUMBER(SEARCH(AG$10,$U40)),ISNUMBER(SEARCH(AG$10,$V40))),1,0)</f>
        <v>0</v>
      </c>
      <c r="AH40">
        <f t="shared" si="7"/>
        <v>0</v>
      </c>
      <c r="AI40">
        <f t="shared" si="7"/>
        <v>0</v>
      </c>
      <c r="AJ40">
        <f t="shared" si="7"/>
        <v>0</v>
      </c>
      <c r="AK40">
        <f t="shared" si="7"/>
        <v>0</v>
      </c>
    </row>
    <row r="41" spans="1:37">
      <c r="A41" t="s">
        <v>2344</v>
      </c>
      <c r="B41" s="23">
        <v>1</v>
      </c>
      <c r="C41" s="38">
        <v>9290000</v>
      </c>
      <c r="D41" s="38">
        <v>11826623</v>
      </c>
      <c r="E41" s="38">
        <v>4900000</v>
      </c>
      <c r="F41" s="38">
        <v>2282262547</v>
      </c>
      <c r="J41" s="31">
        <f>0+(C41-J$8)/(J$9-J$8)</f>
        <v>0.13949429264299285</v>
      </c>
      <c r="K41" s="31">
        <f t="shared" si="8"/>
        <v>0.11342082471116736</v>
      </c>
      <c r="L41" s="31">
        <f t="shared" si="8"/>
        <v>3.4895845583335292E-2</v>
      </c>
      <c r="M41" s="31">
        <f t="shared" si="8"/>
        <v>0.13242954299831586</v>
      </c>
      <c r="O41" s="31" t="str">
        <f t="shared" si="5"/>
        <v>Chayanne</v>
      </c>
      <c r="P41" s="42">
        <f>AVERAGE(J41:M41)</f>
        <v>0.10506012648395285</v>
      </c>
      <c r="R41" s="46" t="s">
        <v>1430</v>
      </c>
      <c r="S41" s="47">
        <v>0.15666918668519053</v>
      </c>
      <c r="T41" s="48">
        <v>28</v>
      </c>
      <c r="U41" s="48" t="str">
        <f>VLOOKUP($R41,AllLabels!$A$1:$H$726,7,0)</f>
        <v>Progressive House</v>
      </c>
      <c r="V41" s="49" t="str">
        <f>VLOOKUP($R41,AllLabels!$A$1:$H$726,8,0)</f>
        <v>Big Room House</v>
      </c>
      <c r="W41">
        <f>IF(OR(ISNUMBER(SEARCH(W$10,$U41)),ISNUMBER(SEARCH(W$10,$V41))),1,0)</f>
        <v>0</v>
      </c>
      <c r="X41">
        <f>IF(OR(ISNUMBER(SEARCH(X$10,$U41)),ISNUMBER(SEARCH(X$10,$V41))),1,0)</f>
        <v>0</v>
      </c>
      <c r="Y41">
        <f>IF(OR(ISNUMBER(SEARCH(Y$10,$U41)),ISNUMBER(SEARCH(Y$10,$V41))),1,0)</f>
        <v>0</v>
      </c>
      <c r="Z41">
        <f>IF(OR(ISNUMBER(SEARCH(Z$10,$U41)),ISNUMBER(SEARCH(Z$10,$V41))),1,0)</f>
        <v>0</v>
      </c>
      <c r="AA41">
        <f>IF(OR(ISNUMBER(SEARCH(AA$10,$U41)),ISNUMBER(SEARCH(AA$10,$V41))),1,0)</f>
        <v>0</v>
      </c>
      <c r="AB41">
        <f>IF(OR(ISNUMBER(SEARCH(AB$10,$U41)),ISNUMBER(SEARCH(AB$10,$V41))),1,0)</f>
        <v>0</v>
      </c>
      <c r="AC41">
        <f>IF(OR(ISNUMBER(SEARCH(AC$10,$U41)),ISNUMBER(SEARCH(AC$10,$V41))),1,0)</f>
        <v>0</v>
      </c>
      <c r="AD41">
        <f t="shared" si="6"/>
        <v>1</v>
      </c>
      <c r="AE41">
        <f>IF(OR(ISNUMBER(SEARCH(AE$10,$U41)),ISNUMBER(SEARCH(AE$10,$V41))),1,0)</f>
        <v>0</v>
      </c>
      <c r="AF41">
        <f>IF(OR(ISNUMBER(SEARCH(AF$10,$U41)),ISNUMBER(SEARCH(AF$10,$V41))),1,0)</f>
        <v>0</v>
      </c>
      <c r="AG41">
        <f>IF(OR(ISNUMBER(SEARCH(AG$10,$U41)),ISNUMBER(SEARCH(AG$10,$V41))),1,0)</f>
        <v>0</v>
      </c>
      <c r="AH41">
        <f t="shared" si="7"/>
        <v>0</v>
      </c>
      <c r="AI41">
        <f t="shared" si="7"/>
        <v>0</v>
      </c>
      <c r="AJ41">
        <f t="shared" si="7"/>
        <v>0</v>
      </c>
      <c r="AK41">
        <f t="shared" si="7"/>
        <v>0</v>
      </c>
    </row>
    <row r="42" spans="1:37">
      <c r="A42" t="s">
        <v>1239</v>
      </c>
      <c r="B42" s="23">
        <v>1</v>
      </c>
      <c r="C42" s="38">
        <v>2430000</v>
      </c>
      <c r="D42" s="38">
        <v>1500000</v>
      </c>
      <c r="E42" s="38">
        <v>3600000</v>
      </c>
      <c r="F42" s="38">
        <v>1700000000</v>
      </c>
      <c r="J42" s="31">
        <f>0+(C42-J$8)/(J$9-J$8)</f>
        <v>3.3533618572465673E-2</v>
      </c>
      <c r="K42" s="31">
        <f t="shared" si="8"/>
        <v>5.0550236502539918E-3</v>
      </c>
      <c r="L42" s="31">
        <f t="shared" si="8"/>
        <v>2.4703843952615032E-2</v>
      </c>
      <c r="M42" s="31">
        <f t="shared" si="8"/>
        <v>9.6136196532103549E-2</v>
      </c>
      <c r="O42" s="31" t="str">
        <f t="shared" si="5"/>
        <v>Childish Gambino</v>
      </c>
      <c r="P42" s="42">
        <f>AVERAGE(J42:M42)</f>
        <v>3.9857170676859566E-2</v>
      </c>
      <c r="R42" s="46" t="s">
        <v>2158</v>
      </c>
      <c r="S42" s="47">
        <v>0.15557329122674879</v>
      </c>
      <c r="T42" s="48">
        <v>29</v>
      </c>
      <c r="U42" s="48" t="str">
        <f>VLOOKUP($R42,AllLabels!$A$1:$H$726,7,0)</f>
        <v>R&amp;B</v>
      </c>
      <c r="V42" s="49" t="str">
        <f>VLOOKUP($R42,AllLabels!$A$1:$H$726,8,0)</f>
        <v>Pop</v>
      </c>
      <c r="W42">
        <f>IF(OR(ISNUMBER(SEARCH(W$10,$U42)),ISNUMBER(SEARCH(W$10,$V42))),1,0)</f>
        <v>0</v>
      </c>
      <c r="X42">
        <f>IF(OR(ISNUMBER(SEARCH(X$10,$U42)),ISNUMBER(SEARCH(X$10,$V42))),1,0)</f>
        <v>1</v>
      </c>
      <c r="Y42">
        <f>IF(OR(ISNUMBER(SEARCH(Y$10,$U42)),ISNUMBER(SEARCH(Y$10,$V42))),1,0)</f>
        <v>0</v>
      </c>
      <c r="Z42">
        <f>IF(OR(ISNUMBER(SEARCH(Z$10,$U42)),ISNUMBER(SEARCH(Z$10,$V42))),1,0)</f>
        <v>1</v>
      </c>
      <c r="AA42">
        <f>IF(OR(ISNUMBER(SEARCH(AA$10,$U42)),ISNUMBER(SEARCH(AA$10,$V42))),1,0)</f>
        <v>0</v>
      </c>
      <c r="AB42">
        <f>IF(OR(ISNUMBER(SEARCH(AB$10,$U42)),ISNUMBER(SEARCH(AB$10,$V42))),1,0)</f>
        <v>0</v>
      </c>
      <c r="AC42">
        <f>IF(OR(ISNUMBER(SEARCH(AC$10,$U42)),ISNUMBER(SEARCH(AC$10,$V42))),1,0)</f>
        <v>0</v>
      </c>
      <c r="AD42">
        <f t="shared" si="6"/>
        <v>0</v>
      </c>
      <c r="AE42">
        <f>IF(OR(ISNUMBER(SEARCH(AE$10,$U42)),ISNUMBER(SEARCH(AE$10,$V42))),1,0)</f>
        <v>0</v>
      </c>
      <c r="AF42">
        <f>IF(OR(ISNUMBER(SEARCH(AF$10,$U42)),ISNUMBER(SEARCH(AF$10,$V42))),1,0)</f>
        <v>0</v>
      </c>
      <c r="AG42">
        <f>IF(OR(ISNUMBER(SEARCH(AG$10,$U42)),ISNUMBER(SEARCH(AG$10,$V42))),1,0)</f>
        <v>0</v>
      </c>
      <c r="AH42">
        <f t="shared" si="7"/>
        <v>0</v>
      </c>
      <c r="AI42">
        <f t="shared" si="7"/>
        <v>0</v>
      </c>
      <c r="AJ42">
        <f t="shared" si="7"/>
        <v>0</v>
      </c>
      <c r="AK42">
        <f t="shared" si="7"/>
        <v>0</v>
      </c>
    </row>
    <row r="43" spans="1:37">
      <c r="A43" t="s">
        <v>61</v>
      </c>
      <c r="B43" s="23">
        <v>2</v>
      </c>
      <c r="C43" s="38">
        <v>30300000</v>
      </c>
      <c r="D43" s="38">
        <v>40410914.5</v>
      </c>
      <c r="E43" s="38">
        <v>54100000</v>
      </c>
      <c r="F43" s="38">
        <v>8175728805.5</v>
      </c>
      <c r="J43" s="31">
        <f>0+(C43-J$8)/(J$9-J$8)</f>
        <v>0.46401816468698354</v>
      </c>
      <c r="K43" s="31">
        <f t="shared" si="8"/>
        <v>0.41337945069723825</v>
      </c>
      <c r="L43" s="31">
        <f t="shared" si="8"/>
        <v>0.42062390729982518</v>
      </c>
      <c r="M43" s="31">
        <f t="shared" si="8"/>
        <v>0.49977862617173952</v>
      </c>
      <c r="O43" s="31" t="str">
        <f t="shared" si="5"/>
        <v>Chris Brown</v>
      </c>
      <c r="P43" s="42">
        <f>AVERAGE(J43:M43)</f>
        <v>0.44945003721394661</v>
      </c>
      <c r="R43" s="46" t="s">
        <v>1615</v>
      </c>
      <c r="S43" s="47">
        <v>0.15279433718442481</v>
      </c>
      <c r="T43" s="48">
        <v>30</v>
      </c>
      <c r="U43" s="48" t="str">
        <f>VLOOKUP($R43,AllLabels!$A$1:$H$726,7,0)</f>
        <v>Pop</v>
      </c>
      <c r="V43" s="49" t="str">
        <f>VLOOKUP($R43,AllLabels!$A$1:$H$726,8,0)</f>
        <v>R&amp;B</v>
      </c>
      <c r="W43">
        <f>IF(OR(ISNUMBER(SEARCH(W$10,$U43)),ISNUMBER(SEARCH(W$10,$V43))),1,0)</f>
        <v>0</v>
      </c>
      <c r="X43">
        <f>IF(OR(ISNUMBER(SEARCH(X$10,$U43)),ISNUMBER(SEARCH(X$10,$V43))),1,0)</f>
        <v>1</v>
      </c>
      <c r="Y43">
        <f>IF(OR(ISNUMBER(SEARCH(Y$10,$U43)),ISNUMBER(SEARCH(Y$10,$V43))),1,0)</f>
        <v>0</v>
      </c>
      <c r="Z43">
        <f>IF(OR(ISNUMBER(SEARCH(Z$10,$U43)),ISNUMBER(SEARCH(Z$10,$V43))),1,0)</f>
        <v>1</v>
      </c>
      <c r="AA43">
        <f>IF(OR(ISNUMBER(SEARCH(AA$10,$U43)),ISNUMBER(SEARCH(AA$10,$V43))),1,0)</f>
        <v>0</v>
      </c>
      <c r="AB43">
        <f>IF(OR(ISNUMBER(SEARCH(AB$10,$U43)),ISNUMBER(SEARCH(AB$10,$V43))),1,0)</f>
        <v>0</v>
      </c>
      <c r="AC43">
        <f>IF(OR(ISNUMBER(SEARCH(AC$10,$U43)),ISNUMBER(SEARCH(AC$10,$V43))),1,0)</f>
        <v>0</v>
      </c>
      <c r="AD43">
        <f t="shared" si="6"/>
        <v>0</v>
      </c>
      <c r="AE43">
        <f>IF(OR(ISNUMBER(SEARCH(AE$10,$U43)),ISNUMBER(SEARCH(AE$10,$V43))),1,0)</f>
        <v>0</v>
      </c>
      <c r="AF43">
        <f>IF(OR(ISNUMBER(SEARCH(AF$10,$U43)),ISNUMBER(SEARCH(AF$10,$V43))),1,0)</f>
        <v>0</v>
      </c>
      <c r="AG43">
        <f>IF(OR(ISNUMBER(SEARCH(AG$10,$U43)),ISNUMBER(SEARCH(AG$10,$V43))),1,0)</f>
        <v>0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</row>
    <row r="44" spans="1:37">
      <c r="A44" t="s">
        <v>1864</v>
      </c>
      <c r="B44" s="23">
        <v>1</v>
      </c>
      <c r="C44" s="38">
        <v>1850000</v>
      </c>
      <c r="D44" s="38">
        <v>1857484</v>
      </c>
      <c r="E44" s="38">
        <v>1200000</v>
      </c>
      <c r="F44" s="38">
        <v>508722685</v>
      </c>
      <c r="J44" s="31">
        <f>0+(C44-J$8)/(J$9-J$8)</f>
        <v>2.4574844379913811E-2</v>
      </c>
      <c r="K44" s="31">
        <f t="shared" si="8"/>
        <v>8.8063991024671263E-3</v>
      </c>
      <c r="L44" s="31">
        <f t="shared" si="8"/>
        <v>5.8878409420545508E-3</v>
      </c>
      <c r="M44" s="31">
        <f t="shared" si="8"/>
        <v>2.1881995307249318E-2</v>
      </c>
      <c r="O44" s="31" t="str">
        <f t="shared" si="5"/>
        <v>Chris Young</v>
      </c>
      <c r="P44" s="42">
        <f>AVERAGE(J44:M44)</f>
        <v>1.5287769932921202E-2</v>
      </c>
      <c r="R44" s="46" t="s">
        <v>2601</v>
      </c>
      <c r="S44" s="47">
        <v>0.15210453153322295</v>
      </c>
      <c r="T44" s="48">
        <v>31</v>
      </c>
      <c r="U44" s="48" t="str">
        <f>VLOOKUP($R44,AllLabels!$A$1:$H$726,7,0)</f>
        <v>Latin Pop</v>
      </c>
      <c r="V44" s="49">
        <f>VLOOKUP($R44,AllLabels!$A$1:$H$726,8,0)</f>
        <v>0</v>
      </c>
      <c r="W44">
        <f>IF(OR(ISNUMBER(SEARCH(W$10,$U44)),ISNUMBER(SEARCH(W$10,$V44))),1,0)</f>
        <v>0</v>
      </c>
      <c r="X44">
        <f>IF(OR(ISNUMBER(SEARCH(X$10,$U44)),ISNUMBER(SEARCH(X$10,$V44))),1,0)</f>
        <v>1</v>
      </c>
      <c r="Y44">
        <f>IF(OR(ISNUMBER(SEARCH(Y$10,$U44)),ISNUMBER(SEARCH(Y$10,$V44))),1,0)</f>
        <v>0</v>
      </c>
      <c r="Z44">
        <f>IF(OR(ISNUMBER(SEARCH(Z$10,$U44)),ISNUMBER(SEARCH(Z$10,$V44))),1,0)</f>
        <v>0</v>
      </c>
      <c r="AA44">
        <f>IF(OR(ISNUMBER(SEARCH(AA$10,$U44)),ISNUMBER(SEARCH(AA$10,$V44))),1,0)</f>
        <v>0</v>
      </c>
      <c r="AB44">
        <f>IF(OR(ISNUMBER(SEARCH(AB$10,$U44)),ISNUMBER(SEARCH(AB$10,$V44))),1,0)</f>
        <v>1</v>
      </c>
      <c r="AC44">
        <f>IF(OR(ISNUMBER(SEARCH(AC$10,$U44)),ISNUMBER(SEARCH(AC$10,$V44))),1,0)</f>
        <v>0</v>
      </c>
      <c r="AD44">
        <f t="shared" si="6"/>
        <v>0</v>
      </c>
      <c r="AE44">
        <f>IF(OR(ISNUMBER(SEARCH(AE$10,$U44)),ISNUMBER(SEARCH(AE$10,$V44))),1,0)</f>
        <v>0</v>
      </c>
      <c r="AF44">
        <f>IF(OR(ISNUMBER(SEARCH(AF$10,$U44)),ISNUMBER(SEARCH(AF$10,$V44))),1,0)</f>
        <v>0</v>
      </c>
      <c r="AG44">
        <f>IF(OR(ISNUMBER(SEARCH(AG$10,$U44)),ISNUMBER(SEARCH(AG$10,$V44))),1,0)</f>
        <v>0</v>
      </c>
      <c r="AH44">
        <f t="shared" si="7"/>
        <v>0</v>
      </c>
      <c r="AI44">
        <f t="shared" si="7"/>
        <v>0</v>
      </c>
      <c r="AJ44">
        <f t="shared" si="7"/>
        <v>0</v>
      </c>
      <c r="AK44">
        <f t="shared" si="7"/>
        <v>0</v>
      </c>
    </row>
    <row r="45" spans="1:37">
      <c r="A45" t="s">
        <v>62</v>
      </c>
      <c r="B45" s="23">
        <v>2</v>
      </c>
      <c r="C45" s="38">
        <v>17000000</v>
      </c>
      <c r="D45" s="38">
        <v>21936969</v>
      </c>
      <c r="E45" s="38">
        <v>6000000</v>
      </c>
      <c r="F45" s="38">
        <v>2384725484</v>
      </c>
      <c r="J45" s="31">
        <f>0+(C45-J$8)/(J$9-J$8)</f>
        <v>0.25858420475432881</v>
      </c>
      <c r="K45" s="31">
        <f t="shared" si="8"/>
        <v>0.2195170522284304</v>
      </c>
      <c r="L45" s="31">
        <f t="shared" si="8"/>
        <v>4.3519846963175512E-2</v>
      </c>
      <c r="M45" s="31">
        <f t="shared" si="8"/>
        <v>0.13881622009380606</v>
      </c>
      <c r="O45" s="31" t="str">
        <f t="shared" si="5"/>
        <v>Christina Aguilera</v>
      </c>
      <c r="P45" s="42">
        <f>AVERAGE(J45:M45)</f>
        <v>0.16510933100993519</v>
      </c>
      <c r="R45" s="46" t="s">
        <v>94</v>
      </c>
      <c r="S45" s="47">
        <v>0.14521673181287542</v>
      </c>
      <c r="T45" s="48">
        <v>32</v>
      </c>
      <c r="U45" s="48">
        <f>VLOOKUP($R45,AllLabels!$A$1:$H$726,7,0)</f>
        <v>0</v>
      </c>
      <c r="V45" s="49">
        <f>VLOOKUP($R45,AllLabels!$A$1:$H$726,8,0)</f>
        <v>0</v>
      </c>
      <c r="W45">
        <f>IF(OR(ISNUMBER(SEARCH(W$10,$U45)),ISNUMBER(SEARCH(W$10,$V45))),1,0)</f>
        <v>0</v>
      </c>
      <c r="X45">
        <f>IF(OR(ISNUMBER(SEARCH(X$10,$U45)),ISNUMBER(SEARCH(X$10,$V45))),1,0)</f>
        <v>0</v>
      </c>
      <c r="Y45">
        <f>IF(OR(ISNUMBER(SEARCH(Y$10,$U45)),ISNUMBER(SEARCH(Y$10,$V45))),1,0)</f>
        <v>0</v>
      </c>
      <c r="Z45">
        <f>IF(OR(ISNUMBER(SEARCH(Z$10,$U45)),ISNUMBER(SEARCH(Z$10,$V45))),1,0)</f>
        <v>0</v>
      </c>
      <c r="AA45">
        <f>IF(OR(ISNUMBER(SEARCH(AA$10,$U45)),ISNUMBER(SEARCH(AA$10,$V45))),1,0)</f>
        <v>0</v>
      </c>
      <c r="AB45">
        <f>IF(OR(ISNUMBER(SEARCH(AB$10,$U45)),ISNUMBER(SEARCH(AB$10,$V45))),1,0)</f>
        <v>0</v>
      </c>
      <c r="AC45">
        <f>IF(OR(ISNUMBER(SEARCH(AC$10,$U45)),ISNUMBER(SEARCH(AC$10,$V45))),1,0)</f>
        <v>0</v>
      </c>
      <c r="AD45">
        <f t="shared" si="6"/>
        <v>0</v>
      </c>
      <c r="AE45">
        <f>IF(OR(ISNUMBER(SEARCH(AE$10,$U45)),ISNUMBER(SEARCH(AE$10,$V45))),1,0)</f>
        <v>0</v>
      </c>
      <c r="AF45">
        <f>IF(OR(ISNUMBER(SEARCH(AF$10,$U45)),ISNUMBER(SEARCH(AF$10,$V45))),1,0)</f>
        <v>0</v>
      </c>
      <c r="AG45">
        <f>IF(OR(ISNUMBER(SEARCH(AG$10,$U45)),ISNUMBER(SEARCH(AG$10,$V45))),1,0)</f>
        <v>0</v>
      </c>
      <c r="AH45">
        <f t="shared" si="7"/>
        <v>0</v>
      </c>
      <c r="AI45">
        <f t="shared" si="7"/>
        <v>0</v>
      </c>
      <c r="AJ45">
        <f t="shared" si="7"/>
        <v>0</v>
      </c>
      <c r="AK45">
        <f t="shared" si="7"/>
        <v>0</v>
      </c>
    </row>
    <row r="46" spans="1:37">
      <c r="A46" t="s">
        <v>1250</v>
      </c>
      <c r="B46" s="23">
        <v>2</v>
      </c>
      <c r="C46" s="38">
        <v>952000</v>
      </c>
      <c r="D46" s="38">
        <v>3605393.5</v>
      </c>
      <c r="E46" s="38">
        <v>3100000</v>
      </c>
      <c r="F46" s="38">
        <v>5006038437.5</v>
      </c>
      <c r="J46" s="31">
        <f>0+(C46-J$8)/(J$9-J$8)</f>
        <v>1.0704190543859378E-2</v>
      </c>
      <c r="K46" s="31">
        <f t="shared" ref="K46:M61" si="9">0+(D46-K$8)/(K$9-K$8)</f>
        <v>2.7148659989640073E-2</v>
      </c>
      <c r="L46" s="31">
        <f t="shared" si="9"/>
        <v>2.0783843325414931E-2</v>
      </c>
      <c r="M46" s="31">
        <f t="shared" si="9"/>
        <v>0.30220680687964274</v>
      </c>
      <c r="O46" s="31" t="str">
        <f t="shared" si="5"/>
        <v>CNCO</v>
      </c>
      <c r="P46" s="42">
        <f>AVERAGE(J46:M46)</f>
        <v>9.0210875184639286E-2</v>
      </c>
      <c r="R46" s="46" t="s">
        <v>452</v>
      </c>
      <c r="S46" s="47">
        <v>0.14483109133375052</v>
      </c>
      <c r="T46" s="48">
        <v>33</v>
      </c>
      <c r="U46" s="48" t="str">
        <f>VLOOKUP($R46,AllLabels!$A$1:$H$726,7,0)</f>
        <v>Latin</v>
      </c>
      <c r="V46" s="49" t="str">
        <f>VLOOKUP($R46,AllLabels!$A$1:$H$726,8,0)</f>
        <v>Salsa</v>
      </c>
      <c r="W46">
        <f>IF(OR(ISNUMBER(SEARCH(W$10,$U46)),ISNUMBER(SEARCH(W$10,$V46))),1,0)</f>
        <v>0</v>
      </c>
      <c r="X46">
        <f>IF(OR(ISNUMBER(SEARCH(X$10,$U46)),ISNUMBER(SEARCH(X$10,$V46))),1,0)</f>
        <v>0</v>
      </c>
      <c r="Y46">
        <f>IF(OR(ISNUMBER(SEARCH(Y$10,$U46)),ISNUMBER(SEARCH(Y$10,$V46))),1,0)</f>
        <v>0</v>
      </c>
      <c r="Z46">
        <f>IF(OR(ISNUMBER(SEARCH(Z$10,$U46)),ISNUMBER(SEARCH(Z$10,$V46))),1,0)</f>
        <v>0</v>
      </c>
      <c r="AA46">
        <f>IF(OR(ISNUMBER(SEARCH(AA$10,$U46)),ISNUMBER(SEARCH(AA$10,$V46))),1,0)</f>
        <v>0</v>
      </c>
      <c r="AB46">
        <f>IF(OR(ISNUMBER(SEARCH(AB$10,$U46)),ISNUMBER(SEARCH(AB$10,$V46))),1,0)</f>
        <v>1</v>
      </c>
      <c r="AC46">
        <f>IF(OR(ISNUMBER(SEARCH(AC$10,$U46)),ISNUMBER(SEARCH(AC$10,$V46))),1,0)</f>
        <v>0</v>
      </c>
      <c r="AD46">
        <f t="shared" si="6"/>
        <v>0</v>
      </c>
      <c r="AE46">
        <f>IF(OR(ISNUMBER(SEARCH(AE$10,$U46)),ISNUMBER(SEARCH(AE$10,$V46))),1,0)</f>
        <v>0</v>
      </c>
      <c r="AF46">
        <f>IF(OR(ISNUMBER(SEARCH(AF$10,$U46)),ISNUMBER(SEARCH(AF$10,$V46))),1,0)</f>
        <v>0</v>
      </c>
      <c r="AG46">
        <f>IF(OR(ISNUMBER(SEARCH(AG$10,$U46)),ISNUMBER(SEARCH(AG$10,$V46))),1,0)</f>
        <v>0</v>
      </c>
      <c r="AH46">
        <f t="shared" si="7"/>
        <v>0</v>
      </c>
      <c r="AI46">
        <f t="shared" si="7"/>
        <v>0</v>
      </c>
      <c r="AJ46">
        <f t="shared" si="7"/>
        <v>0</v>
      </c>
      <c r="AK46">
        <f t="shared" si="7"/>
        <v>0</v>
      </c>
    </row>
    <row r="47" spans="1:37">
      <c r="A47" t="s">
        <v>66</v>
      </c>
      <c r="B47" s="23">
        <v>1</v>
      </c>
      <c r="C47" s="38">
        <v>370000</v>
      </c>
      <c r="D47" s="38">
        <v>2764603</v>
      </c>
      <c r="E47" s="38">
        <v>730000</v>
      </c>
      <c r="F47" s="38">
        <v>1323513012</v>
      </c>
      <c r="J47" s="31">
        <f>0+(C47-J$8)/(J$9-J$8)</f>
        <v>1.7145240265056146E-3</v>
      </c>
      <c r="K47" s="31">
        <f t="shared" si="9"/>
        <v>1.8325549466780288E-2</v>
      </c>
      <c r="L47" s="31">
        <f t="shared" si="9"/>
        <v>2.2030403524864565E-3</v>
      </c>
      <c r="M47" s="31">
        <f t="shared" si="9"/>
        <v>7.2669166468250376E-2</v>
      </c>
      <c r="O47" s="31" t="str">
        <f t="shared" si="5"/>
        <v>Cyndi Lauper</v>
      </c>
      <c r="P47" s="42">
        <f>AVERAGE(J47:M47)</f>
        <v>2.3728070078505685E-2</v>
      </c>
      <c r="R47" s="46" t="s">
        <v>1206</v>
      </c>
      <c r="S47" s="47">
        <v>0.14166951899018787</v>
      </c>
      <c r="T47" s="48">
        <v>34</v>
      </c>
      <c r="U47" s="48" t="str">
        <f>VLOOKUP($R47,AllLabels!$A$1:$H$726,7,0)</f>
        <v>Pop</v>
      </c>
      <c r="V47" s="49" t="str">
        <f>VLOOKUP($R47,AllLabels!$A$1:$H$726,8,0)</f>
        <v>Hip Hop</v>
      </c>
      <c r="W47">
        <f>IF(OR(ISNUMBER(SEARCH(W$10,$U47)),ISNUMBER(SEARCH(W$10,$V47))),1,0)</f>
        <v>1</v>
      </c>
      <c r="X47">
        <f>IF(OR(ISNUMBER(SEARCH(X$10,$U47)),ISNUMBER(SEARCH(X$10,$V47))),1,0)</f>
        <v>1</v>
      </c>
      <c r="Y47">
        <f>IF(OR(ISNUMBER(SEARCH(Y$10,$U47)),ISNUMBER(SEARCH(Y$10,$V47))),1,0)</f>
        <v>0</v>
      </c>
      <c r="Z47">
        <f>IF(OR(ISNUMBER(SEARCH(Z$10,$U47)),ISNUMBER(SEARCH(Z$10,$V47))),1,0)</f>
        <v>0</v>
      </c>
      <c r="AA47">
        <f>IF(OR(ISNUMBER(SEARCH(AA$10,$U47)),ISNUMBER(SEARCH(AA$10,$V47))),1,0)</f>
        <v>0</v>
      </c>
      <c r="AB47">
        <f>IF(OR(ISNUMBER(SEARCH(AB$10,$U47)),ISNUMBER(SEARCH(AB$10,$V47))),1,0)</f>
        <v>0</v>
      </c>
      <c r="AC47">
        <f>IF(OR(ISNUMBER(SEARCH(AC$10,$U47)),ISNUMBER(SEARCH(AC$10,$V47))),1,0)</f>
        <v>0</v>
      </c>
      <c r="AD47">
        <f t="shared" si="6"/>
        <v>0</v>
      </c>
      <c r="AE47">
        <f>IF(OR(ISNUMBER(SEARCH(AE$10,$U47)),ISNUMBER(SEARCH(AE$10,$V47))),1,0)</f>
        <v>0</v>
      </c>
      <c r="AF47">
        <f>IF(OR(ISNUMBER(SEARCH(AF$10,$U47)),ISNUMBER(SEARCH(AF$10,$V47))),1,0)</f>
        <v>0</v>
      </c>
      <c r="AG47">
        <f>IF(OR(ISNUMBER(SEARCH(AG$10,$U47)),ISNUMBER(SEARCH(AG$10,$V47))),1,0)</f>
        <v>0</v>
      </c>
      <c r="AH47">
        <f t="shared" si="7"/>
        <v>0</v>
      </c>
      <c r="AI47">
        <f t="shared" si="7"/>
        <v>0</v>
      </c>
      <c r="AJ47">
        <f t="shared" si="7"/>
        <v>0</v>
      </c>
      <c r="AK47">
        <f t="shared" si="7"/>
        <v>0</v>
      </c>
    </row>
    <row r="48" spans="1:37">
      <c r="A48" t="s">
        <v>2052</v>
      </c>
      <c r="B48" s="23">
        <v>1</v>
      </c>
      <c r="C48" s="38">
        <v>635000</v>
      </c>
      <c r="D48" s="38">
        <v>1586353</v>
      </c>
      <c r="E48" s="38">
        <v>5500000</v>
      </c>
      <c r="F48" s="38">
        <v>413705800</v>
      </c>
      <c r="J48" s="31">
        <f>0+(C48-J$8)/(J$9-J$8)</f>
        <v>5.8077570627577575E-3</v>
      </c>
      <c r="K48" s="31">
        <f t="shared" si="9"/>
        <v>5.9611971417248286E-3</v>
      </c>
      <c r="L48" s="31">
        <f t="shared" si="9"/>
        <v>3.9599846335975415E-2</v>
      </c>
      <c r="M48" s="31">
        <f t="shared" si="9"/>
        <v>1.5959442422450336E-2</v>
      </c>
      <c r="O48" s="31" t="str">
        <f t="shared" si="5"/>
        <v>DeJ Loaf</v>
      </c>
      <c r="P48" s="42">
        <f>AVERAGE(J48:M48)</f>
        <v>1.6832060740727087E-2</v>
      </c>
      <c r="R48" s="46" t="s">
        <v>2400</v>
      </c>
      <c r="S48" s="47">
        <v>0.13820824369316898</v>
      </c>
      <c r="T48" s="48">
        <v>35</v>
      </c>
      <c r="U48" s="48" t="str">
        <f>VLOOKUP($R48,AllLabels!$A$1:$H$726,7,0)</f>
        <v>Reggaeton</v>
      </c>
      <c r="V48" s="49" t="str">
        <f>VLOOKUP($R48,AllLabels!$A$1:$H$726,8,0)</f>
        <v>Latin Trap</v>
      </c>
      <c r="W48">
        <f>IF(OR(ISNUMBER(SEARCH(W$10,$U48)),ISNUMBER(SEARCH(W$10,$V48))),1,0)</f>
        <v>0</v>
      </c>
      <c r="X48">
        <f>IF(OR(ISNUMBER(SEARCH(X$10,$U48)),ISNUMBER(SEARCH(X$10,$V48))),1,0)</f>
        <v>0</v>
      </c>
      <c r="Y48">
        <f>IF(OR(ISNUMBER(SEARCH(Y$10,$U48)),ISNUMBER(SEARCH(Y$10,$V48))),1,0)</f>
        <v>0</v>
      </c>
      <c r="Z48">
        <f>IF(OR(ISNUMBER(SEARCH(Z$10,$U48)),ISNUMBER(SEARCH(Z$10,$V48))),1,0)</f>
        <v>0</v>
      </c>
      <c r="AA48">
        <f>IF(OR(ISNUMBER(SEARCH(AA$10,$U48)),ISNUMBER(SEARCH(AA$10,$V48))),1,0)</f>
        <v>0</v>
      </c>
      <c r="AB48">
        <f>IF(OR(ISNUMBER(SEARCH(AB$10,$U48)),ISNUMBER(SEARCH(AB$10,$V48))),1,0)</f>
        <v>1</v>
      </c>
      <c r="AC48">
        <f>IF(OR(ISNUMBER(SEARCH(AC$10,$U48)),ISNUMBER(SEARCH(AC$10,$V48))),1,0)</f>
        <v>0</v>
      </c>
      <c r="AD48">
        <f t="shared" si="6"/>
        <v>0</v>
      </c>
      <c r="AE48">
        <f>IF(OR(ISNUMBER(SEARCH(AE$10,$U48)),ISNUMBER(SEARCH(AE$10,$V48))),1,0)</f>
        <v>0</v>
      </c>
      <c r="AF48">
        <f>IF(OR(ISNUMBER(SEARCH(AF$10,$U48)),ISNUMBER(SEARCH(AF$10,$V48))),1,0)</f>
        <v>0</v>
      </c>
      <c r="AG48">
        <f>IF(OR(ISNUMBER(SEARCH(AG$10,$U48)),ISNUMBER(SEARCH(AG$10,$V48))),1,0)</f>
        <v>0</v>
      </c>
      <c r="AH48">
        <f t="shared" si="7"/>
        <v>0</v>
      </c>
      <c r="AI48">
        <f t="shared" si="7"/>
        <v>0</v>
      </c>
      <c r="AJ48">
        <f t="shared" si="7"/>
        <v>1</v>
      </c>
      <c r="AK48">
        <f t="shared" si="7"/>
        <v>0</v>
      </c>
    </row>
    <row r="49" spans="1:37">
      <c r="A49" t="s">
        <v>77</v>
      </c>
      <c r="B49" s="23">
        <v>2</v>
      </c>
      <c r="C49" s="38">
        <v>2270000</v>
      </c>
      <c r="D49" s="38">
        <v>6486135</v>
      </c>
      <c r="E49" s="38">
        <v>730000</v>
      </c>
      <c r="F49" s="38">
        <v>943105786</v>
      </c>
      <c r="J49" s="31">
        <f>0+(C49-J$8)/(J$9-J$8)</f>
        <v>3.1062232588313435E-2</v>
      </c>
      <c r="K49" s="31">
        <f t="shared" si="9"/>
        <v>5.7378664541652594E-2</v>
      </c>
      <c r="L49" s="31">
        <f t="shared" si="9"/>
        <v>2.2030403524864565E-3</v>
      </c>
      <c r="M49" s="31">
        <f t="shared" si="9"/>
        <v>4.8957781762840623E-2</v>
      </c>
      <c r="O49" s="31" t="str">
        <f t="shared" si="5"/>
        <v>Depeche Mode</v>
      </c>
      <c r="P49" s="42">
        <f>AVERAGE(J49:M49)</f>
        <v>3.4900429811323276E-2</v>
      </c>
      <c r="R49" s="46" t="s">
        <v>2793</v>
      </c>
      <c r="S49" s="47">
        <v>0.13776705181578291</v>
      </c>
      <c r="T49" s="48">
        <v>36</v>
      </c>
      <c r="U49" s="48" t="e">
        <f>VLOOKUP($R49,AllLabels!$A$1:$H$726,7,0)</f>
        <v>#N/A</v>
      </c>
      <c r="V49" s="49" t="e">
        <f>VLOOKUP($R49,AllLabels!$A$1:$H$726,8,0)</f>
        <v>#N/A</v>
      </c>
      <c r="W49">
        <f>IF(OR(ISNUMBER(SEARCH(W$10,$U49)),ISNUMBER(SEARCH(W$10,$V49))),1,0)</f>
        <v>0</v>
      </c>
      <c r="X49">
        <f>IF(OR(ISNUMBER(SEARCH(X$10,$U49)),ISNUMBER(SEARCH(X$10,$V49))),1,0)</f>
        <v>0</v>
      </c>
      <c r="Y49">
        <f>IF(OR(ISNUMBER(SEARCH(Y$10,$U49)),ISNUMBER(SEARCH(Y$10,$V49))),1,0)</f>
        <v>0</v>
      </c>
      <c r="Z49">
        <f>IF(OR(ISNUMBER(SEARCH(Z$10,$U49)),ISNUMBER(SEARCH(Z$10,$V49))),1,0)</f>
        <v>0</v>
      </c>
      <c r="AA49">
        <f>IF(OR(ISNUMBER(SEARCH(AA$10,$U49)),ISNUMBER(SEARCH(AA$10,$V49))),1,0)</f>
        <v>0</v>
      </c>
      <c r="AB49">
        <f>IF(OR(ISNUMBER(SEARCH(AB$10,$U49)),ISNUMBER(SEARCH(AB$10,$V49))),1,0)</f>
        <v>0</v>
      </c>
      <c r="AC49">
        <f>IF(OR(ISNUMBER(SEARCH(AC$10,$U49)),ISNUMBER(SEARCH(AC$10,$V49))),1,0)</f>
        <v>0</v>
      </c>
      <c r="AD49">
        <f t="shared" si="6"/>
        <v>0</v>
      </c>
      <c r="AE49">
        <f>IF(OR(ISNUMBER(SEARCH(AE$10,$U49)),ISNUMBER(SEARCH(AE$10,$V49))),1,0)</f>
        <v>0</v>
      </c>
      <c r="AF49">
        <f>IF(OR(ISNUMBER(SEARCH(AF$10,$U49)),ISNUMBER(SEARCH(AF$10,$V49))),1,0)</f>
        <v>0</v>
      </c>
      <c r="AG49">
        <f>IF(OR(ISNUMBER(SEARCH(AG$10,$U49)),ISNUMBER(SEARCH(AG$10,$V49))),1,0)</f>
        <v>0</v>
      </c>
      <c r="AH49">
        <f t="shared" si="7"/>
        <v>0</v>
      </c>
      <c r="AI49">
        <f t="shared" si="7"/>
        <v>0</v>
      </c>
      <c r="AJ49">
        <f t="shared" si="7"/>
        <v>0</v>
      </c>
      <c r="AK49">
        <f t="shared" si="7"/>
        <v>0</v>
      </c>
    </row>
    <row r="50" spans="1:37">
      <c r="A50" t="s">
        <v>2374</v>
      </c>
      <c r="B50" s="23">
        <v>1</v>
      </c>
      <c r="C50" s="38">
        <v>4570000</v>
      </c>
      <c r="D50" s="38">
        <v>1738280</v>
      </c>
      <c r="E50" s="38">
        <v>634000</v>
      </c>
      <c r="F50" s="38">
        <v>359133061</v>
      </c>
      <c r="J50" s="31">
        <f>0+(C50-J$8)/(J$9-J$8)</f>
        <v>6.6588406110501847E-2</v>
      </c>
      <c r="K50" s="31">
        <f t="shared" si="9"/>
        <v>7.5554928817534311E-3</v>
      </c>
      <c r="L50" s="31">
        <f t="shared" si="9"/>
        <v>1.4504002320640372E-3</v>
      </c>
      <c r="M50" s="31">
        <f t="shared" si="9"/>
        <v>1.2557837194118215E-2</v>
      </c>
      <c r="O50" s="31" t="str">
        <f t="shared" si="5"/>
        <v>Diego Torres</v>
      </c>
      <c r="P50" s="42">
        <f>AVERAGE(J50:M50)</f>
        <v>2.2038034104609382E-2</v>
      </c>
      <c r="R50" s="46" t="s">
        <v>24</v>
      </c>
      <c r="S50" s="47">
        <v>0.12404125765439639</v>
      </c>
      <c r="T50" s="48">
        <v>37</v>
      </c>
      <c r="U50" s="48" t="str">
        <f>VLOOKUP($R50,AllLabels!$A$1:$H$726,7,0)</f>
        <v>Hard Rock</v>
      </c>
      <c r="V50" s="49">
        <f>VLOOKUP($R50,AllLabels!$A$1:$H$726,8,0)</f>
        <v>0</v>
      </c>
      <c r="W50">
        <f>IF(OR(ISNUMBER(SEARCH(W$10,$U50)),ISNUMBER(SEARCH(W$10,$V50))),1,0)</f>
        <v>0</v>
      </c>
      <c r="X50">
        <f>IF(OR(ISNUMBER(SEARCH(X$10,$U50)),ISNUMBER(SEARCH(X$10,$V50))),1,0)</f>
        <v>0</v>
      </c>
      <c r="Y50">
        <f>IF(OR(ISNUMBER(SEARCH(Y$10,$U50)),ISNUMBER(SEARCH(Y$10,$V50))),1,0)</f>
        <v>0</v>
      </c>
      <c r="Z50">
        <f>IF(OR(ISNUMBER(SEARCH(Z$10,$U50)),ISNUMBER(SEARCH(Z$10,$V50))),1,0)</f>
        <v>0</v>
      </c>
      <c r="AA50">
        <f>IF(OR(ISNUMBER(SEARCH(AA$10,$U50)),ISNUMBER(SEARCH(AA$10,$V50))),1,0)</f>
        <v>1</v>
      </c>
      <c r="AB50">
        <f>IF(OR(ISNUMBER(SEARCH(AB$10,$U50)),ISNUMBER(SEARCH(AB$10,$V50))),1,0)</f>
        <v>0</v>
      </c>
      <c r="AC50">
        <f>IF(OR(ISNUMBER(SEARCH(AC$10,$U50)),ISNUMBER(SEARCH(AC$10,$V50))),1,0)</f>
        <v>0</v>
      </c>
      <c r="AD50">
        <f t="shared" si="6"/>
        <v>0</v>
      </c>
      <c r="AE50">
        <f>IF(OR(ISNUMBER(SEARCH(AE$10,$U50)),ISNUMBER(SEARCH(AE$10,$V50))),1,0)</f>
        <v>0</v>
      </c>
      <c r="AF50">
        <f>IF(OR(ISNUMBER(SEARCH(AF$10,$U50)),ISNUMBER(SEARCH(AF$10,$V50))),1,0)</f>
        <v>0</v>
      </c>
      <c r="AG50">
        <f>IF(OR(ISNUMBER(SEARCH(AG$10,$U50)),ISNUMBER(SEARCH(AG$10,$V50))),1,0)</f>
        <v>0</v>
      </c>
      <c r="AH50">
        <f t="shared" si="7"/>
        <v>0</v>
      </c>
      <c r="AI50">
        <f t="shared" si="7"/>
        <v>0</v>
      </c>
      <c r="AJ50">
        <f t="shared" si="7"/>
        <v>0</v>
      </c>
      <c r="AK50">
        <f t="shared" si="7"/>
        <v>0</v>
      </c>
    </row>
    <row r="51" spans="1:37">
      <c r="A51" t="s">
        <v>2060</v>
      </c>
      <c r="B51" s="23">
        <v>1</v>
      </c>
      <c r="C51" s="38">
        <v>2630000</v>
      </c>
      <c r="D51" s="38">
        <v>3340661</v>
      </c>
      <c r="E51" s="38">
        <v>5300000</v>
      </c>
      <c r="F51" s="38">
        <v>478769074</v>
      </c>
      <c r="J51" s="31">
        <f>0+(C51-J$8)/(J$9-J$8)</f>
        <v>3.6622851052655968E-2</v>
      </c>
      <c r="K51" s="31">
        <f t="shared" si="9"/>
        <v>2.4370602784553934E-2</v>
      </c>
      <c r="L51" s="31">
        <f t="shared" si="9"/>
        <v>3.8031846085095376E-2</v>
      </c>
      <c r="M51" s="31">
        <f t="shared" si="9"/>
        <v>2.0014939307274191E-2</v>
      </c>
      <c r="O51" s="31" t="str">
        <f t="shared" si="5"/>
        <v>Diplo</v>
      </c>
      <c r="P51" s="42">
        <f>AVERAGE(J51:M51)</f>
        <v>2.9760059807394865E-2</v>
      </c>
      <c r="R51" s="46" t="s">
        <v>2618</v>
      </c>
      <c r="S51" s="47">
        <v>0.12249889257297895</v>
      </c>
      <c r="T51" s="48">
        <v>38</v>
      </c>
      <c r="U51" s="48" t="str">
        <f>VLOOKUP($R51,AllLabels!$A$1:$H$726,7,0)</f>
        <v>Reggaeton</v>
      </c>
      <c r="V51" s="49">
        <f>VLOOKUP($R51,AllLabels!$A$1:$H$726,8,0)</f>
        <v>0</v>
      </c>
      <c r="W51">
        <f>IF(OR(ISNUMBER(SEARCH(W$10,$U51)),ISNUMBER(SEARCH(W$10,$V51))),1,0)</f>
        <v>0</v>
      </c>
      <c r="X51">
        <f>IF(OR(ISNUMBER(SEARCH(X$10,$U51)),ISNUMBER(SEARCH(X$10,$V51))),1,0)</f>
        <v>0</v>
      </c>
      <c r="Y51">
        <f>IF(OR(ISNUMBER(SEARCH(Y$10,$U51)),ISNUMBER(SEARCH(Y$10,$V51))),1,0)</f>
        <v>0</v>
      </c>
      <c r="Z51">
        <f>IF(OR(ISNUMBER(SEARCH(Z$10,$U51)),ISNUMBER(SEARCH(Z$10,$V51))),1,0)</f>
        <v>0</v>
      </c>
      <c r="AA51">
        <f>IF(OR(ISNUMBER(SEARCH(AA$10,$U51)),ISNUMBER(SEARCH(AA$10,$V51))),1,0)</f>
        <v>0</v>
      </c>
      <c r="AB51">
        <f>IF(OR(ISNUMBER(SEARCH(AB$10,$U51)),ISNUMBER(SEARCH(AB$10,$V51))),1,0)</f>
        <v>0</v>
      </c>
      <c r="AC51">
        <f>IF(OR(ISNUMBER(SEARCH(AC$10,$U51)),ISNUMBER(SEARCH(AC$10,$V51))),1,0)</f>
        <v>0</v>
      </c>
      <c r="AD51">
        <f t="shared" si="6"/>
        <v>0</v>
      </c>
      <c r="AE51">
        <f>IF(OR(ISNUMBER(SEARCH(AE$10,$U51)),ISNUMBER(SEARCH(AE$10,$V51))),1,0)</f>
        <v>0</v>
      </c>
      <c r="AF51">
        <f>IF(OR(ISNUMBER(SEARCH(AF$10,$U51)),ISNUMBER(SEARCH(AF$10,$V51))),1,0)</f>
        <v>0</v>
      </c>
      <c r="AG51">
        <f>IF(OR(ISNUMBER(SEARCH(AG$10,$U51)),ISNUMBER(SEARCH(AG$10,$V51))),1,0)</f>
        <v>0</v>
      </c>
      <c r="AH51">
        <f t="shared" si="7"/>
        <v>0</v>
      </c>
      <c r="AI51">
        <f t="shared" si="7"/>
        <v>0</v>
      </c>
      <c r="AJ51">
        <f t="shared" si="7"/>
        <v>1</v>
      </c>
      <c r="AK51">
        <f t="shared" si="7"/>
        <v>0</v>
      </c>
    </row>
    <row r="52" spans="1:37">
      <c r="A52" t="s">
        <v>1589</v>
      </c>
      <c r="B52" s="23">
        <v>1</v>
      </c>
      <c r="C52" s="38">
        <v>4520000</v>
      </c>
      <c r="D52" s="38">
        <v>3660168</v>
      </c>
      <c r="E52" s="38">
        <v>15400000</v>
      </c>
      <c r="F52" s="38">
        <v>3400453986</v>
      </c>
      <c r="J52" s="31">
        <f>0+(C52-J$8)/(J$9-J$8)</f>
        <v>6.5816097990454278E-2</v>
      </c>
      <c r="K52" s="31">
        <f t="shared" si="9"/>
        <v>2.7723454147440839E-2</v>
      </c>
      <c r="L52" s="31">
        <f t="shared" si="9"/>
        <v>0.1172158587545374</v>
      </c>
      <c r="M52" s="31">
        <f t="shared" si="9"/>
        <v>0.20212818585328815</v>
      </c>
      <c r="O52" s="31" t="str">
        <f t="shared" si="5"/>
        <v>DJ Khaled</v>
      </c>
      <c r="P52" s="42">
        <f>AVERAGE(J52:M52)</f>
        <v>0.10322089918643015</v>
      </c>
      <c r="R52" s="46" t="s">
        <v>409</v>
      </c>
      <c r="S52" s="47">
        <v>0.12238045184682486</v>
      </c>
      <c r="T52" s="48">
        <v>39</v>
      </c>
      <c r="U52" s="48" t="str">
        <f>VLOOKUP($R52,AllLabels!$A$1:$H$726,7,0)</f>
        <v>R&amp;B</v>
      </c>
      <c r="V52" s="49" t="str">
        <f>VLOOKUP($R52,AllLabels!$A$1:$H$726,8,0)</f>
        <v>Soul</v>
      </c>
      <c r="W52">
        <f>IF(OR(ISNUMBER(SEARCH(W$10,$U52)),ISNUMBER(SEARCH(W$10,$V52))),1,0)</f>
        <v>0</v>
      </c>
      <c r="X52">
        <f>IF(OR(ISNUMBER(SEARCH(X$10,$U52)),ISNUMBER(SEARCH(X$10,$V52))),1,0)</f>
        <v>0</v>
      </c>
      <c r="Y52">
        <f>IF(OR(ISNUMBER(SEARCH(Y$10,$U52)),ISNUMBER(SEARCH(Y$10,$V52))),1,0)</f>
        <v>0</v>
      </c>
      <c r="Z52">
        <f>IF(OR(ISNUMBER(SEARCH(Z$10,$U52)),ISNUMBER(SEARCH(Z$10,$V52))),1,0)</f>
        <v>1</v>
      </c>
      <c r="AA52">
        <f>IF(OR(ISNUMBER(SEARCH(AA$10,$U52)),ISNUMBER(SEARCH(AA$10,$V52))),1,0)</f>
        <v>0</v>
      </c>
      <c r="AB52">
        <f>IF(OR(ISNUMBER(SEARCH(AB$10,$U52)),ISNUMBER(SEARCH(AB$10,$V52))),1,0)</f>
        <v>0</v>
      </c>
      <c r="AC52">
        <f>IF(OR(ISNUMBER(SEARCH(AC$10,$U52)),ISNUMBER(SEARCH(AC$10,$V52))),1,0)</f>
        <v>0</v>
      </c>
      <c r="AD52">
        <f t="shared" si="6"/>
        <v>0</v>
      </c>
      <c r="AE52">
        <f>IF(OR(ISNUMBER(SEARCH(AE$10,$U52)),ISNUMBER(SEARCH(AE$10,$V52))),1,0)</f>
        <v>0</v>
      </c>
      <c r="AF52">
        <f>IF(OR(ISNUMBER(SEARCH(AF$10,$U52)),ISNUMBER(SEARCH(AF$10,$V52))),1,0)</f>
        <v>0</v>
      </c>
      <c r="AG52">
        <f>IF(OR(ISNUMBER(SEARCH(AG$10,$U52)),ISNUMBER(SEARCH(AG$10,$V52))),1,0)</f>
        <v>0</v>
      </c>
      <c r="AH52">
        <f t="shared" si="7"/>
        <v>0</v>
      </c>
      <c r="AI52">
        <f t="shared" si="7"/>
        <v>0</v>
      </c>
      <c r="AJ52">
        <f t="shared" si="7"/>
        <v>0</v>
      </c>
      <c r="AK52">
        <f t="shared" si="7"/>
        <v>0</v>
      </c>
    </row>
    <row r="53" spans="1:37">
      <c r="A53" t="s">
        <v>1293</v>
      </c>
      <c r="B53" s="23">
        <v>2</v>
      </c>
      <c r="C53" s="38">
        <v>14200000</v>
      </c>
      <c r="D53" s="38">
        <v>46440984.5</v>
      </c>
      <c r="E53" s="38">
        <v>14300000</v>
      </c>
      <c r="F53" s="38">
        <v>12597309022</v>
      </c>
      <c r="J53" s="31">
        <f>0+(C53-J$8)/(J$9-J$8)</f>
        <v>0.21533495003166464</v>
      </c>
      <c r="K53" s="31">
        <f t="shared" si="9"/>
        <v>0.47665796546468758</v>
      </c>
      <c r="L53" s="31">
        <f t="shared" si="9"/>
        <v>0.10859185737469718</v>
      </c>
      <c r="M53" s="31">
        <f t="shared" si="9"/>
        <v>0.77538272187117419</v>
      </c>
      <c r="O53" s="31" t="str">
        <f t="shared" si="5"/>
        <v>Enrique Iglesias</v>
      </c>
      <c r="P53" s="42">
        <f>AVERAGE(J53:M53)</f>
        <v>0.39399187368555588</v>
      </c>
      <c r="R53" s="46" t="s">
        <v>1639</v>
      </c>
      <c r="S53" s="47">
        <v>0.11777691130385248</v>
      </c>
      <c r="T53" s="48">
        <v>40</v>
      </c>
      <c r="U53" s="48" t="str">
        <f>VLOOKUP($R53,AllLabels!$A$1:$H$726,7,0)</f>
        <v>Hip-Hop</v>
      </c>
      <c r="V53" s="49" t="str">
        <f>VLOOKUP($R53,AllLabels!$A$1:$H$726,8,0)</f>
        <v>Trap</v>
      </c>
      <c r="W53">
        <f>IF(OR(ISNUMBER(SEARCH(W$10,$U53)),ISNUMBER(SEARCH(W$10,$V53))),1,0)</f>
        <v>1</v>
      </c>
      <c r="X53">
        <f>IF(OR(ISNUMBER(SEARCH(X$10,$U53)),ISNUMBER(SEARCH(X$10,$V53))),1,0)</f>
        <v>0</v>
      </c>
      <c r="Y53">
        <f>IF(OR(ISNUMBER(SEARCH(Y$10,$U53)),ISNUMBER(SEARCH(Y$10,$V53))),1,0)</f>
        <v>0</v>
      </c>
      <c r="Z53">
        <f>IF(OR(ISNUMBER(SEARCH(Z$10,$U53)),ISNUMBER(SEARCH(Z$10,$V53))),1,0)</f>
        <v>0</v>
      </c>
      <c r="AA53">
        <f>IF(OR(ISNUMBER(SEARCH(AA$10,$U53)),ISNUMBER(SEARCH(AA$10,$V53))),1,0)</f>
        <v>0</v>
      </c>
      <c r="AB53">
        <f>IF(OR(ISNUMBER(SEARCH(AB$10,$U53)),ISNUMBER(SEARCH(AB$10,$V53))),1,0)</f>
        <v>0</v>
      </c>
      <c r="AC53">
        <f>IF(OR(ISNUMBER(SEARCH(AC$10,$U53)),ISNUMBER(SEARCH(AC$10,$V53))),1,0)</f>
        <v>0</v>
      </c>
      <c r="AD53">
        <f t="shared" si="6"/>
        <v>0</v>
      </c>
      <c r="AE53">
        <f>IF(OR(ISNUMBER(SEARCH(AE$10,$U53)),ISNUMBER(SEARCH(AE$10,$V53))),1,0)</f>
        <v>0</v>
      </c>
      <c r="AF53">
        <f>IF(OR(ISNUMBER(SEARCH(AF$10,$U53)),ISNUMBER(SEARCH(AF$10,$V53))),1,0)</f>
        <v>0</v>
      </c>
      <c r="AG53">
        <f>IF(OR(ISNUMBER(SEARCH(AG$10,$U53)),ISNUMBER(SEARCH(AG$10,$V53))),1,0)</f>
        <v>0</v>
      </c>
      <c r="AH53">
        <f t="shared" si="7"/>
        <v>0</v>
      </c>
      <c r="AI53">
        <f t="shared" si="7"/>
        <v>0</v>
      </c>
      <c r="AJ53">
        <f t="shared" si="7"/>
        <v>0</v>
      </c>
      <c r="AK53">
        <f t="shared" si="7"/>
        <v>0</v>
      </c>
    </row>
    <row r="54" spans="1:37">
      <c r="A54" t="s">
        <v>2400</v>
      </c>
      <c r="B54" s="23">
        <v>1</v>
      </c>
      <c r="C54" s="38">
        <v>4030000</v>
      </c>
      <c r="D54" s="38">
        <v>15354347</v>
      </c>
      <c r="E54" s="38">
        <v>13000000</v>
      </c>
      <c r="F54" s="38">
        <v>4100216456</v>
      </c>
      <c r="J54" s="31">
        <f>0+(C54-J$8)/(J$9-J$8)</f>
        <v>5.8247478413988044E-2</v>
      </c>
      <c r="K54" s="31">
        <f t="shared" si="9"/>
        <v>0.15044015205388236</v>
      </c>
      <c r="L54" s="31">
        <f t="shared" si="9"/>
        <v>9.8399855743976916E-2</v>
      </c>
      <c r="M54" s="31">
        <f t="shared" si="9"/>
        <v>0.24574548856082862</v>
      </c>
      <c r="O54" s="31" t="str">
        <f t="shared" si="5"/>
        <v>Farruko</v>
      </c>
      <c r="P54" s="42">
        <f>AVERAGE(J54:M54)</f>
        <v>0.13820824369316898</v>
      </c>
      <c r="R54" s="46" t="s">
        <v>1673</v>
      </c>
      <c r="S54" s="47">
        <v>0.11733136567145908</v>
      </c>
      <c r="T54" s="48">
        <v>41</v>
      </c>
      <c r="U54" s="48" t="str">
        <f>VLOOKUP($R54,AllLabels!$A$1:$H$726,7,0)</f>
        <v>Pop</v>
      </c>
      <c r="V54" s="49" t="str">
        <f>VLOOKUP($R54,AllLabels!$A$1:$H$726,8,0)</f>
        <v>R&amp;B</v>
      </c>
      <c r="W54">
        <f>IF(OR(ISNUMBER(SEARCH(W$10,$U54)),ISNUMBER(SEARCH(W$10,$V54))),1,0)</f>
        <v>0</v>
      </c>
      <c r="X54">
        <f>IF(OR(ISNUMBER(SEARCH(X$10,$U54)),ISNUMBER(SEARCH(X$10,$V54))),1,0)</f>
        <v>1</v>
      </c>
      <c r="Y54">
        <f>IF(OR(ISNUMBER(SEARCH(Y$10,$U54)),ISNUMBER(SEARCH(Y$10,$V54))),1,0)</f>
        <v>0</v>
      </c>
      <c r="Z54">
        <f>IF(OR(ISNUMBER(SEARCH(Z$10,$U54)),ISNUMBER(SEARCH(Z$10,$V54))),1,0)</f>
        <v>1</v>
      </c>
      <c r="AA54">
        <f>IF(OR(ISNUMBER(SEARCH(AA$10,$U54)),ISNUMBER(SEARCH(AA$10,$V54))),1,0)</f>
        <v>0</v>
      </c>
      <c r="AB54">
        <f>IF(OR(ISNUMBER(SEARCH(AB$10,$U54)),ISNUMBER(SEARCH(AB$10,$V54))),1,0)</f>
        <v>0</v>
      </c>
      <c r="AC54">
        <f>IF(OR(ISNUMBER(SEARCH(AC$10,$U54)),ISNUMBER(SEARCH(AC$10,$V54))),1,0)</f>
        <v>0</v>
      </c>
      <c r="AD54">
        <f t="shared" si="6"/>
        <v>0</v>
      </c>
      <c r="AE54">
        <f>IF(OR(ISNUMBER(SEARCH(AE$10,$U54)),ISNUMBER(SEARCH(AE$10,$V54))),1,0)</f>
        <v>0</v>
      </c>
      <c r="AF54">
        <f>IF(OR(ISNUMBER(SEARCH(AF$10,$U54)),ISNUMBER(SEARCH(AF$10,$V54))),1,0)</f>
        <v>0</v>
      </c>
      <c r="AG54">
        <f>IF(OR(ISNUMBER(SEARCH(AG$10,$U54)),ISNUMBER(SEARCH(AG$10,$V54))),1,0)</f>
        <v>0</v>
      </c>
      <c r="AH54">
        <f t="shared" si="7"/>
        <v>0</v>
      </c>
      <c r="AI54">
        <f t="shared" si="7"/>
        <v>0</v>
      </c>
      <c r="AJ54">
        <f t="shared" si="7"/>
        <v>0</v>
      </c>
      <c r="AK54">
        <f t="shared" si="7"/>
        <v>0</v>
      </c>
    </row>
    <row r="55" spans="1:37">
      <c r="A55" t="s">
        <v>94</v>
      </c>
      <c r="B55" s="23">
        <v>1</v>
      </c>
      <c r="C55" s="38">
        <v>5040000</v>
      </c>
      <c r="D55" s="38">
        <v>7436404</v>
      </c>
      <c r="E55" s="38">
        <v>10200000</v>
      </c>
      <c r="F55" s="38">
        <v>5984892798</v>
      </c>
      <c r="J55" s="31">
        <f>0+(C55-J$8)/(J$9-J$8)</f>
        <v>7.3848102438949043E-2</v>
      </c>
      <c r="K55" s="31">
        <f t="shared" si="9"/>
        <v>6.7350623565270773E-2</v>
      </c>
      <c r="L55" s="31">
        <f t="shared" si="9"/>
        <v>7.6447852231656357E-2</v>
      </c>
      <c r="M55" s="31">
        <f t="shared" si="9"/>
        <v>0.36322034901562555</v>
      </c>
      <c r="O55" s="31" t="str">
        <f t="shared" si="5"/>
        <v>Fifth Harmony</v>
      </c>
      <c r="P55" s="42">
        <f>AVERAGE(J55:M55)</f>
        <v>0.14521673181287542</v>
      </c>
      <c r="R55" s="46" t="s">
        <v>1194</v>
      </c>
      <c r="S55" s="47">
        <v>0.11601302919174518</v>
      </c>
      <c r="T55" s="48">
        <v>42</v>
      </c>
      <c r="U55" s="48" t="str">
        <f>VLOOKUP($R55,AllLabels!$A$1:$H$726,7,0)</f>
        <v>Music</v>
      </c>
      <c r="V55" s="49" t="str">
        <f>VLOOKUP($R55,AllLabels!$A$1:$H$726,8,0)</f>
        <v>Vlog</v>
      </c>
      <c r="W55">
        <f>IF(OR(ISNUMBER(SEARCH(W$10,$U55)),ISNUMBER(SEARCH(W$10,$V55))),1,0)</f>
        <v>0</v>
      </c>
      <c r="X55">
        <f>IF(OR(ISNUMBER(SEARCH(X$10,$U55)),ISNUMBER(SEARCH(X$10,$V55))),1,0)</f>
        <v>0</v>
      </c>
      <c r="Y55">
        <f>IF(OR(ISNUMBER(SEARCH(Y$10,$U55)),ISNUMBER(SEARCH(Y$10,$V55))),1,0)</f>
        <v>0</v>
      </c>
      <c r="Z55">
        <f>IF(OR(ISNUMBER(SEARCH(Z$10,$U55)),ISNUMBER(SEARCH(Z$10,$V55))),1,0)</f>
        <v>0</v>
      </c>
      <c r="AA55">
        <f>IF(OR(ISNUMBER(SEARCH(AA$10,$U55)),ISNUMBER(SEARCH(AA$10,$V55))),1,0)</f>
        <v>0</v>
      </c>
      <c r="AB55">
        <f>IF(OR(ISNUMBER(SEARCH(AB$10,$U55)),ISNUMBER(SEARCH(AB$10,$V55))),1,0)</f>
        <v>0</v>
      </c>
      <c r="AC55">
        <f>IF(OR(ISNUMBER(SEARCH(AC$10,$U55)),ISNUMBER(SEARCH(AC$10,$V55))),1,0)</f>
        <v>0</v>
      </c>
      <c r="AD55">
        <f t="shared" si="6"/>
        <v>0</v>
      </c>
      <c r="AE55">
        <f>IF(OR(ISNUMBER(SEARCH(AE$10,$U55)),ISNUMBER(SEARCH(AE$10,$V55))),1,0)</f>
        <v>0</v>
      </c>
      <c r="AF55">
        <f>IF(OR(ISNUMBER(SEARCH(AF$10,$U55)),ISNUMBER(SEARCH(AF$10,$V55))),1,0)</f>
        <v>0</v>
      </c>
      <c r="AG55">
        <f>IF(OR(ISNUMBER(SEARCH(AG$10,$U55)),ISNUMBER(SEARCH(AG$10,$V55))),1,0)</f>
        <v>0</v>
      </c>
      <c r="AH55">
        <f t="shared" si="7"/>
        <v>0</v>
      </c>
      <c r="AI55">
        <f t="shared" si="7"/>
        <v>0</v>
      </c>
      <c r="AJ55">
        <f t="shared" si="7"/>
        <v>0</v>
      </c>
      <c r="AK55">
        <f t="shared" si="7"/>
        <v>0</v>
      </c>
    </row>
    <row r="56" spans="1:37">
      <c r="A56" t="s">
        <v>2404</v>
      </c>
      <c r="B56" s="23">
        <v>1</v>
      </c>
      <c r="C56" s="38">
        <v>4140000</v>
      </c>
      <c r="D56" s="38">
        <v>1848477</v>
      </c>
      <c r="E56" s="38">
        <v>975000</v>
      </c>
      <c r="F56" s="38">
        <v>892972227</v>
      </c>
      <c r="J56" s="31">
        <f>0+(C56-J$8)/(J$9-J$8)</f>
        <v>5.9946556278092707E-2</v>
      </c>
      <c r="K56" s="31">
        <f t="shared" si="9"/>
        <v>8.7118811976152066E-3</v>
      </c>
      <c r="L56" s="31">
        <f t="shared" si="9"/>
        <v>4.1238406598145053E-3</v>
      </c>
      <c r="M56" s="31">
        <f t="shared" si="9"/>
        <v>4.58328776525797E-2</v>
      </c>
      <c r="O56" s="31" t="str">
        <f t="shared" si="5"/>
        <v>Fonseca</v>
      </c>
      <c r="P56" s="42">
        <f>AVERAGE(J56:M56)</f>
        <v>2.9653788947025528E-2</v>
      </c>
      <c r="R56" s="46" t="s">
        <v>133</v>
      </c>
      <c r="S56" s="47">
        <v>0.11050310610340269</v>
      </c>
      <c r="T56" s="48">
        <v>43</v>
      </c>
      <c r="U56" s="48" t="str">
        <f>VLOOKUP($R56,AllLabels!$A$1:$H$726,7,0)</f>
        <v>Pop</v>
      </c>
      <c r="V56" s="49" t="str">
        <f>VLOOKUP($R56,AllLabels!$A$1:$H$726,8,0)</f>
        <v>Rock</v>
      </c>
      <c r="W56">
        <f>IF(OR(ISNUMBER(SEARCH(W$10,$U56)),ISNUMBER(SEARCH(W$10,$V56))),1,0)</f>
        <v>0</v>
      </c>
      <c r="X56">
        <f>IF(OR(ISNUMBER(SEARCH(X$10,$U56)),ISNUMBER(SEARCH(X$10,$V56))),1,0)</f>
        <v>1</v>
      </c>
      <c r="Y56">
        <f>IF(OR(ISNUMBER(SEARCH(Y$10,$U56)),ISNUMBER(SEARCH(Y$10,$V56))),1,0)</f>
        <v>0</v>
      </c>
      <c r="Z56">
        <f>IF(OR(ISNUMBER(SEARCH(Z$10,$U56)),ISNUMBER(SEARCH(Z$10,$V56))),1,0)</f>
        <v>0</v>
      </c>
      <c r="AA56">
        <f>IF(OR(ISNUMBER(SEARCH(AA$10,$U56)),ISNUMBER(SEARCH(AA$10,$V56))),1,0)</f>
        <v>1</v>
      </c>
      <c r="AB56">
        <f>IF(OR(ISNUMBER(SEARCH(AB$10,$U56)),ISNUMBER(SEARCH(AB$10,$V56))),1,0)</f>
        <v>0</v>
      </c>
      <c r="AC56">
        <f>IF(OR(ISNUMBER(SEARCH(AC$10,$U56)),ISNUMBER(SEARCH(AC$10,$V56))),1,0)</f>
        <v>0</v>
      </c>
      <c r="AD56">
        <f t="shared" si="6"/>
        <v>0</v>
      </c>
      <c r="AE56">
        <f>IF(OR(ISNUMBER(SEARCH(AE$10,$U56)),ISNUMBER(SEARCH(AE$10,$V56))),1,0)</f>
        <v>0</v>
      </c>
      <c r="AF56">
        <f>IF(OR(ISNUMBER(SEARCH(AF$10,$U56)),ISNUMBER(SEARCH(AF$10,$V56))),1,0)</f>
        <v>0</v>
      </c>
      <c r="AG56">
        <f>IF(OR(ISNUMBER(SEARCH(AG$10,$U56)),ISNUMBER(SEARCH(AG$10,$V56))),1,0)</f>
        <v>0</v>
      </c>
      <c r="AH56">
        <f t="shared" si="7"/>
        <v>0</v>
      </c>
      <c r="AI56">
        <f t="shared" si="7"/>
        <v>0</v>
      </c>
      <c r="AJ56">
        <f t="shared" si="7"/>
        <v>0</v>
      </c>
      <c r="AK56">
        <f t="shared" si="7"/>
        <v>0</v>
      </c>
    </row>
    <row r="57" spans="1:37">
      <c r="A57" t="s">
        <v>96</v>
      </c>
      <c r="B57" s="23">
        <v>2</v>
      </c>
      <c r="C57" s="38">
        <v>3060000</v>
      </c>
      <c r="D57" s="38">
        <v>10993075.5</v>
      </c>
      <c r="E57" s="38">
        <v>3400000</v>
      </c>
      <c r="F57" s="38">
        <v>1618047911</v>
      </c>
      <c r="J57" s="31">
        <f>0+(C57-J$8)/(J$9-J$8)</f>
        <v>4.3264700885065108E-2</v>
      </c>
      <c r="K57" s="31">
        <f t="shared" si="9"/>
        <v>0.10467372098133994</v>
      </c>
      <c r="L57" s="31">
        <f t="shared" si="9"/>
        <v>2.3135843701734993E-2</v>
      </c>
      <c r="M57" s="31">
        <f t="shared" si="9"/>
        <v>9.1027993067821888E-2</v>
      </c>
      <c r="O57" s="31" t="str">
        <f t="shared" si="5"/>
        <v>Foo Fighters</v>
      </c>
      <c r="P57" s="42">
        <f>AVERAGE(J57:M57)</f>
        <v>6.5525564658990482E-2</v>
      </c>
      <c r="R57" s="46" t="s">
        <v>130</v>
      </c>
      <c r="S57" s="47">
        <v>0.10855585622341454</v>
      </c>
      <c r="T57" s="48">
        <v>44</v>
      </c>
      <c r="U57" s="48" t="str">
        <f>VLOOKUP($R57,AllLabels!$A$1:$H$726,7,0)</f>
        <v>Pop</v>
      </c>
      <c r="V57" s="49" t="str">
        <f>VLOOKUP($R57,AllLabels!$A$1:$H$726,8,0)</f>
        <v>pop rock</v>
      </c>
      <c r="W57">
        <f>IF(OR(ISNUMBER(SEARCH(W$10,$U57)),ISNUMBER(SEARCH(W$10,$V57))),1,0)</f>
        <v>0</v>
      </c>
      <c r="X57">
        <f>IF(OR(ISNUMBER(SEARCH(X$10,$U57)),ISNUMBER(SEARCH(X$10,$V57))),1,0)</f>
        <v>1</v>
      </c>
      <c r="Y57">
        <f>IF(OR(ISNUMBER(SEARCH(Y$10,$U57)),ISNUMBER(SEARCH(Y$10,$V57))),1,0)</f>
        <v>0</v>
      </c>
      <c r="Z57">
        <f>IF(OR(ISNUMBER(SEARCH(Z$10,$U57)),ISNUMBER(SEARCH(Z$10,$V57))),1,0)</f>
        <v>0</v>
      </c>
      <c r="AA57">
        <f>IF(OR(ISNUMBER(SEARCH(AA$10,$U57)),ISNUMBER(SEARCH(AA$10,$V57))),1,0)</f>
        <v>1</v>
      </c>
      <c r="AB57">
        <f>IF(OR(ISNUMBER(SEARCH(AB$10,$U57)),ISNUMBER(SEARCH(AB$10,$V57))),1,0)</f>
        <v>0</v>
      </c>
      <c r="AC57">
        <f>IF(OR(ISNUMBER(SEARCH(AC$10,$U57)),ISNUMBER(SEARCH(AC$10,$V57))),1,0)</f>
        <v>0</v>
      </c>
      <c r="AD57">
        <f t="shared" si="6"/>
        <v>0</v>
      </c>
      <c r="AE57">
        <f>IF(OR(ISNUMBER(SEARCH(AE$10,$U57)),ISNUMBER(SEARCH(AE$10,$V57))),1,0)</f>
        <v>0</v>
      </c>
      <c r="AF57">
        <f>IF(OR(ISNUMBER(SEARCH(AF$10,$U57)),ISNUMBER(SEARCH(AF$10,$V57))),1,0)</f>
        <v>0</v>
      </c>
      <c r="AG57">
        <f>IF(OR(ISNUMBER(SEARCH(AG$10,$U57)),ISNUMBER(SEARCH(AG$10,$V57))),1,0)</f>
        <v>0</v>
      </c>
      <c r="AH57">
        <f t="shared" si="7"/>
        <v>0</v>
      </c>
      <c r="AI57">
        <f t="shared" si="7"/>
        <v>0</v>
      </c>
      <c r="AJ57">
        <f t="shared" si="7"/>
        <v>0</v>
      </c>
      <c r="AK57">
        <f t="shared" si="7"/>
        <v>0</v>
      </c>
    </row>
    <row r="58" spans="1:37">
      <c r="A58" t="s">
        <v>354</v>
      </c>
      <c r="B58" s="23">
        <v>1</v>
      </c>
      <c r="C58" s="38">
        <v>991000</v>
      </c>
      <c r="D58" s="38">
        <v>4147165</v>
      </c>
      <c r="E58" s="38">
        <v>472000</v>
      </c>
      <c r="F58" s="38">
        <v>1012004710</v>
      </c>
      <c r="J58" s="31">
        <f>0+(C58-J$8)/(J$9-J$8)</f>
        <v>1.1306590877496485E-2</v>
      </c>
      <c r="K58" s="31">
        <f t="shared" si="9"/>
        <v>3.2833916688705451E-2</v>
      </c>
      <c r="L58" s="31">
        <f t="shared" si="9"/>
        <v>1.8032002885120461E-4</v>
      </c>
      <c r="M58" s="31">
        <f t="shared" si="9"/>
        <v>5.3252360785250648E-2</v>
      </c>
      <c r="O58" s="31" t="str">
        <f t="shared" si="5"/>
        <v>Foster The People</v>
      </c>
      <c r="P58" s="42">
        <f>AVERAGE(J58:M58)</f>
        <v>2.4393297095075948E-2</v>
      </c>
      <c r="R58" s="46" t="s">
        <v>2344</v>
      </c>
      <c r="S58" s="47">
        <v>0.10506012648395285</v>
      </c>
      <c r="T58" s="48">
        <v>45</v>
      </c>
      <c r="U58" s="48" t="str">
        <f>VLOOKUP($R58,AllLabels!$A$1:$H$726,7,0)</f>
        <v>Latin Pop</v>
      </c>
      <c r="V58" s="49">
        <f>VLOOKUP($R58,AllLabels!$A$1:$H$726,8,0)</f>
        <v>0</v>
      </c>
      <c r="W58">
        <f>IF(OR(ISNUMBER(SEARCH(W$10,$U58)),ISNUMBER(SEARCH(W$10,$V58))),1,0)</f>
        <v>0</v>
      </c>
      <c r="X58">
        <f>IF(OR(ISNUMBER(SEARCH(X$10,$U58)),ISNUMBER(SEARCH(X$10,$V58))),1,0)</f>
        <v>1</v>
      </c>
      <c r="Y58">
        <f>IF(OR(ISNUMBER(SEARCH(Y$10,$U58)),ISNUMBER(SEARCH(Y$10,$V58))),1,0)</f>
        <v>0</v>
      </c>
      <c r="Z58">
        <f>IF(OR(ISNUMBER(SEARCH(Z$10,$U58)),ISNUMBER(SEARCH(Z$10,$V58))),1,0)</f>
        <v>0</v>
      </c>
      <c r="AA58">
        <f>IF(OR(ISNUMBER(SEARCH(AA$10,$U58)),ISNUMBER(SEARCH(AA$10,$V58))),1,0)</f>
        <v>0</v>
      </c>
      <c r="AB58">
        <f>IF(OR(ISNUMBER(SEARCH(AB$10,$U58)),ISNUMBER(SEARCH(AB$10,$V58))),1,0)</f>
        <v>1</v>
      </c>
      <c r="AC58">
        <f>IF(OR(ISNUMBER(SEARCH(AC$10,$U58)),ISNUMBER(SEARCH(AC$10,$V58))),1,0)</f>
        <v>0</v>
      </c>
      <c r="AD58">
        <f t="shared" si="6"/>
        <v>0</v>
      </c>
      <c r="AE58">
        <f>IF(OR(ISNUMBER(SEARCH(AE$10,$U58)),ISNUMBER(SEARCH(AE$10,$V58))),1,0)</f>
        <v>0</v>
      </c>
      <c r="AF58">
        <f>IF(OR(ISNUMBER(SEARCH(AF$10,$U58)),ISNUMBER(SEARCH(AF$10,$V58))),1,0)</f>
        <v>0</v>
      </c>
      <c r="AG58">
        <f>IF(OR(ISNUMBER(SEARCH(AG$10,$U58)),ISNUMBER(SEARCH(AG$10,$V58))),1,0)</f>
        <v>0</v>
      </c>
      <c r="AH58">
        <f t="shared" si="7"/>
        <v>0</v>
      </c>
      <c r="AI58">
        <f t="shared" si="7"/>
        <v>0</v>
      </c>
      <c r="AJ58">
        <f t="shared" si="7"/>
        <v>0</v>
      </c>
      <c r="AK58">
        <f t="shared" si="7"/>
        <v>0</v>
      </c>
    </row>
    <row r="59" spans="1:37">
      <c r="A59" t="s">
        <v>2408</v>
      </c>
      <c r="B59" s="23">
        <v>1</v>
      </c>
      <c r="C59" s="38">
        <v>4500000</v>
      </c>
      <c r="D59" s="38">
        <v>6479791</v>
      </c>
      <c r="E59" s="38">
        <v>1700000</v>
      </c>
      <c r="F59" s="38">
        <v>1596920348</v>
      </c>
      <c r="J59" s="31">
        <f>0+(C59-J$8)/(J$9-J$8)</f>
        <v>6.550717474243524E-2</v>
      </c>
      <c r="K59" s="31">
        <f t="shared" si="9"/>
        <v>5.7312091699598569E-2</v>
      </c>
      <c r="L59" s="31">
        <f t="shared" si="9"/>
        <v>9.8078415692546515E-3</v>
      </c>
      <c r="M59" s="31">
        <f t="shared" si="9"/>
        <v>8.9711078614202175E-2</v>
      </c>
      <c r="O59" s="31" t="str">
        <f t="shared" si="5"/>
        <v>Franco De Vita</v>
      </c>
      <c r="P59" s="42">
        <f>AVERAGE(J59:M59)</f>
        <v>5.5584546656372663E-2</v>
      </c>
      <c r="R59" s="46" t="s">
        <v>1589</v>
      </c>
      <c r="S59" s="47">
        <v>0.10322089918643015</v>
      </c>
      <c r="T59" s="48">
        <v>46</v>
      </c>
      <c r="U59" s="48" t="str">
        <f>VLOOKUP($R59,AllLabels!$A$1:$H$726,7,0)</f>
        <v>Hip-Hop</v>
      </c>
      <c r="V59" s="49">
        <f>VLOOKUP($R59,AllLabels!$A$1:$H$726,8,0)</f>
        <v>0</v>
      </c>
      <c r="W59">
        <f>IF(OR(ISNUMBER(SEARCH(W$10,$U59)),ISNUMBER(SEARCH(W$10,$V59))),1,0)</f>
        <v>1</v>
      </c>
      <c r="X59">
        <f>IF(OR(ISNUMBER(SEARCH(X$10,$U59)),ISNUMBER(SEARCH(X$10,$V59))),1,0)</f>
        <v>0</v>
      </c>
      <c r="Y59">
        <f>IF(OR(ISNUMBER(SEARCH(Y$10,$U59)),ISNUMBER(SEARCH(Y$10,$V59))),1,0)</f>
        <v>0</v>
      </c>
      <c r="Z59">
        <f>IF(OR(ISNUMBER(SEARCH(Z$10,$U59)),ISNUMBER(SEARCH(Z$10,$V59))),1,0)</f>
        <v>0</v>
      </c>
      <c r="AA59">
        <f>IF(OR(ISNUMBER(SEARCH(AA$10,$U59)),ISNUMBER(SEARCH(AA$10,$V59))),1,0)</f>
        <v>0</v>
      </c>
      <c r="AB59">
        <f>IF(OR(ISNUMBER(SEARCH(AB$10,$U59)),ISNUMBER(SEARCH(AB$10,$V59))),1,0)</f>
        <v>0</v>
      </c>
      <c r="AC59">
        <f>IF(OR(ISNUMBER(SEARCH(AC$10,$U59)),ISNUMBER(SEARCH(AC$10,$V59))),1,0)</f>
        <v>0</v>
      </c>
      <c r="AD59">
        <f t="shared" si="6"/>
        <v>0</v>
      </c>
      <c r="AE59">
        <f>IF(OR(ISNUMBER(SEARCH(AE$10,$U59)),ISNUMBER(SEARCH(AE$10,$V59))),1,0)</f>
        <v>0</v>
      </c>
      <c r="AF59">
        <f>IF(OR(ISNUMBER(SEARCH(AF$10,$U59)),ISNUMBER(SEARCH(AF$10,$V59))),1,0)</f>
        <v>0</v>
      </c>
      <c r="AG59">
        <f>IF(OR(ISNUMBER(SEARCH(AG$10,$U59)),ISNUMBER(SEARCH(AG$10,$V59))),1,0)</f>
        <v>0</v>
      </c>
      <c r="AH59">
        <f t="shared" si="7"/>
        <v>0</v>
      </c>
      <c r="AI59">
        <f t="shared" si="7"/>
        <v>0</v>
      </c>
      <c r="AJ59">
        <f t="shared" si="7"/>
        <v>0</v>
      </c>
      <c r="AK59">
        <f t="shared" si="7"/>
        <v>0</v>
      </c>
    </row>
    <row r="60" spans="1:37">
      <c r="A60" t="s">
        <v>1635</v>
      </c>
      <c r="B60" s="23">
        <v>1</v>
      </c>
      <c r="C60" s="38">
        <v>2940000</v>
      </c>
      <c r="D60" s="38">
        <v>4185980</v>
      </c>
      <c r="E60" s="38">
        <v>11800000</v>
      </c>
      <c r="F60" s="38">
        <v>1927703932</v>
      </c>
      <c r="J60" s="31">
        <f>0+(C60-J$8)/(J$9-J$8)</f>
        <v>4.1411161396950925E-2</v>
      </c>
      <c r="K60" s="31">
        <f t="shared" si="9"/>
        <v>3.3241234605528733E-2</v>
      </c>
      <c r="L60" s="31">
        <f t="shared" si="9"/>
        <v>8.8991854238696683E-2</v>
      </c>
      <c r="M60" s="31">
        <f t="shared" si="9"/>
        <v>0.11032934314332608</v>
      </c>
      <c r="O60" s="31" t="str">
        <f t="shared" si="5"/>
        <v>French Montana</v>
      </c>
      <c r="P60" s="42">
        <f>AVERAGE(J60:M60)</f>
        <v>6.8493398346125611E-2</v>
      </c>
      <c r="R60" s="46" t="s">
        <v>504</v>
      </c>
      <c r="S60" s="47">
        <v>0.10050518816569989</v>
      </c>
      <c r="T60" s="48">
        <v>47</v>
      </c>
      <c r="U60" s="48" t="str">
        <f>VLOOKUP($R60,AllLabels!$A$1:$H$726,7,0)</f>
        <v>Hip-Hop</v>
      </c>
      <c r="V60" s="49" t="str">
        <f>VLOOKUP($R60,AllLabels!$A$1:$H$726,8,0)</f>
        <v>R&amp;B</v>
      </c>
      <c r="W60">
        <f>IF(OR(ISNUMBER(SEARCH(W$10,$U60)),ISNUMBER(SEARCH(W$10,$V60))),1,0)</f>
        <v>1</v>
      </c>
      <c r="X60">
        <f>IF(OR(ISNUMBER(SEARCH(X$10,$U60)),ISNUMBER(SEARCH(X$10,$V60))),1,0)</f>
        <v>0</v>
      </c>
      <c r="Y60">
        <f>IF(OR(ISNUMBER(SEARCH(Y$10,$U60)),ISNUMBER(SEARCH(Y$10,$V60))),1,0)</f>
        <v>0</v>
      </c>
      <c r="Z60">
        <f>IF(OR(ISNUMBER(SEARCH(Z$10,$U60)),ISNUMBER(SEARCH(Z$10,$V60))),1,0)</f>
        <v>1</v>
      </c>
      <c r="AA60">
        <f>IF(OR(ISNUMBER(SEARCH(AA$10,$U60)),ISNUMBER(SEARCH(AA$10,$V60))),1,0)</f>
        <v>0</v>
      </c>
      <c r="AB60">
        <f>IF(OR(ISNUMBER(SEARCH(AB$10,$U60)),ISNUMBER(SEARCH(AB$10,$V60))),1,0)</f>
        <v>0</v>
      </c>
      <c r="AC60">
        <f>IF(OR(ISNUMBER(SEARCH(AC$10,$U60)),ISNUMBER(SEARCH(AC$10,$V60))),1,0)</f>
        <v>0</v>
      </c>
      <c r="AD60">
        <f t="shared" si="6"/>
        <v>0</v>
      </c>
      <c r="AE60">
        <f>IF(OR(ISNUMBER(SEARCH(AE$10,$U60)),ISNUMBER(SEARCH(AE$10,$V60))),1,0)</f>
        <v>0</v>
      </c>
      <c r="AF60">
        <f>IF(OR(ISNUMBER(SEARCH(AF$10,$U60)),ISNUMBER(SEARCH(AF$10,$V60))),1,0)</f>
        <v>0</v>
      </c>
      <c r="AG60">
        <f>IF(OR(ISNUMBER(SEARCH(AG$10,$U60)),ISNUMBER(SEARCH(AG$10,$V60))),1,0)</f>
        <v>0</v>
      </c>
      <c r="AH60">
        <f t="shared" si="7"/>
        <v>0</v>
      </c>
      <c r="AI60">
        <f t="shared" si="7"/>
        <v>0</v>
      </c>
      <c r="AJ60">
        <f t="shared" si="7"/>
        <v>0</v>
      </c>
      <c r="AK60">
        <f t="shared" si="7"/>
        <v>0</v>
      </c>
    </row>
    <row r="61" spans="1:37">
      <c r="A61" t="s">
        <v>1639</v>
      </c>
      <c r="B61" s="23">
        <v>1</v>
      </c>
      <c r="C61" s="38">
        <v>5520000</v>
      </c>
      <c r="D61" s="38">
        <v>7010365</v>
      </c>
      <c r="E61" s="38">
        <v>13500000</v>
      </c>
      <c r="F61" s="38">
        <v>3761707425</v>
      </c>
      <c r="J61" s="31">
        <f>0+(C61-J$8)/(J$9-J$8)</f>
        <v>8.1262260391405758E-2</v>
      </c>
      <c r="K61" s="31">
        <f t="shared" si="9"/>
        <v>6.287984376453723E-2</v>
      </c>
      <c r="L61" s="31">
        <f t="shared" si="9"/>
        <v>0.10231985637117702</v>
      </c>
      <c r="M61" s="31">
        <f t="shared" si="9"/>
        <v>0.22464568468828996</v>
      </c>
      <c r="O61" s="31" t="str">
        <f t="shared" si="5"/>
        <v>Future</v>
      </c>
      <c r="P61" s="42">
        <f>AVERAGE(J61:M61)</f>
        <v>0.11777691130385248</v>
      </c>
      <c r="R61" s="46" t="s">
        <v>1250</v>
      </c>
      <c r="S61" s="47">
        <v>9.0210875184639286E-2</v>
      </c>
      <c r="T61" s="48">
        <v>48</v>
      </c>
      <c r="U61" s="48" t="str">
        <f>VLOOKUP($R61,AllLabels!$A$1:$H$726,7,0)</f>
        <v>Latin Pop</v>
      </c>
      <c r="V61" s="49" t="str">
        <f>VLOOKUP($R61,AllLabels!$A$1:$H$726,8,0)</f>
        <v>Reggaeton</v>
      </c>
      <c r="W61">
        <f>IF(OR(ISNUMBER(SEARCH(W$10,$U61)),ISNUMBER(SEARCH(W$10,$V61))),1,0)</f>
        <v>0</v>
      </c>
      <c r="X61">
        <f>IF(OR(ISNUMBER(SEARCH(X$10,$U61)),ISNUMBER(SEARCH(X$10,$V61))),1,0)</f>
        <v>1</v>
      </c>
      <c r="Y61">
        <f>IF(OR(ISNUMBER(SEARCH(Y$10,$U61)),ISNUMBER(SEARCH(Y$10,$V61))),1,0)</f>
        <v>0</v>
      </c>
      <c r="Z61">
        <f>IF(OR(ISNUMBER(SEARCH(Z$10,$U61)),ISNUMBER(SEARCH(Z$10,$V61))),1,0)</f>
        <v>0</v>
      </c>
      <c r="AA61">
        <f>IF(OR(ISNUMBER(SEARCH(AA$10,$U61)),ISNUMBER(SEARCH(AA$10,$V61))),1,0)</f>
        <v>0</v>
      </c>
      <c r="AB61">
        <f>IF(OR(ISNUMBER(SEARCH(AB$10,$U61)),ISNUMBER(SEARCH(AB$10,$V61))),1,0)</f>
        <v>1</v>
      </c>
      <c r="AC61">
        <f>IF(OR(ISNUMBER(SEARCH(AC$10,$U61)),ISNUMBER(SEARCH(AC$10,$V61))),1,0)</f>
        <v>0</v>
      </c>
      <c r="AD61">
        <f t="shared" si="6"/>
        <v>0</v>
      </c>
      <c r="AE61">
        <f>IF(OR(ISNUMBER(SEARCH(AE$10,$U61)),ISNUMBER(SEARCH(AE$10,$V61))),1,0)</f>
        <v>0</v>
      </c>
      <c r="AF61">
        <f>IF(OR(ISNUMBER(SEARCH(AF$10,$U61)),ISNUMBER(SEARCH(AF$10,$V61))),1,0)</f>
        <v>0</v>
      </c>
      <c r="AG61">
        <f>IF(OR(ISNUMBER(SEARCH(AG$10,$U61)),ISNUMBER(SEARCH(AG$10,$V61))),1,0)</f>
        <v>0</v>
      </c>
      <c r="AH61">
        <f t="shared" si="7"/>
        <v>0</v>
      </c>
      <c r="AI61">
        <f t="shared" si="7"/>
        <v>0</v>
      </c>
      <c r="AJ61">
        <f t="shared" si="7"/>
        <v>1</v>
      </c>
      <c r="AK61">
        <f t="shared" si="7"/>
        <v>0</v>
      </c>
    </row>
    <row r="62" spans="1:37">
      <c r="A62" t="s">
        <v>1314</v>
      </c>
      <c r="B62" s="23">
        <v>1</v>
      </c>
      <c r="C62" s="38">
        <v>3670000</v>
      </c>
      <c r="D62" s="38">
        <v>2000000</v>
      </c>
      <c r="E62" s="38">
        <v>7900000</v>
      </c>
      <c r="F62" s="38">
        <v>3400000000</v>
      </c>
      <c r="J62" s="31">
        <f>0+(C62-J$8)/(J$9-J$8)</f>
        <v>5.2686859949645511E-2</v>
      </c>
      <c r="K62" s="31">
        <f t="shared" ref="K62:M77" si="10">0+(D62-K$8)/(K$9-K$8)</f>
        <v>1.0301937431308717E-2</v>
      </c>
      <c r="L62" s="31">
        <f t="shared" si="10"/>
        <v>5.8415849346535896E-2</v>
      </c>
      <c r="M62" s="31">
        <f t="shared" si="10"/>
        <v>0.20209988818710009</v>
      </c>
      <c r="O62" s="31" t="str">
        <f t="shared" si="5"/>
        <v>G-Eazy</v>
      </c>
      <c r="P62" s="42">
        <f>AVERAGE(J62:M62)</f>
        <v>8.0876133728647548E-2</v>
      </c>
      <c r="R62" s="46" t="s">
        <v>2339</v>
      </c>
      <c r="S62" s="47">
        <v>8.9966112225247558E-2</v>
      </c>
      <c r="T62" s="48">
        <v>49</v>
      </c>
      <c r="U62" s="48" t="str">
        <f>VLOOKUP($R62,AllLabels!$A$1:$H$726,7,0)</f>
        <v>Vallenato</v>
      </c>
      <c r="V62" s="49" t="str">
        <f>VLOOKUP($R62,AllLabels!$A$1:$H$726,8,0)</f>
        <v>Cumbia</v>
      </c>
      <c r="W62">
        <f>IF(OR(ISNUMBER(SEARCH(W$10,$U62)),ISNUMBER(SEARCH(W$10,$V62))),1,0)</f>
        <v>0</v>
      </c>
      <c r="X62">
        <f>IF(OR(ISNUMBER(SEARCH(X$10,$U62)),ISNUMBER(SEARCH(X$10,$V62))),1,0)</f>
        <v>0</v>
      </c>
      <c r="Y62">
        <f>IF(OR(ISNUMBER(SEARCH(Y$10,$U62)),ISNUMBER(SEARCH(Y$10,$V62))),1,0)</f>
        <v>0</v>
      </c>
      <c r="Z62">
        <f>IF(OR(ISNUMBER(SEARCH(Z$10,$U62)),ISNUMBER(SEARCH(Z$10,$V62))),1,0)</f>
        <v>0</v>
      </c>
      <c r="AA62">
        <f>IF(OR(ISNUMBER(SEARCH(AA$10,$U62)),ISNUMBER(SEARCH(AA$10,$V62))),1,0)</f>
        <v>0</v>
      </c>
      <c r="AB62">
        <f>IF(OR(ISNUMBER(SEARCH(AB$10,$U62)),ISNUMBER(SEARCH(AB$10,$V62))),1,0)</f>
        <v>0</v>
      </c>
      <c r="AC62">
        <f>IF(OR(ISNUMBER(SEARCH(AC$10,$U62)),ISNUMBER(SEARCH(AC$10,$V62))),1,0)</f>
        <v>0</v>
      </c>
      <c r="AD62">
        <f t="shared" si="6"/>
        <v>0</v>
      </c>
      <c r="AE62">
        <f>IF(OR(ISNUMBER(SEARCH(AE$10,$U62)),ISNUMBER(SEARCH(AE$10,$V62))),1,0)</f>
        <v>0</v>
      </c>
      <c r="AF62">
        <f>IF(OR(ISNUMBER(SEARCH(AF$10,$U62)),ISNUMBER(SEARCH(AF$10,$V62))),1,0)</f>
        <v>0</v>
      </c>
      <c r="AG62">
        <f>IF(OR(ISNUMBER(SEARCH(AG$10,$U62)),ISNUMBER(SEARCH(AG$10,$V62))),1,0)</f>
        <v>0</v>
      </c>
      <c r="AH62">
        <f t="shared" si="7"/>
        <v>0</v>
      </c>
      <c r="AI62">
        <f t="shared" si="7"/>
        <v>0</v>
      </c>
      <c r="AJ62">
        <f t="shared" si="7"/>
        <v>0</v>
      </c>
      <c r="AK62">
        <f t="shared" si="7"/>
        <v>0</v>
      </c>
    </row>
    <row r="63" spans="1:37">
      <c r="A63" t="s">
        <v>2412</v>
      </c>
      <c r="B63" s="23">
        <v>1</v>
      </c>
      <c r="C63" s="38">
        <v>634000</v>
      </c>
      <c r="D63" s="38">
        <v>1962848</v>
      </c>
      <c r="E63" s="38">
        <v>1700000</v>
      </c>
      <c r="F63" s="38">
        <v>1992874582</v>
      </c>
      <c r="J63" s="31">
        <f>0+(C63-J$8)/(J$9-J$8)</f>
        <v>5.7923109003568066E-3</v>
      </c>
      <c r="K63" s="31">
        <f t="shared" si="10"/>
        <v>9.9120707497212263E-3</v>
      </c>
      <c r="L63" s="31">
        <f t="shared" si="10"/>
        <v>9.8078415692546515E-3</v>
      </c>
      <c r="M63" s="31">
        <f t="shared" si="10"/>
        <v>0.1143915329442412</v>
      </c>
      <c r="O63" s="31" t="str">
        <f t="shared" si="5"/>
        <v>Gente De Zona</v>
      </c>
      <c r="P63" s="42">
        <f>AVERAGE(J63:M63)</f>
        <v>3.4975939040893474E-2</v>
      </c>
      <c r="R63" s="46" t="s">
        <v>191</v>
      </c>
      <c r="S63" s="47">
        <v>8.8562605549365486E-2</v>
      </c>
      <c r="T63" s="48">
        <v>50</v>
      </c>
      <c r="U63" s="48" t="str">
        <f>VLOOKUP($R63,AllLabels!$A$1:$H$726,7,0)</f>
        <v>Heavy Metal</v>
      </c>
      <c r="V63" s="49" t="str">
        <f>VLOOKUP($R63,AllLabels!$A$1:$H$726,8,0)</f>
        <v>Alternative Metal</v>
      </c>
      <c r="W63">
        <f>IF(OR(ISNUMBER(SEARCH(W$10,$U63)),ISNUMBER(SEARCH(W$10,$V63))),1,0)</f>
        <v>0</v>
      </c>
      <c r="X63">
        <f>IF(OR(ISNUMBER(SEARCH(X$10,$U63)),ISNUMBER(SEARCH(X$10,$V63))),1,0)</f>
        <v>0</v>
      </c>
      <c r="Y63">
        <f>IF(OR(ISNUMBER(SEARCH(Y$10,$U63)),ISNUMBER(SEARCH(Y$10,$V63))),1,0)</f>
        <v>0</v>
      </c>
      <c r="Z63">
        <f>IF(OR(ISNUMBER(SEARCH(Z$10,$U63)),ISNUMBER(SEARCH(Z$10,$V63))),1,0)</f>
        <v>0</v>
      </c>
      <c r="AA63">
        <f>IF(OR(ISNUMBER(SEARCH(AA$10,$U63)),ISNUMBER(SEARCH(AA$10,$V63))),1,0)</f>
        <v>0</v>
      </c>
      <c r="AB63">
        <f>IF(OR(ISNUMBER(SEARCH(AB$10,$U63)),ISNUMBER(SEARCH(AB$10,$V63))),1,0)</f>
        <v>0</v>
      </c>
      <c r="AC63">
        <f>IF(OR(ISNUMBER(SEARCH(AC$10,$U63)),ISNUMBER(SEARCH(AC$10,$V63))),1,0)</f>
        <v>0</v>
      </c>
      <c r="AD63">
        <f t="shared" si="6"/>
        <v>0</v>
      </c>
      <c r="AE63">
        <f>IF(OR(ISNUMBER(SEARCH(AE$10,$U63)),ISNUMBER(SEARCH(AE$10,$V63))),1,0)</f>
        <v>0</v>
      </c>
      <c r="AF63">
        <f>IF(OR(ISNUMBER(SEARCH(AF$10,$U63)),ISNUMBER(SEARCH(AF$10,$V63))),1,0)</f>
        <v>0</v>
      </c>
      <c r="AG63">
        <f>IF(OR(ISNUMBER(SEARCH(AG$10,$U63)),ISNUMBER(SEARCH(AG$10,$V63))),1,0)</f>
        <v>0</v>
      </c>
      <c r="AH63">
        <f t="shared" si="7"/>
        <v>0</v>
      </c>
      <c r="AI63">
        <f t="shared" si="7"/>
        <v>0</v>
      </c>
      <c r="AJ63">
        <f t="shared" si="7"/>
        <v>0</v>
      </c>
      <c r="AK63">
        <f t="shared" si="7"/>
        <v>1</v>
      </c>
    </row>
    <row r="64" spans="1:37">
      <c r="A64" t="s">
        <v>2417</v>
      </c>
      <c r="B64" s="23">
        <v>1</v>
      </c>
      <c r="C64" s="38">
        <v>3080000</v>
      </c>
      <c r="D64" s="38">
        <v>10798113</v>
      </c>
      <c r="E64" s="38">
        <v>4500000</v>
      </c>
      <c r="F64" s="38">
        <v>1941523462</v>
      </c>
      <c r="J64" s="31">
        <f>0+(C64-J$8)/(J$9-J$8)</f>
        <v>4.3573624133084132E-2</v>
      </c>
      <c r="K64" s="31">
        <f t="shared" si="10"/>
        <v>0.10262781812526217</v>
      </c>
      <c r="L64" s="31">
        <f t="shared" si="10"/>
        <v>3.1759845081575214E-2</v>
      </c>
      <c r="M64" s="31">
        <f t="shared" si="10"/>
        <v>0.11119073632905371</v>
      </c>
      <c r="O64" s="31" t="str">
        <f t="shared" si="5"/>
        <v>Gerardo Ortiz</v>
      </c>
      <c r="P64" s="42">
        <f>AVERAGE(J64:M64)</f>
        <v>7.2288005917243797E-2</v>
      </c>
      <c r="R64" s="46" t="s">
        <v>2037</v>
      </c>
      <c r="S64" s="47">
        <v>8.8387858113209108E-2</v>
      </c>
      <c r="T64" s="48">
        <v>51</v>
      </c>
      <c r="U64" s="48" t="str">
        <f>VLOOKUP($R64,AllLabels!$A$1:$H$726,7,0)</f>
        <v>Pop</v>
      </c>
      <c r="V64" s="49" t="str">
        <f>VLOOKUP($R64,AllLabels!$A$1:$H$726,8,0)</f>
        <v>Chanson</v>
      </c>
      <c r="W64">
        <f>IF(OR(ISNUMBER(SEARCH(W$10,$U64)),ISNUMBER(SEARCH(W$10,$V64))),1,0)</f>
        <v>0</v>
      </c>
      <c r="X64">
        <f>IF(OR(ISNUMBER(SEARCH(X$10,$U64)),ISNUMBER(SEARCH(X$10,$V64))),1,0)</f>
        <v>1</v>
      </c>
      <c r="Y64">
        <f>IF(OR(ISNUMBER(SEARCH(Y$10,$U64)),ISNUMBER(SEARCH(Y$10,$V64))),1,0)</f>
        <v>0</v>
      </c>
      <c r="Z64">
        <f>IF(OR(ISNUMBER(SEARCH(Z$10,$U64)),ISNUMBER(SEARCH(Z$10,$V64))),1,0)</f>
        <v>0</v>
      </c>
      <c r="AA64">
        <f>IF(OR(ISNUMBER(SEARCH(AA$10,$U64)),ISNUMBER(SEARCH(AA$10,$V64))),1,0)</f>
        <v>0</v>
      </c>
      <c r="AB64">
        <f>IF(OR(ISNUMBER(SEARCH(AB$10,$U64)),ISNUMBER(SEARCH(AB$10,$V64))),1,0)</f>
        <v>0</v>
      </c>
      <c r="AC64">
        <f>IF(OR(ISNUMBER(SEARCH(AC$10,$U64)),ISNUMBER(SEARCH(AC$10,$V64))),1,0)</f>
        <v>0</v>
      </c>
      <c r="AD64">
        <f t="shared" si="6"/>
        <v>0</v>
      </c>
      <c r="AE64">
        <f>IF(OR(ISNUMBER(SEARCH(AE$10,$U64)),ISNUMBER(SEARCH(AE$10,$V64))),1,0)</f>
        <v>0</v>
      </c>
      <c r="AF64">
        <f>IF(OR(ISNUMBER(SEARCH(AF$10,$U64)),ISNUMBER(SEARCH(AF$10,$V64))),1,0)</f>
        <v>0</v>
      </c>
      <c r="AG64">
        <f>IF(OR(ISNUMBER(SEARCH(AG$10,$U64)),ISNUMBER(SEARCH(AG$10,$V64))),1,0)</f>
        <v>0</v>
      </c>
      <c r="AH64">
        <f t="shared" si="7"/>
        <v>0</v>
      </c>
      <c r="AI64">
        <f t="shared" si="7"/>
        <v>0</v>
      </c>
      <c r="AJ64">
        <f t="shared" si="7"/>
        <v>0</v>
      </c>
      <c r="AK64">
        <f t="shared" si="7"/>
        <v>0</v>
      </c>
    </row>
    <row r="65" spans="1:37">
      <c r="A65" t="s">
        <v>103</v>
      </c>
      <c r="B65" s="23">
        <v>2</v>
      </c>
      <c r="C65" s="38">
        <v>546000</v>
      </c>
      <c r="D65" s="38">
        <v>1018286</v>
      </c>
      <c r="E65" s="38">
        <v>508000</v>
      </c>
      <c r="F65" s="38">
        <v>252958585</v>
      </c>
      <c r="J65" s="31">
        <f>0+(C65-J$8)/(J$9-J$8)</f>
        <v>4.433048609073076E-3</v>
      </c>
      <c r="K65" s="31">
        <f t="shared" si="10"/>
        <v>0</v>
      </c>
      <c r="L65" s="31">
        <f t="shared" si="10"/>
        <v>4.6256007400961185E-4</v>
      </c>
      <c r="M65" s="31">
        <f t="shared" si="10"/>
        <v>5.9398139961800798E-3</v>
      </c>
      <c r="O65" s="31" t="str">
        <f t="shared" si="5"/>
        <v>Gloria Estefan</v>
      </c>
      <c r="P65" s="42">
        <f>AVERAGE(J65:M65)</f>
        <v>2.7088556698156921E-3</v>
      </c>
      <c r="R65" s="46" t="s">
        <v>56</v>
      </c>
      <c r="S65" s="47">
        <v>8.8351136943198016E-2</v>
      </c>
      <c r="T65" s="48">
        <v>52</v>
      </c>
      <c r="U65" s="48" t="str">
        <f>VLOOKUP($R65,AllLabels!$A$1:$H$726,7,0)</f>
        <v>Pop</v>
      </c>
      <c r="V65" s="49" t="str">
        <f>VLOOKUP($R65,AllLabels!$A$1:$H$726,8,0)</f>
        <v>R&amp;B</v>
      </c>
      <c r="W65">
        <f>IF(OR(ISNUMBER(SEARCH(W$10,$U65)),ISNUMBER(SEARCH(W$10,$V65))),1,0)</f>
        <v>0</v>
      </c>
      <c r="X65">
        <f>IF(OR(ISNUMBER(SEARCH(X$10,$U65)),ISNUMBER(SEARCH(X$10,$V65))),1,0)</f>
        <v>1</v>
      </c>
      <c r="Y65">
        <f>IF(OR(ISNUMBER(SEARCH(Y$10,$U65)),ISNUMBER(SEARCH(Y$10,$V65))),1,0)</f>
        <v>0</v>
      </c>
      <c r="Z65">
        <f>IF(OR(ISNUMBER(SEARCH(Z$10,$U65)),ISNUMBER(SEARCH(Z$10,$V65))),1,0)</f>
        <v>1</v>
      </c>
      <c r="AA65">
        <f>IF(OR(ISNUMBER(SEARCH(AA$10,$U65)),ISNUMBER(SEARCH(AA$10,$V65))),1,0)</f>
        <v>0</v>
      </c>
      <c r="AB65">
        <f>IF(OR(ISNUMBER(SEARCH(AB$10,$U65)),ISNUMBER(SEARCH(AB$10,$V65))),1,0)</f>
        <v>0</v>
      </c>
      <c r="AC65">
        <f>IF(OR(ISNUMBER(SEARCH(AC$10,$U65)),ISNUMBER(SEARCH(AC$10,$V65))),1,0)</f>
        <v>0</v>
      </c>
      <c r="AD65">
        <f t="shared" si="6"/>
        <v>0</v>
      </c>
      <c r="AE65">
        <f>IF(OR(ISNUMBER(SEARCH(AE$10,$U65)),ISNUMBER(SEARCH(AE$10,$V65))),1,0)</f>
        <v>0</v>
      </c>
      <c r="AF65">
        <f>IF(OR(ISNUMBER(SEARCH(AF$10,$U65)),ISNUMBER(SEARCH(AF$10,$V65))),1,0)</f>
        <v>0</v>
      </c>
      <c r="AG65">
        <f>IF(OR(ISNUMBER(SEARCH(AG$10,$U65)),ISNUMBER(SEARCH(AG$10,$V65))),1,0)</f>
        <v>0</v>
      </c>
      <c r="AH65">
        <f t="shared" si="7"/>
        <v>0</v>
      </c>
      <c r="AI65">
        <f t="shared" si="7"/>
        <v>0</v>
      </c>
      <c r="AJ65">
        <f t="shared" si="7"/>
        <v>0</v>
      </c>
      <c r="AK65">
        <f t="shared" si="7"/>
        <v>0</v>
      </c>
    </row>
    <row r="66" spans="1:37">
      <c r="A66" t="s">
        <v>2083</v>
      </c>
      <c r="B66" s="23">
        <v>1</v>
      </c>
      <c r="C66" s="38">
        <v>306000</v>
      </c>
      <c r="D66" s="38">
        <v>1117907</v>
      </c>
      <c r="E66" s="38">
        <v>3100000</v>
      </c>
      <c r="F66" s="38">
        <v>321752459</v>
      </c>
      <c r="J66" s="31">
        <f>0+(C66-J$8)/(J$9-J$8)</f>
        <v>7.2596963284471969E-4</v>
      </c>
      <c r="K66" s="31">
        <f t="shared" si="10"/>
        <v>1.0454055955649055E-3</v>
      </c>
      <c r="L66" s="31">
        <f t="shared" si="10"/>
        <v>2.0783843325414931E-2</v>
      </c>
      <c r="M66" s="31">
        <f t="shared" si="10"/>
        <v>1.0227845085761659E-2</v>
      </c>
      <c r="O66" s="31" t="str">
        <f t="shared" si="5"/>
        <v>Grace VanderWaal</v>
      </c>
      <c r="P66" s="42">
        <f>AVERAGE(J66:M66)</f>
        <v>8.1957659098965546E-3</v>
      </c>
      <c r="R66" s="46" t="s">
        <v>1709</v>
      </c>
      <c r="S66" s="47">
        <v>8.4298992323627059E-2</v>
      </c>
      <c r="T66" s="48">
        <v>53</v>
      </c>
      <c r="U66" s="48" t="str">
        <f>VLOOKUP($R66,AllLabels!$A$1:$H$726,7,0)</f>
        <v>Hip-Hop</v>
      </c>
      <c r="V66" s="49" t="str">
        <f>VLOOKUP($R66,AllLabels!$A$1:$H$726,8,0)</f>
        <v>Trap</v>
      </c>
      <c r="W66">
        <f>IF(OR(ISNUMBER(SEARCH(W$10,$U66)),ISNUMBER(SEARCH(W$10,$V66))),1,0)</f>
        <v>1</v>
      </c>
      <c r="X66">
        <f>IF(OR(ISNUMBER(SEARCH(X$10,$U66)),ISNUMBER(SEARCH(X$10,$V66))),1,0)</f>
        <v>0</v>
      </c>
      <c r="Y66">
        <f>IF(OR(ISNUMBER(SEARCH(Y$10,$U66)),ISNUMBER(SEARCH(Y$10,$V66))),1,0)</f>
        <v>0</v>
      </c>
      <c r="Z66">
        <f>IF(OR(ISNUMBER(SEARCH(Z$10,$U66)),ISNUMBER(SEARCH(Z$10,$V66))),1,0)</f>
        <v>0</v>
      </c>
      <c r="AA66">
        <f>IF(OR(ISNUMBER(SEARCH(AA$10,$U66)),ISNUMBER(SEARCH(AA$10,$V66))),1,0)</f>
        <v>0</v>
      </c>
      <c r="AB66">
        <f>IF(OR(ISNUMBER(SEARCH(AB$10,$U66)),ISNUMBER(SEARCH(AB$10,$V66))),1,0)</f>
        <v>0</v>
      </c>
      <c r="AC66">
        <f>IF(OR(ISNUMBER(SEARCH(AC$10,$U66)),ISNUMBER(SEARCH(AC$10,$V66))),1,0)</f>
        <v>0</v>
      </c>
      <c r="AD66">
        <f t="shared" si="6"/>
        <v>0</v>
      </c>
      <c r="AE66">
        <f>IF(OR(ISNUMBER(SEARCH(AE$10,$U66)),ISNUMBER(SEARCH(AE$10,$V66))),1,0)</f>
        <v>0</v>
      </c>
      <c r="AF66">
        <f>IF(OR(ISNUMBER(SEARCH(AF$10,$U66)),ISNUMBER(SEARCH(AF$10,$V66))),1,0)</f>
        <v>0</v>
      </c>
      <c r="AG66">
        <f>IF(OR(ISNUMBER(SEARCH(AG$10,$U66)),ISNUMBER(SEARCH(AG$10,$V66))),1,0)</f>
        <v>0</v>
      </c>
      <c r="AH66">
        <f t="shared" si="7"/>
        <v>0</v>
      </c>
      <c r="AI66">
        <f t="shared" si="7"/>
        <v>0</v>
      </c>
      <c r="AJ66">
        <f t="shared" si="7"/>
        <v>0</v>
      </c>
      <c r="AK66">
        <f t="shared" si="7"/>
        <v>0</v>
      </c>
    </row>
    <row r="67" spans="1:37">
      <c r="A67" t="s">
        <v>2090</v>
      </c>
      <c r="B67" s="23">
        <v>1</v>
      </c>
      <c r="C67" s="38">
        <v>33400000</v>
      </c>
      <c r="D67" s="38">
        <v>14051362</v>
      </c>
      <c r="E67" s="38">
        <v>24200000</v>
      </c>
      <c r="F67" s="38">
        <v>815984926</v>
      </c>
      <c r="J67" s="31">
        <f>0+(C67-J$8)/(J$9-J$8)</f>
        <v>0.51190126812993308</v>
      </c>
      <c r="K67" s="31">
        <f t="shared" si="10"/>
        <v>0.13676685214786719</v>
      </c>
      <c r="L67" s="31">
        <f t="shared" si="10"/>
        <v>0.18620786979325918</v>
      </c>
      <c r="M67" s="31">
        <f t="shared" si="10"/>
        <v>4.1034137285218278E-2</v>
      </c>
      <c r="O67" s="31" t="str">
        <f t="shared" si="5"/>
        <v>Harry Styles</v>
      </c>
      <c r="P67" s="42">
        <f>AVERAGE(J67:M67)</f>
        <v>0.21897753183906946</v>
      </c>
      <c r="R67" s="46" t="s">
        <v>1314</v>
      </c>
      <c r="S67" s="47">
        <v>8.0876133728647548E-2</v>
      </c>
      <c r="T67" s="48">
        <v>54</v>
      </c>
      <c r="U67" s="48" t="str">
        <f>VLOOKUP($R67,AllLabels!$A$1:$H$726,7,0)</f>
        <v>Hip Hop</v>
      </c>
      <c r="V67" s="49" t="str">
        <f>VLOOKUP($R67,AllLabels!$A$1:$H$726,8,0)</f>
        <v>Alternative Hip Hop</v>
      </c>
      <c r="W67">
        <f>IF(OR(ISNUMBER(SEARCH(W$10,$U67)),ISNUMBER(SEARCH(W$10,$V67))),1,0)</f>
        <v>1</v>
      </c>
      <c r="X67">
        <f>IF(OR(ISNUMBER(SEARCH(X$10,$U67)),ISNUMBER(SEARCH(X$10,$V67))),1,0)</f>
        <v>0</v>
      </c>
      <c r="Y67">
        <f>IF(OR(ISNUMBER(SEARCH(Y$10,$U67)),ISNUMBER(SEARCH(Y$10,$V67))),1,0)</f>
        <v>0</v>
      </c>
      <c r="Z67">
        <f>IF(OR(ISNUMBER(SEARCH(Z$10,$U67)),ISNUMBER(SEARCH(Z$10,$V67))),1,0)</f>
        <v>0</v>
      </c>
      <c r="AA67">
        <f>IF(OR(ISNUMBER(SEARCH(AA$10,$U67)),ISNUMBER(SEARCH(AA$10,$V67))),1,0)</f>
        <v>0</v>
      </c>
      <c r="AB67">
        <f>IF(OR(ISNUMBER(SEARCH(AB$10,$U67)),ISNUMBER(SEARCH(AB$10,$V67))),1,0)</f>
        <v>0</v>
      </c>
      <c r="AC67">
        <f>IF(OR(ISNUMBER(SEARCH(AC$10,$U67)),ISNUMBER(SEARCH(AC$10,$V67))),1,0)</f>
        <v>0</v>
      </c>
      <c r="AD67">
        <f t="shared" si="6"/>
        <v>0</v>
      </c>
      <c r="AE67">
        <f>IF(OR(ISNUMBER(SEARCH(AE$10,$U67)),ISNUMBER(SEARCH(AE$10,$V67))),1,0)</f>
        <v>0</v>
      </c>
      <c r="AF67">
        <f>IF(OR(ISNUMBER(SEARCH(AF$10,$U67)),ISNUMBER(SEARCH(AF$10,$V67))),1,0)</f>
        <v>0</v>
      </c>
      <c r="AG67">
        <f>IF(OR(ISNUMBER(SEARCH(AG$10,$U67)),ISNUMBER(SEARCH(AG$10,$V67))),1,0)</f>
        <v>0</v>
      </c>
      <c r="AH67">
        <f t="shared" si="7"/>
        <v>0</v>
      </c>
      <c r="AI67">
        <f t="shared" si="7"/>
        <v>0</v>
      </c>
      <c r="AJ67">
        <f t="shared" si="7"/>
        <v>0</v>
      </c>
      <c r="AK67">
        <f t="shared" si="7"/>
        <v>0</v>
      </c>
    </row>
    <row r="68" spans="1:37">
      <c r="A68" t="s">
        <v>378</v>
      </c>
      <c r="B68" s="23">
        <v>1</v>
      </c>
      <c r="C68" s="38">
        <v>778000</v>
      </c>
      <c r="D68" s="38">
        <v>1551315</v>
      </c>
      <c r="E68" s="38">
        <v>1200000</v>
      </c>
      <c r="F68" s="38">
        <v>1117573652</v>
      </c>
      <c r="J68" s="31">
        <f>0+(C68-J$8)/(J$9-J$8)</f>
        <v>8.0165582860938205E-3</v>
      </c>
      <c r="K68" s="31">
        <f t="shared" si="10"/>
        <v>5.5935144116036383E-3</v>
      </c>
      <c r="L68" s="31">
        <f t="shared" si="10"/>
        <v>5.8878409420545508E-3</v>
      </c>
      <c r="M68" s="31">
        <f t="shared" si="10"/>
        <v>5.9832640090210776E-2</v>
      </c>
      <c r="O68" s="31" t="str">
        <f t="shared" si="5"/>
        <v>Hozier</v>
      </c>
      <c r="P68" s="42">
        <f>AVERAGE(J68:M68)</f>
        <v>1.9832638432490696E-2</v>
      </c>
      <c r="R68" s="46" t="s">
        <v>2417</v>
      </c>
      <c r="S68" s="47">
        <v>7.2288005917243797E-2</v>
      </c>
      <c r="T68" s="48">
        <v>55</v>
      </c>
      <c r="U68" s="48" t="str">
        <f>VLOOKUP($R68,AllLabels!$A$1:$H$726,7,0)</f>
        <v>Regional Mexican</v>
      </c>
      <c r="V68" s="49">
        <f>VLOOKUP($R68,AllLabels!$A$1:$H$726,8,0)</f>
        <v>0</v>
      </c>
      <c r="W68">
        <f>IF(OR(ISNUMBER(SEARCH(W$10,$U68)),ISNUMBER(SEARCH(W$10,$V68))),1,0)</f>
        <v>0</v>
      </c>
      <c r="X68">
        <f>IF(OR(ISNUMBER(SEARCH(X$10,$U68)),ISNUMBER(SEARCH(X$10,$V68))),1,0)</f>
        <v>0</v>
      </c>
      <c r="Y68">
        <f>IF(OR(ISNUMBER(SEARCH(Y$10,$U68)),ISNUMBER(SEARCH(Y$10,$V68))),1,0)</f>
        <v>0</v>
      </c>
      <c r="Z68">
        <f>IF(OR(ISNUMBER(SEARCH(Z$10,$U68)),ISNUMBER(SEARCH(Z$10,$V68))),1,0)</f>
        <v>0</v>
      </c>
      <c r="AA68">
        <f>IF(OR(ISNUMBER(SEARCH(AA$10,$U68)),ISNUMBER(SEARCH(AA$10,$V68))),1,0)</f>
        <v>0</v>
      </c>
      <c r="AB68">
        <f>IF(OR(ISNUMBER(SEARCH(AB$10,$U68)),ISNUMBER(SEARCH(AB$10,$V68))),1,0)</f>
        <v>0</v>
      </c>
      <c r="AC68">
        <f>IF(OR(ISNUMBER(SEARCH(AC$10,$U68)),ISNUMBER(SEARCH(AC$10,$V68))),1,0)</f>
        <v>0</v>
      </c>
      <c r="AD68">
        <f t="shared" si="6"/>
        <v>0</v>
      </c>
      <c r="AE68">
        <f>IF(OR(ISNUMBER(SEARCH(AE$10,$U68)),ISNUMBER(SEARCH(AE$10,$V68))),1,0)</f>
        <v>0</v>
      </c>
      <c r="AF68">
        <f>IF(OR(ISNUMBER(SEARCH(AF$10,$U68)),ISNUMBER(SEARCH(AF$10,$V68))),1,0)</f>
        <v>0</v>
      </c>
      <c r="AG68">
        <f>IF(OR(ISNUMBER(SEARCH(AG$10,$U68)),ISNUMBER(SEARCH(AG$10,$V68))),1,0)</f>
        <v>0</v>
      </c>
      <c r="AH68">
        <f t="shared" si="7"/>
        <v>0</v>
      </c>
      <c r="AI68">
        <f t="shared" si="7"/>
        <v>0</v>
      </c>
      <c r="AJ68">
        <f t="shared" si="7"/>
        <v>0</v>
      </c>
      <c r="AK68">
        <f t="shared" si="7"/>
        <v>0</v>
      </c>
    </row>
    <row r="69" spans="1:37">
      <c r="A69" t="s">
        <v>2429</v>
      </c>
      <c r="B69" s="23">
        <v>2</v>
      </c>
      <c r="C69" s="38">
        <v>329000</v>
      </c>
      <c r="D69" s="38">
        <v>1256855.5</v>
      </c>
      <c r="E69" s="38">
        <v>468000</v>
      </c>
      <c r="F69" s="38">
        <v>516658313</v>
      </c>
      <c r="J69" s="31">
        <f>0+(C69-J$8)/(J$9-J$8)</f>
        <v>1.0812313680666039E-3</v>
      </c>
      <c r="K69" s="31">
        <f t="shared" si="10"/>
        <v>2.5035071945786703E-3</v>
      </c>
      <c r="L69" s="31">
        <f t="shared" si="10"/>
        <v>1.489600238336038E-4</v>
      </c>
      <c r="M69" s="31">
        <f t="shared" si="10"/>
        <v>2.2376635565179173E-2</v>
      </c>
      <c r="O69" s="31" t="str">
        <f t="shared" si="5"/>
        <v>Il Volo</v>
      </c>
      <c r="P69" s="42">
        <f>AVERAGE(J69:M69)</f>
        <v>6.5275835379145133E-3</v>
      </c>
      <c r="R69" s="46" t="s">
        <v>499</v>
      </c>
      <c r="S69" s="47">
        <v>7.2017372007768948E-2</v>
      </c>
      <c r="T69" s="48">
        <v>56</v>
      </c>
      <c r="U69" s="48" t="str">
        <f>VLOOKUP($R69,AllLabels!$A$1:$H$726,7,0)</f>
        <v>A Cappella</v>
      </c>
      <c r="V69" s="49" t="str">
        <f>VLOOKUP($R69,AllLabels!$A$1:$H$726,8,0)</f>
        <v>Pop</v>
      </c>
      <c r="W69">
        <f>IF(OR(ISNUMBER(SEARCH(W$10,$U69)),ISNUMBER(SEARCH(W$10,$V69))),1,0)</f>
        <v>0</v>
      </c>
      <c r="X69">
        <f>IF(OR(ISNUMBER(SEARCH(X$10,$U69)),ISNUMBER(SEARCH(X$10,$V69))),1,0)</f>
        <v>1</v>
      </c>
      <c r="Y69">
        <f>IF(OR(ISNUMBER(SEARCH(Y$10,$U69)),ISNUMBER(SEARCH(Y$10,$V69))),1,0)</f>
        <v>0</v>
      </c>
      <c r="Z69">
        <f>IF(OR(ISNUMBER(SEARCH(Z$10,$U69)),ISNUMBER(SEARCH(Z$10,$V69))),1,0)</f>
        <v>0</v>
      </c>
      <c r="AA69">
        <f>IF(OR(ISNUMBER(SEARCH(AA$10,$U69)),ISNUMBER(SEARCH(AA$10,$V69))),1,0)</f>
        <v>0</v>
      </c>
      <c r="AB69">
        <f>IF(OR(ISNUMBER(SEARCH(AB$10,$U69)),ISNUMBER(SEARCH(AB$10,$V69))),1,0)</f>
        <v>0</v>
      </c>
      <c r="AC69">
        <f>IF(OR(ISNUMBER(SEARCH(AC$10,$U69)),ISNUMBER(SEARCH(AC$10,$V69))),1,0)</f>
        <v>0</v>
      </c>
      <c r="AD69">
        <f t="shared" si="6"/>
        <v>0</v>
      </c>
      <c r="AE69">
        <f>IF(OR(ISNUMBER(SEARCH(AE$10,$U69)),ISNUMBER(SEARCH(AE$10,$V69))),1,0)</f>
        <v>0</v>
      </c>
      <c r="AF69">
        <f>IF(OR(ISNUMBER(SEARCH(AF$10,$U69)),ISNUMBER(SEARCH(AF$10,$V69))),1,0)</f>
        <v>0</v>
      </c>
      <c r="AG69">
        <f>IF(OR(ISNUMBER(SEARCH(AG$10,$U69)),ISNUMBER(SEARCH(AG$10,$V69))),1,0)</f>
        <v>0</v>
      </c>
      <c r="AH69">
        <f t="shared" si="7"/>
        <v>0</v>
      </c>
      <c r="AI69">
        <f t="shared" si="7"/>
        <v>0</v>
      </c>
      <c r="AJ69">
        <f t="shared" si="7"/>
        <v>0</v>
      </c>
      <c r="AK69">
        <f t="shared" si="7"/>
        <v>0</v>
      </c>
    </row>
    <row r="70" spans="1:37">
      <c r="A70" t="s">
        <v>108</v>
      </c>
      <c r="B70" s="23">
        <v>1</v>
      </c>
      <c r="C70" s="38">
        <v>2220000</v>
      </c>
      <c r="D70" s="38">
        <v>12504448</v>
      </c>
      <c r="E70" s="38">
        <v>2400000</v>
      </c>
      <c r="F70" s="38">
        <v>325590721</v>
      </c>
      <c r="J70" s="31">
        <f>0+(C70-J$8)/(J$9-J$8)</f>
        <v>3.0289924468265859E-2</v>
      </c>
      <c r="K70" s="31">
        <f t="shared" si="10"/>
        <v>0.12053380337845421</v>
      </c>
      <c r="L70" s="31">
        <f t="shared" si="10"/>
        <v>1.5295842447334791E-2</v>
      </c>
      <c r="M70" s="31">
        <f t="shared" si="10"/>
        <v>1.0467090033443475E-2</v>
      </c>
      <c r="O70" s="31" t="str">
        <f t="shared" si="5"/>
        <v>Iron Maiden</v>
      </c>
      <c r="P70" s="42">
        <f>AVERAGE(J70:M70)</f>
        <v>4.4146665081874585E-2</v>
      </c>
      <c r="R70" s="46" t="s">
        <v>29</v>
      </c>
      <c r="S70" s="47">
        <v>6.9763488281910438E-2</v>
      </c>
      <c r="T70" s="48">
        <v>57</v>
      </c>
      <c r="U70" s="48" t="str">
        <f>VLOOKUP($R70,AllLabels!$A$1:$H$726,7,0)</f>
        <v>Hard Rock</v>
      </c>
      <c r="V70" s="49" t="str">
        <f>VLOOKUP($R70,AllLabels!$A$1:$H$726,8,0)</f>
        <v>Blues Rock</v>
      </c>
      <c r="W70">
        <f>IF(OR(ISNUMBER(SEARCH(W$10,$U70)),ISNUMBER(SEARCH(W$10,$V70))),1,0)</f>
        <v>0</v>
      </c>
      <c r="X70">
        <f>IF(OR(ISNUMBER(SEARCH(X$10,$U70)),ISNUMBER(SEARCH(X$10,$V70))),1,0)</f>
        <v>0</v>
      </c>
      <c r="Y70">
        <f>IF(OR(ISNUMBER(SEARCH(Y$10,$U70)),ISNUMBER(SEARCH(Y$10,$V70))),1,0)</f>
        <v>0</v>
      </c>
      <c r="Z70">
        <f>IF(OR(ISNUMBER(SEARCH(Z$10,$U70)),ISNUMBER(SEARCH(Z$10,$V70))),1,0)</f>
        <v>0</v>
      </c>
      <c r="AA70">
        <f>IF(OR(ISNUMBER(SEARCH(AA$10,$U70)),ISNUMBER(SEARCH(AA$10,$V70))),1,0)</f>
        <v>1</v>
      </c>
      <c r="AB70">
        <f>IF(OR(ISNUMBER(SEARCH(AB$10,$U70)),ISNUMBER(SEARCH(AB$10,$V70))),1,0)</f>
        <v>0</v>
      </c>
      <c r="AC70">
        <f>IF(OR(ISNUMBER(SEARCH(AC$10,$U70)),ISNUMBER(SEARCH(AC$10,$V70))),1,0)</f>
        <v>0</v>
      </c>
      <c r="AD70">
        <f t="shared" si="6"/>
        <v>0</v>
      </c>
      <c r="AE70">
        <f>IF(OR(ISNUMBER(SEARCH(AE$10,$U70)),ISNUMBER(SEARCH(AE$10,$V70))),1,0)</f>
        <v>0</v>
      </c>
      <c r="AF70">
        <f>IF(OR(ISNUMBER(SEARCH(AF$10,$U70)),ISNUMBER(SEARCH(AF$10,$V70))),1,0)</f>
        <v>0</v>
      </c>
      <c r="AG70">
        <f>IF(OR(ISNUMBER(SEARCH(AG$10,$U70)),ISNUMBER(SEARCH(AG$10,$V70))),1,0)</f>
        <v>0</v>
      </c>
      <c r="AH70">
        <f t="shared" si="7"/>
        <v>0</v>
      </c>
      <c r="AI70">
        <f t="shared" si="7"/>
        <v>0</v>
      </c>
      <c r="AJ70">
        <f t="shared" si="7"/>
        <v>0</v>
      </c>
      <c r="AK70">
        <f t="shared" si="7"/>
        <v>0</v>
      </c>
    </row>
    <row r="71" spans="1:37">
      <c r="A71" t="s">
        <v>395</v>
      </c>
      <c r="B71" s="23">
        <v>1</v>
      </c>
      <c r="C71" s="38">
        <v>516000</v>
      </c>
      <c r="D71" s="38">
        <v>2300000</v>
      </c>
      <c r="E71" s="38">
        <v>1200000</v>
      </c>
      <c r="F71" s="38">
        <v>170000000</v>
      </c>
      <c r="J71" s="31">
        <f>0+(C71-J$8)/(J$9-J$8)</f>
        <v>3.9696637370445313E-3</v>
      </c>
      <c r="K71" s="31">
        <f t="shared" si="10"/>
        <v>1.3450085699941551E-2</v>
      </c>
      <c r="L71" s="31">
        <f t="shared" si="10"/>
        <v>5.8878409420545508E-3</v>
      </c>
      <c r="M71" s="31">
        <f t="shared" si="10"/>
        <v>7.6887404260665476E-4</v>
      </c>
      <c r="O71" s="31" t="str">
        <f t="shared" si="5"/>
        <v>Jazmine Sullivan</v>
      </c>
      <c r="P71" s="42">
        <f>AVERAGE(J71:M71)</f>
        <v>6.0191161054118222E-3</v>
      </c>
      <c r="R71" s="46" t="s">
        <v>1635</v>
      </c>
      <c r="S71" s="47">
        <v>6.8493398346125611E-2</v>
      </c>
      <c r="T71" s="48">
        <v>58</v>
      </c>
      <c r="U71" s="48" t="str">
        <f>VLOOKUP($R71,AllLabels!$A$1:$H$726,7,0)</f>
        <v>Hip-Hop</v>
      </c>
      <c r="V71" s="49">
        <f>VLOOKUP($R71,AllLabels!$A$1:$H$726,8,0)</f>
        <v>0</v>
      </c>
      <c r="W71">
        <f>IF(OR(ISNUMBER(SEARCH(W$10,$U71)),ISNUMBER(SEARCH(W$10,$V71))),1,0)</f>
        <v>1</v>
      </c>
      <c r="X71">
        <f>IF(OR(ISNUMBER(SEARCH(X$10,$U71)),ISNUMBER(SEARCH(X$10,$V71))),1,0)</f>
        <v>0</v>
      </c>
      <c r="Y71">
        <f>IF(OR(ISNUMBER(SEARCH(Y$10,$U71)),ISNUMBER(SEARCH(Y$10,$V71))),1,0)</f>
        <v>0</v>
      </c>
      <c r="Z71">
        <f>IF(OR(ISNUMBER(SEARCH(Z$10,$U71)),ISNUMBER(SEARCH(Z$10,$V71))),1,0)</f>
        <v>0</v>
      </c>
      <c r="AA71">
        <f>IF(OR(ISNUMBER(SEARCH(AA$10,$U71)),ISNUMBER(SEARCH(AA$10,$V71))),1,0)</f>
        <v>0</v>
      </c>
      <c r="AB71">
        <f>IF(OR(ISNUMBER(SEARCH(AB$10,$U71)),ISNUMBER(SEARCH(AB$10,$V71))),1,0)</f>
        <v>0</v>
      </c>
      <c r="AC71">
        <f>IF(OR(ISNUMBER(SEARCH(AC$10,$U71)),ISNUMBER(SEARCH(AC$10,$V71))),1,0)</f>
        <v>0</v>
      </c>
      <c r="AD71">
        <f t="shared" si="6"/>
        <v>0</v>
      </c>
      <c r="AE71">
        <f>IF(OR(ISNUMBER(SEARCH(AE$10,$U71)),ISNUMBER(SEARCH(AE$10,$V71))),1,0)</f>
        <v>0</v>
      </c>
      <c r="AF71">
        <f>IF(OR(ISNUMBER(SEARCH(AF$10,$U71)),ISNUMBER(SEARCH(AF$10,$V71))),1,0)</f>
        <v>0</v>
      </c>
      <c r="AG71">
        <f>IF(OR(ISNUMBER(SEARCH(AG$10,$U71)),ISNUMBER(SEARCH(AG$10,$V71))),1,0)</f>
        <v>0</v>
      </c>
      <c r="AH71">
        <f t="shared" si="7"/>
        <v>0</v>
      </c>
      <c r="AI71">
        <f t="shared" si="7"/>
        <v>0</v>
      </c>
      <c r="AJ71">
        <f t="shared" si="7"/>
        <v>0</v>
      </c>
      <c r="AK71">
        <f t="shared" si="7"/>
        <v>0</v>
      </c>
    </row>
    <row r="72" spans="1:37">
      <c r="A72" t="s">
        <v>115</v>
      </c>
      <c r="B72" s="23">
        <v>2</v>
      </c>
      <c r="C72" s="38">
        <v>3990000</v>
      </c>
      <c r="D72" s="38">
        <v>7541665.5</v>
      </c>
      <c r="E72" s="38">
        <v>2700000</v>
      </c>
      <c r="F72" s="38">
        <v>195098596</v>
      </c>
      <c r="J72" s="31">
        <f>0+(C72-J$8)/(J$9-J$8)</f>
        <v>5.7629631917949987E-2</v>
      </c>
      <c r="K72" s="31">
        <f t="shared" si="10"/>
        <v>6.8455219595199762E-2</v>
      </c>
      <c r="L72" s="31">
        <f t="shared" si="10"/>
        <v>1.7647842823654853E-2</v>
      </c>
      <c r="M72" s="31">
        <f t="shared" si="10"/>
        <v>2.3333092705580252E-3</v>
      </c>
      <c r="O72" s="31" t="str">
        <f t="shared" si="5"/>
        <v>Jennifer Hudson</v>
      </c>
      <c r="P72" s="42">
        <f>AVERAGE(J72:M72)</f>
        <v>3.6516500901840658E-2</v>
      </c>
      <c r="R72" s="46" t="s">
        <v>1694</v>
      </c>
      <c r="S72" s="47">
        <v>6.555750013066719E-2</v>
      </c>
      <c r="T72" s="48">
        <v>59</v>
      </c>
      <c r="U72" s="48" t="str">
        <f>VLOOKUP($R72,AllLabels!$A$1:$H$726,7,0)</f>
        <v>Hip-Hop</v>
      </c>
      <c r="V72" s="49">
        <f>VLOOKUP($R72,AllLabels!$A$1:$H$726,8,0)</f>
        <v>0</v>
      </c>
      <c r="W72">
        <f>IF(OR(ISNUMBER(SEARCH(W$10,$U72)),ISNUMBER(SEARCH(W$10,$V72))),1,0)</f>
        <v>1</v>
      </c>
      <c r="X72">
        <f>IF(OR(ISNUMBER(SEARCH(X$10,$U72)),ISNUMBER(SEARCH(X$10,$V72))),1,0)</f>
        <v>0</v>
      </c>
      <c r="Y72">
        <f>IF(OR(ISNUMBER(SEARCH(Y$10,$U72)),ISNUMBER(SEARCH(Y$10,$V72))),1,0)</f>
        <v>0</v>
      </c>
      <c r="Z72">
        <f>IF(OR(ISNUMBER(SEARCH(Z$10,$U72)),ISNUMBER(SEARCH(Z$10,$V72))),1,0)</f>
        <v>0</v>
      </c>
      <c r="AA72">
        <f>IF(OR(ISNUMBER(SEARCH(AA$10,$U72)),ISNUMBER(SEARCH(AA$10,$V72))),1,0)</f>
        <v>0</v>
      </c>
      <c r="AB72">
        <f>IF(OR(ISNUMBER(SEARCH(AB$10,$U72)),ISNUMBER(SEARCH(AB$10,$V72))),1,0)</f>
        <v>0</v>
      </c>
      <c r="AC72">
        <f>IF(OR(ISNUMBER(SEARCH(AC$10,$U72)),ISNUMBER(SEARCH(AC$10,$V72))),1,0)</f>
        <v>0</v>
      </c>
      <c r="AD72">
        <f t="shared" si="6"/>
        <v>0</v>
      </c>
      <c r="AE72">
        <f>IF(OR(ISNUMBER(SEARCH(AE$10,$U72)),ISNUMBER(SEARCH(AE$10,$V72))),1,0)</f>
        <v>0</v>
      </c>
      <c r="AF72">
        <f>IF(OR(ISNUMBER(SEARCH(AF$10,$U72)),ISNUMBER(SEARCH(AF$10,$V72))),1,0)</f>
        <v>0</v>
      </c>
      <c r="AG72">
        <f>IF(OR(ISNUMBER(SEARCH(AG$10,$U72)),ISNUMBER(SEARCH(AG$10,$V72))),1,0)</f>
        <v>0</v>
      </c>
      <c r="AH72">
        <f t="shared" si="7"/>
        <v>0</v>
      </c>
      <c r="AI72">
        <f t="shared" si="7"/>
        <v>0</v>
      </c>
      <c r="AJ72">
        <f t="shared" si="7"/>
        <v>0</v>
      </c>
      <c r="AK72">
        <f t="shared" si="7"/>
        <v>0</v>
      </c>
    </row>
    <row r="73" spans="1:37">
      <c r="A73" t="s">
        <v>116</v>
      </c>
      <c r="B73" s="23">
        <v>2</v>
      </c>
      <c r="C73" s="38">
        <v>43600000</v>
      </c>
      <c r="D73" s="38">
        <v>41477706</v>
      </c>
      <c r="E73" s="38">
        <v>94600000</v>
      </c>
      <c r="F73" s="38">
        <v>6524741953</v>
      </c>
      <c r="J73" s="31">
        <f>0+(C73-J$8)/(J$9-J$8)</f>
        <v>0.66945212461963821</v>
      </c>
      <c r="K73" s="31">
        <f t="shared" si="10"/>
        <v>0.42457417674296233</v>
      </c>
      <c r="L73" s="31">
        <f t="shared" si="10"/>
        <v>0.73814395810303335</v>
      </c>
      <c r="M73" s="31">
        <f t="shared" si="10"/>
        <v>0.39687000160423169</v>
      </c>
      <c r="O73" s="31" t="str">
        <f t="shared" si="5"/>
        <v>Jennifer Lopez</v>
      </c>
      <c r="P73" s="42">
        <f>AVERAGE(J73:M73)</f>
        <v>0.55726006526746641</v>
      </c>
      <c r="R73" s="46" t="s">
        <v>96</v>
      </c>
      <c r="S73" s="47">
        <v>6.5525564658990482E-2</v>
      </c>
      <c r="T73" s="48">
        <v>60</v>
      </c>
      <c r="U73" s="48" t="str">
        <f>VLOOKUP($R73,AllLabels!$A$1:$H$726,7,0)</f>
        <v>Alternative Rock</v>
      </c>
      <c r="V73" s="49" t="str">
        <f>VLOOKUP($R73,AllLabels!$A$1:$H$726,8,0)</f>
        <v>Hard Rock</v>
      </c>
      <c r="W73">
        <f>IF(OR(ISNUMBER(SEARCH(W$10,$U73)),ISNUMBER(SEARCH(W$10,$V73))),1,0)</f>
        <v>0</v>
      </c>
      <c r="X73">
        <f>IF(OR(ISNUMBER(SEARCH(X$10,$U73)),ISNUMBER(SEARCH(X$10,$V73))),1,0)</f>
        <v>0</v>
      </c>
      <c r="Y73">
        <f>IF(OR(ISNUMBER(SEARCH(Y$10,$U73)),ISNUMBER(SEARCH(Y$10,$V73))),1,0)</f>
        <v>0</v>
      </c>
      <c r="Z73">
        <f>IF(OR(ISNUMBER(SEARCH(Z$10,$U73)),ISNUMBER(SEARCH(Z$10,$V73))),1,0)</f>
        <v>0</v>
      </c>
      <c r="AA73">
        <f>IF(OR(ISNUMBER(SEARCH(AA$10,$U73)),ISNUMBER(SEARCH(AA$10,$V73))),1,0)</f>
        <v>1</v>
      </c>
      <c r="AB73">
        <f>IF(OR(ISNUMBER(SEARCH(AB$10,$U73)),ISNUMBER(SEARCH(AB$10,$V73))),1,0)</f>
        <v>0</v>
      </c>
      <c r="AC73">
        <f>IF(OR(ISNUMBER(SEARCH(AC$10,$U73)),ISNUMBER(SEARCH(AC$10,$V73))),1,0)</f>
        <v>0</v>
      </c>
      <c r="AD73">
        <f t="shared" si="6"/>
        <v>0</v>
      </c>
      <c r="AE73">
        <f>IF(OR(ISNUMBER(SEARCH(AE$10,$U73)),ISNUMBER(SEARCH(AE$10,$V73))),1,0)</f>
        <v>0</v>
      </c>
      <c r="AF73">
        <f>IF(OR(ISNUMBER(SEARCH(AF$10,$U73)),ISNUMBER(SEARCH(AF$10,$V73))),1,0)</f>
        <v>0</v>
      </c>
      <c r="AG73">
        <f>IF(OR(ISNUMBER(SEARCH(AG$10,$U73)),ISNUMBER(SEARCH(AG$10,$V73))),1,0)</f>
        <v>0</v>
      </c>
      <c r="AH73">
        <f t="shared" si="7"/>
        <v>0</v>
      </c>
      <c r="AI73">
        <f t="shared" si="7"/>
        <v>0</v>
      </c>
      <c r="AJ73">
        <f t="shared" si="7"/>
        <v>0</v>
      </c>
      <c r="AK73">
        <f t="shared" si="7"/>
        <v>0</v>
      </c>
    </row>
    <row r="74" spans="1:37">
      <c r="A74" t="s">
        <v>409</v>
      </c>
      <c r="B74" s="23">
        <v>1</v>
      </c>
      <c r="C74" s="38">
        <v>12700000</v>
      </c>
      <c r="D74" s="38">
        <v>8798435</v>
      </c>
      <c r="E74" s="38">
        <v>10400000</v>
      </c>
      <c r="F74" s="38">
        <v>2366764868</v>
      </c>
      <c r="J74" s="31">
        <f>0+(C74-J$8)/(J$9-J$8)</f>
        <v>0.19216570643023742</v>
      </c>
      <c r="K74" s="31">
        <f t="shared" si="10"/>
        <v>8.1643542013518269E-2</v>
      </c>
      <c r="L74" s="31">
        <f t="shared" si="10"/>
        <v>7.8015852482536396E-2</v>
      </c>
      <c r="M74" s="31">
        <f t="shared" si="10"/>
        <v>0.13769670646100735</v>
      </c>
      <c r="O74" s="31" t="str">
        <f t="shared" si="5"/>
        <v>John Legend</v>
      </c>
      <c r="P74" s="42">
        <f>AVERAGE(J74:M74)</f>
        <v>0.12238045184682486</v>
      </c>
      <c r="R74" s="46" t="s">
        <v>39</v>
      </c>
      <c r="S74" s="47">
        <v>6.3815093379984561E-2</v>
      </c>
      <c r="T74" s="48">
        <v>61</v>
      </c>
      <c r="U74" s="48" t="str">
        <f>VLOOKUP($R74,AllLabels!$A$1:$H$726,7,0)</f>
        <v>Pop</v>
      </c>
      <c r="V74" s="49" t="str">
        <f>VLOOKUP($R74,AllLabels!$A$1:$H$726,8,0)</f>
        <v>Dance Pop</v>
      </c>
      <c r="W74">
        <f>IF(OR(ISNUMBER(SEARCH(W$10,$U74)),ISNUMBER(SEARCH(W$10,$V74))),1,0)</f>
        <v>0</v>
      </c>
      <c r="X74">
        <f>IF(OR(ISNUMBER(SEARCH(X$10,$U74)),ISNUMBER(SEARCH(X$10,$V74))),1,0)</f>
        <v>1</v>
      </c>
      <c r="Y74">
        <f>IF(OR(ISNUMBER(SEARCH(Y$10,$U74)),ISNUMBER(SEARCH(Y$10,$V74))),1,0)</f>
        <v>0</v>
      </c>
      <c r="Z74">
        <f>IF(OR(ISNUMBER(SEARCH(Z$10,$U74)),ISNUMBER(SEARCH(Z$10,$V74))),1,0)</f>
        <v>0</v>
      </c>
      <c r="AA74">
        <f>IF(OR(ISNUMBER(SEARCH(AA$10,$U74)),ISNUMBER(SEARCH(AA$10,$V74))),1,0)</f>
        <v>0</v>
      </c>
      <c r="AB74">
        <f>IF(OR(ISNUMBER(SEARCH(AB$10,$U74)),ISNUMBER(SEARCH(AB$10,$V74))),1,0)</f>
        <v>0</v>
      </c>
      <c r="AC74">
        <f>IF(OR(ISNUMBER(SEARCH(AC$10,$U74)),ISNUMBER(SEARCH(AC$10,$V74))),1,0)</f>
        <v>0</v>
      </c>
      <c r="AD74">
        <f t="shared" si="6"/>
        <v>0</v>
      </c>
      <c r="AE74">
        <f>IF(OR(ISNUMBER(SEARCH(AE$10,$U74)),ISNUMBER(SEARCH(AE$10,$V74))),1,0)</f>
        <v>0</v>
      </c>
      <c r="AF74">
        <f>IF(OR(ISNUMBER(SEARCH(AF$10,$U74)),ISNUMBER(SEARCH(AF$10,$V74))),1,0)</f>
        <v>0</v>
      </c>
      <c r="AG74">
        <f>IF(OR(ISNUMBER(SEARCH(AG$10,$U74)),ISNUMBER(SEARCH(AG$10,$V74))),1,0)</f>
        <v>0</v>
      </c>
      <c r="AH74">
        <f t="shared" si="7"/>
        <v>0</v>
      </c>
      <c r="AI74">
        <f t="shared" si="7"/>
        <v>0</v>
      </c>
      <c r="AJ74">
        <f t="shared" si="7"/>
        <v>0</v>
      </c>
      <c r="AK74">
        <f t="shared" si="7"/>
        <v>0</v>
      </c>
    </row>
    <row r="75" spans="1:37">
      <c r="A75" t="s">
        <v>122</v>
      </c>
      <c r="B75" s="23">
        <v>2</v>
      </c>
      <c r="C75" s="38">
        <v>1470000</v>
      </c>
      <c r="D75" s="38">
        <v>6371960</v>
      </c>
      <c r="E75" s="38">
        <v>4300000</v>
      </c>
      <c r="F75" s="38">
        <v>684530870</v>
      </c>
      <c r="J75" s="31">
        <f>0+(C75-J$8)/(J$9-J$8)</f>
        <v>1.8705302667552246E-2</v>
      </c>
      <c r="K75" s="31">
        <f t="shared" si="10"/>
        <v>5.6180531779748751E-2</v>
      </c>
      <c r="L75" s="31">
        <f t="shared" si="10"/>
        <v>3.0191844830695171E-2</v>
      </c>
      <c r="M75" s="31">
        <f t="shared" si="10"/>
        <v>3.2840397840052014E-2</v>
      </c>
      <c r="O75" s="31" t="str">
        <f t="shared" si="5"/>
        <v>John Mayer</v>
      </c>
      <c r="P75" s="42">
        <f>AVERAGE(J75:M75)</f>
        <v>3.4479519279512046E-2</v>
      </c>
      <c r="R75" s="46" t="s">
        <v>1593</v>
      </c>
      <c r="S75" s="47">
        <v>6.1484826201055102E-2</v>
      </c>
      <c r="T75" s="48">
        <v>62</v>
      </c>
      <c r="U75" s="48" t="str">
        <f>VLOOKUP($R75,AllLabels!$A$1:$H$726,7,0)</f>
        <v>Hip-Hop</v>
      </c>
      <c r="V75" s="49" t="str">
        <f>VLOOKUP($R75,AllLabels!$A$1:$H$726,8,0)</f>
        <v>Rap</v>
      </c>
      <c r="W75">
        <f>IF(OR(ISNUMBER(SEARCH(W$10,$U75)),ISNUMBER(SEARCH(W$10,$V75))),1,0)</f>
        <v>1</v>
      </c>
      <c r="X75">
        <f>IF(OR(ISNUMBER(SEARCH(X$10,$U75)),ISNUMBER(SEARCH(X$10,$V75))),1,0)</f>
        <v>0</v>
      </c>
      <c r="Y75">
        <f>IF(OR(ISNUMBER(SEARCH(Y$10,$U75)),ISNUMBER(SEARCH(Y$10,$V75))),1,0)</f>
        <v>0</v>
      </c>
      <c r="Z75">
        <f>IF(OR(ISNUMBER(SEARCH(Z$10,$U75)),ISNUMBER(SEARCH(Z$10,$V75))),1,0)</f>
        <v>0</v>
      </c>
      <c r="AA75">
        <f>IF(OR(ISNUMBER(SEARCH(AA$10,$U75)),ISNUMBER(SEARCH(AA$10,$V75))),1,0)</f>
        <v>0</v>
      </c>
      <c r="AB75">
        <f>IF(OR(ISNUMBER(SEARCH(AB$10,$U75)),ISNUMBER(SEARCH(AB$10,$V75))),1,0)</f>
        <v>0</v>
      </c>
      <c r="AC75">
        <f>IF(OR(ISNUMBER(SEARCH(AC$10,$U75)),ISNUMBER(SEARCH(AC$10,$V75))),1,0)</f>
        <v>0</v>
      </c>
      <c r="AD75">
        <f t="shared" si="6"/>
        <v>0</v>
      </c>
      <c r="AE75">
        <f>IF(OR(ISNUMBER(SEARCH(AE$10,$U75)),ISNUMBER(SEARCH(AE$10,$V75))),1,0)</f>
        <v>0</v>
      </c>
      <c r="AF75">
        <f>IF(OR(ISNUMBER(SEARCH(AF$10,$U75)),ISNUMBER(SEARCH(AF$10,$V75))),1,0)</f>
        <v>0</v>
      </c>
      <c r="AG75">
        <f>IF(OR(ISNUMBER(SEARCH(AG$10,$U75)),ISNUMBER(SEARCH(AG$10,$V75))),1,0)</f>
        <v>0</v>
      </c>
      <c r="AH75">
        <f t="shared" si="7"/>
        <v>0</v>
      </c>
      <c r="AI75">
        <f t="shared" si="7"/>
        <v>0</v>
      </c>
      <c r="AJ75">
        <f t="shared" si="7"/>
        <v>0</v>
      </c>
      <c r="AK75">
        <f t="shared" si="7"/>
        <v>0</v>
      </c>
    </row>
    <row r="76" spans="1:37">
      <c r="A76" t="s">
        <v>2114</v>
      </c>
      <c r="B76" s="23">
        <v>1</v>
      </c>
      <c r="C76" s="38">
        <v>2640000</v>
      </c>
      <c r="D76" s="38">
        <v>5263741</v>
      </c>
      <c r="E76" s="38">
        <v>3100000</v>
      </c>
      <c r="F76" s="38">
        <v>486797439</v>
      </c>
      <c r="J76" s="31">
        <f>0+(C76-J$8)/(J$9-J$8)</f>
        <v>3.677731267666548E-2</v>
      </c>
      <c r="K76" s="31">
        <f t="shared" si="10"/>
        <v>4.4551072692695377E-2</v>
      </c>
      <c r="L76" s="31">
        <f t="shared" si="10"/>
        <v>2.0783843325414931E-2</v>
      </c>
      <c r="M76" s="31">
        <f t="shared" si="10"/>
        <v>2.0515360009246995E-2</v>
      </c>
      <c r="O76" s="31" t="str">
        <f t="shared" si="5"/>
        <v>Juicy J</v>
      </c>
      <c r="P76" s="42">
        <f>AVERAGE(J76:M76)</f>
        <v>3.0656897176005692E-2</v>
      </c>
      <c r="R76" s="46" t="s">
        <v>2593</v>
      </c>
      <c r="S76" s="47">
        <v>6.1367615314561044E-2</v>
      </c>
      <c r="T76" s="48">
        <v>63</v>
      </c>
      <c r="U76" s="48" t="str">
        <f>VLOOKUP($R76,AllLabels!$A$1:$H$726,7,0)</f>
        <v>Vallenato</v>
      </c>
      <c r="V76" s="49" t="str">
        <f>VLOOKUP($R76,AllLabels!$A$1:$H$726,8,0)</f>
        <v>Latin</v>
      </c>
      <c r="W76">
        <f>IF(OR(ISNUMBER(SEARCH(W$10,$U76)),ISNUMBER(SEARCH(W$10,$V76))),1,0)</f>
        <v>0</v>
      </c>
      <c r="X76">
        <f>IF(OR(ISNUMBER(SEARCH(X$10,$U76)),ISNUMBER(SEARCH(X$10,$V76))),1,0)</f>
        <v>0</v>
      </c>
      <c r="Y76">
        <f>IF(OR(ISNUMBER(SEARCH(Y$10,$U76)),ISNUMBER(SEARCH(Y$10,$V76))),1,0)</f>
        <v>0</v>
      </c>
      <c r="Z76">
        <f>IF(OR(ISNUMBER(SEARCH(Z$10,$U76)),ISNUMBER(SEARCH(Z$10,$V76))),1,0)</f>
        <v>0</v>
      </c>
      <c r="AA76">
        <f>IF(OR(ISNUMBER(SEARCH(AA$10,$U76)),ISNUMBER(SEARCH(AA$10,$V76))),1,0)</f>
        <v>0</v>
      </c>
      <c r="AB76">
        <f>IF(OR(ISNUMBER(SEARCH(AB$10,$U76)),ISNUMBER(SEARCH(AB$10,$V76))),1,0)</f>
        <v>1</v>
      </c>
      <c r="AC76">
        <f>IF(OR(ISNUMBER(SEARCH(AC$10,$U76)),ISNUMBER(SEARCH(AC$10,$V76))),1,0)</f>
        <v>0</v>
      </c>
      <c r="AD76">
        <f t="shared" si="6"/>
        <v>0</v>
      </c>
      <c r="AE76">
        <f>IF(OR(ISNUMBER(SEARCH(AE$10,$U76)),ISNUMBER(SEARCH(AE$10,$V76))),1,0)</f>
        <v>0</v>
      </c>
      <c r="AF76">
        <f>IF(OR(ISNUMBER(SEARCH(AF$10,$U76)),ISNUMBER(SEARCH(AF$10,$V76))),1,0)</f>
        <v>0</v>
      </c>
      <c r="AG76">
        <f>IF(OR(ISNUMBER(SEARCH(AG$10,$U76)),ISNUMBER(SEARCH(AG$10,$V76))),1,0)</f>
        <v>0</v>
      </c>
      <c r="AH76">
        <f t="shared" si="7"/>
        <v>0</v>
      </c>
      <c r="AI76">
        <f t="shared" si="7"/>
        <v>0</v>
      </c>
      <c r="AJ76">
        <f t="shared" si="7"/>
        <v>0</v>
      </c>
      <c r="AK76">
        <f t="shared" si="7"/>
        <v>0</v>
      </c>
    </row>
    <row r="77" spans="1:37">
      <c r="A77" t="s">
        <v>126</v>
      </c>
      <c r="B77" s="23">
        <v>2</v>
      </c>
      <c r="C77" s="38">
        <v>65000000</v>
      </c>
      <c r="D77" s="38">
        <v>35014611</v>
      </c>
      <c r="E77" s="38">
        <v>55500000</v>
      </c>
      <c r="F77" s="38">
        <v>4045340171</v>
      </c>
      <c r="J77" s="31">
        <f>0+(C77-J$8)/(J$9-J$8)</f>
        <v>1</v>
      </c>
      <c r="K77" s="31">
        <f t="shared" si="10"/>
        <v>0.35675157229543053</v>
      </c>
      <c r="L77" s="31">
        <f t="shared" si="10"/>
        <v>0.43159990905598544</v>
      </c>
      <c r="M77" s="31">
        <f t="shared" si="10"/>
        <v>0.24232496282970406</v>
      </c>
      <c r="O77" s="31" t="str">
        <f t="shared" si="5"/>
        <v>Justin Timberlake</v>
      </c>
      <c r="P77" s="42">
        <f>AVERAGE(J77:M77)</f>
        <v>0.50766911104528001</v>
      </c>
      <c r="R77" s="46" t="s">
        <v>1182</v>
      </c>
      <c r="S77" s="47">
        <v>6.1070381426223147E-2</v>
      </c>
      <c r="T77" s="48">
        <v>64</v>
      </c>
      <c r="U77" s="48" t="str">
        <f>VLOOKUP($R77,AllLabels!$A$1:$H$726,7,0)</f>
        <v>Hip Hop</v>
      </c>
      <c r="V77" s="49" t="str">
        <f>VLOOKUP($R77,AllLabels!$A$1:$H$726,8,0)</f>
        <v>Indie Pop</v>
      </c>
      <c r="W77">
        <f>IF(OR(ISNUMBER(SEARCH(W$10,$U77)),ISNUMBER(SEARCH(W$10,$V77))),1,0)</f>
        <v>1</v>
      </c>
      <c r="X77">
        <f>IF(OR(ISNUMBER(SEARCH(X$10,$U77)),ISNUMBER(SEARCH(X$10,$V77))),1,0)</f>
        <v>1</v>
      </c>
      <c r="Y77">
        <f>IF(OR(ISNUMBER(SEARCH(Y$10,$U77)),ISNUMBER(SEARCH(Y$10,$V77))),1,0)</f>
        <v>0</v>
      </c>
      <c r="Z77">
        <f>IF(OR(ISNUMBER(SEARCH(Z$10,$U77)),ISNUMBER(SEARCH(Z$10,$V77))),1,0)</f>
        <v>0</v>
      </c>
      <c r="AA77">
        <f>IF(OR(ISNUMBER(SEARCH(AA$10,$U77)),ISNUMBER(SEARCH(AA$10,$V77))),1,0)</f>
        <v>0</v>
      </c>
      <c r="AB77">
        <f>IF(OR(ISNUMBER(SEARCH(AB$10,$U77)),ISNUMBER(SEARCH(AB$10,$V77))),1,0)</f>
        <v>0</v>
      </c>
      <c r="AC77">
        <f>IF(OR(ISNUMBER(SEARCH(AC$10,$U77)),ISNUMBER(SEARCH(AC$10,$V77))),1,0)</f>
        <v>0</v>
      </c>
      <c r="AD77">
        <f t="shared" si="6"/>
        <v>0</v>
      </c>
      <c r="AE77">
        <f>IF(OR(ISNUMBER(SEARCH(AE$10,$U77)),ISNUMBER(SEARCH(AE$10,$V77))),1,0)</f>
        <v>0</v>
      </c>
      <c r="AF77">
        <f>IF(OR(ISNUMBER(SEARCH(AF$10,$U77)),ISNUMBER(SEARCH(AF$10,$V77))),1,0)</f>
        <v>0</v>
      </c>
      <c r="AG77">
        <f>IF(OR(ISNUMBER(SEARCH(AG$10,$U77)),ISNUMBER(SEARCH(AG$10,$V77))),1,0)</f>
        <v>0</v>
      </c>
      <c r="AH77">
        <f t="shared" si="7"/>
        <v>0</v>
      </c>
      <c r="AI77">
        <f t="shared" si="7"/>
        <v>0</v>
      </c>
      <c r="AJ77">
        <f t="shared" si="7"/>
        <v>0</v>
      </c>
      <c r="AK77">
        <f t="shared" si="7"/>
        <v>0</v>
      </c>
    </row>
    <row r="78" spans="1:37">
      <c r="A78" t="s">
        <v>1840</v>
      </c>
      <c r="B78" s="23">
        <v>1</v>
      </c>
      <c r="C78" s="38">
        <v>1560000</v>
      </c>
      <c r="D78" s="38">
        <v>1115073</v>
      </c>
      <c r="E78" s="38">
        <v>1900000</v>
      </c>
      <c r="F78" s="38">
        <v>1035751477</v>
      </c>
      <c r="J78" s="31">
        <f>0+(C78-J$8)/(J$9-J$8)</f>
        <v>2.0095457283637881E-2</v>
      </c>
      <c r="K78" s="31">
        <f t="shared" ref="K78:M93" si="11">0+(D78-K$8)/(K$9-K$8)</f>
        <v>1.0156660882538874E-3</v>
      </c>
      <c r="L78" s="31">
        <f t="shared" si="11"/>
        <v>1.137584182013469E-2</v>
      </c>
      <c r="M78" s="31">
        <f t="shared" si="11"/>
        <v>5.4732534371245381E-2</v>
      </c>
      <c r="O78" s="31" t="str">
        <f t="shared" si="5"/>
        <v>Kane Brown</v>
      </c>
      <c r="P78" s="42">
        <f>AVERAGE(J78:M78)</f>
        <v>2.1804874890817959E-2</v>
      </c>
      <c r="R78" s="46" t="s">
        <v>2567</v>
      </c>
      <c r="S78" s="47">
        <v>6.023774334895611E-2</v>
      </c>
      <c r="T78" s="48">
        <v>65</v>
      </c>
      <c r="U78" s="48" t="str">
        <f>VLOOKUP($R78,AllLabels!$A$1:$H$726,7,0)</f>
        <v>Latin Pop</v>
      </c>
      <c r="V78" s="49">
        <f>VLOOKUP($R78,AllLabels!$A$1:$H$726,8,0)</f>
        <v>0</v>
      </c>
      <c r="W78">
        <f>IF(OR(ISNUMBER(SEARCH(W$10,$U78)),ISNUMBER(SEARCH(W$10,$V78))),1,0)</f>
        <v>0</v>
      </c>
      <c r="X78">
        <f>IF(OR(ISNUMBER(SEARCH(X$10,$U78)),ISNUMBER(SEARCH(X$10,$V78))),1,0)</f>
        <v>1</v>
      </c>
      <c r="Y78">
        <f>IF(OR(ISNUMBER(SEARCH(Y$10,$U78)),ISNUMBER(SEARCH(Y$10,$V78))),1,0)</f>
        <v>0</v>
      </c>
      <c r="Z78">
        <f>IF(OR(ISNUMBER(SEARCH(Z$10,$U78)),ISNUMBER(SEARCH(Z$10,$V78))),1,0)</f>
        <v>0</v>
      </c>
      <c r="AA78">
        <f>IF(OR(ISNUMBER(SEARCH(AA$10,$U78)),ISNUMBER(SEARCH(AA$10,$V78))),1,0)</f>
        <v>0</v>
      </c>
      <c r="AB78">
        <f>IF(OR(ISNUMBER(SEARCH(AB$10,$U78)),ISNUMBER(SEARCH(AB$10,$V78))),1,0)</f>
        <v>1</v>
      </c>
      <c r="AC78">
        <f>IF(OR(ISNUMBER(SEARCH(AC$10,$U78)),ISNUMBER(SEARCH(AC$10,$V78))),1,0)</f>
        <v>0</v>
      </c>
      <c r="AD78">
        <f t="shared" si="6"/>
        <v>0</v>
      </c>
      <c r="AE78">
        <f>IF(OR(ISNUMBER(SEARCH(AE$10,$U78)),ISNUMBER(SEARCH(AE$10,$V78))),1,0)</f>
        <v>0</v>
      </c>
      <c r="AF78">
        <f>IF(OR(ISNUMBER(SEARCH(AF$10,$U78)),ISNUMBER(SEARCH(AF$10,$V78))),1,0)</f>
        <v>0</v>
      </c>
      <c r="AG78">
        <f>IF(OR(ISNUMBER(SEARCH(AG$10,$U78)),ISNUMBER(SEARCH(AG$10,$V78))),1,0)</f>
        <v>0</v>
      </c>
      <c r="AH78">
        <f t="shared" si="7"/>
        <v>0</v>
      </c>
      <c r="AI78">
        <f t="shared" si="7"/>
        <v>0</v>
      </c>
      <c r="AJ78">
        <f t="shared" si="7"/>
        <v>0</v>
      </c>
      <c r="AK78">
        <f t="shared" ref="AK78:AK141" si="12">IF(OR(ISNUMBER(SEARCH(AK$10,$U78)),ISNUMBER(SEARCH(AK$10,$V78))),1,0)</f>
        <v>0</v>
      </c>
    </row>
    <row r="79" spans="1:37">
      <c r="A79" t="s">
        <v>2455</v>
      </c>
      <c r="B79" s="23">
        <v>1</v>
      </c>
      <c r="C79" s="38">
        <v>504000</v>
      </c>
      <c r="D79" s="38">
        <v>1078135</v>
      </c>
      <c r="E79" s="38">
        <v>786000</v>
      </c>
      <c r="F79" s="38">
        <v>670510628</v>
      </c>
      <c r="J79" s="31">
        <f>0+(C79-J$8)/(J$9-J$8)</f>
        <v>3.7843097882331134E-3</v>
      </c>
      <c r="K79" s="31">
        <f t="shared" si="11"/>
        <v>6.2804508576468846E-4</v>
      </c>
      <c r="L79" s="31">
        <f t="shared" si="11"/>
        <v>2.6420804227328676E-3</v>
      </c>
      <c r="M79" s="31">
        <f t="shared" si="11"/>
        <v>3.1966493957571764E-2</v>
      </c>
      <c r="O79" s="31" t="str">
        <f t="shared" ref="O79:O142" si="13">A79</f>
        <v>Kany Garcia</v>
      </c>
      <c r="P79" s="42">
        <f>AVERAGE(J79:M79)</f>
        <v>9.755232313575609E-3</v>
      </c>
      <c r="R79" s="46" t="s">
        <v>473</v>
      </c>
      <c r="S79" s="47">
        <v>5.7699113017330814E-2</v>
      </c>
      <c r="T79" s="48">
        <v>66</v>
      </c>
      <c r="U79" s="48" t="str">
        <f>VLOOKUP($R79,AllLabels!$A$1:$H$726,7,0)</f>
        <v>Country</v>
      </c>
      <c r="V79" s="49">
        <f>VLOOKUP($R79,AllLabels!$A$1:$H$726,8,0)</f>
        <v>0</v>
      </c>
      <c r="W79">
        <f>IF(OR(ISNUMBER(SEARCH(W$10,$U79)),ISNUMBER(SEARCH(W$10,$V79))),1,0)</f>
        <v>0</v>
      </c>
      <c r="X79">
        <f>IF(OR(ISNUMBER(SEARCH(X$10,$U79)),ISNUMBER(SEARCH(X$10,$V79))),1,0)</f>
        <v>0</v>
      </c>
      <c r="Y79">
        <f>IF(OR(ISNUMBER(SEARCH(Y$10,$U79)),ISNUMBER(SEARCH(Y$10,$V79))),1,0)</f>
        <v>1</v>
      </c>
      <c r="Z79">
        <f>IF(OR(ISNUMBER(SEARCH(Z$10,$U79)),ISNUMBER(SEARCH(Z$10,$V79))),1,0)</f>
        <v>0</v>
      </c>
      <c r="AA79">
        <f>IF(OR(ISNUMBER(SEARCH(AA$10,$U79)),ISNUMBER(SEARCH(AA$10,$V79))),1,0)</f>
        <v>0</v>
      </c>
      <c r="AB79">
        <f>IF(OR(ISNUMBER(SEARCH(AB$10,$U79)),ISNUMBER(SEARCH(AB$10,$V79))),1,0)</f>
        <v>0</v>
      </c>
      <c r="AC79">
        <f>IF(OR(ISNUMBER(SEARCH(AC$10,$U79)),ISNUMBER(SEARCH(AC$10,$V79))),1,0)</f>
        <v>0</v>
      </c>
      <c r="AD79">
        <f t="shared" ref="AD79:AD142" si="14">IF(OR(ISNUMBER(SEARCH(AD$9,$U79)),ISNUMBER(SEARCH(AD$9,$V79)),ISNUMBER(SEARCH(AD$10,$U79)),ISNUMBER(SEARCH(AD$10,$V79))),1,0)</f>
        <v>0</v>
      </c>
      <c r="AE79">
        <f>IF(OR(ISNUMBER(SEARCH(AE$10,$U79)),ISNUMBER(SEARCH(AE$10,$V79))),1,0)</f>
        <v>0</v>
      </c>
      <c r="AF79">
        <f>IF(OR(ISNUMBER(SEARCH(AF$10,$U79)),ISNUMBER(SEARCH(AF$10,$V79))),1,0)</f>
        <v>0</v>
      </c>
      <c r="AG79">
        <f>IF(OR(ISNUMBER(SEARCH(AG$10,$U79)),ISNUMBER(SEARCH(AG$10,$V79))),1,0)</f>
        <v>0</v>
      </c>
      <c r="AH79">
        <f t="shared" ref="AH79:AK142" si="15">IF(OR(ISNUMBER(SEARCH(AH$10,$U79)),ISNUMBER(SEARCH(AH$10,$V79))),1,0)</f>
        <v>0</v>
      </c>
      <c r="AI79">
        <f t="shared" si="15"/>
        <v>0</v>
      </c>
      <c r="AJ79">
        <f t="shared" si="15"/>
        <v>0</v>
      </c>
      <c r="AK79">
        <f t="shared" si="12"/>
        <v>0</v>
      </c>
    </row>
    <row r="80" spans="1:37">
      <c r="A80" t="s">
        <v>130</v>
      </c>
      <c r="B80" s="23">
        <v>1</v>
      </c>
      <c r="C80" s="38">
        <v>12300000</v>
      </c>
      <c r="D80" s="38">
        <v>12806257</v>
      </c>
      <c r="E80" s="38">
        <v>4200000</v>
      </c>
      <c r="F80" s="38">
        <v>1683815704</v>
      </c>
      <c r="J80" s="31">
        <f>0+(C80-J$8)/(J$9-J$8)</f>
        <v>0.18598724146985682</v>
      </c>
      <c r="K80" s="31">
        <f t="shared" si="11"/>
        <v>0.1237009349811469</v>
      </c>
      <c r="L80" s="31">
        <f t="shared" si="11"/>
        <v>2.9407844705255152E-2</v>
      </c>
      <c r="M80" s="31">
        <f t="shared" si="11"/>
        <v>9.5127403737399321E-2</v>
      </c>
      <c r="O80" s="31" t="str">
        <f t="shared" si="13"/>
        <v>Kelly Clarkson</v>
      </c>
      <c r="P80" s="42">
        <f>AVERAGE(J80:M80)</f>
        <v>0.10855585622341454</v>
      </c>
      <c r="R80" s="46" t="s">
        <v>2408</v>
      </c>
      <c r="S80" s="47">
        <v>5.5584546656372663E-2</v>
      </c>
      <c r="T80" s="48">
        <v>67</v>
      </c>
      <c r="U80" s="48" t="str">
        <f>VLOOKUP($R80,AllLabels!$A$1:$H$726,7,0)</f>
        <v>Latin Pop</v>
      </c>
      <c r="V80" s="49" t="str">
        <f>VLOOKUP($R80,AllLabels!$A$1:$H$726,8,0)</f>
        <v>Rock</v>
      </c>
      <c r="W80">
        <f>IF(OR(ISNUMBER(SEARCH(W$10,$U80)),ISNUMBER(SEARCH(W$10,$V80))),1,0)</f>
        <v>0</v>
      </c>
      <c r="X80">
        <f>IF(OR(ISNUMBER(SEARCH(X$10,$U80)),ISNUMBER(SEARCH(X$10,$V80))),1,0)</f>
        <v>1</v>
      </c>
      <c r="Y80">
        <f>IF(OR(ISNUMBER(SEARCH(Y$10,$U80)),ISNUMBER(SEARCH(Y$10,$V80))),1,0)</f>
        <v>0</v>
      </c>
      <c r="Z80">
        <f>IF(OR(ISNUMBER(SEARCH(Z$10,$U80)),ISNUMBER(SEARCH(Z$10,$V80))),1,0)</f>
        <v>0</v>
      </c>
      <c r="AA80">
        <f>IF(OR(ISNUMBER(SEARCH(AA$10,$U80)),ISNUMBER(SEARCH(AA$10,$V80))),1,0)</f>
        <v>1</v>
      </c>
      <c r="AB80">
        <f>IF(OR(ISNUMBER(SEARCH(AB$10,$U80)),ISNUMBER(SEARCH(AB$10,$V80))),1,0)</f>
        <v>1</v>
      </c>
      <c r="AC80">
        <f>IF(OR(ISNUMBER(SEARCH(AC$10,$U80)),ISNUMBER(SEARCH(AC$10,$V80))),1,0)</f>
        <v>0</v>
      </c>
      <c r="AD80">
        <f t="shared" si="14"/>
        <v>0</v>
      </c>
      <c r="AE80">
        <f>IF(OR(ISNUMBER(SEARCH(AE$10,$U80)),ISNUMBER(SEARCH(AE$10,$V80))),1,0)</f>
        <v>0</v>
      </c>
      <c r="AF80">
        <f>IF(OR(ISNUMBER(SEARCH(AF$10,$U80)),ISNUMBER(SEARCH(AF$10,$V80))),1,0)</f>
        <v>0</v>
      </c>
      <c r="AG80">
        <f>IF(OR(ISNUMBER(SEARCH(AG$10,$U80)),ISNUMBER(SEARCH(AG$10,$V80))),1,0)</f>
        <v>0</v>
      </c>
      <c r="AH80">
        <f t="shared" si="15"/>
        <v>0</v>
      </c>
      <c r="AI80">
        <f t="shared" si="15"/>
        <v>0</v>
      </c>
      <c r="AJ80">
        <f t="shared" si="15"/>
        <v>0</v>
      </c>
      <c r="AK80">
        <f t="shared" si="12"/>
        <v>0</v>
      </c>
    </row>
    <row r="81" spans="1:37">
      <c r="A81" t="s">
        <v>133</v>
      </c>
      <c r="B81" s="23">
        <v>1</v>
      </c>
      <c r="C81" s="38">
        <v>3480000</v>
      </c>
      <c r="D81" s="38">
        <v>28000000</v>
      </c>
      <c r="E81" s="38">
        <v>2900000</v>
      </c>
      <c r="F81" s="38">
        <v>1600000000</v>
      </c>
      <c r="J81" s="31">
        <f>0+(C81-J$8)/(J$9-J$8)</f>
        <v>4.9752089093464728E-2</v>
      </c>
      <c r="K81" s="31">
        <f t="shared" si="11"/>
        <v>0.28314145404615443</v>
      </c>
      <c r="L81" s="31">
        <f t="shared" si="11"/>
        <v>1.9215843074534892E-2</v>
      </c>
      <c r="M81" s="31">
        <f t="shared" si="11"/>
        <v>8.9903038199456692E-2</v>
      </c>
      <c r="O81" s="31" t="str">
        <f t="shared" si="13"/>
        <v>Kesha</v>
      </c>
      <c r="P81" s="42">
        <f>AVERAGE(J81:M81)</f>
        <v>0.11050310610340269</v>
      </c>
      <c r="R81" s="46" t="s">
        <v>158</v>
      </c>
      <c r="S81" s="47">
        <v>5.2957116846858693E-2</v>
      </c>
      <c r="T81" s="48">
        <v>68</v>
      </c>
      <c r="U81" s="48" t="str">
        <f>VLOOKUP($R81,AllLabels!$A$1:$H$726,7,0)</f>
        <v>Heavy Metal</v>
      </c>
      <c r="V81" s="49">
        <f>VLOOKUP($R81,AllLabels!$A$1:$H$726,8,0)</f>
        <v>0</v>
      </c>
      <c r="W81">
        <f>IF(OR(ISNUMBER(SEARCH(W$10,$U81)),ISNUMBER(SEARCH(W$10,$V81))),1,0)</f>
        <v>0</v>
      </c>
      <c r="X81">
        <f>IF(OR(ISNUMBER(SEARCH(X$10,$U81)),ISNUMBER(SEARCH(X$10,$V81))),1,0)</f>
        <v>0</v>
      </c>
      <c r="Y81">
        <f>IF(OR(ISNUMBER(SEARCH(Y$10,$U81)),ISNUMBER(SEARCH(Y$10,$V81))),1,0)</f>
        <v>0</v>
      </c>
      <c r="Z81">
        <f>IF(OR(ISNUMBER(SEARCH(Z$10,$U81)),ISNUMBER(SEARCH(Z$10,$V81))),1,0)</f>
        <v>0</v>
      </c>
      <c r="AA81">
        <f>IF(OR(ISNUMBER(SEARCH(AA$10,$U81)),ISNUMBER(SEARCH(AA$10,$V81))),1,0)</f>
        <v>0</v>
      </c>
      <c r="AB81">
        <f>IF(OR(ISNUMBER(SEARCH(AB$10,$U81)),ISNUMBER(SEARCH(AB$10,$V81))),1,0)</f>
        <v>0</v>
      </c>
      <c r="AC81">
        <f>IF(OR(ISNUMBER(SEARCH(AC$10,$U81)),ISNUMBER(SEARCH(AC$10,$V81))),1,0)</f>
        <v>0</v>
      </c>
      <c r="AD81">
        <f t="shared" si="14"/>
        <v>0</v>
      </c>
      <c r="AE81">
        <f>IF(OR(ISNUMBER(SEARCH(AE$10,$U81)),ISNUMBER(SEARCH(AE$10,$V81))),1,0)</f>
        <v>0</v>
      </c>
      <c r="AF81">
        <f>IF(OR(ISNUMBER(SEARCH(AF$10,$U81)),ISNUMBER(SEARCH(AF$10,$V81))),1,0)</f>
        <v>0</v>
      </c>
      <c r="AG81">
        <f>IF(OR(ISNUMBER(SEARCH(AG$10,$U81)),ISNUMBER(SEARCH(AG$10,$V81))),1,0)</f>
        <v>0</v>
      </c>
      <c r="AH81">
        <f t="shared" si="15"/>
        <v>0</v>
      </c>
      <c r="AI81">
        <f t="shared" si="15"/>
        <v>0</v>
      </c>
      <c r="AJ81">
        <f t="shared" si="15"/>
        <v>0</v>
      </c>
      <c r="AK81">
        <f t="shared" si="12"/>
        <v>1</v>
      </c>
    </row>
    <row r="82" spans="1:37">
      <c r="A82" t="s">
        <v>1377</v>
      </c>
      <c r="B82" s="23">
        <v>1</v>
      </c>
      <c r="C82" s="38">
        <v>617000</v>
      </c>
      <c r="D82" s="38">
        <v>10500000</v>
      </c>
      <c r="E82" s="38">
        <v>576000</v>
      </c>
      <c r="F82" s="38">
        <v>965000000</v>
      </c>
      <c r="J82" s="31">
        <f>0+(C82-J$8)/(J$9-J$8)</f>
        <v>5.5297261395406312E-3</v>
      </c>
      <c r="K82" s="31">
        <f t="shared" si="11"/>
        <v>9.9499471709239035E-2</v>
      </c>
      <c r="L82" s="31">
        <f t="shared" si="11"/>
        <v>9.9568015930882555E-4</v>
      </c>
      <c r="M82" s="31">
        <f t="shared" si="11"/>
        <v>5.032248278714916E-2</v>
      </c>
      <c r="O82" s="31" t="str">
        <f t="shared" si="13"/>
        <v>Kings of Leon</v>
      </c>
      <c r="P82" s="42">
        <f>AVERAGE(J82:M82)</f>
        <v>3.9086840198809411E-2</v>
      </c>
      <c r="R82" s="46" t="s">
        <v>2285</v>
      </c>
      <c r="S82" s="47">
        <v>5.0624600252929308E-2</v>
      </c>
      <c r="T82" s="48">
        <v>69</v>
      </c>
      <c r="U82" s="48" t="str">
        <f>VLOOKUP($R82,AllLabels!$A$1:$H$726,7,0)</f>
        <v>Alternative hip hop</v>
      </c>
      <c r="V82" s="49">
        <f>VLOOKUP($R82,AllLabels!$A$1:$H$726,8,0)</f>
        <v>0</v>
      </c>
      <c r="W82">
        <f>IF(OR(ISNUMBER(SEARCH(W$10,$U82)),ISNUMBER(SEARCH(W$10,$V82))),1,0)</f>
        <v>1</v>
      </c>
      <c r="X82">
        <f>IF(OR(ISNUMBER(SEARCH(X$10,$U82)),ISNUMBER(SEARCH(X$10,$V82))),1,0)</f>
        <v>0</v>
      </c>
      <c r="Y82">
        <f>IF(OR(ISNUMBER(SEARCH(Y$10,$U82)),ISNUMBER(SEARCH(Y$10,$V82))),1,0)</f>
        <v>0</v>
      </c>
      <c r="Z82">
        <f>IF(OR(ISNUMBER(SEARCH(Z$10,$U82)),ISNUMBER(SEARCH(Z$10,$V82))),1,0)</f>
        <v>0</v>
      </c>
      <c r="AA82">
        <f>IF(OR(ISNUMBER(SEARCH(AA$10,$U82)),ISNUMBER(SEARCH(AA$10,$V82))),1,0)</f>
        <v>0</v>
      </c>
      <c r="AB82">
        <f>IF(OR(ISNUMBER(SEARCH(AB$10,$U82)),ISNUMBER(SEARCH(AB$10,$V82))),1,0)</f>
        <v>0</v>
      </c>
      <c r="AC82">
        <f>IF(OR(ISNUMBER(SEARCH(AC$10,$U82)),ISNUMBER(SEARCH(AC$10,$V82))),1,0)</f>
        <v>0</v>
      </c>
      <c r="AD82">
        <f t="shared" si="14"/>
        <v>0</v>
      </c>
      <c r="AE82">
        <f>IF(OR(ISNUMBER(SEARCH(AE$10,$U82)),ISNUMBER(SEARCH(AE$10,$V82))),1,0)</f>
        <v>0</v>
      </c>
      <c r="AF82">
        <f>IF(OR(ISNUMBER(SEARCH(AF$10,$U82)),ISNUMBER(SEARCH(AF$10,$V82))),1,0)</f>
        <v>0</v>
      </c>
      <c r="AG82">
        <f>IF(OR(ISNUMBER(SEARCH(AG$10,$U82)),ISNUMBER(SEARCH(AG$10,$V82))),1,0)</f>
        <v>0</v>
      </c>
      <c r="AH82">
        <f t="shared" si="15"/>
        <v>0</v>
      </c>
      <c r="AI82">
        <f t="shared" si="15"/>
        <v>0</v>
      </c>
      <c r="AJ82">
        <f t="shared" si="15"/>
        <v>0</v>
      </c>
      <c r="AK82">
        <f t="shared" si="12"/>
        <v>0</v>
      </c>
    </row>
    <row r="83" spans="1:37">
      <c r="A83" t="s">
        <v>429</v>
      </c>
      <c r="B83" s="23">
        <v>2</v>
      </c>
      <c r="C83" s="38">
        <v>1780000</v>
      </c>
      <c r="D83" s="38">
        <v>2722130</v>
      </c>
      <c r="E83" s="38">
        <v>1300000</v>
      </c>
      <c r="F83" s="38">
        <v>295161786</v>
      </c>
      <c r="J83" s="31">
        <f>0+(C83-J$8)/(J$9-J$8)</f>
        <v>2.3493613011847207E-2</v>
      </c>
      <c r="K83" s="31">
        <f t="shared" si="11"/>
        <v>1.7879845128734813E-2</v>
      </c>
      <c r="L83" s="31">
        <f t="shared" si="11"/>
        <v>6.6718410674945711E-3</v>
      </c>
      <c r="M83" s="31">
        <f t="shared" si="11"/>
        <v>8.5704063359552801E-3</v>
      </c>
      <c r="O83" s="31" t="str">
        <f t="shared" si="13"/>
        <v>Kirk Franklin</v>
      </c>
      <c r="P83" s="42">
        <f>AVERAGE(J83:M83)</f>
        <v>1.4153926386007968E-2</v>
      </c>
      <c r="R83" s="46" t="s">
        <v>1395</v>
      </c>
      <c r="S83" s="47">
        <v>5.0464011497735932E-2</v>
      </c>
      <c r="T83" s="48">
        <v>70</v>
      </c>
      <c r="U83" s="48" t="str">
        <f>VLOOKUP($R83,AllLabels!$A$1:$H$726,7,0)</f>
        <v>Tropical House</v>
      </c>
      <c r="V83" s="49" t="str">
        <f>VLOOKUP($R83,AllLabels!$A$1:$H$726,8,0)</f>
        <v>Deep House</v>
      </c>
      <c r="W83">
        <f>IF(OR(ISNUMBER(SEARCH(W$10,$U83)),ISNUMBER(SEARCH(W$10,$V83))),1,0)</f>
        <v>0</v>
      </c>
      <c r="X83">
        <f>IF(OR(ISNUMBER(SEARCH(X$10,$U83)),ISNUMBER(SEARCH(X$10,$V83))),1,0)</f>
        <v>0</v>
      </c>
      <c r="Y83">
        <f>IF(OR(ISNUMBER(SEARCH(Y$10,$U83)),ISNUMBER(SEARCH(Y$10,$V83))),1,0)</f>
        <v>0</v>
      </c>
      <c r="Z83">
        <f>IF(OR(ISNUMBER(SEARCH(Z$10,$U83)),ISNUMBER(SEARCH(Z$10,$V83))),1,0)</f>
        <v>0</v>
      </c>
      <c r="AA83">
        <f>IF(OR(ISNUMBER(SEARCH(AA$10,$U83)),ISNUMBER(SEARCH(AA$10,$V83))),1,0)</f>
        <v>0</v>
      </c>
      <c r="AB83">
        <f>IF(OR(ISNUMBER(SEARCH(AB$10,$U83)),ISNUMBER(SEARCH(AB$10,$V83))),1,0)</f>
        <v>0</v>
      </c>
      <c r="AC83">
        <f>IF(OR(ISNUMBER(SEARCH(AC$10,$U83)),ISNUMBER(SEARCH(AC$10,$V83))),1,0)</f>
        <v>0</v>
      </c>
      <c r="AD83">
        <f t="shared" si="14"/>
        <v>1</v>
      </c>
      <c r="AE83">
        <f>IF(OR(ISNUMBER(SEARCH(AE$10,$U83)),ISNUMBER(SEARCH(AE$10,$V83))),1,0)</f>
        <v>0</v>
      </c>
      <c r="AF83">
        <f>IF(OR(ISNUMBER(SEARCH(AF$10,$U83)),ISNUMBER(SEARCH(AF$10,$V83))),1,0)</f>
        <v>0</v>
      </c>
      <c r="AG83">
        <f>IF(OR(ISNUMBER(SEARCH(AG$10,$U83)),ISNUMBER(SEARCH(AG$10,$V83))),1,0)</f>
        <v>0</v>
      </c>
      <c r="AH83">
        <f t="shared" si="15"/>
        <v>0</v>
      </c>
      <c r="AI83">
        <f t="shared" si="15"/>
        <v>0</v>
      </c>
      <c r="AJ83">
        <f t="shared" si="15"/>
        <v>0</v>
      </c>
      <c r="AK83">
        <f t="shared" si="12"/>
        <v>0</v>
      </c>
    </row>
    <row r="84" spans="1:37">
      <c r="A84" t="s">
        <v>1395</v>
      </c>
      <c r="B84" s="23">
        <v>1</v>
      </c>
      <c r="C84" s="38">
        <v>462000</v>
      </c>
      <c r="D84" s="38">
        <v>2500000</v>
      </c>
      <c r="E84" s="38">
        <v>3600000</v>
      </c>
      <c r="F84" s="38">
        <v>2700000000</v>
      </c>
      <c r="J84" s="31">
        <f>0+(C84-J$8)/(J$9-J$8)</f>
        <v>3.1355709673931511E-3</v>
      </c>
      <c r="K84" s="31">
        <f t="shared" si="11"/>
        <v>1.5548851212363442E-2</v>
      </c>
      <c r="L84" s="31">
        <f t="shared" si="11"/>
        <v>2.4703843952615032E-2</v>
      </c>
      <c r="M84" s="31">
        <f t="shared" si="11"/>
        <v>0.15846777985857211</v>
      </c>
      <c r="O84" s="31" t="str">
        <f t="shared" si="13"/>
        <v>Kygo</v>
      </c>
      <c r="P84" s="42">
        <f>AVERAGE(J84:M84)</f>
        <v>5.0464011497735932E-2</v>
      </c>
      <c r="R84" s="46" t="s">
        <v>1723</v>
      </c>
      <c r="S84" s="47">
        <v>4.4865396099527416E-2</v>
      </c>
      <c r="T84" s="48">
        <v>71</v>
      </c>
      <c r="U84" s="48" t="str">
        <f>VLOOKUP($R84,AllLabels!$A$1:$H$726,7,0)</f>
        <v>Pop</v>
      </c>
      <c r="V84" s="49" t="str">
        <f>VLOOKUP($R84,AllLabels!$A$1:$H$726,8,0)</f>
        <v>R&amp;B</v>
      </c>
      <c r="W84">
        <f>IF(OR(ISNUMBER(SEARCH(W$10,$U84)),ISNUMBER(SEARCH(W$10,$V84))),1,0)</f>
        <v>0</v>
      </c>
      <c r="X84">
        <f>IF(OR(ISNUMBER(SEARCH(X$10,$U84)),ISNUMBER(SEARCH(X$10,$V84))),1,0)</f>
        <v>1</v>
      </c>
      <c r="Y84">
        <f>IF(OR(ISNUMBER(SEARCH(Y$10,$U84)),ISNUMBER(SEARCH(Y$10,$V84))),1,0)</f>
        <v>0</v>
      </c>
      <c r="Z84">
        <f>IF(OR(ISNUMBER(SEARCH(Z$10,$U84)),ISNUMBER(SEARCH(Z$10,$V84))),1,0)</f>
        <v>1</v>
      </c>
      <c r="AA84">
        <f>IF(OR(ISNUMBER(SEARCH(AA$10,$U84)),ISNUMBER(SEARCH(AA$10,$V84))),1,0)</f>
        <v>0</v>
      </c>
      <c r="AB84">
        <f>IF(OR(ISNUMBER(SEARCH(AB$10,$U84)),ISNUMBER(SEARCH(AB$10,$V84))),1,0)</f>
        <v>0</v>
      </c>
      <c r="AC84">
        <f>IF(OR(ISNUMBER(SEARCH(AC$10,$U84)),ISNUMBER(SEARCH(AC$10,$V84))),1,0)</f>
        <v>0</v>
      </c>
      <c r="AD84">
        <f t="shared" si="14"/>
        <v>0</v>
      </c>
      <c r="AE84">
        <f>IF(OR(ISNUMBER(SEARCH(AE$10,$U84)),ISNUMBER(SEARCH(AE$10,$V84))),1,0)</f>
        <v>0</v>
      </c>
      <c r="AF84">
        <f>IF(OR(ISNUMBER(SEARCH(AF$10,$U84)),ISNUMBER(SEARCH(AF$10,$V84))),1,0)</f>
        <v>0</v>
      </c>
      <c r="AG84">
        <f>IF(OR(ISNUMBER(SEARCH(AG$10,$U84)),ISNUMBER(SEARCH(AG$10,$V84))),1,0)</f>
        <v>0</v>
      </c>
      <c r="AH84">
        <f t="shared" si="15"/>
        <v>0</v>
      </c>
      <c r="AI84">
        <f t="shared" si="15"/>
        <v>0</v>
      </c>
      <c r="AJ84">
        <f t="shared" si="15"/>
        <v>0</v>
      </c>
      <c r="AK84">
        <f t="shared" si="12"/>
        <v>0</v>
      </c>
    </row>
    <row r="85" spans="1:37">
      <c r="A85" t="s">
        <v>2158</v>
      </c>
      <c r="B85" s="23">
        <v>1</v>
      </c>
      <c r="C85" s="38">
        <v>11800000</v>
      </c>
      <c r="D85" s="38">
        <v>9673250</v>
      </c>
      <c r="E85" s="38">
        <v>11600000</v>
      </c>
      <c r="F85" s="38">
        <v>4421658031</v>
      </c>
      <c r="J85" s="31">
        <f>0+(C85-J$8)/(J$9-J$8)</f>
        <v>0.17826416026938108</v>
      </c>
      <c r="K85" s="31">
        <f t="shared" si="11"/>
        <v>9.0823699772265051E-2</v>
      </c>
      <c r="L85" s="31">
        <f t="shared" si="11"/>
        <v>8.7423853987816644E-2</v>
      </c>
      <c r="M85" s="31">
        <f t="shared" si="11"/>
        <v>0.26578145087753241</v>
      </c>
      <c r="O85" s="31" t="str">
        <f t="shared" si="13"/>
        <v>Little Mix</v>
      </c>
      <c r="P85" s="42">
        <f>AVERAGE(J85:M85)</f>
        <v>0.15557329122674879</v>
      </c>
      <c r="R85" s="46" t="s">
        <v>108</v>
      </c>
      <c r="S85" s="47">
        <v>4.4146665081874585E-2</v>
      </c>
      <c r="T85" s="48">
        <v>72</v>
      </c>
      <c r="U85" s="48" t="str">
        <f>VLOOKUP($R85,AllLabels!$A$1:$H$726,7,0)</f>
        <v>Heavy Metal</v>
      </c>
      <c r="V85" s="49">
        <f>VLOOKUP($R85,AllLabels!$A$1:$H$726,8,0)</f>
        <v>0</v>
      </c>
      <c r="W85">
        <f>IF(OR(ISNUMBER(SEARCH(W$10,$U85)),ISNUMBER(SEARCH(W$10,$V85))),1,0)</f>
        <v>0</v>
      </c>
      <c r="X85">
        <f>IF(OR(ISNUMBER(SEARCH(X$10,$U85)),ISNUMBER(SEARCH(X$10,$V85))),1,0)</f>
        <v>0</v>
      </c>
      <c r="Y85">
        <f>IF(OR(ISNUMBER(SEARCH(Y$10,$U85)),ISNUMBER(SEARCH(Y$10,$V85))),1,0)</f>
        <v>0</v>
      </c>
      <c r="Z85">
        <f>IF(OR(ISNUMBER(SEARCH(Z$10,$U85)),ISNUMBER(SEARCH(Z$10,$V85))),1,0)</f>
        <v>0</v>
      </c>
      <c r="AA85">
        <f>IF(OR(ISNUMBER(SEARCH(AA$10,$U85)),ISNUMBER(SEARCH(AA$10,$V85))),1,0)</f>
        <v>0</v>
      </c>
      <c r="AB85">
        <f>IF(OR(ISNUMBER(SEARCH(AB$10,$U85)),ISNUMBER(SEARCH(AB$10,$V85))),1,0)</f>
        <v>0</v>
      </c>
      <c r="AC85">
        <f>IF(OR(ISNUMBER(SEARCH(AC$10,$U85)),ISNUMBER(SEARCH(AC$10,$V85))),1,0)</f>
        <v>0</v>
      </c>
      <c r="AD85">
        <f t="shared" si="14"/>
        <v>0</v>
      </c>
      <c r="AE85">
        <f>IF(OR(ISNUMBER(SEARCH(AE$10,$U85)),ISNUMBER(SEARCH(AE$10,$V85))),1,0)</f>
        <v>0</v>
      </c>
      <c r="AF85">
        <f>IF(OR(ISNUMBER(SEARCH(AF$10,$U85)),ISNUMBER(SEARCH(AF$10,$V85))),1,0)</f>
        <v>0</v>
      </c>
      <c r="AG85">
        <f>IF(OR(ISNUMBER(SEARCH(AG$10,$U85)),ISNUMBER(SEARCH(AG$10,$V85))),1,0)</f>
        <v>0</v>
      </c>
      <c r="AH85">
        <f t="shared" si="15"/>
        <v>0</v>
      </c>
      <c r="AI85">
        <f t="shared" si="15"/>
        <v>0</v>
      </c>
      <c r="AJ85">
        <f t="shared" si="15"/>
        <v>0</v>
      </c>
      <c r="AK85">
        <f t="shared" si="12"/>
        <v>1</v>
      </c>
    </row>
    <row r="86" spans="1:37">
      <c r="A86" t="s">
        <v>2479</v>
      </c>
      <c r="B86" s="23">
        <v>1</v>
      </c>
      <c r="C86" s="38">
        <v>438000</v>
      </c>
      <c r="D86" s="38">
        <v>5490789</v>
      </c>
      <c r="E86" s="38">
        <v>2100000</v>
      </c>
      <c r="F86" s="38">
        <v>230431444</v>
      </c>
      <c r="J86" s="31">
        <f>0+(C86-J$8)/(J$9-J$8)</f>
        <v>2.7648630697703156E-3</v>
      </c>
      <c r="K86" s="31">
        <f t="shared" si="11"/>
        <v>4.6933675253017199E-2</v>
      </c>
      <c r="L86" s="31">
        <f t="shared" si="11"/>
        <v>1.2943842071014731E-2</v>
      </c>
      <c r="M86" s="31">
        <f t="shared" si="11"/>
        <v>4.5356616298314733E-3</v>
      </c>
      <c r="O86" s="31" t="str">
        <f t="shared" si="13"/>
        <v>Luis Coronel</v>
      </c>
      <c r="P86" s="42">
        <f>AVERAGE(J86:M86)</f>
        <v>1.6794510505908428E-2</v>
      </c>
      <c r="R86" s="46" t="s">
        <v>161</v>
      </c>
      <c r="S86" s="47">
        <v>4.3894738619402338E-2</v>
      </c>
      <c r="T86" s="48">
        <v>73</v>
      </c>
      <c r="U86" s="48" t="str">
        <f>VLOOKUP($R86,AllLabels!$A$1:$H$726,7,0)</f>
        <v>Alternative Rock</v>
      </c>
      <c r="V86" s="49" t="str">
        <f>VLOOKUP($R86,AllLabels!$A$1:$H$726,8,0)</f>
        <v>Grunge</v>
      </c>
      <c r="W86">
        <f>IF(OR(ISNUMBER(SEARCH(W$10,$U86)),ISNUMBER(SEARCH(W$10,$V86))),1,0)</f>
        <v>0</v>
      </c>
      <c r="X86">
        <f>IF(OR(ISNUMBER(SEARCH(X$10,$U86)),ISNUMBER(SEARCH(X$10,$V86))),1,0)</f>
        <v>0</v>
      </c>
      <c r="Y86">
        <f>IF(OR(ISNUMBER(SEARCH(Y$10,$U86)),ISNUMBER(SEARCH(Y$10,$V86))),1,0)</f>
        <v>0</v>
      </c>
      <c r="Z86">
        <f>IF(OR(ISNUMBER(SEARCH(Z$10,$U86)),ISNUMBER(SEARCH(Z$10,$V86))),1,0)</f>
        <v>0</v>
      </c>
      <c r="AA86">
        <f>IF(OR(ISNUMBER(SEARCH(AA$10,$U86)),ISNUMBER(SEARCH(AA$10,$V86))),1,0)</f>
        <v>1</v>
      </c>
      <c r="AB86">
        <f>IF(OR(ISNUMBER(SEARCH(AB$10,$U86)),ISNUMBER(SEARCH(AB$10,$V86))),1,0)</f>
        <v>0</v>
      </c>
      <c r="AC86">
        <f>IF(OR(ISNUMBER(SEARCH(AC$10,$U86)),ISNUMBER(SEARCH(AC$10,$V86))),1,0)</f>
        <v>0</v>
      </c>
      <c r="AD86">
        <f t="shared" si="14"/>
        <v>0</v>
      </c>
      <c r="AE86">
        <f>IF(OR(ISNUMBER(SEARCH(AE$10,$U86)),ISNUMBER(SEARCH(AE$10,$V86))),1,0)</f>
        <v>0</v>
      </c>
      <c r="AF86">
        <f>IF(OR(ISNUMBER(SEARCH(AF$10,$U86)),ISNUMBER(SEARCH(AF$10,$V86))),1,0)</f>
        <v>0</v>
      </c>
      <c r="AG86">
        <f>IF(OR(ISNUMBER(SEARCH(AG$10,$U86)),ISNUMBER(SEARCH(AG$10,$V86))),1,0)</f>
        <v>0</v>
      </c>
      <c r="AH86">
        <f t="shared" si="15"/>
        <v>0</v>
      </c>
      <c r="AI86">
        <f t="shared" si="15"/>
        <v>0</v>
      </c>
      <c r="AJ86">
        <f t="shared" si="15"/>
        <v>0</v>
      </c>
      <c r="AK86">
        <f t="shared" si="12"/>
        <v>0</v>
      </c>
    </row>
    <row r="87" spans="1:37">
      <c r="A87" t="s">
        <v>1738</v>
      </c>
      <c r="B87" s="23">
        <v>1</v>
      </c>
      <c r="C87" s="38">
        <v>333000</v>
      </c>
      <c r="D87" s="38">
        <v>1318368</v>
      </c>
      <c r="E87" s="38">
        <v>1500000</v>
      </c>
      <c r="F87" s="38">
        <v>859260194</v>
      </c>
      <c r="J87" s="31">
        <f>0+(C87-J$8)/(J$9-J$8)</f>
        <v>1.1430160176704098E-3</v>
      </c>
      <c r="K87" s="31">
        <f t="shared" si="11"/>
        <v>3.1490087624929278E-3</v>
      </c>
      <c r="L87" s="31">
        <f t="shared" si="11"/>
        <v>8.2398413183746109E-3</v>
      </c>
      <c r="M87" s="31">
        <f t="shared" si="11"/>
        <v>4.373155325853554E-2</v>
      </c>
      <c r="O87" s="31" t="str">
        <f t="shared" si="13"/>
        <v>Luke Combs</v>
      </c>
      <c r="P87" s="42">
        <f>AVERAGE(J87:M87)</f>
        <v>1.4065854839268373E-2</v>
      </c>
      <c r="R87" s="46" t="s">
        <v>2263</v>
      </c>
      <c r="S87" s="47">
        <v>4.3881585364461684E-2</v>
      </c>
      <c r="T87" s="48">
        <v>74</v>
      </c>
      <c r="U87" s="48" t="str">
        <f>VLOOKUP($R87,AllLabels!$A$1:$H$726,7,0)</f>
        <v>Progressive House</v>
      </c>
      <c r="V87" s="49" t="str">
        <f>VLOOKUP($R87,AllLabels!$A$1:$H$726,8,0)</f>
        <v>Electro House</v>
      </c>
      <c r="W87">
        <f>IF(OR(ISNUMBER(SEARCH(W$10,$U87)),ISNUMBER(SEARCH(W$10,$V87))),1,0)</f>
        <v>0</v>
      </c>
      <c r="X87">
        <f>IF(OR(ISNUMBER(SEARCH(X$10,$U87)),ISNUMBER(SEARCH(X$10,$V87))),1,0)</f>
        <v>0</v>
      </c>
      <c r="Y87">
        <f>IF(OR(ISNUMBER(SEARCH(Y$10,$U87)),ISNUMBER(SEARCH(Y$10,$V87))),1,0)</f>
        <v>0</v>
      </c>
      <c r="Z87">
        <f>IF(OR(ISNUMBER(SEARCH(Z$10,$U87)),ISNUMBER(SEARCH(Z$10,$V87))),1,0)</f>
        <v>0</v>
      </c>
      <c r="AA87">
        <f>IF(OR(ISNUMBER(SEARCH(AA$10,$U87)),ISNUMBER(SEARCH(AA$10,$V87))),1,0)</f>
        <v>0</v>
      </c>
      <c r="AB87">
        <f>IF(OR(ISNUMBER(SEARCH(AB$10,$U87)),ISNUMBER(SEARCH(AB$10,$V87))),1,0)</f>
        <v>0</v>
      </c>
      <c r="AC87">
        <f>IF(OR(ISNUMBER(SEARCH(AC$10,$U87)),ISNUMBER(SEARCH(AC$10,$V87))),1,0)</f>
        <v>0</v>
      </c>
      <c r="AD87">
        <f t="shared" si="14"/>
        <v>1</v>
      </c>
      <c r="AE87">
        <f>IF(OR(ISNUMBER(SEARCH(AE$10,$U87)),ISNUMBER(SEARCH(AE$10,$V87))),1,0)</f>
        <v>0</v>
      </c>
      <c r="AF87">
        <f>IF(OR(ISNUMBER(SEARCH(AF$10,$U87)),ISNUMBER(SEARCH(AF$10,$V87))),1,0)</f>
        <v>0</v>
      </c>
      <c r="AG87">
        <f>IF(OR(ISNUMBER(SEARCH(AG$10,$U87)),ISNUMBER(SEARCH(AG$10,$V87))),1,0)</f>
        <v>0</v>
      </c>
      <c r="AH87">
        <f t="shared" si="15"/>
        <v>0</v>
      </c>
      <c r="AI87">
        <f t="shared" si="15"/>
        <v>0</v>
      </c>
      <c r="AJ87">
        <f t="shared" si="15"/>
        <v>0</v>
      </c>
      <c r="AK87">
        <f t="shared" si="12"/>
        <v>0</v>
      </c>
    </row>
    <row r="88" spans="1:37">
      <c r="A88" t="s">
        <v>2483</v>
      </c>
      <c r="B88" s="23">
        <v>1</v>
      </c>
      <c r="C88" s="38">
        <v>5890000</v>
      </c>
      <c r="D88" s="38">
        <v>22530443</v>
      </c>
      <c r="E88" s="38">
        <v>42800000</v>
      </c>
      <c r="F88" s="38">
        <v>11551356599</v>
      </c>
      <c r="J88" s="31">
        <f>0+(C88-J$8)/(J$9-J$8)</f>
        <v>8.6977340479757803E-2</v>
      </c>
      <c r="K88" s="31">
        <f t="shared" si="11"/>
        <v>0.22574486604702573</v>
      </c>
      <c r="L88" s="31">
        <f t="shared" si="11"/>
        <v>0.33203189312510289</v>
      </c>
      <c r="M88" s="31">
        <f t="shared" si="11"/>
        <v>0.710186851261428</v>
      </c>
      <c r="O88" s="31" t="str">
        <f t="shared" si="13"/>
        <v>Maluma</v>
      </c>
      <c r="P88" s="42">
        <f>AVERAGE(J88:M88)</f>
        <v>0.33873523772832859</v>
      </c>
      <c r="R88" s="46" t="s">
        <v>615</v>
      </c>
      <c r="S88" s="47">
        <v>4.2194607144838671E-2</v>
      </c>
      <c r="T88" s="48">
        <v>75</v>
      </c>
      <c r="U88" s="48" t="str">
        <f>VLOOKUP($R88,AllLabels!$A$1:$H$726,7,0)</f>
        <v>Pop</v>
      </c>
      <c r="V88" s="49" t="str">
        <f>VLOOKUP($R88,AllLabels!$A$1:$H$726,8,0)</f>
        <v>Soft Rock</v>
      </c>
      <c r="W88">
        <f>IF(OR(ISNUMBER(SEARCH(W$10,$U88)),ISNUMBER(SEARCH(W$10,$V88))),1,0)</f>
        <v>0</v>
      </c>
      <c r="X88">
        <f>IF(OR(ISNUMBER(SEARCH(X$10,$U88)),ISNUMBER(SEARCH(X$10,$V88))),1,0)</f>
        <v>1</v>
      </c>
      <c r="Y88">
        <f>IF(OR(ISNUMBER(SEARCH(Y$10,$U88)),ISNUMBER(SEARCH(Y$10,$V88))),1,0)</f>
        <v>0</v>
      </c>
      <c r="Z88">
        <f>IF(OR(ISNUMBER(SEARCH(Z$10,$U88)),ISNUMBER(SEARCH(Z$10,$V88))),1,0)</f>
        <v>0</v>
      </c>
      <c r="AA88">
        <f>IF(OR(ISNUMBER(SEARCH(AA$10,$U88)),ISNUMBER(SEARCH(AA$10,$V88))),1,0)</f>
        <v>1</v>
      </c>
      <c r="AB88">
        <f>IF(OR(ISNUMBER(SEARCH(AB$10,$U88)),ISNUMBER(SEARCH(AB$10,$V88))),1,0)</f>
        <v>0</v>
      </c>
      <c r="AC88">
        <f>IF(OR(ISNUMBER(SEARCH(AC$10,$U88)),ISNUMBER(SEARCH(AC$10,$V88))),1,0)</f>
        <v>0</v>
      </c>
      <c r="AD88">
        <f t="shared" si="14"/>
        <v>0</v>
      </c>
      <c r="AE88">
        <f>IF(OR(ISNUMBER(SEARCH(AE$10,$U88)),ISNUMBER(SEARCH(AE$10,$V88))),1,0)</f>
        <v>0</v>
      </c>
      <c r="AF88">
        <f>IF(OR(ISNUMBER(SEARCH(AF$10,$U88)),ISNUMBER(SEARCH(AF$10,$V88))),1,0)</f>
        <v>0</v>
      </c>
      <c r="AG88">
        <f>IF(OR(ISNUMBER(SEARCH(AG$10,$U88)),ISNUMBER(SEARCH(AG$10,$V88))),1,0)</f>
        <v>0</v>
      </c>
      <c r="AH88">
        <f t="shared" si="15"/>
        <v>0</v>
      </c>
      <c r="AI88">
        <f t="shared" si="15"/>
        <v>0</v>
      </c>
      <c r="AJ88">
        <f t="shared" si="15"/>
        <v>0</v>
      </c>
      <c r="AK88">
        <f t="shared" si="12"/>
        <v>0</v>
      </c>
    </row>
    <row r="89" spans="1:37">
      <c r="A89" t="s">
        <v>452</v>
      </c>
      <c r="B89" s="23">
        <v>1</v>
      </c>
      <c r="C89" s="38">
        <v>11300000</v>
      </c>
      <c r="D89" s="38">
        <v>15081484</v>
      </c>
      <c r="E89" s="38">
        <v>9600000</v>
      </c>
      <c r="F89" s="38">
        <v>3197258027</v>
      </c>
      <c r="J89" s="31">
        <f>0+(C89-J$8)/(J$9-J$8)</f>
        <v>0.17054107906890534</v>
      </c>
      <c r="K89" s="31">
        <f t="shared" si="11"/>
        <v>0.14757677478380249</v>
      </c>
      <c r="L89" s="31">
        <f t="shared" si="11"/>
        <v>7.1743851479016241E-2</v>
      </c>
      <c r="M89" s="31">
        <f t="shared" si="11"/>
        <v>0.18946266000327797</v>
      </c>
      <c r="O89" s="31" t="str">
        <f t="shared" si="13"/>
        <v>Marc Anthony</v>
      </c>
      <c r="P89" s="42">
        <f>AVERAGE(J89:M89)</f>
        <v>0.14483109133375052</v>
      </c>
      <c r="R89" s="46" t="s">
        <v>2503</v>
      </c>
      <c r="S89" s="47">
        <v>4.2021754165707657E-2</v>
      </c>
      <c r="T89" s="48">
        <v>76</v>
      </c>
      <c r="U89" s="48" t="str">
        <f>VLOOKUP($R89,AllLabels!$A$1:$H$726,7,0)</f>
        <v>Pop</v>
      </c>
      <c r="V89" s="49" t="str">
        <f>VLOOKUP($R89,AllLabels!$A$1:$H$726,8,0)</f>
        <v>Latin Pop</v>
      </c>
      <c r="W89">
        <f>IF(OR(ISNUMBER(SEARCH(W$10,$U89)),ISNUMBER(SEARCH(W$10,$V89))),1,0)</f>
        <v>0</v>
      </c>
      <c r="X89">
        <f>IF(OR(ISNUMBER(SEARCH(X$10,$U89)),ISNUMBER(SEARCH(X$10,$V89))),1,0)</f>
        <v>1</v>
      </c>
      <c r="Y89">
        <f>IF(OR(ISNUMBER(SEARCH(Y$10,$U89)),ISNUMBER(SEARCH(Y$10,$V89))),1,0)</f>
        <v>0</v>
      </c>
      <c r="Z89">
        <f>IF(OR(ISNUMBER(SEARCH(Z$10,$U89)),ISNUMBER(SEARCH(Z$10,$V89))),1,0)</f>
        <v>0</v>
      </c>
      <c r="AA89">
        <f>IF(OR(ISNUMBER(SEARCH(AA$10,$U89)),ISNUMBER(SEARCH(AA$10,$V89))),1,0)</f>
        <v>0</v>
      </c>
      <c r="AB89">
        <f>IF(OR(ISNUMBER(SEARCH(AB$10,$U89)),ISNUMBER(SEARCH(AB$10,$V89))),1,0)</f>
        <v>1</v>
      </c>
      <c r="AC89">
        <f>IF(OR(ISNUMBER(SEARCH(AC$10,$U89)),ISNUMBER(SEARCH(AC$10,$V89))),1,0)</f>
        <v>0</v>
      </c>
      <c r="AD89">
        <f t="shared" si="14"/>
        <v>0</v>
      </c>
      <c r="AE89">
        <f>IF(OR(ISNUMBER(SEARCH(AE$10,$U89)),ISNUMBER(SEARCH(AE$10,$V89))),1,0)</f>
        <v>0</v>
      </c>
      <c r="AF89">
        <f>IF(OR(ISNUMBER(SEARCH(AF$10,$U89)),ISNUMBER(SEARCH(AF$10,$V89))),1,0)</f>
        <v>0</v>
      </c>
      <c r="AG89">
        <f>IF(OR(ISNUMBER(SEARCH(AG$10,$U89)),ISNUMBER(SEARCH(AG$10,$V89))),1,0)</f>
        <v>0</v>
      </c>
      <c r="AH89">
        <f t="shared" si="15"/>
        <v>0</v>
      </c>
      <c r="AI89">
        <f t="shared" si="15"/>
        <v>0</v>
      </c>
      <c r="AJ89">
        <f t="shared" si="15"/>
        <v>0</v>
      </c>
      <c r="AK89">
        <f t="shared" si="12"/>
        <v>0</v>
      </c>
    </row>
    <row r="90" spans="1:37">
      <c r="A90" t="s">
        <v>144</v>
      </c>
      <c r="B90" s="23">
        <v>2</v>
      </c>
      <c r="C90" s="38">
        <v>20900000</v>
      </c>
      <c r="D90" s="38">
        <v>18380369</v>
      </c>
      <c r="E90" s="38">
        <v>8100000</v>
      </c>
      <c r="F90" s="38">
        <v>3772459672</v>
      </c>
      <c r="J90" s="31">
        <f>0+(C90-J$8)/(J$9-J$8)</f>
        <v>0.31882423811803956</v>
      </c>
      <c r="K90" s="31">
        <f t="shared" si="11"/>
        <v>0.18219470512103192</v>
      </c>
      <c r="L90" s="31">
        <f t="shared" si="11"/>
        <v>5.9983849597415935E-2</v>
      </c>
      <c r="M90" s="31">
        <f t="shared" si="11"/>
        <v>0.22531588926811724</v>
      </c>
      <c r="O90" s="31" t="str">
        <f t="shared" si="13"/>
        <v>Mariah Carey</v>
      </c>
      <c r="P90" s="42">
        <f>AVERAGE(J90:M90)</f>
        <v>0.19657967052615116</v>
      </c>
      <c r="R90" s="46" t="s">
        <v>275</v>
      </c>
      <c r="S90" s="47">
        <v>4.0095625996788148E-2</v>
      </c>
      <c r="T90" s="48">
        <v>77</v>
      </c>
      <c r="U90" s="48" t="str">
        <f>VLOOKUP($R90,AllLabels!$A$1:$H$726,7,0)</f>
        <v>Country</v>
      </c>
      <c r="V90" s="49">
        <f>VLOOKUP($R90,AllLabels!$A$1:$H$726,8,0)</f>
        <v>0</v>
      </c>
      <c r="W90">
        <f>IF(OR(ISNUMBER(SEARCH(W$10,$U90)),ISNUMBER(SEARCH(W$10,$V90))),1,0)</f>
        <v>0</v>
      </c>
      <c r="X90">
        <f>IF(OR(ISNUMBER(SEARCH(X$10,$U90)),ISNUMBER(SEARCH(X$10,$V90))),1,0)</f>
        <v>0</v>
      </c>
      <c r="Y90">
        <f>IF(OR(ISNUMBER(SEARCH(Y$10,$U90)),ISNUMBER(SEARCH(Y$10,$V90))),1,0)</f>
        <v>1</v>
      </c>
      <c r="Z90">
        <f>IF(OR(ISNUMBER(SEARCH(Z$10,$U90)),ISNUMBER(SEARCH(Z$10,$V90))),1,0)</f>
        <v>0</v>
      </c>
      <c r="AA90">
        <f>IF(OR(ISNUMBER(SEARCH(AA$10,$U90)),ISNUMBER(SEARCH(AA$10,$V90))),1,0)</f>
        <v>0</v>
      </c>
      <c r="AB90">
        <f>IF(OR(ISNUMBER(SEARCH(AB$10,$U90)),ISNUMBER(SEARCH(AB$10,$V90))),1,0)</f>
        <v>0</v>
      </c>
      <c r="AC90">
        <f>IF(OR(ISNUMBER(SEARCH(AC$10,$U90)),ISNUMBER(SEARCH(AC$10,$V90))),1,0)</f>
        <v>0</v>
      </c>
      <c r="AD90">
        <f t="shared" si="14"/>
        <v>0</v>
      </c>
      <c r="AE90">
        <f>IF(OR(ISNUMBER(SEARCH(AE$10,$U90)),ISNUMBER(SEARCH(AE$10,$V90))),1,0)</f>
        <v>0</v>
      </c>
      <c r="AF90">
        <f>IF(OR(ISNUMBER(SEARCH(AF$10,$U90)),ISNUMBER(SEARCH(AF$10,$V90))),1,0)</f>
        <v>0</v>
      </c>
      <c r="AG90">
        <f>IF(OR(ISNUMBER(SEARCH(AG$10,$U90)),ISNUMBER(SEARCH(AG$10,$V90))),1,0)</f>
        <v>0</v>
      </c>
      <c r="AH90">
        <f t="shared" si="15"/>
        <v>0</v>
      </c>
      <c r="AI90">
        <f t="shared" si="15"/>
        <v>0</v>
      </c>
      <c r="AJ90">
        <f t="shared" si="15"/>
        <v>0</v>
      </c>
      <c r="AK90">
        <f t="shared" si="12"/>
        <v>0</v>
      </c>
    </row>
    <row r="91" spans="1:37">
      <c r="A91" t="s">
        <v>1430</v>
      </c>
      <c r="B91" s="23">
        <v>1</v>
      </c>
      <c r="C91" s="38">
        <v>8890000</v>
      </c>
      <c r="D91" s="38">
        <v>15000000</v>
      </c>
      <c r="E91" s="38">
        <v>16500000</v>
      </c>
      <c r="F91" s="38">
        <v>3700000000</v>
      </c>
      <c r="J91" s="31">
        <f>0+(C91-J$8)/(J$9-J$8)</f>
        <v>0.13331582768261224</v>
      </c>
      <c r="K91" s="31">
        <f t="shared" si="11"/>
        <v>0.14672169573873156</v>
      </c>
      <c r="L91" s="31">
        <f t="shared" si="11"/>
        <v>0.12583986013437762</v>
      </c>
      <c r="M91" s="31">
        <f t="shared" si="11"/>
        <v>0.22079936318504068</v>
      </c>
      <c r="O91" s="31" t="str">
        <f t="shared" si="13"/>
        <v>Martin Garrix</v>
      </c>
      <c r="P91" s="42">
        <f>AVERAGE(J91:M91)</f>
        <v>0.15666918668519053</v>
      </c>
      <c r="R91" s="46" t="s">
        <v>1239</v>
      </c>
      <c r="S91" s="47">
        <v>3.9857170676859566E-2</v>
      </c>
      <c r="T91" s="48">
        <v>78</v>
      </c>
      <c r="U91" s="48" t="str">
        <f>VLOOKUP($R91,AllLabels!$A$1:$H$726,7,0)</f>
        <v>Hip Hop</v>
      </c>
      <c r="V91" s="49">
        <f>VLOOKUP($R91,AllLabels!$A$1:$H$726,8,0)</f>
        <v>0</v>
      </c>
      <c r="W91">
        <f>IF(OR(ISNUMBER(SEARCH(W$10,$U91)),ISNUMBER(SEARCH(W$10,$V91))),1,0)</f>
        <v>1</v>
      </c>
      <c r="X91">
        <f>IF(OR(ISNUMBER(SEARCH(X$10,$U91)),ISNUMBER(SEARCH(X$10,$V91))),1,0)</f>
        <v>0</v>
      </c>
      <c r="Y91">
        <f>IF(OR(ISNUMBER(SEARCH(Y$10,$U91)),ISNUMBER(SEARCH(Y$10,$V91))),1,0)</f>
        <v>0</v>
      </c>
      <c r="Z91">
        <f>IF(OR(ISNUMBER(SEARCH(Z$10,$U91)),ISNUMBER(SEARCH(Z$10,$V91))),1,0)</f>
        <v>0</v>
      </c>
      <c r="AA91">
        <f>IF(OR(ISNUMBER(SEARCH(AA$10,$U91)),ISNUMBER(SEARCH(AA$10,$V91))),1,0)</f>
        <v>0</v>
      </c>
      <c r="AB91">
        <f>IF(OR(ISNUMBER(SEARCH(AB$10,$U91)),ISNUMBER(SEARCH(AB$10,$V91))),1,0)</f>
        <v>0</v>
      </c>
      <c r="AC91">
        <f>IF(OR(ISNUMBER(SEARCH(AC$10,$U91)),ISNUMBER(SEARCH(AC$10,$V91))),1,0)</f>
        <v>0</v>
      </c>
      <c r="AD91">
        <f t="shared" si="14"/>
        <v>0</v>
      </c>
      <c r="AE91">
        <f>IF(OR(ISNUMBER(SEARCH(AE$10,$U91)),ISNUMBER(SEARCH(AE$10,$V91))),1,0)</f>
        <v>0</v>
      </c>
      <c r="AF91">
        <f>IF(OR(ISNUMBER(SEARCH(AF$10,$U91)),ISNUMBER(SEARCH(AF$10,$V91))),1,0)</f>
        <v>0</v>
      </c>
      <c r="AG91">
        <f>IF(OR(ISNUMBER(SEARCH(AG$10,$U91)),ISNUMBER(SEARCH(AG$10,$V91))),1,0)</f>
        <v>0</v>
      </c>
      <c r="AH91">
        <f t="shared" si="15"/>
        <v>0</v>
      </c>
      <c r="AI91">
        <f t="shared" si="15"/>
        <v>0</v>
      </c>
      <c r="AJ91">
        <f t="shared" si="15"/>
        <v>0</v>
      </c>
      <c r="AK91">
        <f t="shared" si="12"/>
        <v>0</v>
      </c>
    </row>
    <row r="92" spans="1:37">
      <c r="A92" t="s">
        <v>460</v>
      </c>
      <c r="B92" s="23">
        <v>1</v>
      </c>
      <c r="C92" s="38">
        <v>1180000</v>
      </c>
      <c r="D92" s="38">
        <v>3913627</v>
      </c>
      <c r="E92" s="38">
        <v>747000</v>
      </c>
      <c r="F92" s="38">
        <v>216182193</v>
      </c>
      <c r="J92" s="31">
        <f>0+(C92-J$8)/(J$9-J$8)</f>
        <v>1.4225915571276317E-2</v>
      </c>
      <c r="K92" s="31">
        <f t="shared" si="11"/>
        <v>3.0383209187505537E-2</v>
      </c>
      <c r="L92" s="31">
        <f t="shared" si="11"/>
        <v>2.33632037381126E-3</v>
      </c>
      <c r="M92" s="31">
        <f t="shared" si="11"/>
        <v>3.6474832537852077E-3</v>
      </c>
      <c r="O92" s="31" t="str">
        <f t="shared" si="13"/>
        <v>Maxwell</v>
      </c>
      <c r="P92" s="42">
        <f>AVERAGE(J92:M92)</f>
        <v>1.2648232096594582E-2</v>
      </c>
      <c r="R92" s="46" t="s">
        <v>1377</v>
      </c>
      <c r="S92" s="47">
        <v>3.9086840198809411E-2</v>
      </c>
      <c r="T92" s="48">
        <v>79</v>
      </c>
      <c r="U92" s="48" t="str">
        <f>VLOOKUP($R92,AllLabels!$A$1:$H$726,7,0)</f>
        <v>Alternative rock</v>
      </c>
      <c r="V92" s="49">
        <f>VLOOKUP($R92,AllLabels!$A$1:$H$726,8,0)</f>
        <v>0</v>
      </c>
      <c r="W92">
        <f>IF(OR(ISNUMBER(SEARCH(W$10,$U92)),ISNUMBER(SEARCH(W$10,$V92))),1,0)</f>
        <v>0</v>
      </c>
      <c r="X92">
        <f>IF(OR(ISNUMBER(SEARCH(X$10,$U92)),ISNUMBER(SEARCH(X$10,$V92))),1,0)</f>
        <v>0</v>
      </c>
      <c r="Y92">
        <f>IF(OR(ISNUMBER(SEARCH(Y$10,$U92)),ISNUMBER(SEARCH(Y$10,$V92))),1,0)</f>
        <v>0</v>
      </c>
      <c r="Z92">
        <f>IF(OR(ISNUMBER(SEARCH(Z$10,$U92)),ISNUMBER(SEARCH(Z$10,$V92))),1,0)</f>
        <v>0</v>
      </c>
      <c r="AA92">
        <f>IF(OR(ISNUMBER(SEARCH(AA$10,$U92)),ISNUMBER(SEARCH(AA$10,$V92))),1,0)</f>
        <v>1</v>
      </c>
      <c r="AB92">
        <f>IF(OR(ISNUMBER(SEARCH(AB$10,$U92)),ISNUMBER(SEARCH(AB$10,$V92))),1,0)</f>
        <v>0</v>
      </c>
      <c r="AC92">
        <f>IF(OR(ISNUMBER(SEARCH(AC$10,$U92)),ISNUMBER(SEARCH(AC$10,$V92))),1,0)</f>
        <v>0</v>
      </c>
      <c r="AD92">
        <f t="shared" si="14"/>
        <v>0</v>
      </c>
      <c r="AE92">
        <f>IF(OR(ISNUMBER(SEARCH(AE$10,$U92)),ISNUMBER(SEARCH(AE$10,$V92))),1,0)</f>
        <v>0</v>
      </c>
      <c r="AF92">
        <f>IF(OR(ISNUMBER(SEARCH(AF$10,$U92)),ISNUMBER(SEARCH(AF$10,$V92))),1,0)</f>
        <v>0</v>
      </c>
      <c r="AG92">
        <f>IF(OR(ISNUMBER(SEARCH(AG$10,$U92)),ISNUMBER(SEARCH(AG$10,$V92))),1,0)</f>
        <v>0</v>
      </c>
      <c r="AH92">
        <f t="shared" si="15"/>
        <v>0</v>
      </c>
      <c r="AI92">
        <f t="shared" si="15"/>
        <v>0</v>
      </c>
      <c r="AJ92">
        <f t="shared" si="15"/>
        <v>0</v>
      </c>
      <c r="AK92">
        <f t="shared" si="12"/>
        <v>0</v>
      </c>
    </row>
    <row r="93" spans="1:37">
      <c r="A93" t="s">
        <v>1673</v>
      </c>
      <c r="B93" s="23">
        <v>1</v>
      </c>
      <c r="C93" s="38">
        <v>2170000</v>
      </c>
      <c r="D93" s="38">
        <v>2753871</v>
      </c>
      <c r="E93" s="38">
        <v>10200000</v>
      </c>
      <c r="F93" s="38">
        <v>5694938915</v>
      </c>
      <c r="J93" s="31">
        <f>0+(C93-J$8)/(J$9-J$8)</f>
        <v>2.9517616348218284E-2</v>
      </c>
      <c r="K93" s="31">
        <f t="shared" si="11"/>
        <v>1.8212929709383728E-2</v>
      </c>
      <c r="L93" s="31">
        <f t="shared" si="11"/>
        <v>7.6447852231656357E-2</v>
      </c>
      <c r="M93" s="31">
        <f t="shared" si="11"/>
        <v>0.34514706439657794</v>
      </c>
      <c r="O93" s="31" t="str">
        <f t="shared" si="13"/>
        <v>Meghan Trainor</v>
      </c>
      <c r="P93" s="42">
        <f>AVERAGE(J93:M93)</f>
        <v>0.11733136567145908</v>
      </c>
      <c r="R93" s="46" t="s">
        <v>115</v>
      </c>
      <c r="S93" s="47">
        <v>3.6516500901840658E-2</v>
      </c>
      <c r="T93" s="48">
        <v>80</v>
      </c>
      <c r="U93" s="48" t="str">
        <f>VLOOKUP($R93,AllLabels!$A$1:$H$726,7,0)</f>
        <v>R&amp;B</v>
      </c>
      <c r="V93" s="49" t="str">
        <f>VLOOKUP($R93,AllLabels!$A$1:$H$726,8,0)</f>
        <v>Soul</v>
      </c>
      <c r="W93">
        <f>IF(OR(ISNUMBER(SEARCH(W$10,$U93)),ISNUMBER(SEARCH(W$10,$V93))),1,0)</f>
        <v>0</v>
      </c>
      <c r="X93">
        <f>IF(OR(ISNUMBER(SEARCH(X$10,$U93)),ISNUMBER(SEARCH(X$10,$V93))),1,0)</f>
        <v>0</v>
      </c>
      <c r="Y93">
        <f>IF(OR(ISNUMBER(SEARCH(Y$10,$U93)),ISNUMBER(SEARCH(Y$10,$V93))),1,0)</f>
        <v>0</v>
      </c>
      <c r="Z93">
        <f>IF(OR(ISNUMBER(SEARCH(Z$10,$U93)),ISNUMBER(SEARCH(Z$10,$V93))),1,0)</f>
        <v>1</v>
      </c>
      <c r="AA93">
        <f>IF(OR(ISNUMBER(SEARCH(AA$10,$U93)),ISNUMBER(SEARCH(AA$10,$V93))),1,0)</f>
        <v>0</v>
      </c>
      <c r="AB93">
        <f>IF(OR(ISNUMBER(SEARCH(AB$10,$U93)),ISNUMBER(SEARCH(AB$10,$V93))),1,0)</f>
        <v>0</v>
      </c>
      <c r="AC93">
        <f>IF(OR(ISNUMBER(SEARCH(AC$10,$U93)),ISNUMBER(SEARCH(AC$10,$V93))),1,0)</f>
        <v>0</v>
      </c>
      <c r="AD93">
        <f t="shared" si="14"/>
        <v>0</v>
      </c>
      <c r="AE93">
        <f>IF(OR(ISNUMBER(SEARCH(AE$10,$U93)),ISNUMBER(SEARCH(AE$10,$V93))),1,0)</f>
        <v>0</v>
      </c>
      <c r="AF93">
        <f>IF(OR(ISNUMBER(SEARCH(AF$10,$U93)),ISNUMBER(SEARCH(AF$10,$V93))),1,0)</f>
        <v>0</v>
      </c>
      <c r="AG93">
        <f>IF(OR(ISNUMBER(SEARCH(AG$10,$U93)),ISNUMBER(SEARCH(AG$10,$V93))),1,0)</f>
        <v>0</v>
      </c>
      <c r="AH93">
        <f t="shared" si="15"/>
        <v>0</v>
      </c>
      <c r="AI93">
        <f t="shared" si="15"/>
        <v>0</v>
      </c>
      <c r="AJ93">
        <f t="shared" si="15"/>
        <v>0</v>
      </c>
      <c r="AK93">
        <f t="shared" si="12"/>
        <v>0</v>
      </c>
    </row>
    <row r="94" spans="1:37">
      <c r="A94" t="s">
        <v>1438</v>
      </c>
      <c r="B94" s="23">
        <v>1</v>
      </c>
      <c r="C94" s="38">
        <v>1040000</v>
      </c>
      <c r="D94" s="38">
        <v>2000000</v>
      </c>
      <c r="E94" s="38">
        <v>2800000</v>
      </c>
      <c r="F94" s="38">
        <v>647000000</v>
      </c>
      <c r="J94" s="31">
        <f>0+(C94-J$8)/(J$9-J$8)</f>
        <v>1.2063452835143108E-2</v>
      </c>
      <c r="K94" s="31">
        <f t="shared" ref="K94:M109" si="16">0+(D94-K$8)/(K$9-K$8)</f>
        <v>1.0301937431308717E-2</v>
      </c>
      <c r="L94" s="31">
        <f t="shared" si="16"/>
        <v>1.8431842949094873E-2</v>
      </c>
      <c r="M94" s="31">
        <f t="shared" si="16"/>
        <v>3.0501039289332156E-2</v>
      </c>
      <c r="O94" s="31" t="str">
        <f t="shared" si="13"/>
        <v>Miguel</v>
      </c>
      <c r="P94" s="42">
        <f>AVERAGE(J94:M94)</f>
        <v>1.7824568126219714E-2</v>
      </c>
      <c r="R94" s="46" t="s">
        <v>1719</v>
      </c>
      <c r="S94" s="47">
        <v>3.6094107063885279E-2</v>
      </c>
      <c r="T94" s="48">
        <v>81</v>
      </c>
      <c r="U94" s="48" t="str">
        <f>VLOOKUP($R94,AllLabels!$A$1:$H$726,7,0)</f>
        <v>Hip-Hop</v>
      </c>
      <c r="V94" s="49" t="str">
        <f>VLOOKUP($R94,AllLabels!$A$1:$H$726,8,0)</f>
        <v>Gangsta Rap</v>
      </c>
      <c r="W94">
        <f>IF(OR(ISNUMBER(SEARCH(W$10,$U94)),ISNUMBER(SEARCH(W$10,$V94))),1,0)</f>
        <v>1</v>
      </c>
      <c r="X94">
        <f>IF(OR(ISNUMBER(SEARCH(X$10,$U94)),ISNUMBER(SEARCH(X$10,$V94))),1,0)</f>
        <v>0</v>
      </c>
      <c r="Y94">
        <f>IF(OR(ISNUMBER(SEARCH(Y$10,$U94)),ISNUMBER(SEARCH(Y$10,$V94))),1,0)</f>
        <v>0</v>
      </c>
      <c r="Z94">
        <f>IF(OR(ISNUMBER(SEARCH(Z$10,$U94)),ISNUMBER(SEARCH(Z$10,$V94))),1,0)</f>
        <v>0</v>
      </c>
      <c r="AA94">
        <f>IF(OR(ISNUMBER(SEARCH(AA$10,$U94)),ISNUMBER(SEARCH(AA$10,$V94))),1,0)</f>
        <v>0</v>
      </c>
      <c r="AB94">
        <f>IF(OR(ISNUMBER(SEARCH(AB$10,$U94)),ISNUMBER(SEARCH(AB$10,$V94))),1,0)</f>
        <v>0</v>
      </c>
      <c r="AC94">
        <f>IF(OR(ISNUMBER(SEARCH(AC$10,$U94)),ISNUMBER(SEARCH(AC$10,$V94))),1,0)</f>
        <v>0</v>
      </c>
      <c r="AD94">
        <f t="shared" si="14"/>
        <v>0</v>
      </c>
      <c r="AE94">
        <f>IF(OR(ISNUMBER(SEARCH(AE$10,$U94)),ISNUMBER(SEARCH(AE$10,$V94))),1,0)</f>
        <v>0</v>
      </c>
      <c r="AF94">
        <f>IF(OR(ISNUMBER(SEARCH(AF$10,$U94)),ISNUMBER(SEARCH(AF$10,$V94))),1,0)</f>
        <v>0</v>
      </c>
      <c r="AG94">
        <f>IF(OR(ISNUMBER(SEARCH(AG$10,$U94)),ISNUMBER(SEARCH(AG$10,$V94))),1,0)</f>
        <v>0</v>
      </c>
      <c r="AH94">
        <f t="shared" si="15"/>
        <v>0</v>
      </c>
      <c r="AI94">
        <f t="shared" si="15"/>
        <v>0</v>
      </c>
      <c r="AJ94">
        <f t="shared" si="15"/>
        <v>0</v>
      </c>
      <c r="AK94">
        <f t="shared" si="12"/>
        <v>0</v>
      </c>
    </row>
    <row r="95" spans="1:37">
      <c r="A95" t="s">
        <v>1442</v>
      </c>
      <c r="B95" s="23">
        <v>1</v>
      </c>
      <c r="C95" s="38">
        <v>42800000</v>
      </c>
      <c r="D95" s="38">
        <v>42000000</v>
      </c>
      <c r="E95" s="38">
        <v>94400000</v>
      </c>
      <c r="F95" s="38">
        <v>3900000000</v>
      </c>
      <c r="J95" s="31">
        <f>0+(C95-J$8)/(J$9-J$8)</f>
        <v>0.65709519469887712</v>
      </c>
      <c r="K95" s="31">
        <f t="shared" si="16"/>
        <v>0.43005503991568672</v>
      </c>
      <c r="L95" s="31">
        <f t="shared" si="16"/>
        <v>0.73657595785215324</v>
      </c>
      <c r="M95" s="31">
        <f t="shared" si="16"/>
        <v>0.23326567985033439</v>
      </c>
      <c r="O95" s="31" t="str">
        <f t="shared" si="13"/>
        <v>Miley Cyrus</v>
      </c>
      <c r="P95" s="42">
        <f>AVERAGE(J95:M95)</f>
        <v>0.51424796807926287</v>
      </c>
      <c r="R95" s="46" t="s">
        <v>1729</v>
      </c>
      <c r="S95" s="47">
        <v>3.4994932125939841E-2</v>
      </c>
      <c r="T95" s="48">
        <v>82</v>
      </c>
      <c r="U95" s="48" t="str">
        <f>VLOOKUP($R95,AllLabels!$A$1:$H$726,7,0)</f>
        <v>Country</v>
      </c>
      <c r="V95" s="49">
        <f>VLOOKUP($R95,AllLabels!$A$1:$H$726,8,0)</f>
        <v>0</v>
      </c>
      <c r="W95">
        <f>IF(OR(ISNUMBER(SEARCH(W$10,$U95)),ISNUMBER(SEARCH(W$10,$V95))),1,0)</f>
        <v>0</v>
      </c>
      <c r="X95">
        <f>IF(OR(ISNUMBER(SEARCH(X$10,$U95)),ISNUMBER(SEARCH(X$10,$V95))),1,0)</f>
        <v>0</v>
      </c>
      <c r="Y95">
        <f>IF(OR(ISNUMBER(SEARCH(Y$10,$U95)),ISNUMBER(SEARCH(Y$10,$V95))),1,0)</f>
        <v>1</v>
      </c>
      <c r="Z95">
        <f>IF(OR(ISNUMBER(SEARCH(Z$10,$U95)),ISNUMBER(SEARCH(Z$10,$V95))),1,0)</f>
        <v>0</v>
      </c>
      <c r="AA95">
        <f>IF(OR(ISNUMBER(SEARCH(AA$10,$U95)),ISNUMBER(SEARCH(AA$10,$V95))),1,0)</f>
        <v>0</v>
      </c>
      <c r="AB95">
        <f>IF(OR(ISNUMBER(SEARCH(AB$10,$U95)),ISNUMBER(SEARCH(AB$10,$V95))),1,0)</f>
        <v>0</v>
      </c>
      <c r="AC95">
        <f>IF(OR(ISNUMBER(SEARCH(AC$10,$U95)),ISNUMBER(SEARCH(AC$10,$V95))),1,0)</f>
        <v>0</v>
      </c>
      <c r="AD95">
        <f t="shared" si="14"/>
        <v>0</v>
      </c>
      <c r="AE95">
        <f>IF(OR(ISNUMBER(SEARCH(AE$10,$U95)),ISNUMBER(SEARCH(AE$10,$V95))),1,0)</f>
        <v>0</v>
      </c>
      <c r="AF95">
        <f>IF(OR(ISNUMBER(SEARCH(AF$10,$U95)),ISNUMBER(SEARCH(AF$10,$V95))),1,0)</f>
        <v>0</v>
      </c>
      <c r="AG95">
        <f>IF(OR(ISNUMBER(SEARCH(AG$10,$U95)),ISNUMBER(SEARCH(AG$10,$V95))),1,0)</f>
        <v>0</v>
      </c>
      <c r="AH95">
        <f t="shared" si="15"/>
        <v>0</v>
      </c>
      <c r="AI95">
        <f t="shared" si="15"/>
        <v>0</v>
      </c>
      <c r="AJ95">
        <f t="shared" si="15"/>
        <v>0</v>
      </c>
      <c r="AK95">
        <f t="shared" si="12"/>
        <v>0</v>
      </c>
    </row>
    <row r="96" spans="1:37">
      <c r="A96" t="s">
        <v>473</v>
      </c>
      <c r="B96" s="23">
        <v>1</v>
      </c>
      <c r="C96" s="38">
        <v>7100000</v>
      </c>
      <c r="D96" s="38">
        <v>7769589</v>
      </c>
      <c r="E96" s="38">
        <v>3500000</v>
      </c>
      <c r="F96" s="38">
        <v>644775806</v>
      </c>
      <c r="J96" s="31">
        <f>0+(C96-J$8)/(J$9-J$8)</f>
        <v>0.1056671969849091</v>
      </c>
      <c r="K96" s="31">
        <f t="shared" si="16"/>
        <v>7.0847009501552219E-2</v>
      </c>
      <c r="L96" s="31">
        <f t="shared" si="16"/>
        <v>2.3919843827175012E-2</v>
      </c>
      <c r="M96" s="31">
        <f t="shared" si="16"/>
        <v>3.0362401755686927E-2</v>
      </c>
      <c r="O96" s="31" t="str">
        <f t="shared" si="13"/>
        <v>Miranda Lambert</v>
      </c>
      <c r="P96" s="42">
        <f>AVERAGE(J96:M96)</f>
        <v>5.7699113017330814E-2</v>
      </c>
      <c r="R96" s="46" t="s">
        <v>2412</v>
      </c>
      <c r="S96" s="47">
        <v>3.4975939040893474E-2</v>
      </c>
      <c r="T96" s="48">
        <v>83</v>
      </c>
      <c r="U96" s="48" t="str">
        <f>VLOOKUP($R96,AllLabels!$A$1:$H$726,7,0)</f>
        <v>Reggaeton</v>
      </c>
      <c r="V96" s="49" t="str">
        <f>VLOOKUP($R96,AllLabels!$A$1:$H$726,8,0)</f>
        <v>Merengue music</v>
      </c>
      <c r="W96">
        <f>IF(OR(ISNUMBER(SEARCH(W$10,$U96)),ISNUMBER(SEARCH(W$10,$V96))),1,0)</f>
        <v>0</v>
      </c>
      <c r="X96">
        <f>IF(OR(ISNUMBER(SEARCH(X$10,$U96)),ISNUMBER(SEARCH(X$10,$V96))),1,0)</f>
        <v>0</v>
      </c>
      <c r="Y96">
        <f>IF(OR(ISNUMBER(SEARCH(Y$10,$U96)),ISNUMBER(SEARCH(Y$10,$V96))),1,0)</f>
        <v>0</v>
      </c>
      <c r="Z96">
        <f>IF(OR(ISNUMBER(SEARCH(Z$10,$U96)),ISNUMBER(SEARCH(Z$10,$V96))),1,0)</f>
        <v>0</v>
      </c>
      <c r="AA96">
        <f>IF(OR(ISNUMBER(SEARCH(AA$10,$U96)),ISNUMBER(SEARCH(AA$10,$V96))),1,0)</f>
        <v>0</v>
      </c>
      <c r="AB96">
        <f>IF(OR(ISNUMBER(SEARCH(AB$10,$U96)),ISNUMBER(SEARCH(AB$10,$V96))),1,0)</f>
        <v>0</v>
      </c>
      <c r="AC96">
        <f>IF(OR(ISNUMBER(SEARCH(AC$10,$U96)),ISNUMBER(SEARCH(AC$10,$V96))),1,0)</f>
        <v>0</v>
      </c>
      <c r="AD96">
        <f t="shared" si="14"/>
        <v>0</v>
      </c>
      <c r="AE96">
        <f>IF(OR(ISNUMBER(SEARCH(AE$10,$U96)),ISNUMBER(SEARCH(AE$10,$V96))),1,0)</f>
        <v>0</v>
      </c>
      <c r="AF96">
        <f>IF(OR(ISNUMBER(SEARCH(AF$10,$U96)),ISNUMBER(SEARCH(AF$10,$V96))),1,0)</f>
        <v>0</v>
      </c>
      <c r="AG96">
        <f>IF(OR(ISNUMBER(SEARCH(AG$10,$U96)),ISNUMBER(SEARCH(AG$10,$V96))),1,0)</f>
        <v>0</v>
      </c>
      <c r="AH96">
        <f t="shared" si="15"/>
        <v>0</v>
      </c>
      <c r="AI96">
        <f t="shared" si="15"/>
        <v>0</v>
      </c>
      <c r="AJ96">
        <f t="shared" si="15"/>
        <v>1</v>
      </c>
      <c r="AK96">
        <f t="shared" si="12"/>
        <v>0</v>
      </c>
    </row>
    <row r="97" spans="1:37">
      <c r="A97" t="s">
        <v>2181</v>
      </c>
      <c r="B97" s="23">
        <v>1</v>
      </c>
      <c r="C97" s="38">
        <v>263000</v>
      </c>
      <c r="D97" s="38">
        <v>1070249</v>
      </c>
      <c r="E97" s="38">
        <v>646000</v>
      </c>
      <c r="F97" s="38">
        <v>358562334</v>
      </c>
      <c r="J97" s="31">
        <f>0+(C97-J$8)/(J$9-J$8)</f>
        <v>6.1784649603805931E-5</v>
      </c>
      <c r="K97" s="31">
        <f t="shared" si="16"/>
        <v>5.4529076160989335E-4</v>
      </c>
      <c r="L97" s="31">
        <f t="shared" si="16"/>
        <v>1.5444802471168396E-3</v>
      </c>
      <c r="M97" s="31">
        <f t="shared" si="16"/>
        <v>1.252226287656105E-2</v>
      </c>
      <c r="O97" s="31" t="str">
        <f t="shared" si="13"/>
        <v>MØ</v>
      </c>
      <c r="P97" s="42">
        <f>AVERAGE(J97:M97)</f>
        <v>3.6684546337228973E-3</v>
      </c>
      <c r="R97" s="46" t="s">
        <v>77</v>
      </c>
      <c r="S97" s="47">
        <v>3.4900429811323276E-2</v>
      </c>
      <c r="T97" s="48">
        <v>84</v>
      </c>
      <c r="U97" s="48" t="str">
        <f>VLOOKUP($R97,AllLabels!$A$1:$H$726,7,0)</f>
        <v>New Wave</v>
      </c>
      <c r="V97" s="49" t="str">
        <f>VLOOKUP($R97,AllLabels!$A$1:$H$726,8,0)</f>
        <v>Dance Rock</v>
      </c>
      <c r="W97">
        <f>IF(OR(ISNUMBER(SEARCH(W$10,$U97)),ISNUMBER(SEARCH(W$10,$V97))),1,0)</f>
        <v>0</v>
      </c>
      <c r="X97">
        <f>IF(OR(ISNUMBER(SEARCH(X$10,$U97)),ISNUMBER(SEARCH(X$10,$V97))),1,0)</f>
        <v>0</v>
      </c>
      <c r="Y97">
        <f>IF(OR(ISNUMBER(SEARCH(Y$10,$U97)),ISNUMBER(SEARCH(Y$10,$V97))),1,0)</f>
        <v>0</v>
      </c>
      <c r="Z97">
        <f>IF(OR(ISNUMBER(SEARCH(Z$10,$U97)),ISNUMBER(SEARCH(Z$10,$V97))),1,0)</f>
        <v>0</v>
      </c>
      <c r="AA97">
        <f>IF(OR(ISNUMBER(SEARCH(AA$10,$U97)),ISNUMBER(SEARCH(AA$10,$V97))),1,0)</f>
        <v>1</v>
      </c>
      <c r="AB97">
        <f>IF(OR(ISNUMBER(SEARCH(AB$10,$U97)),ISNUMBER(SEARCH(AB$10,$V97))),1,0)</f>
        <v>0</v>
      </c>
      <c r="AC97">
        <f>IF(OR(ISNUMBER(SEARCH(AC$10,$U97)),ISNUMBER(SEARCH(AC$10,$V97))),1,0)</f>
        <v>0</v>
      </c>
      <c r="AD97">
        <f t="shared" si="14"/>
        <v>0</v>
      </c>
      <c r="AE97">
        <f>IF(OR(ISNUMBER(SEARCH(AE$10,$U97)),ISNUMBER(SEARCH(AE$10,$V97))),1,0)</f>
        <v>0</v>
      </c>
      <c r="AF97">
        <f>IF(OR(ISNUMBER(SEARCH(AF$10,$U97)),ISNUMBER(SEARCH(AF$10,$V97))),1,0)</f>
        <v>0</v>
      </c>
      <c r="AG97">
        <f>IF(OR(ISNUMBER(SEARCH(AG$10,$U97)),ISNUMBER(SEARCH(AG$10,$V97))),1,0)</f>
        <v>0</v>
      </c>
      <c r="AH97">
        <f t="shared" si="15"/>
        <v>0</v>
      </c>
      <c r="AI97">
        <f t="shared" si="15"/>
        <v>0</v>
      </c>
      <c r="AJ97">
        <f t="shared" si="15"/>
        <v>0</v>
      </c>
      <c r="AK97">
        <f t="shared" si="12"/>
        <v>0</v>
      </c>
    </row>
    <row r="98" spans="1:37">
      <c r="A98" t="s">
        <v>2507</v>
      </c>
      <c r="B98" s="23">
        <v>1</v>
      </c>
      <c r="C98" s="38">
        <v>570000</v>
      </c>
      <c r="D98" s="38">
        <v>1078211</v>
      </c>
      <c r="E98" s="38">
        <v>1100000</v>
      </c>
      <c r="F98" s="38">
        <v>254639362</v>
      </c>
      <c r="J98" s="31">
        <f>0+(C98-J$8)/(J$9-J$8)</f>
        <v>4.8037565066959111E-3</v>
      </c>
      <c r="K98" s="31">
        <f t="shared" si="16"/>
        <v>6.2884261665940877E-4</v>
      </c>
      <c r="L98" s="31">
        <f t="shared" si="16"/>
        <v>5.1038408166145304E-3</v>
      </c>
      <c r="M98" s="31">
        <f t="shared" si="16"/>
        <v>6.0445794878087912E-3</v>
      </c>
      <c r="O98" s="31" t="str">
        <f t="shared" si="13"/>
        <v>Natalia Jimenez</v>
      </c>
      <c r="P98" s="42">
        <f>AVERAGE(J98:M98)</f>
        <v>4.1452548569446603E-3</v>
      </c>
      <c r="R98" s="46" t="s">
        <v>2237</v>
      </c>
      <c r="S98" s="47">
        <v>3.4764885693134247E-2</v>
      </c>
      <c r="T98" s="48">
        <v>85</v>
      </c>
      <c r="U98" s="48" t="str">
        <f>VLOOKUP($R98,AllLabels!$A$1:$H$726,7,0)</f>
        <v>Pop Rock</v>
      </c>
      <c r="V98" s="49" t="str">
        <f>VLOOKUP($R98,AllLabels!$A$1:$H$726,8,0)</f>
        <v>Soft Rock</v>
      </c>
      <c r="W98">
        <f>IF(OR(ISNUMBER(SEARCH(W$10,$U98)),ISNUMBER(SEARCH(W$10,$V98))),1,0)</f>
        <v>0</v>
      </c>
      <c r="X98">
        <f>IF(OR(ISNUMBER(SEARCH(X$10,$U98)),ISNUMBER(SEARCH(X$10,$V98))),1,0)</f>
        <v>1</v>
      </c>
      <c r="Y98">
        <f>IF(OR(ISNUMBER(SEARCH(Y$10,$U98)),ISNUMBER(SEARCH(Y$10,$V98))),1,0)</f>
        <v>0</v>
      </c>
      <c r="Z98">
        <f>IF(OR(ISNUMBER(SEARCH(Z$10,$U98)),ISNUMBER(SEARCH(Z$10,$V98))),1,0)</f>
        <v>0</v>
      </c>
      <c r="AA98">
        <f>IF(OR(ISNUMBER(SEARCH(AA$10,$U98)),ISNUMBER(SEARCH(AA$10,$V98))),1,0)</f>
        <v>1</v>
      </c>
      <c r="AB98">
        <f>IF(OR(ISNUMBER(SEARCH(AB$10,$U98)),ISNUMBER(SEARCH(AB$10,$V98))),1,0)</f>
        <v>0</v>
      </c>
      <c r="AC98">
        <f>IF(OR(ISNUMBER(SEARCH(AC$10,$U98)),ISNUMBER(SEARCH(AC$10,$V98))),1,0)</f>
        <v>0</v>
      </c>
      <c r="AD98">
        <f t="shared" si="14"/>
        <v>0</v>
      </c>
      <c r="AE98">
        <f>IF(OR(ISNUMBER(SEARCH(AE$10,$U98)),ISNUMBER(SEARCH(AE$10,$V98))),1,0)</f>
        <v>0</v>
      </c>
      <c r="AF98">
        <f>IF(OR(ISNUMBER(SEARCH(AF$10,$U98)),ISNUMBER(SEARCH(AF$10,$V98))),1,0)</f>
        <v>0</v>
      </c>
      <c r="AG98">
        <f>IF(OR(ISNUMBER(SEARCH(AG$10,$U98)),ISNUMBER(SEARCH(AG$10,$V98))),1,0)</f>
        <v>0</v>
      </c>
      <c r="AH98">
        <f t="shared" si="15"/>
        <v>0</v>
      </c>
      <c r="AI98">
        <f t="shared" si="15"/>
        <v>0</v>
      </c>
      <c r="AJ98">
        <f t="shared" si="15"/>
        <v>0</v>
      </c>
      <c r="AK98">
        <f t="shared" si="12"/>
        <v>0</v>
      </c>
    </row>
    <row r="99" spans="1:37">
      <c r="A99" t="s">
        <v>2503</v>
      </c>
      <c r="B99" s="23">
        <v>1</v>
      </c>
      <c r="C99" s="38">
        <v>259000</v>
      </c>
      <c r="D99" s="38">
        <v>2073761</v>
      </c>
      <c r="E99" s="38">
        <v>14700000</v>
      </c>
      <c r="F99" s="38">
        <v>884153399</v>
      </c>
      <c r="J99" s="31">
        <f>0+(C99-J$8)/(J$9-J$8)</f>
        <v>0</v>
      </c>
      <c r="K99" s="31">
        <f t="shared" si="16"/>
        <v>1.1075972646117472E-2</v>
      </c>
      <c r="L99" s="31">
        <f t="shared" si="16"/>
        <v>0.11172785787645725</v>
      </c>
      <c r="M99" s="31">
        <f t="shared" si="16"/>
        <v>4.52831861402559E-2</v>
      </c>
      <c r="O99" s="31" t="str">
        <f t="shared" si="13"/>
        <v>Natti Natasha</v>
      </c>
      <c r="P99" s="42">
        <f>AVERAGE(J99:M99)</f>
        <v>4.2021754165707657E-2</v>
      </c>
      <c r="R99" s="46" t="s">
        <v>122</v>
      </c>
      <c r="S99" s="47">
        <v>3.4479519279512046E-2</v>
      </c>
      <c r="T99" s="48">
        <v>86</v>
      </c>
      <c r="U99" s="48" t="str">
        <f>VLOOKUP($R99,AllLabels!$A$1:$H$726,7,0)</f>
        <v>Pop</v>
      </c>
      <c r="V99" s="49" t="str">
        <f>VLOOKUP($R99,AllLabels!$A$1:$H$726,8,0)</f>
        <v>Alternative Rock</v>
      </c>
      <c r="W99">
        <f>IF(OR(ISNUMBER(SEARCH(W$10,$U99)),ISNUMBER(SEARCH(W$10,$V99))),1,0)</f>
        <v>0</v>
      </c>
      <c r="X99">
        <f>IF(OR(ISNUMBER(SEARCH(X$10,$U99)),ISNUMBER(SEARCH(X$10,$V99))),1,0)</f>
        <v>1</v>
      </c>
      <c r="Y99">
        <f>IF(OR(ISNUMBER(SEARCH(Y$10,$U99)),ISNUMBER(SEARCH(Y$10,$V99))),1,0)</f>
        <v>0</v>
      </c>
      <c r="Z99">
        <f>IF(OR(ISNUMBER(SEARCH(Z$10,$U99)),ISNUMBER(SEARCH(Z$10,$V99))),1,0)</f>
        <v>0</v>
      </c>
      <c r="AA99">
        <f>IF(OR(ISNUMBER(SEARCH(AA$10,$U99)),ISNUMBER(SEARCH(AA$10,$V99))),1,0)</f>
        <v>1</v>
      </c>
      <c r="AB99">
        <f>IF(OR(ISNUMBER(SEARCH(AB$10,$U99)),ISNUMBER(SEARCH(AB$10,$V99))),1,0)</f>
        <v>0</v>
      </c>
      <c r="AC99">
        <f>IF(OR(ISNUMBER(SEARCH(AC$10,$U99)),ISNUMBER(SEARCH(AC$10,$V99))),1,0)</f>
        <v>0</v>
      </c>
      <c r="AD99">
        <f t="shared" si="14"/>
        <v>0</v>
      </c>
      <c r="AE99">
        <f>IF(OR(ISNUMBER(SEARCH(AE$10,$U99)),ISNUMBER(SEARCH(AE$10,$V99))),1,0)</f>
        <v>0</v>
      </c>
      <c r="AF99">
        <f>IF(OR(ISNUMBER(SEARCH(AF$10,$U99)),ISNUMBER(SEARCH(AF$10,$V99))),1,0)</f>
        <v>0</v>
      </c>
      <c r="AG99">
        <f>IF(OR(ISNUMBER(SEARCH(AG$10,$U99)),ISNUMBER(SEARCH(AG$10,$V99))),1,0)</f>
        <v>0</v>
      </c>
      <c r="AH99">
        <f t="shared" si="15"/>
        <v>0</v>
      </c>
      <c r="AI99">
        <f t="shared" si="15"/>
        <v>0</v>
      </c>
      <c r="AJ99">
        <f t="shared" si="15"/>
        <v>0</v>
      </c>
      <c r="AK99">
        <f t="shared" si="12"/>
        <v>0</v>
      </c>
    </row>
    <row r="100" spans="1:37">
      <c r="A100" t="s">
        <v>154</v>
      </c>
      <c r="B100" s="23">
        <v>1</v>
      </c>
      <c r="C100" s="38">
        <v>325000</v>
      </c>
      <c r="D100" s="38">
        <v>1066668</v>
      </c>
      <c r="E100" s="38">
        <v>449000</v>
      </c>
      <c r="F100" s="38">
        <v>291833373</v>
      </c>
      <c r="J100" s="31">
        <f>0+(C100-J$8)/(J$9-J$8)</f>
        <v>1.019446718462798E-3</v>
      </c>
      <c r="K100" s="31">
        <f t="shared" si="16"/>
        <v>5.0771236510997937E-4</v>
      </c>
      <c r="L100" s="31">
        <f t="shared" si="16"/>
        <v>0</v>
      </c>
      <c r="M100" s="31">
        <f t="shared" si="16"/>
        <v>8.36294108370088E-3</v>
      </c>
      <c r="O100" s="31" t="str">
        <f t="shared" si="13"/>
        <v>New Kids on the Block</v>
      </c>
      <c r="P100" s="42">
        <f>AVERAGE(J100:M100)</f>
        <v>2.4725250418184143E-3</v>
      </c>
      <c r="R100" s="46" t="s">
        <v>629</v>
      </c>
      <c r="S100" s="47">
        <v>3.4411363745914358E-2</v>
      </c>
      <c r="T100" s="48">
        <v>87</v>
      </c>
      <c r="U100" s="48" t="str">
        <f>VLOOKUP($R100,AllLabels!$A$1:$H$726,7,0)</f>
        <v>Post-grunge</v>
      </c>
      <c r="V100" s="49" t="str">
        <f>VLOOKUP($R100,AllLabels!$A$1:$H$726,8,0)</f>
        <v>Hard Rock</v>
      </c>
      <c r="W100">
        <f>IF(OR(ISNUMBER(SEARCH(W$10,$U100)),ISNUMBER(SEARCH(W$10,$V100))),1,0)</f>
        <v>0</v>
      </c>
      <c r="X100">
        <f>IF(OR(ISNUMBER(SEARCH(X$10,$U100)),ISNUMBER(SEARCH(X$10,$V100))),1,0)</f>
        <v>0</v>
      </c>
      <c r="Y100">
        <f>IF(OR(ISNUMBER(SEARCH(Y$10,$U100)),ISNUMBER(SEARCH(Y$10,$V100))),1,0)</f>
        <v>0</v>
      </c>
      <c r="Z100">
        <f>IF(OR(ISNUMBER(SEARCH(Z$10,$U100)),ISNUMBER(SEARCH(Z$10,$V100))),1,0)</f>
        <v>0</v>
      </c>
      <c r="AA100">
        <f>IF(OR(ISNUMBER(SEARCH(AA$10,$U100)),ISNUMBER(SEARCH(AA$10,$V100))),1,0)</f>
        <v>1</v>
      </c>
      <c r="AB100">
        <f>IF(OR(ISNUMBER(SEARCH(AB$10,$U100)),ISNUMBER(SEARCH(AB$10,$V100))),1,0)</f>
        <v>0</v>
      </c>
      <c r="AC100">
        <f>IF(OR(ISNUMBER(SEARCH(AC$10,$U100)),ISNUMBER(SEARCH(AC$10,$V100))),1,0)</f>
        <v>0</v>
      </c>
      <c r="AD100">
        <f t="shared" si="14"/>
        <v>0</v>
      </c>
      <c r="AE100">
        <f>IF(OR(ISNUMBER(SEARCH(AE$10,$U100)),ISNUMBER(SEARCH(AE$10,$V100))),1,0)</f>
        <v>0</v>
      </c>
      <c r="AF100">
        <f>IF(OR(ISNUMBER(SEARCH(AF$10,$U100)),ISNUMBER(SEARCH(AF$10,$V100))),1,0)</f>
        <v>0</v>
      </c>
      <c r="AG100">
        <f>IF(OR(ISNUMBER(SEARCH(AG$10,$U100)),ISNUMBER(SEARCH(AG$10,$V100))),1,0)</f>
        <v>0</v>
      </c>
      <c r="AH100">
        <f t="shared" si="15"/>
        <v>0</v>
      </c>
      <c r="AI100">
        <f t="shared" si="15"/>
        <v>0</v>
      </c>
      <c r="AJ100">
        <f t="shared" si="15"/>
        <v>0</v>
      </c>
      <c r="AK100">
        <f t="shared" si="12"/>
        <v>0</v>
      </c>
    </row>
    <row r="101" spans="1:37">
      <c r="A101" t="s">
        <v>1461</v>
      </c>
      <c r="B101" s="23">
        <v>2</v>
      </c>
      <c r="C101" s="38">
        <v>2380000</v>
      </c>
      <c r="D101" s="38">
        <v>24030800</v>
      </c>
      <c r="E101" s="38">
        <v>30500000</v>
      </c>
      <c r="F101" s="38">
        <v>11746727200.5</v>
      </c>
      <c r="J101" s="31">
        <f>0+(C101-J$8)/(J$9-J$8)</f>
        <v>3.2761310452418098E-2</v>
      </c>
      <c r="K101" s="31">
        <f t="shared" si="16"/>
        <v>0.24148935368662958</v>
      </c>
      <c r="L101" s="31">
        <f t="shared" si="16"/>
        <v>0.23559987769598043</v>
      </c>
      <c r="M101" s="31">
        <f t="shared" si="16"/>
        <v>0.72236461018836751</v>
      </c>
      <c r="O101" s="31" t="str">
        <f t="shared" si="13"/>
        <v>Nicky Jam</v>
      </c>
      <c r="P101" s="42">
        <f>AVERAGE(J101:M101)</f>
        <v>0.30805378800584893</v>
      </c>
      <c r="R101" s="46" t="s">
        <v>1554</v>
      </c>
      <c r="S101" s="47">
        <v>3.4091330543618674E-2</v>
      </c>
      <c r="T101" s="48">
        <v>88</v>
      </c>
      <c r="U101" s="48" t="str">
        <f>VLOOKUP($R101,AllLabels!$A$1:$H$726,7,0)</f>
        <v>Afropop</v>
      </c>
      <c r="V101" s="49" t="str">
        <f>VLOOKUP($R101,AllLabels!$A$1:$H$726,8,0)</f>
        <v>Afrobeat</v>
      </c>
      <c r="W101">
        <f>IF(OR(ISNUMBER(SEARCH(W$10,$U101)),ISNUMBER(SEARCH(W$10,$V101))),1,0)</f>
        <v>0</v>
      </c>
      <c r="X101">
        <f>IF(OR(ISNUMBER(SEARCH(X$10,$U101)),ISNUMBER(SEARCH(X$10,$V101))),1,0)</f>
        <v>1</v>
      </c>
      <c r="Y101">
        <f>IF(OR(ISNUMBER(SEARCH(Y$10,$U101)),ISNUMBER(SEARCH(Y$10,$V101))),1,0)</f>
        <v>0</v>
      </c>
      <c r="Z101">
        <f>IF(OR(ISNUMBER(SEARCH(Z$10,$U101)),ISNUMBER(SEARCH(Z$10,$V101))),1,0)</f>
        <v>0</v>
      </c>
      <c r="AA101">
        <f>IF(OR(ISNUMBER(SEARCH(AA$10,$U101)),ISNUMBER(SEARCH(AA$10,$V101))),1,0)</f>
        <v>0</v>
      </c>
      <c r="AB101">
        <f>IF(OR(ISNUMBER(SEARCH(AB$10,$U101)),ISNUMBER(SEARCH(AB$10,$V101))),1,0)</f>
        <v>0</v>
      </c>
      <c r="AC101">
        <f>IF(OR(ISNUMBER(SEARCH(AC$10,$U101)),ISNUMBER(SEARCH(AC$10,$V101))),1,0)</f>
        <v>0</v>
      </c>
      <c r="AD101">
        <f t="shared" si="14"/>
        <v>0</v>
      </c>
      <c r="AE101">
        <f>IF(OR(ISNUMBER(SEARCH(AE$10,$U101)),ISNUMBER(SEARCH(AE$10,$V101))),1,0)</f>
        <v>0</v>
      </c>
      <c r="AF101">
        <f>IF(OR(ISNUMBER(SEARCH(AF$10,$U101)),ISNUMBER(SEARCH(AF$10,$V101))),1,0)</f>
        <v>0</v>
      </c>
      <c r="AG101">
        <f>IF(OR(ISNUMBER(SEARCH(AG$10,$U101)),ISNUMBER(SEARCH(AG$10,$V101))),1,0)</f>
        <v>0</v>
      </c>
      <c r="AH101">
        <f t="shared" si="15"/>
        <v>0</v>
      </c>
      <c r="AI101">
        <f t="shared" si="15"/>
        <v>0</v>
      </c>
      <c r="AJ101">
        <f t="shared" si="15"/>
        <v>0</v>
      </c>
      <c r="AK101">
        <f t="shared" si="12"/>
        <v>0</v>
      </c>
    </row>
    <row r="102" spans="1:37">
      <c r="A102" t="s">
        <v>2516</v>
      </c>
      <c r="B102" s="23">
        <v>1</v>
      </c>
      <c r="C102" s="38">
        <v>325000</v>
      </c>
      <c r="D102" s="38">
        <v>1985727</v>
      </c>
      <c r="E102" s="38">
        <v>4600000</v>
      </c>
      <c r="F102" s="38">
        <v>576097848</v>
      </c>
      <c r="J102" s="31">
        <f>0+(C102-J$8)/(J$9-J$8)</f>
        <v>1.019446718462798E-3</v>
      </c>
      <c r="K102" s="31">
        <f t="shared" si="16"/>
        <v>1.0152159030514729E-2</v>
      </c>
      <c r="L102" s="31">
        <f t="shared" si="16"/>
        <v>3.2543845207015233E-2</v>
      </c>
      <c r="M102" s="31">
        <f t="shared" si="16"/>
        <v>2.6081595893918216E-2</v>
      </c>
      <c r="O102" s="31" t="str">
        <f t="shared" si="13"/>
        <v>Noriel</v>
      </c>
      <c r="P102" s="42">
        <f>AVERAGE(J102:M102)</f>
        <v>1.7449261712477744E-2</v>
      </c>
      <c r="R102" s="46" t="s">
        <v>1220</v>
      </c>
      <c r="S102" s="47">
        <v>3.2919819268835769E-2</v>
      </c>
      <c r="T102" s="48">
        <v>89</v>
      </c>
      <c r="U102" s="48" t="str">
        <f>VLOOKUP($R102,AllLabels!$A$1:$H$726,7,0)</f>
        <v>R&amp;B</v>
      </c>
      <c r="V102" s="49" t="str">
        <f>VLOOKUP($R102,AllLabels!$A$1:$H$726,8,0)</f>
        <v>Hip Hop</v>
      </c>
      <c r="W102">
        <f>IF(OR(ISNUMBER(SEARCH(W$10,$U102)),ISNUMBER(SEARCH(W$10,$V102))),1,0)</f>
        <v>1</v>
      </c>
      <c r="X102">
        <f>IF(OR(ISNUMBER(SEARCH(X$10,$U102)),ISNUMBER(SEARCH(X$10,$V102))),1,0)</f>
        <v>0</v>
      </c>
      <c r="Y102">
        <f>IF(OR(ISNUMBER(SEARCH(Y$10,$U102)),ISNUMBER(SEARCH(Y$10,$V102))),1,0)</f>
        <v>0</v>
      </c>
      <c r="Z102">
        <f>IF(OR(ISNUMBER(SEARCH(Z$10,$U102)),ISNUMBER(SEARCH(Z$10,$V102))),1,0)</f>
        <v>1</v>
      </c>
      <c r="AA102">
        <f>IF(OR(ISNUMBER(SEARCH(AA$10,$U102)),ISNUMBER(SEARCH(AA$10,$V102))),1,0)</f>
        <v>0</v>
      </c>
      <c r="AB102">
        <f>IF(OR(ISNUMBER(SEARCH(AB$10,$U102)),ISNUMBER(SEARCH(AB$10,$V102))),1,0)</f>
        <v>0</v>
      </c>
      <c r="AC102">
        <f>IF(OR(ISNUMBER(SEARCH(AC$10,$U102)),ISNUMBER(SEARCH(AC$10,$V102))),1,0)</f>
        <v>0</v>
      </c>
      <c r="AD102">
        <f t="shared" si="14"/>
        <v>0</v>
      </c>
      <c r="AE102">
        <f>IF(OR(ISNUMBER(SEARCH(AE$10,$U102)),ISNUMBER(SEARCH(AE$10,$V102))),1,0)</f>
        <v>0</v>
      </c>
      <c r="AF102">
        <f>IF(OR(ISNUMBER(SEARCH(AF$10,$U102)),ISNUMBER(SEARCH(AF$10,$V102))),1,0)</f>
        <v>0</v>
      </c>
      <c r="AG102">
        <f>IF(OR(ISNUMBER(SEARCH(AG$10,$U102)),ISNUMBER(SEARCH(AG$10,$V102))),1,0)</f>
        <v>0</v>
      </c>
      <c r="AH102">
        <f t="shared" si="15"/>
        <v>0</v>
      </c>
      <c r="AI102">
        <f t="shared" si="15"/>
        <v>0</v>
      </c>
      <c r="AJ102">
        <f t="shared" si="15"/>
        <v>0</v>
      </c>
      <c r="AK102">
        <f t="shared" si="12"/>
        <v>0</v>
      </c>
    </row>
    <row r="103" spans="1:37">
      <c r="A103" t="s">
        <v>158</v>
      </c>
      <c r="B103" s="23">
        <v>2</v>
      </c>
      <c r="C103" s="38">
        <v>5260000</v>
      </c>
      <c r="D103" s="38">
        <v>10954597.5</v>
      </c>
      <c r="E103" s="38">
        <v>2900000</v>
      </c>
      <c r="F103" s="38">
        <v>335687314</v>
      </c>
      <c r="J103" s="31">
        <f>0+(C103-J$8)/(J$9-J$8)</f>
        <v>7.7246258167158369E-2</v>
      </c>
      <c r="K103" s="31">
        <f t="shared" si="16"/>
        <v>0.10426993948440509</v>
      </c>
      <c r="L103" s="31">
        <f t="shared" si="16"/>
        <v>1.9215843074534892E-2</v>
      </c>
      <c r="M103" s="31">
        <f t="shared" si="16"/>
        <v>1.1096426661336416E-2</v>
      </c>
      <c r="O103" s="31" t="str">
        <f t="shared" si="13"/>
        <v>Ozzy Osbourne</v>
      </c>
      <c r="P103" s="42">
        <f>AVERAGE(J103:M103)</f>
        <v>5.2957116846858693E-2</v>
      </c>
      <c r="R103" s="46" t="s">
        <v>180</v>
      </c>
      <c r="S103" s="47">
        <v>3.1705848024434623E-2</v>
      </c>
      <c r="T103" s="48">
        <v>90</v>
      </c>
      <c r="U103" s="48" t="str">
        <f>VLOOKUP($R103,AllLabels!$A$1:$H$726,7,0)</f>
        <v>Hard Rock</v>
      </c>
      <c r="V103" s="49" t="str">
        <f>VLOOKUP($R103,AllLabels!$A$1:$H$726,8,0)</f>
        <v>Heavy Metal</v>
      </c>
      <c r="W103">
        <f>IF(OR(ISNUMBER(SEARCH(W$10,$U103)),ISNUMBER(SEARCH(W$10,$V103))),1,0)</f>
        <v>0</v>
      </c>
      <c r="X103">
        <f>IF(OR(ISNUMBER(SEARCH(X$10,$U103)),ISNUMBER(SEARCH(X$10,$V103))),1,0)</f>
        <v>0</v>
      </c>
      <c r="Y103">
        <f>IF(OR(ISNUMBER(SEARCH(Y$10,$U103)),ISNUMBER(SEARCH(Y$10,$V103))),1,0)</f>
        <v>0</v>
      </c>
      <c r="Z103">
        <f>IF(OR(ISNUMBER(SEARCH(Z$10,$U103)),ISNUMBER(SEARCH(Z$10,$V103))),1,0)</f>
        <v>0</v>
      </c>
      <c r="AA103">
        <f>IF(OR(ISNUMBER(SEARCH(AA$10,$U103)),ISNUMBER(SEARCH(AA$10,$V103))),1,0)</f>
        <v>1</v>
      </c>
      <c r="AB103">
        <f>IF(OR(ISNUMBER(SEARCH(AB$10,$U103)),ISNUMBER(SEARCH(AB$10,$V103))),1,0)</f>
        <v>0</v>
      </c>
      <c r="AC103">
        <f>IF(OR(ISNUMBER(SEARCH(AC$10,$U103)),ISNUMBER(SEARCH(AC$10,$V103))),1,0)</f>
        <v>0</v>
      </c>
      <c r="AD103">
        <f t="shared" si="14"/>
        <v>0</v>
      </c>
      <c r="AE103">
        <f>IF(OR(ISNUMBER(SEARCH(AE$10,$U103)),ISNUMBER(SEARCH(AE$10,$V103))),1,0)</f>
        <v>0</v>
      </c>
      <c r="AF103">
        <f>IF(OR(ISNUMBER(SEARCH(AF$10,$U103)),ISNUMBER(SEARCH(AF$10,$V103))),1,0)</f>
        <v>0</v>
      </c>
      <c r="AG103">
        <f>IF(OR(ISNUMBER(SEARCH(AG$10,$U103)),ISNUMBER(SEARCH(AG$10,$V103))),1,0)</f>
        <v>0</v>
      </c>
      <c r="AH103">
        <f t="shared" si="15"/>
        <v>0</v>
      </c>
      <c r="AI103">
        <f t="shared" si="15"/>
        <v>0</v>
      </c>
      <c r="AJ103">
        <f t="shared" si="15"/>
        <v>0</v>
      </c>
      <c r="AK103">
        <f t="shared" si="12"/>
        <v>1</v>
      </c>
    </row>
    <row r="104" spans="1:37">
      <c r="A104" t="s">
        <v>1475</v>
      </c>
      <c r="B104" s="23">
        <v>1</v>
      </c>
      <c r="C104" s="38">
        <v>32000000</v>
      </c>
      <c r="D104" s="38">
        <v>28000000</v>
      </c>
      <c r="E104" s="38">
        <v>6200000</v>
      </c>
      <c r="F104" s="38">
        <v>4600000000</v>
      </c>
      <c r="J104" s="31">
        <f>0+(C104-J$8)/(J$9-J$8)</f>
        <v>0.49027664076860106</v>
      </c>
      <c r="K104" s="31">
        <f t="shared" si="16"/>
        <v>0.28314145404615443</v>
      </c>
      <c r="L104" s="31">
        <f t="shared" si="16"/>
        <v>4.5087847214055551E-2</v>
      </c>
      <c r="M104" s="31">
        <f t="shared" si="16"/>
        <v>0.27689778817886235</v>
      </c>
      <c r="O104" s="31" t="str">
        <f t="shared" si="13"/>
        <v>P!NK</v>
      </c>
      <c r="P104" s="42">
        <f>AVERAGE(J104:M104)</f>
        <v>0.27385093255191839</v>
      </c>
      <c r="R104" s="46" t="s">
        <v>2114</v>
      </c>
      <c r="S104" s="47">
        <v>3.0656897176005692E-2</v>
      </c>
      <c r="T104" s="48">
        <v>91</v>
      </c>
      <c r="U104" s="48" t="str">
        <f>VLOOKUP($R104,AllLabels!$A$1:$H$726,7,0)</f>
        <v>Hip-Hop</v>
      </c>
      <c r="V104" s="49">
        <f>VLOOKUP($R104,AllLabels!$A$1:$H$726,8,0)</f>
        <v>0</v>
      </c>
      <c r="W104">
        <f>IF(OR(ISNUMBER(SEARCH(W$10,$U104)),ISNUMBER(SEARCH(W$10,$V104))),1,0)</f>
        <v>1</v>
      </c>
      <c r="X104">
        <f>IF(OR(ISNUMBER(SEARCH(X$10,$U104)),ISNUMBER(SEARCH(X$10,$V104))),1,0)</f>
        <v>0</v>
      </c>
      <c r="Y104">
        <f>IF(OR(ISNUMBER(SEARCH(Y$10,$U104)),ISNUMBER(SEARCH(Y$10,$V104))),1,0)</f>
        <v>0</v>
      </c>
      <c r="Z104">
        <f>IF(OR(ISNUMBER(SEARCH(Z$10,$U104)),ISNUMBER(SEARCH(Z$10,$V104))),1,0)</f>
        <v>0</v>
      </c>
      <c r="AA104">
        <f>IF(OR(ISNUMBER(SEARCH(AA$10,$U104)),ISNUMBER(SEARCH(AA$10,$V104))),1,0)</f>
        <v>0</v>
      </c>
      <c r="AB104">
        <f>IF(OR(ISNUMBER(SEARCH(AB$10,$U104)),ISNUMBER(SEARCH(AB$10,$V104))),1,0)</f>
        <v>0</v>
      </c>
      <c r="AC104">
        <f>IF(OR(ISNUMBER(SEARCH(AC$10,$U104)),ISNUMBER(SEARCH(AC$10,$V104))),1,0)</f>
        <v>0</v>
      </c>
      <c r="AD104">
        <f t="shared" si="14"/>
        <v>0</v>
      </c>
      <c r="AE104">
        <f>IF(OR(ISNUMBER(SEARCH(AE$10,$U104)),ISNUMBER(SEARCH(AE$10,$V104))),1,0)</f>
        <v>0</v>
      </c>
      <c r="AF104">
        <f>IF(OR(ISNUMBER(SEARCH(AF$10,$U104)),ISNUMBER(SEARCH(AF$10,$V104))),1,0)</f>
        <v>0</v>
      </c>
      <c r="AG104">
        <f>IF(OR(ISNUMBER(SEARCH(AG$10,$U104)),ISNUMBER(SEARCH(AG$10,$V104))),1,0)</f>
        <v>0</v>
      </c>
      <c r="AH104">
        <f t="shared" si="15"/>
        <v>0</v>
      </c>
      <c r="AI104">
        <f t="shared" si="15"/>
        <v>0</v>
      </c>
      <c r="AJ104">
        <f t="shared" si="15"/>
        <v>0</v>
      </c>
      <c r="AK104">
        <f t="shared" si="12"/>
        <v>0</v>
      </c>
    </row>
    <row r="105" spans="1:37">
      <c r="A105" t="s">
        <v>161</v>
      </c>
      <c r="B105" s="23">
        <v>1</v>
      </c>
      <c r="C105" s="38">
        <v>3580000</v>
      </c>
      <c r="D105" s="38">
        <v>9385603</v>
      </c>
      <c r="E105" s="38">
        <v>2000000</v>
      </c>
      <c r="F105" s="38">
        <v>547791645</v>
      </c>
      <c r="J105" s="31">
        <f>0+(C105-J$8)/(J$9-J$8)</f>
        <v>5.1296705333559879E-2</v>
      </c>
      <c r="K105" s="31">
        <f t="shared" si="16"/>
        <v>8.7805181755506959E-2</v>
      </c>
      <c r="L105" s="31">
        <f t="shared" si="16"/>
        <v>1.2159841945574712E-2</v>
      </c>
      <c r="M105" s="31">
        <f t="shared" si="16"/>
        <v>2.4317225442967785E-2</v>
      </c>
      <c r="O105" s="31" t="str">
        <f t="shared" si="13"/>
        <v>Pearl Jam</v>
      </c>
      <c r="P105" s="42">
        <f>AVERAGE(J105:M105)</f>
        <v>4.3894738619402338E-2</v>
      </c>
      <c r="R105" s="46" t="s">
        <v>2031</v>
      </c>
      <c r="S105" s="47">
        <v>3.0415913149289382E-2</v>
      </c>
      <c r="T105" s="48">
        <v>92</v>
      </c>
      <c r="U105" s="48" t="str">
        <f>VLOOKUP($R105,AllLabels!$A$1:$H$726,7,0)</f>
        <v>Metalcore</v>
      </c>
      <c r="V105" s="49" t="str">
        <f>VLOOKUP($R105,AllLabels!$A$1:$H$726,8,0)</f>
        <v>Alternative metal</v>
      </c>
      <c r="W105">
        <f>IF(OR(ISNUMBER(SEARCH(W$10,$U105)),ISNUMBER(SEARCH(W$10,$V105))),1,0)</f>
        <v>0</v>
      </c>
      <c r="X105">
        <f>IF(OR(ISNUMBER(SEARCH(X$10,$U105)),ISNUMBER(SEARCH(X$10,$V105))),1,0)</f>
        <v>0</v>
      </c>
      <c r="Y105">
        <f>IF(OR(ISNUMBER(SEARCH(Y$10,$U105)),ISNUMBER(SEARCH(Y$10,$V105))),1,0)</f>
        <v>0</v>
      </c>
      <c r="Z105">
        <f>IF(OR(ISNUMBER(SEARCH(Z$10,$U105)),ISNUMBER(SEARCH(Z$10,$V105))),1,0)</f>
        <v>0</v>
      </c>
      <c r="AA105">
        <f>IF(OR(ISNUMBER(SEARCH(AA$10,$U105)),ISNUMBER(SEARCH(AA$10,$V105))),1,0)</f>
        <v>0</v>
      </c>
      <c r="AB105">
        <f>IF(OR(ISNUMBER(SEARCH(AB$10,$U105)),ISNUMBER(SEARCH(AB$10,$V105))),1,0)</f>
        <v>0</v>
      </c>
      <c r="AC105">
        <f>IF(OR(ISNUMBER(SEARCH(AC$10,$U105)),ISNUMBER(SEARCH(AC$10,$V105))),1,0)</f>
        <v>0</v>
      </c>
      <c r="AD105">
        <f t="shared" si="14"/>
        <v>0</v>
      </c>
      <c r="AE105">
        <f>IF(OR(ISNUMBER(SEARCH(AE$10,$U105)),ISNUMBER(SEARCH(AE$10,$V105))),1,0)</f>
        <v>0</v>
      </c>
      <c r="AF105">
        <f>IF(OR(ISNUMBER(SEARCH(AF$10,$U105)),ISNUMBER(SEARCH(AF$10,$V105))),1,0)</f>
        <v>0</v>
      </c>
      <c r="AG105">
        <f>IF(OR(ISNUMBER(SEARCH(AG$10,$U105)),ISNUMBER(SEARCH(AG$10,$V105))),1,0)</f>
        <v>0</v>
      </c>
      <c r="AH105">
        <f t="shared" si="15"/>
        <v>0</v>
      </c>
      <c r="AI105">
        <f t="shared" si="15"/>
        <v>0</v>
      </c>
      <c r="AJ105">
        <f t="shared" si="15"/>
        <v>0</v>
      </c>
      <c r="AK105">
        <f t="shared" si="12"/>
        <v>1</v>
      </c>
    </row>
    <row r="106" spans="1:37">
      <c r="A106" t="s">
        <v>499</v>
      </c>
      <c r="B106" s="23">
        <v>1</v>
      </c>
      <c r="C106" s="38">
        <v>981000</v>
      </c>
      <c r="D106" s="38">
        <v>3500000</v>
      </c>
      <c r="E106" s="38">
        <v>1900000</v>
      </c>
      <c r="F106" s="38">
        <v>4000000000</v>
      </c>
      <c r="J106" s="31">
        <f>0+(C106-J$8)/(J$9-J$8)</f>
        <v>1.1152129253486971E-2</v>
      </c>
      <c r="K106" s="31">
        <f t="shared" si="16"/>
        <v>2.6042678774472892E-2</v>
      </c>
      <c r="L106" s="31">
        <f t="shared" si="16"/>
        <v>1.137584182013469E-2</v>
      </c>
      <c r="M106" s="31">
        <f t="shared" si="16"/>
        <v>0.23949883818298123</v>
      </c>
      <c r="O106" s="31" t="str">
        <f t="shared" si="13"/>
        <v>Pentatonix</v>
      </c>
      <c r="P106" s="42">
        <f>AVERAGE(J106:M106)</f>
        <v>7.2017372007768948E-2</v>
      </c>
      <c r="R106" s="46" t="s">
        <v>2245</v>
      </c>
      <c r="S106" s="47">
        <v>3.0371590428309343E-2</v>
      </c>
      <c r="T106" s="48">
        <v>93</v>
      </c>
      <c r="U106" s="48" t="str">
        <f>VLOOKUP($R106,AllLabels!$A$1:$H$726,7,0)</f>
        <v>Hip-Hop</v>
      </c>
      <c r="V106" s="49" t="str">
        <f>VLOOKUP($R106,AllLabels!$A$1:$H$726,8,0)</f>
        <v>Alternative Hip-Hop</v>
      </c>
      <c r="W106">
        <f>IF(OR(ISNUMBER(SEARCH(W$10,$U106)),ISNUMBER(SEARCH(W$10,$V106))),1,0)</f>
        <v>1</v>
      </c>
      <c r="X106">
        <f>IF(OR(ISNUMBER(SEARCH(X$10,$U106)),ISNUMBER(SEARCH(X$10,$V106))),1,0)</f>
        <v>0</v>
      </c>
      <c r="Y106">
        <f>IF(OR(ISNUMBER(SEARCH(Y$10,$U106)),ISNUMBER(SEARCH(Y$10,$V106))),1,0)</f>
        <v>0</v>
      </c>
      <c r="Z106">
        <f>IF(OR(ISNUMBER(SEARCH(Z$10,$U106)),ISNUMBER(SEARCH(Z$10,$V106))),1,0)</f>
        <v>0</v>
      </c>
      <c r="AA106">
        <f>IF(OR(ISNUMBER(SEARCH(AA$10,$U106)),ISNUMBER(SEARCH(AA$10,$V106))),1,0)</f>
        <v>0</v>
      </c>
      <c r="AB106">
        <f>IF(OR(ISNUMBER(SEARCH(AB$10,$U106)),ISNUMBER(SEARCH(AB$10,$V106))),1,0)</f>
        <v>0</v>
      </c>
      <c r="AC106">
        <f>IF(OR(ISNUMBER(SEARCH(AC$10,$U106)),ISNUMBER(SEARCH(AC$10,$V106))),1,0)</f>
        <v>0</v>
      </c>
      <c r="AD106">
        <f t="shared" si="14"/>
        <v>0</v>
      </c>
      <c r="AE106">
        <f>IF(OR(ISNUMBER(SEARCH(AE$10,$U106)),ISNUMBER(SEARCH(AE$10,$V106))),1,0)</f>
        <v>0</v>
      </c>
      <c r="AF106">
        <f>IF(OR(ISNUMBER(SEARCH(AF$10,$U106)),ISNUMBER(SEARCH(AF$10,$V106))),1,0)</f>
        <v>0</v>
      </c>
      <c r="AG106">
        <f>IF(OR(ISNUMBER(SEARCH(AG$10,$U106)),ISNUMBER(SEARCH(AG$10,$V106))),1,0)</f>
        <v>0</v>
      </c>
      <c r="AH106">
        <f t="shared" si="15"/>
        <v>0</v>
      </c>
      <c r="AI106">
        <f t="shared" si="15"/>
        <v>0</v>
      </c>
      <c r="AJ106">
        <f t="shared" si="15"/>
        <v>0</v>
      </c>
      <c r="AK106">
        <f t="shared" si="12"/>
        <v>0</v>
      </c>
    </row>
    <row r="107" spans="1:37">
      <c r="A107" t="s">
        <v>504</v>
      </c>
      <c r="B107" s="23">
        <v>1</v>
      </c>
      <c r="C107" s="38">
        <v>10900000</v>
      </c>
      <c r="D107" s="38">
        <v>9928803</v>
      </c>
      <c r="E107" s="38">
        <v>12100000</v>
      </c>
      <c r="F107" s="38">
        <v>1004889445</v>
      </c>
      <c r="J107" s="31">
        <f>0+(C107-J$8)/(J$9-J$8)</f>
        <v>0.16436261410852473</v>
      </c>
      <c r="K107" s="31">
        <f t="shared" si="16"/>
        <v>9.3505428887244807E-2</v>
      </c>
      <c r="L107" s="31">
        <f t="shared" si="16"/>
        <v>9.1343854615016734E-2</v>
      </c>
      <c r="M107" s="31">
        <f t="shared" si="16"/>
        <v>5.2808855052013243E-2</v>
      </c>
      <c r="O107" s="31" t="str">
        <f t="shared" si="13"/>
        <v>Pharrell Williams</v>
      </c>
      <c r="P107" s="42">
        <f>AVERAGE(J107:M107)</f>
        <v>0.10050518816569989</v>
      </c>
      <c r="R107" s="46" t="s">
        <v>2060</v>
      </c>
      <c r="S107" s="47">
        <v>2.9760059807394865E-2</v>
      </c>
      <c r="T107" s="48">
        <v>94</v>
      </c>
      <c r="U107" s="48" t="str">
        <f>VLOOKUP($R107,AllLabels!$A$1:$H$726,7,0)</f>
        <v>EDM</v>
      </c>
      <c r="V107" s="49" t="str">
        <f>VLOOKUP($R107,AllLabels!$A$1:$H$726,8,0)</f>
        <v>Dancehall</v>
      </c>
      <c r="W107">
        <f>IF(OR(ISNUMBER(SEARCH(W$10,$U107)),ISNUMBER(SEARCH(W$10,$V107))),1,0)</f>
        <v>0</v>
      </c>
      <c r="X107">
        <f>IF(OR(ISNUMBER(SEARCH(X$10,$U107)),ISNUMBER(SEARCH(X$10,$V107))),1,0)</f>
        <v>0</v>
      </c>
      <c r="Y107">
        <f>IF(OR(ISNUMBER(SEARCH(Y$10,$U107)),ISNUMBER(SEARCH(Y$10,$V107))),1,0)</f>
        <v>0</v>
      </c>
      <c r="Z107">
        <f>IF(OR(ISNUMBER(SEARCH(Z$10,$U107)),ISNUMBER(SEARCH(Z$10,$V107))),1,0)</f>
        <v>0</v>
      </c>
      <c r="AA107">
        <f>IF(OR(ISNUMBER(SEARCH(AA$10,$U107)),ISNUMBER(SEARCH(AA$10,$V107))),1,0)</f>
        <v>0</v>
      </c>
      <c r="AB107">
        <f>IF(OR(ISNUMBER(SEARCH(AB$10,$U107)),ISNUMBER(SEARCH(AB$10,$V107))),1,0)</f>
        <v>0</v>
      </c>
      <c r="AC107">
        <f>IF(OR(ISNUMBER(SEARCH(AC$10,$U107)),ISNUMBER(SEARCH(AC$10,$V107))),1,0)</f>
        <v>0</v>
      </c>
      <c r="AD107">
        <f t="shared" si="14"/>
        <v>0</v>
      </c>
      <c r="AE107">
        <f>IF(OR(ISNUMBER(SEARCH(AE$10,$U107)),ISNUMBER(SEARCH(AE$10,$V107))),1,0)</f>
        <v>0</v>
      </c>
      <c r="AF107">
        <f>IF(OR(ISNUMBER(SEARCH(AF$10,$U107)),ISNUMBER(SEARCH(AF$10,$V107))),1,0)</f>
        <v>0</v>
      </c>
      <c r="AG107">
        <f>IF(OR(ISNUMBER(SEARCH(AG$10,$U107)),ISNUMBER(SEARCH(AG$10,$V107))),1,0)</f>
        <v>0</v>
      </c>
      <c r="AH107">
        <f t="shared" si="15"/>
        <v>0</v>
      </c>
      <c r="AI107">
        <f t="shared" si="15"/>
        <v>0</v>
      </c>
      <c r="AJ107">
        <f t="shared" si="15"/>
        <v>0</v>
      </c>
      <c r="AK107">
        <f t="shared" si="12"/>
        <v>0</v>
      </c>
    </row>
    <row r="108" spans="1:37">
      <c r="A108" t="s">
        <v>165</v>
      </c>
      <c r="B108" s="23">
        <v>1</v>
      </c>
      <c r="C108" s="38">
        <v>32000000</v>
      </c>
      <c r="D108" s="38">
        <v>28232863</v>
      </c>
      <c r="E108" s="38">
        <v>6200000</v>
      </c>
      <c r="F108" s="38">
        <v>4774198671</v>
      </c>
      <c r="J108" s="31">
        <f>0+(C108-J$8)/(J$9-J$8)</f>
        <v>0.49027664076860106</v>
      </c>
      <c r="K108" s="31">
        <f t="shared" si="16"/>
        <v>0.2855850782137499</v>
      </c>
      <c r="L108" s="31">
        <f t="shared" si="16"/>
        <v>4.5087847214055551E-2</v>
      </c>
      <c r="M108" s="31">
        <f t="shared" si="16"/>
        <v>0.28775586715565893</v>
      </c>
      <c r="O108" s="31" t="str">
        <f t="shared" si="13"/>
        <v>Pink</v>
      </c>
      <c r="P108" s="42">
        <f>AVERAGE(J108:M108)</f>
        <v>0.27717635833801635</v>
      </c>
      <c r="R108" s="46" t="s">
        <v>2404</v>
      </c>
      <c r="S108" s="47">
        <v>2.9653788947025528E-2</v>
      </c>
      <c r="T108" s="48">
        <v>95</v>
      </c>
      <c r="U108" s="48" t="str">
        <f>VLOOKUP($R108,AllLabels!$A$1:$H$726,7,0)</f>
        <v>Tropipop</v>
      </c>
      <c r="V108" s="49" t="str">
        <f>VLOOKUP($R108,AllLabels!$A$1:$H$726,8,0)</f>
        <v>Latin Pop</v>
      </c>
      <c r="W108">
        <f>IF(OR(ISNUMBER(SEARCH(W$10,$U108)),ISNUMBER(SEARCH(W$10,$V108))),1,0)</f>
        <v>0</v>
      </c>
      <c r="X108">
        <f>IF(OR(ISNUMBER(SEARCH(X$10,$U108)),ISNUMBER(SEARCH(X$10,$V108))),1,0)</f>
        <v>1</v>
      </c>
      <c r="Y108">
        <f>IF(OR(ISNUMBER(SEARCH(Y$10,$U108)),ISNUMBER(SEARCH(Y$10,$V108))),1,0)</f>
        <v>0</v>
      </c>
      <c r="Z108">
        <f>IF(OR(ISNUMBER(SEARCH(Z$10,$U108)),ISNUMBER(SEARCH(Z$10,$V108))),1,0)</f>
        <v>0</v>
      </c>
      <c r="AA108">
        <f>IF(OR(ISNUMBER(SEARCH(AA$10,$U108)),ISNUMBER(SEARCH(AA$10,$V108))),1,0)</f>
        <v>0</v>
      </c>
      <c r="AB108">
        <f>IF(OR(ISNUMBER(SEARCH(AB$10,$U108)),ISNUMBER(SEARCH(AB$10,$V108))),1,0)</f>
        <v>1</v>
      </c>
      <c r="AC108">
        <f>IF(OR(ISNUMBER(SEARCH(AC$10,$U108)),ISNUMBER(SEARCH(AC$10,$V108))),1,0)</f>
        <v>0</v>
      </c>
      <c r="AD108">
        <f t="shared" si="14"/>
        <v>0</v>
      </c>
      <c r="AE108">
        <f>IF(OR(ISNUMBER(SEARCH(AE$10,$U108)),ISNUMBER(SEARCH(AE$10,$V108))),1,0)</f>
        <v>0</v>
      </c>
      <c r="AF108">
        <f>IF(OR(ISNUMBER(SEARCH(AF$10,$U108)),ISNUMBER(SEARCH(AF$10,$V108))),1,0)</f>
        <v>0</v>
      </c>
      <c r="AG108">
        <f>IF(OR(ISNUMBER(SEARCH(AG$10,$U108)),ISNUMBER(SEARCH(AG$10,$V108))),1,0)</f>
        <v>0</v>
      </c>
      <c r="AH108">
        <f t="shared" si="15"/>
        <v>0</v>
      </c>
      <c r="AI108">
        <f t="shared" si="15"/>
        <v>0</v>
      </c>
      <c r="AJ108">
        <f t="shared" si="15"/>
        <v>0</v>
      </c>
      <c r="AK108">
        <f t="shared" si="12"/>
        <v>0</v>
      </c>
    </row>
    <row r="109" spans="1:37">
      <c r="A109" t="s">
        <v>510</v>
      </c>
      <c r="B109" s="23">
        <v>1</v>
      </c>
      <c r="C109" s="38">
        <v>26100000</v>
      </c>
      <c r="D109" s="38">
        <v>51105671</v>
      </c>
      <c r="E109" s="38">
        <v>7600000</v>
      </c>
      <c r="F109" s="38">
        <v>8208265458</v>
      </c>
      <c r="J109" s="31">
        <f>0+(C109-J$8)/(J$9-J$8)</f>
        <v>0.39914428260298729</v>
      </c>
      <c r="K109" s="31">
        <f t="shared" si="16"/>
        <v>0.52560838122698739</v>
      </c>
      <c r="L109" s="31">
        <f t="shared" si="16"/>
        <v>5.6063848970215838E-2</v>
      </c>
      <c r="M109" s="31">
        <f t="shared" si="16"/>
        <v>0.50180668723820765</v>
      </c>
      <c r="O109" s="31" t="str">
        <f t="shared" si="13"/>
        <v>Pitbull</v>
      </c>
      <c r="P109" s="42">
        <f>AVERAGE(J109:M109)</f>
        <v>0.37065580000959952</v>
      </c>
      <c r="R109" s="46" t="s">
        <v>2562</v>
      </c>
      <c r="S109" s="47">
        <v>2.8311117091468226E-2</v>
      </c>
      <c r="T109" s="48">
        <v>96</v>
      </c>
      <c r="U109" s="48" t="str">
        <f>VLOOKUP($R109,AllLabels!$A$1:$H$726,7,0)</f>
        <v>Alternative Hip Hop</v>
      </c>
      <c r="V109" s="49" t="str">
        <f>VLOOKUP($R109,AllLabels!$A$1:$H$726,8,0)</f>
        <v>Urban</v>
      </c>
      <c r="W109">
        <f>IF(OR(ISNUMBER(SEARCH(W$10,$U109)),ISNUMBER(SEARCH(W$10,$V109))),1,0)</f>
        <v>1</v>
      </c>
      <c r="X109">
        <f>IF(OR(ISNUMBER(SEARCH(X$10,$U109)),ISNUMBER(SEARCH(X$10,$V109))),1,0)</f>
        <v>0</v>
      </c>
      <c r="Y109">
        <f>IF(OR(ISNUMBER(SEARCH(Y$10,$U109)),ISNUMBER(SEARCH(Y$10,$V109))),1,0)</f>
        <v>0</v>
      </c>
      <c r="Z109">
        <f>IF(OR(ISNUMBER(SEARCH(Z$10,$U109)),ISNUMBER(SEARCH(Z$10,$V109))),1,0)</f>
        <v>0</v>
      </c>
      <c r="AA109">
        <f>IF(OR(ISNUMBER(SEARCH(AA$10,$U109)),ISNUMBER(SEARCH(AA$10,$V109))),1,0)</f>
        <v>0</v>
      </c>
      <c r="AB109">
        <f>IF(OR(ISNUMBER(SEARCH(AB$10,$U109)),ISNUMBER(SEARCH(AB$10,$V109))),1,0)</f>
        <v>0</v>
      </c>
      <c r="AC109">
        <f>IF(OR(ISNUMBER(SEARCH(AC$10,$U109)),ISNUMBER(SEARCH(AC$10,$V109))),1,0)</f>
        <v>0</v>
      </c>
      <c r="AD109">
        <f t="shared" si="14"/>
        <v>0</v>
      </c>
      <c r="AE109">
        <f>IF(OR(ISNUMBER(SEARCH(AE$10,$U109)),ISNUMBER(SEARCH(AE$10,$V109))),1,0)</f>
        <v>0</v>
      </c>
      <c r="AF109">
        <f>IF(OR(ISNUMBER(SEARCH(AF$10,$U109)),ISNUMBER(SEARCH(AF$10,$V109))),1,0)</f>
        <v>0</v>
      </c>
      <c r="AG109">
        <f>IF(OR(ISNUMBER(SEARCH(AG$10,$U109)),ISNUMBER(SEARCH(AG$10,$V109))),1,0)</f>
        <v>0</v>
      </c>
      <c r="AH109">
        <f t="shared" si="15"/>
        <v>0</v>
      </c>
      <c r="AI109">
        <f t="shared" si="15"/>
        <v>0</v>
      </c>
      <c r="AJ109">
        <f t="shared" si="15"/>
        <v>0</v>
      </c>
      <c r="AK109">
        <f t="shared" si="12"/>
        <v>0</v>
      </c>
    </row>
    <row r="110" spans="1:37">
      <c r="A110" t="s">
        <v>2550</v>
      </c>
      <c r="B110" s="23">
        <v>1</v>
      </c>
      <c r="C110" s="38">
        <v>6520000</v>
      </c>
      <c r="D110" s="38">
        <v>30515815</v>
      </c>
      <c r="E110" s="38">
        <v>11600000</v>
      </c>
      <c r="F110" s="38">
        <v>3335402343</v>
      </c>
      <c r="J110" s="31">
        <f>0+(C110-J$8)/(J$9-J$8)</f>
        <v>9.6708422792357238E-2</v>
      </c>
      <c r="K110" s="31">
        <f t="shared" ref="K110:M125" si="17">0+(D110-K$8)/(K$9-K$8)</f>
        <v>0.30954198283432283</v>
      </c>
      <c r="L110" s="31">
        <f t="shared" si="17"/>
        <v>8.7423853987816644E-2</v>
      </c>
      <c r="M110" s="31">
        <f t="shared" si="17"/>
        <v>0.19807341394710998</v>
      </c>
      <c r="O110" s="31" t="str">
        <f t="shared" si="13"/>
        <v>Prince Royce</v>
      </c>
      <c r="P110" s="42">
        <f>AVERAGE(J110:M110)</f>
        <v>0.17293691839040168</v>
      </c>
      <c r="R110" s="46" t="s">
        <v>209</v>
      </c>
      <c r="S110" s="47">
        <v>2.8218093837109361E-2</v>
      </c>
      <c r="T110" s="48">
        <v>97</v>
      </c>
      <c r="U110" s="48" t="str">
        <f>VLOOKUP($R110,AllLabels!$A$1:$H$726,7,0)</f>
        <v>R&amp;B</v>
      </c>
      <c r="V110" s="49" t="str">
        <f>VLOOKUP($R110,AllLabels!$A$1:$H$726,8,0)</f>
        <v>Soul</v>
      </c>
      <c r="W110">
        <f>IF(OR(ISNUMBER(SEARCH(W$10,$U110)),ISNUMBER(SEARCH(W$10,$V110))),1,0)</f>
        <v>0</v>
      </c>
      <c r="X110">
        <f>IF(OR(ISNUMBER(SEARCH(X$10,$U110)),ISNUMBER(SEARCH(X$10,$V110))),1,0)</f>
        <v>0</v>
      </c>
      <c r="Y110">
        <f>IF(OR(ISNUMBER(SEARCH(Y$10,$U110)),ISNUMBER(SEARCH(Y$10,$V110))),1,0)</f>
        <v>0</v>
      </c>
      <c r="Z110">
        <f>IF(OR(ISNUMBER(SEARCH(Z$10,$U110)),ISNUMBER(SEARCH(Z$10,$V110))),1,0)</f>
        <v>1</v>
      </c>
      <c r="AA110">
        <f>IF(OR(ISNUMBER(SEARCH(AA$10,$U110)),ISNUMBER(SEARCH(AA$10,$V110))),1,0)</f>
        <v>0</v>
      </c>
      <c r="AB110">
        <f>IF(OR(ISNUMBER(SEARCH(AB$10,$U110)),ISNUMBER(SEARCH(AB$10,$V110))),1,0)</f>
        <v>0</v>
      </c>
      <c r="AC110">
        <f>IF(OR(ISNUMBER(SEARCH(AC$10,$U110)),ISNUMBER(SEARCH(AC$10,$V110))),1,0)</f>
        <v>0</v>
      </c>
      <c r="AD110">
        <f t="shared" si="14"/>
        <v>0</v>
      </c>
      <c r="AE110">
        <f>IF(OR(ISNUMBER(SEARCH(AE$10,$U110)),ISNUMBER(SEARCH(AE$10,$V110))),1,0)</f>
        <v>0</v>
      </c>
      <c r="AF110">
        <f>IF(OR(ISNUMBER(SEARCH(AF$10,$U110)),ISNUMBER(SEARCH(AF$10,$V110))),1,0)</f>
        <v>0</v>
      </c>
      <c r="AG110">
        <f>IF(OR(ISNUMBER(SEARCH(AG$10,$U110)),ISNUMBER(SEARCH(AG$10,$V110))),1,0)</f>
        <v>0</v>
      </c>
      <c r="AH110">
        <f t="shared" si="15"/>
        <v>0</v>
      </c>
      <c r="AI110">
        <f t="shared" si="15"/>
        <v>0</v>
      </c>
      <c r="AJ110">
        <f t="shared" si="15"/>
        <v>0</v>
      </c>
      <c r="AK110">
        <f t="shared" si="12"/>
        <v>0</v>
      </c>
    </row>
    <row r="111" spans="1:37">
      <c r="A111" t="s">
        <v>2562</v>
      </c>
      <c r="B111" s="23">
        <v>1</v>
      </c>
      <c r="C111" s="38">
        <v>5810000</v>
      </c>
      <c r="D111" s="38">
        <v>1389073</v>
      </c>
      <c r="E111" s="38">
        <v>3200000</v>
      </c>
      <c r="F111" s="38">
        <v>190457182</v>
      </c>
      <c r="J111" s="31">
        <f>0+(C111-J$8)/(J$9-J$8)</f>
        <v>8.5741647487681691E-2</v>
      </c>
      <c r="K111" s="31">
        <f t="shared" si="17"/>
        <v>3.8909748402718766E-3</v>
      </c>
      <c r="L111" s="31">
        <f t="shared" si="17"/>
        <v>2.1567843450854954E-2</v>
      </c>
      <c r="M111" s="31">
        <f t="shared" si="17"/>
        <v>2.0440025870643876E-3</v>
      </c>
      <c r="O111" s="31" t="str">
        <f t="shared" si="13"/>
        <v>Residente</v>
      </c>
      <c r="P111" s="42">
        <f>AVERAGE(J111:M111)</f>
        <v>2.8311117091468226E-2</v>
      </c>
      <c r="R111" s="46" t="s">
        <v>1611</v>
      </c>
      <c r="S111" s="47">
        <v>2.7458126990997589E-2</v>
      </c>
      <c r="T111" s="48">
        <v>98</v>
      </c>
      <c r="U111" s="48" t="str">
        <f>VLOOKUP($R111,AllLabels!$A$1:$H$726,7,0)</f>
        <v>Hip-Hop</v>
      </c>
      <c r="V111" s="49">
        <f>VLOOKUP($R111,AllLabels!$A$1:$H$726,8,0)</f>
        <v>0</v>
      </c>
      <c r="W111">
        <f>IF(OR(ISNUMBER(SEARCH(W$10,$U111)),ISNUMBER(SEARCH(W$10,$V111))),1,0)</f>
        <v>1</v>
      </c>
      <c r="X111">
        <f>IF(OR(ISNUMBER(SEARCH(X$10,$U111)),ISNUMBER(SEARCH(X$10,$V111))),1,0)</f>
        <v>0</v>
      </c>
      <c r="Y111">
        <f>IF(OR(ISNUMBER(SEARCH(Y$10,$U111)),ISNUMBER(SEARCH(Y$10,$V111))),1,0)</f>
        <v>0</v>
      </c>
      <c r="Z111">
        <f>IF(OR(ISNUMBER(SEARCH(Z$10,$U111)),ISNUMBER(SEARCH(Z$10,$V111))),1,0)</f>
        <v>0</v>
      </c>
      <c r="AA111">
        <f>IF(OR(ISNUMBER(SEARCH(AA$10,$U111)),ISNUMBER(SEARCH(AA$10,$V111))),1,0)</f>
        <v>0</v>
      </c>
      <c r="AB111">
        <f>IF(OR(ISNUMBER(SEARCH(AB$10,$U111)),ISNUMBER(SEARCH(AB$10,$V111))),1,0)</f>
        <v>0</v>
      </c>
      <c r="AC111">
        <f>IF(OR(ISNUMBER(SEARCH(AC$10,$U111)),ISNUMBER(SEARCH(AC$10,$V111))),1,0)</f>
        <v>0</v>
      </c>
      <c r="AD111">
        <f t="shared" si="14"/>
        <v>0</v>
      </c>
      <c r="AE111">
        <f>IF(OR(ISNUMBER(SEARCH(AE$10,$U111)),ISNUMBER(SEARCH(AE$10,$V111))),1,0)</f>
        <v>0</v>
      </c>
      <c r="AF111">
        <f>IF(OR(ISNUMBER(SEARCH(AF$10,$U111)),ISNUMBER(SEARCH(AF$10,$V111))),1,0)</f>
        <v>0</v>
      </c>
      <c r="AG111">
        <f>IF(OR(ISNUMBER(SEARCH(AG$10,$U111)),ISNUMBER(SEARCH(AG$10,$V111))),1,0)</f>
        <v>0</v>
      </c>
      <c r="AH111">
        <f t="shared" si="15"/>
        <v>0</v>
      </c>
      <c r="AI111">
        <f t="shared" si="15"/>
        <v>0</v>
      </c>
      <c r="AJ111">
        <f t="shared" si="15"/>
        <v>0</v>
      </c>
      <c r="AK111">
        <f t="shared" si="12"/>
        <v>0</v>
      </c>
    </row>
    <row r="112" spans="1:37">
      <c r="A112" t="s">
        <v>2567</v>
      </c>
      <c r="B112" s="23">
        <v>1</v>
      </c>
      <c r="C112" s="38">
        <v>8970000</v>
      </c>
      <c r="D112" s="38">
        <v>5500641</v>
      </c>
      <c r="E112" s="38">
        <v>3000000</v>
      </c>
      <c r="F112" s="38">
        <v>789167250</v>
      </c>
      <c r="J112" s="31">
        <f>0+(C112-J$8)/(J$9-J$8)</f>
        <v>0.13455152067468837</v>
      </c>
      <c r="K112" s="31">
        <f t="shared" si="17"/>
        <v>4.7037060442159107E-2</v>
      </c>
      <c r="L112" s="31">
        <f t="shared" si="17"/>
        <v>1.9999843199974911E-2</v>
      </c>
      <c r="M112" s="31">
        <f t="shared" si="17"/>
        <v>3.9362549079002045E-2</v>
      </c>
      <c r="O112" s="31" t="str">
        <f t="shared" si="13"/>
        <v>Ricardo Montaner</v>
      </c>
      <c r="P112" s="42">
        <f>AVERAGE(J112:M112)</f>
        <v>6.023774334895611E-2</v>
      </c>
      <c r="R112" s="46" t="s">
        <v>354</v>
      </c>
      <c r="S112" s="47">
        <v>2.4393297095075948E-2</v>
      </c>
      <c r="T112" s="48">
        <v>99</v>
      </c>
      <c r="U112" s="48" t="str">
        <f>VLOOKUP($R112,AllLabels!$A$1:$H$726,7,0)</f>
        <v>Indie Pop</v>
      </c>
      <c r="V112" s="49" t="str">
        <f>VLOOKUP($R112,AllLabels!$A$1:$H$726,8,0)</f>
        <v>Alternative Rock</v>
      </c>
      <c r="W112">
        <f>IF(OR(ISNUMBER(SEARCH(W$10,$U112)),ISNUMBER(SEARCH(W$10,$V112))),1,0)</f>
        <v>0</v>
      </c>
      <c r="X112">
        <f>IF(OR(ISNUMBER(SEARCH(X$10,$U112)),ISNUMBER(SEARCH(X$10,$V112))),1,0)</f>
        <v>1</v>
      </c>
      <c r="Y112">
        <f>IF(OR(ISNUMBER(SEARCH(Y$10,$U112)),ISNUMBER(SEARCH(Y$10,$V112))),1,0)</f>
        <v>0</v>
      </c>
      <c r="Z112">
        <f>IF(OR(ISNUMBER(SEARCH(Z$10,$U112)),ISNUMBER(SEARCH(Z$10,$V112))),1,0)</f>
        <v>0</v>
      </c>
      <c r="AA112">
        <f>IF(OR(ISNUMBER(SEARCH(AA$10,$U112)),ISNUMBER(SEARCH(AA$10,$V112))),1,0)</f>
        <v>1</v>
      </c>
      <c r="AB112">
        <f>IF(OR(ISNUMBER(SEARCH(AB$10,$U112)),ISNUMBER(SEARCH(AB$10,$V112))),1,0)</f>
        <v>0</v>
      </c>
      <c r="AC112">
        <f>IF(OR(ISNUMBER(SEARCH(AC$10,$U112)),ISNUMBER(SEARCH(AC$10,$V112))),1,0)</f>
        <v>0</v>
      </c>
      <c r="AD112">
        <f t="shared" si="14"/>
        <v>0</v>
      </c>
      <c r="AE112">
        <f>IF(OR(ISNUMBER(SEARCH(AE$10,$U112)),ISNUMBER(SEARCH(AE$10,$V112))),1,0)</f>
        <v>0</v>
      </c>
      <c r="AF112">
        <f>IF(OR(ISNUMBER(SEARCH(AF$10,$U112)),ISNUMBER(SEARCH(AF$10,$V112))),1,0)</f>
        <v>0</v>
      </c>
      <c r="AG112">
        <f>IF(OR(ISNUMBER(SEARCH(AG$10,$U112)),ISNUMBER(SEARCH(AG$10,$V112))),1,0)</f>
        <v>0</v>
      </c>
      <c r="AH112">
        <f t="shared" si="15"/>
        <v>0</v>
      </c>
      <c r="AI112">
        <f t="shared" si="15"/>
        <v>0</v>
      </c>
      <c r="AJ112">
        <f t="shared" si="15"/>
        <v>0</v>
      </c>
      <c r="AK112">
        <f t="shared" si="12"/>
        <v>0</v>
      </c>
    </row>
    <row r="113" spans="1:37">
      <c r="A113" t="s">
        <v>1694</v>
      </c>
      <c r="B113" s="23">
        <v>1</v>
      </c>
      <c r="C113" s="38">
        <v>4410000</v>
      </c>
      <c r="D113" s="38">
        <v>8330148</v>
      </c>
      <c r="E113" s="38">
        <v>9700000</v>
      </c>
      <c r="F113" s="38">
        <v>941468222</v>
      </c>
      <c r="J113" s="31">
        <f>0+(C113-J$8)/(J$9-J$8)</f>
        <v>6.4117020126349608E-2</v>
      </c>
      <c r="K113" s="31">
        <f t="shared" si="17"/>
        <v>7.6729418985940726E-2</v>
      </c>
      <c r="L113" s="31">
        <f t="shared" si="17"/>
        <v>7.2527851604456253E-2</v>
      </c>
      <c r="M113" s="31">
        <f t="shared" si="17"/>
        <v>4.8855709805922201E-2</v>
      </c>
      <c r="O113" s="31" t="str">
        <f t="shared" si="13"/>
        <v>Rick Ross</v>
      </c>
      <c r="P113" s="42">
        <f>AVERAGE(J113:M113)</f>
        <v>6.555750013066719E-2</v>
      </c>
      <c r="R113" s="46" t="s">
        <v>26</v>
      </c>
      <c r="S113" s="47">
        <v>2.4125441077271249E-2</v>
      </c>
      <c r="T113" s="48">
        <v>100</v>
      </c>
      <c r="U113" s="48" t="str">
        <f>VLOOKUP($R113,AllLabels!$A$1:$H$726,7,0)</f>
        <v>Pop</v>
      </c>
      <c r="V113" s="49" t="str">
        <f>VLOOKUP($R113,AllLabels!$A$1:$H$726,8,0)</f>
        <v>pop rock</v>
      </c>
      <c r="W113">
        <f>IF(OR(ISNUMBER(SEARCH(W$10,$U113)),ISNUMBER(SEARCH(W$10,$V113))),1,0)</f>
        <v>0</v>
      </c>
      <c r="X113">
        <f>IF(OR(ISNUMBER(SEARCH(X$10,$U113)),ISNUMBER(SEARCH(X$10,$V113))),1,0)</f>
        <v>1</v>
      </c>
      <c r="Y113">
        <f>IF(OR(ISNUMBER(SEARCH(Y$10,$U113)),ISNUMBER(SEARCH(Y$10,$V113))),1,0)</f>
        <v>0</v>
      </c>
      <c r="Z113">
        <f>IF(OR(ISNUMBER(SEARCH(Z$10,$U113)),ISNUMBER(SEARCH(Z$10,$V113))),1,0)</f>
        <v>0</v>
      </c>
      <c r="AA113">
        <f>IF(OR(ISNUMBER(SEARCH(AA$10,$U113)),ISNUMBER(SEARCH(AA$10,$V113))),1,0)</f>
        <v>1</v>
      </c>
      <c r="AB113">
        <f>IF(OR(ISNUMBER(SEARCH(AB$10,$U113)),ISNUMBER(SEARCH(AB$10,$V113))),1,0)</f>
        <v>0</v>
      </c>
      <c r="AC113">
        <f>IF(OR(ISNUMBER(SEARCH(AC$10,$U113)),ISNUMBER(SEARCH(AC$10,$V113))),1,0)</f>
        <v>0</v>
      </c>
      <c r="AD113">
        <f t="shared" si="14"/>
        <v>0</v>
      </c>
      <c r="AE113">
        <f>IF(OR(ISNUMBER(SEARCH(AE$10,$U113)),ISNUMBER(SEARCH(AE$10,$V113))),1,0)</f>
        <v>0</v>
      </c>
      <c r="AF113">
        <f>IF(OR(ISNUMBER(SEARCH(AF$10,$U113)),ISNUMBER(SEARCH(AF$10,$V113))),1,0)</f>
        <v>0</v>
      </c>
      <c r="AG113">
        <f>IF(OR(ISNUMBER(SEARCH(AG$10,$U113)),ISNUMBER(SEARCH(AG$10,$V113))),1,0)</f>
        <v>0</v>
      </c>
      <c r="AH113">
        <f t="shared" si="15"/>
        <v>0</v>
      </c>
      <c r="AI113">
        <f t="shared" si="15"/>
        <v>0</v>
      </c>
      <c r="AJ113">
        <f t="shared" si="15"/>
        <v>0</v>
      </c>
      <c r="AK113">
        <f t="shared" si="12"/>
        <v>0</v>
      </c>
    </row>
    <row r="114" spans="1:37">
      <c r="A114" t="s">
        <v>173</v>
      </c>
      <c r="B114" s="23">
        <v>2</v>
      </c>
      <c r="C114" s="38">
        <v>20400000</v>
      </c>
      <c r="D114" s="38">
        <v>10631387.5</v>
      </c>
      <c r="E114" s="38">
        <v>12200000</v>
      </c>
      <c r="F114" s="38">
        <v>4709000624.5</v>
      </c>
      <c r="J114" s="31">
        <f>0+(C114-J$8)/(J$9-J$8)</f>
        <v>0.31110115691756385</v>
      </c>
      <c r="K114" s="31">
        <f t="shared" si="17"/>
        <v>0.10087822947805569</v>
      </c>
      <c r="L114" s="31">
        <f t="shared" si="17"/>
        <v>9.212785474045676E-2</v>
      </c>
      <c r="M114" s="31">
        <f t="shared" si="17"/>
        <v>0.28369196968752125</v>
      </c>
      <c r="O114" s="31" t="str">
        <f t="shared" si="13"/>
        <v>Ricky Martin</v>
      </c>
      <c r="P114" s="42">
        <f>AVERAGE(J114:M114)</f>
        <v>0.1969498027058994</v>
      </c>
      <c r="R114" s="46" t="s">
        <v>66</v>
      </c>
      <c r="S114" s="47">
        <v>2.3728070078505685E-2</v>
      </c>
      <c r="T114" s="48">
        <v>101</v>
      </c>
      <c r="U114" s="48" t="str">
        <f>VLOOKUP($R114,AllLabels!$A$1:$H$726,7,0)</f>
        <v>New Wave</v>
      </c>
      <c r="V114" s="49" t="str">
        <f>VLOOKUP($R114,AllLabels!$A$1:$H$726,8,0)</f>
        <v>Pop</v>
      </c>
      <c r="W114">
        <f>IF(OR(ISNUMBER(SEARCH(W$10,$U114)),ISNUMBER(SEARCH(W$10,$V114))),1,0)</f>
        <v>0</v>
      </c>
      <c r="X114">
        <f>IF(OR(ISNUMBER(SEARCH(X$10,$U114)),ISNUMBER(SEARCH(X$10,$V114))),1,0)</f>
        <v>1</v>
      </c>
      <c r="Y114">
        <f>IF(OR(ISNUMBER(SEARCH(Y$10,$U114)),ISNUMBER(SEARCH(Y$10,$V114))),1,0)</f>
        <v>0</v>
      </c>
      <c r="Z114">
        <f>IF(OR(ISNUMBER(SEARCH(Z$10,$U114)),ISNUMBER(SEARCH(Z$10,$V114))),1,0)</f>
        <v>0</v>
      </c>
      <c r="AA114">
        <f>IF(OR(ISNUMBER(SEARCH(AA$10,$U114)),ISNUMBER(SEARCH(AA$10,$V114))),1,0)</f>
        <v>0</v>
      </c>
      <c r="AB114">
        <f>IF(OR(ISNUMBER(SEARCH(AB$10,$U114)),ISNUMBER(SEARCH(AB$10,$V114))),1,0)</f>
        <v>0</v>
      </c>
      <c r="AC114">
        <f>IF(OR(ISNUMBER(SEARCH(AC$10,$U114)),ISNUMBER(SEARCH(AC$10,$V114))),1,0)</f>
        <v>0</v>
      </c>
      <c r="AD114">
        <f t="shared" si="14"/>
        <v>0</v>
      </c>
      <c r="AE114">
        <f>IF(OR(ISNUMBER(SEARCH(AE$10,$U114)),ISNUMBER(SEARCH(AE$10,$V114))),1,0)</f>
        <v>0</v>
      </c>
      <c r="AF114">
        <f>IF(OR(ISNUMBER(SEARCH(AF$10,$U114)),ISNUMBER(SEARCH(AF$10,$V114))),1,0)</f>
        <v>0</v>
      </c>
      <c r="AG114">
        <f>IF(OR(ISNUMBER(SEARCH(AG$10,$U114)),ISNUMBER(SEARCH(AG$10,$V114))),1,0)</f>
        <v>0</v>
      </c>
      <c r="AH114">
        <f t="shared" si="15"/>
        <v>0</v>
      </c>
      <c r="AI114">
        <f t="shared" si="15"/>
        <v>0</v>
      </c>
      <c r="AJ114">
        <f t="shared" si="15"/>
        <v>0</v>
      </c>
      <c r="AK114">
        <f t="shared" si="12"/>
        <v>0</v>
      </c>
    </row>
    <row r="115" spans="1:37">
      <c r="A115" t="s">
        <v>2237</v>
      </c>
      <c r="B115" s="23">
        <v>1</v>
      </c>
      <c r="C115" s="38">
        <v>2580000</v>
      </c>
      <c r="D115" s="38">
        <v>4494406</v>
      </c>
      <c r="E115" s="38">
        <v>1800000</v>
      </c>
      <c r="F115" s="38">
        <v>1058321414</v>
      </c>
      <c r="J115" s="31">
        <f>0+(C115-J$8)/(J$9-J$8)</f>
        <v>3.5850542932608392E-2</v>
      </c>
      <c r="K115" s="31">
        <f t="shared" si="17"/>
        <v>3.6477803865199901E-2</v>
      </c>
      <c r="L115" s="31">
        <f t="shared" si="17"/>
        <v>1.0591841694694671E-2</v>
      </c>
      <c r="M115" s="31">
        <f t="shared" si="17"/>
        <v>5.6139354280034026E-2</v>
      </c>
      <c r="O115" s="31" t="str">
        <f t="shared" si="13"/>
        <v>Robbie Williams</v>
      </c>
      <c r="P115" s="42">
        <f>AVERAGE(J115:M115)</f>
        <v>3.4764885693134247E-2</v>
      </c>
      <c r="R115" s="46" t="s">
        <v>52</v>
      </c>
      <c r="S115" s="47">
        <v>2.3237001671984066E-2</v>
      </c>
      <c r="T115" s="48">
        <v>102</v>
      </c>
      <c r="U115" s="48" t="str">
        <f>VLOOKUP($R115,AllLabels!$A$1:$H$726,7,0)</f>
        <v>Rock</v>
      </c>
      <c r="V115" s="49" t="str">
        <f>VLOOKUP($R115,AllLabels!$A$1:$H$726,8,0)</f>
        <v>Folk</v>
      </c>
      <c r="W115">
        <f>IF(OR(ISNUMBER(SEARCH(W$10,$U115)),ISNUMBER(SEARCH(W$10,$V115))),1,0)</f>
        <v>0</v>
      </c>
      <c r="X115">
        <f>IF(OR(ISNUMBER(SEARCH(X$10,$U115)),ISNUMBER(SEARCH(X$10,$V115))),1,0)</f>
        <v>0</v>
      </c>
      <c r="Y115">
        <f>IF(OR(ISNUMBER(SEARCH(Y$10,$U115)),ISNUMBER(SEARCH(Y$10,$V115))),1,0)</f>
        <v>0</v>
      </c>
      <c r="Z115">
        <f>IF(OR(ISNUMBER(SEARCH(Z$10,$U115)),ISNUMBER(SEARCH(Z$10,$V115))),1,0)</f>
        <v>0</v>
      </c>
      <c r="AA115">
        <f>IF(OR(ISNUMBER(SEARCH(AA$10,$U115)),ISNUMBER(SEARCH(AA$10,$V115))),1,0)</f>
        <v>1</v>
      </c>
      <c r="AB115">
        <f>IF(OR(ISNUMBER(SEARCH(AB$10,$U115)),ISNUMBER(SEARCH(AB$10,$V115))),1,0)</f>
        <v>0</v>
      </c>
      <c r="AC115">
        <f>IF(OR(ISNUMBER(SEARCH(AC$10,$U115)),ISNUMBER(SEARCH(AC$10,$V115))),1,0)</f>
        <v>0</v>
      </c>
      <c r="AD115">
        <f t="shared" si="14"/>
        <v>0</v>
      </c>
      <c r="AE115">
        <f>IF(OR(ISNUMBER(SEARCH(AE$10,$U115)),ISNUMBER(SEARCH(AE$10,$V115))),1,0)</f>
        <v>0</v>
      </c>
      <c r="AF115">
        <f>IF(OR(ISNUMBER(SEARCH(AF$10,$U115)),ISNUMBER(SEARCH(AF$10,$V115))),1,0)</f>
        <v>1</v>
      </c>
      <c r="AG115">
        <f>IF(OR(ISNUMBER(SEARCH(AG$10,$U115)),ISNUMBER(SEARCH(AG$10,$V115))),1,0)</f>
        <v>0</v>
      </c>
      <c r="AH115">
        <f t="shared" si="15"/>
        <v>0</v>
      </c>
      <c r="AI115">
        <f t="shared" si="15"/>
        <v>0</v>
      </c>
      <c r="AJ115">
        <f t="shared" si="15"/>
        <v>0</v>
      </c>
      <c r="AK115">
        <f t="shared" si="12"/>
        <v>0</v>
      </c>
    </row>
    <row r="116" spans="1:37">
      <c r="A116" t="s">
        <v>2573</v>
      </c>
      <c r="B116" s="23">
        <v>1</v>
      </c>
      <c r="C116" s="38">
        <v>717000</v>
      </c>
      <c r="D116" s="38">
        <v>5163615</v>
      </c>
      <c r="E116" s="38">
        <v>1100000</v>
      </c>
      <c r="F116" s="38">
        <v>402466882</v>
      </c>
      <c r="J116" s="31">
        <f>0+(C116-J$8)/(J$9-J$8)</f>
        <v>7.0743423796357794E-3</v>
      </c>
      <c r="K116" s="31">
        <f t="shared" si="17"/>
        <v>4.3500367714211605E-2</v>
      </c>
      <c r="L116" s="31">
        <f t="shared" si="17"/>
        <v>5.1038408166145304E-3</v>
      </c>
      <c r="M116" s="31">
        <f t="shared" si="17"/>
        <v>1.5258902868633989E-2</v>
      </c>
      <c r="O116" s="31" t="str">
        <f t="shared" si="13"/>
        <v>Roberto Carlos</v>
      </c>
      <c r="P116" s="42">
        <f>AVERAGE(J116:M116)</f>
        <v>1.7734363444773978E-2</v>
      </c>
      <c r="R116" s="46" t="s">
        <v>2259</v>
      </c>
      <c r="S116" s="47">
        <v>2.2929163492326168E-2</v>
      </c>
      <c r="T116" s="48">
        <v>103</v>
      </c>
      <c r="U116" s="48" t="str">
        <f>VLOOKUP($R116,AllLabels!$A$1:$H$726,7,0)</f>
        <v>R&amp;B</v>
      </c>
      <c r="V116" s="49" t="str">
        <f>VLOOKUP($R116,AllLabels!$A$1:$H$726,8,0)</f>
        <v>Pop</v>
      </c>
      <c r="W116">
        <f>IF(OR(ISNUMBER(SEARCH(W$10,$U116)),ISNUMBER(SEARCH(W$10,$V116))),1,0)</f>
        <v>0</v>
      </c>
      <c r="X116">
        <f>IF(OR(ISNUMBER(SEARCH(X$10,$U116)),ISNUMBER(SEARCH(X$10,$V116))),1,0)</f>
        <v>1</v>
      </c>
      <c r="Y116">
        <f>IF(OR(ISNUMBER(SEARCH(Y$10,$U116)),ISNUMBER(SEARCH(Y$10,$V116))),1,0)</f>
        <v>0</v>
      </c>
      <c r="Z116">
        <f>IF(OR(ISNUMBER(SEARCH(Z$10,$U116)),ISNUMBER(SEARCH(Z$10,$V116))),1,0)</f>
        <v>1</v>
      </c>
      <c r="AA116">
        <f>IF(OR(ISNUMBER(SEARCH(AA$10,$U116)),ISNUMBER(SEARCH(AA$10,$V116))),1,0)</f>
        <v>0</v>
      </c>
      <c r="AB116">
        <f>IF(OR(ISNUMBER(SEARCH(AB$10,$U116)),ISNUMBER(SEARCH(AB$10,$V116))),1,0)</f>
        <v>0</v>
      </c>
      <c r="AC116">
        <f>IF(OR(ISNUMBER(SEARCH(AC$10,$U116)),ISNUMBER(SEARCH(AC$10,$V116))),1,0)</f>
        <v>0</v>
      </c>
      <c r="AD116">
        <f t="shared" si="14"/>
        <v>0</v>
      </c>
      <c r="AE116">
        <f>IF(OR(ISNUMBER(SEARCH(AE$10,$U116)),ISNUMBER(SEARCH(AE$10,$V116))),1,0)</f>
        <v>0</v>
      </c>
      <c r="AF116">
        <f>IF(OR(ISNUMBER(SEARCH(AF$10,$U116)),ISNUMBER(SEARCH(AF$10,$V116))),1,0)</f>
        <v>0</v>
      </c>
      <c r="AG116">
        <f>IF(OR(ISNUMBER(SEARCH(AG$10,$U116)),ISNUMBER(SEARCH(AG$10,$V116))),1,0)</f>
        <v>0</v>
      </c>
      <c r="AH116">
        <f t="shared" si="15"/>
        <v>0</v>
      </c>
      <c r="AI116">
        <f t="shared" si="15"/>
        <v>0</v>
      </c>
      <c r="AJ116">
        <f t="shared" si="15"/>
        <v>0</v>
      </c>
      <c r="AK116">
        <f t="shared" si="12"/>
        <v>0</v>
      </c>
    </row>
    <row r="117" spans="1:37">
      <c r="A117" t="s">
        <v>2584</v>
      </c>
      <c r="B117" s="23">
        <v>1</v>
      </c>
      <c r="C117" s="38">
        <v>4690000</v>
      </c>
      <c r="D117" s="38">
        <v>33246359</v>
      </c>
      <c r="E117" s="38">
        <v>15700000</v>
      </c>
      <c r="F117" s="38">
        <v>8129244533</v>
      </c>
      <c r="J117" s="31">
        <f>0+(C117-J$8)/(J$9-J$8)</f>
        <v>6.8441945598616022E-2</v>
      </c>
      <c r="K117" s="31">
        <f t="shared" si="17"/>
        <v>0.33819584072107539</v>
      </c>
      <c r="L117" s="31">
        <f t="shared" si="17"/>
        <v>0.11956785913085746</v>
      </c>
      <c r="M117" s="31">
        <f t="shared" si="17"/>
        <v>0.4968811878670355</v>
      </c>
      <c r="O117" s="31" t="str">
        <f t="shared" si="13"/>
        <v>Romeo Santos</v>
      </c>
      <c r="P117" s="42">
        <f>AVERAGE(J117:M117)</f>
        <v>0.25577170832939611</v>
      </c>
      <c r="R117" s="46" t="s">
        <v>2374</v>
      </c>
      <c r="S117" s="47">
        <v>2.2038034104609382E-2</v>
      </c>
      <c r="T117" s="48">
        <v>104</v>
      </c>
      <c r="U117" s="48" t="str">
        <f>VLOOKUP($R117,AllLabels!$A$1:$H$726,7,0)</f>
        <v>Pop</v>
      </c>
      <c r="V117" s="49" t="str">
        <f>VLOOKUP($R117,AllLabels!$A$1:$H$726,8,0)</f>
        <v>Pop Rock</v>
      </c>
      <c r="W117">
        <f>IF(OR(ISNUMBER(SEARCH(W$10,$U117)),ISNUMBER(SEARCH(W$10,$V117))),1,0)</f>
        <v>0</v>
      </c>
      <c r="X117">
        <f>IF(OR(ISNUMBER(SEARCH(X$10,$U117)),ISNUMBER(SEARCH(X$10,$V117))),1,0)</f>
        <v>1</v>
      </c>
      <c r="Y117">
        <f>IF(OR(ISNUMBER(SEARCH(Y$10,$U117)),ISNUMBER(SEARCH(Y$10,$V117))),1,0)</f>
        <v>0</v>
      </c>
      <c r="Z117">
        <f>IF(OR(ISNUMBER(SEARCH(Z$10,$U117)),ISNUMBER(SEARCH(Z$10,$V117))),1,0)</f>
        <v>0</v>
      </c>
      <c r="AA117">
        <f>IF(OR(ISNUMBER(SEARCH(AA$10,$U117)),ISNUMBER(SEARCH(AA$10,$V117))),1,0)</f>
        <v>1</v>
      </c>
      <c r="AB117">
        <f>IF(OR(ISNUMBER(SEARCH(AB$10,$U117)),ISNUMBER(SEARCH(AB$10,$V117))),1,0)</f>
        <v>0</v>
      </c>
      <c r="AC117">
        <f>IF(OR(ISNUMBER(SEARCH(AC$10,$U117)),ISNUMBER(SEARCH(AC$10,$V117))),1,0)</f>
        <v>0</v>
      </c>
      <c r="AD117">
        <f t="shared" si="14"/>
        <v>0</v>
      </c>
      <c r="AE117">
        <f>IF(OR(ISNUMBER(SEARCH(AE$10,$U117)),ISNUMBER(SEARCH(AE$10,$V117))),1,0)</f>
        <v>0</v>
      </c>
      <c r="AF117">
        <f>IF(OR(ISNUMBER(SEARCH(AF$10,$U117)),ISNUMBER(SEARCH(AF$10,$V117))),1,0)</f>
        <v>0</v>
      </c>
      <c r="AG117">
        <f>IF(OR(ISNUMBER(SEARCH(AG$10,$U117)),ISNUMBER(SEARCH(AG$10,$V117))),1,0)</f>
        <v>0</v>
      </c>
      <c r="AH117">
        <f t="shared" si="15"/>
        <v>0</v>
      </c>
      <c r="AI117">
        <f t="shared" si="15"/>
        <v>0</v>
      </c>
      <c r="AJ117">
        <f t="shared" si="15"/>
        <v>0</v>
      </c>
      <c r="AK117">
        <f t="shared" si="12"/>
        <v>0</v>
      </c>
    </row>
    <row r="118" spans="1:37">
      <c r="A118" t="s">
        <v>2245</v>
      </c>
      <c r="B118" s="23">
        <v>1</v>
      </c>
      <c r="C118" s="38">
        <v>2040000</v>
      </c>
      <c r="D118" s="38">
        <v>1626411</v>
      </c>
      <c r="E118" s="38">
        <v>2400000</v>
      </c>
      <c r="F118" s="38">
        <v>1317579883</v>
      </c>
      <c r="J118" s="31">
        <f>0+(C118-J$8)/(J$9-J$8)</f>
        <v>2.7509615236094593E-2</v>
      </c>
      <c r="K118" s="31">
        <f t="shared" si="17"/>
        <v>6.3815588862078092E-3</v>
      </c>
      <c r="L118" s="31">
        <f t="shared" si="17"/>
        <v>1.5295842447334791E-2</v>
      </c>
      <c r="M118" s="31">
        <f t="shared" si="17"/>
        <v>7.2299345143600188E-2</v>
      </c>
      <c r="O118" s="31" t="str">
        <f t="shared" si="13"/>
        <v>Russ</v>
      </c>
      <c r="P118" s="42">
        <f>AVERAGE(J118:M118)</f>
        <v>3.0371590428309343E-2</v>
      </c>
      <c r="R118" s="46" t="s">
        <v>1840</v>
      </c>
      <c r="S118" s="47">
        <v>2.1804874890817959E-2</v>
      </c>
      <c r="T118" s="48">
        <v>105</v>
      </c>
      <c r="U118" s="48" t="str">
        <f>VLOOKUP($R118,AllLabels!$A$1:$H$726,7,0)</f>
        <v>Country</v>
      </c>
      <c r="V118" s="49" t="str">
        <f>VLOOKUP($R118,AllLabels!$A$1:$H$726,8,0)</f>
        <v>R&amp;B</v>
      </c>
      <c r="W118">
        <f>IF(OR(ISNUMBER(SEARCH(W$10,$U118)),ISNUMBER(SEARCH(W$10,$V118))),1,0)</f>
        <v>0</v>
      </c>
      <c r="X118">
        <f>IF(OR(ISNUMBER(SEARCH(X$10,$U118)),ISNUMBER(SEARCH(X$10,$V118))),1,0)</f>
        <v>0</v>
      </c>
      <c r="Y118">
        <f>IF(OR(ISNUMBER(SEARCH(Y$10,$U118)),ISNUMBER(SEARCH(Y$10,$V118))),1,0)</f>
        <v>1</v>
      </c>
      <c r="Z118">
        <f>IF(OR(ISNUMBER(SEARCH(Z$10,$U118)),ISNUMBER(SEARCH(Z$10,$V118))),1,0)</f>
        <v>1</v>
      </c>
      <c r="AA118">
        <f>IF(OR(ISNUMBER(SEARCH(AA$10,$U118)),ISNUMBER(SEARCH(AA$10,$V118))),1,0)</f>
        <v>0</v>
      </c>
      <c r="AB118">
        <f>IF(OR(ISNUMBER(SEARCH(AB$10,$U118)),ISNUMBER(SEARCH(AB$10,$V118))),1,0)</f>
        <v>0</v>
      </c>
      <c r="AC118">
        <f>IF(OR(ISNUMBER(SEARCH(AC$10,$U118)),ISNUMBER(SEARCH(AC$10,$V118))),1,0)</f>
        <v>0</v>
      </c>
      <c r="AD118">
        <f t="shared" si="14"/>
        <v>0</v>
      </c>
      <c r="AE118">
        <f>IF(OR(ISNUMBER(SEARCH(AE$10,$U118)),ISNUMBER(SEARCH(AE$10,$V118))),1,0)</f>
        <v>0</v>
      </c>
      <c r="AF118">
        <f>IF(OR(ISNUMBER(SEARCH(AF$10,$U118)),ISNUMBER(SEARCH(AF$10,$V118))),1,0)</f>
        <v>0</v>
      </c>
      <c r="AG118">
        <f>IF(OR(ISNUMBER(SEARCH(AG$10,$U118)),ISNUMBER(SEARCH(AG$10,$V118))),1,0)</f>
        <v>0</v>
      </c>
      <c r="AH118">
        <f t="shared" si="15"/>
        <v>0</v>
      </c>
      <c r="AI118">
        <f t="shared" si="15"/>
        <v>0</v>
      </c>
      <c r="AJ118">
        <f t="shared" si="15"/>
        <v>0</v>
      </c>
      <c r="AK118">
        <f t="shared" si="12"/>
        <v>0</v>
      </c>
    </row>
    <row r="119" spans="1:37">
      <c r="A119" t="s">
        <v>546</v>
      </c>
      <c r="B119" s="23">
        <v>1</v>
      </c>
      <c r="C119" s="38">
        <v>3020000</v>
      </c>
      <c r="D119" s="38">
        <v>1453800</v>
      </c>
      <c r="E119" s="38">
        <v>627000</v>
      </c>
      <c r="F119" s="38">
        <v>408249105</v>
      </c>
      <c r="J119" s="31">
        <f>0+(C119-J$8)/(J$9-J$8)</f>
        <v>4.2646854389027045E-2</v>
      </c>
      <c r="K119" s="31">
        <f t="shared" si="17"/>
        <v>4.5702088168845349E-3</v>
      </c>
      <c r="L119" s="31">
        <f t="shared" si="17"/>
        <v>1.3955202232832358E-3</v>
      </c>
      <c r="M119" s="31">
        <f t="shared" si="17"/>
        <v>1.5619317983370712E-2</v>
      </c>
      <c r="O119" s="31" t="str">
        <f t="shared" si="13"/>
        <v>Sara Bareilles</v>
      </c>
      <c r="P119" s="42">
        <f>AVERAGE(J119:M119)</f>
        <v>1.6057975353141383E-2</v>
      </c>
      <c r="R119" s="46" t="s">
        <v>378</v>
      </c>
      <c r="S119" s="47">
        <v>1.9832638432490696E-2</v>
      </c>
      <c r="T119" s="48">
        <v>106</v>
      </c>
      <c r="U119" s="48" t="str">
        <f>VLOOKUP($R119,AllLabels!$A$1:$H$726,7,0)</f>
        <v>Indie Rock</v>
      </c>
      <c r="V119" s="49" t="str">
        <f>VLOOKUP($R119,AllLabels!$A$1:$H$726,8,0)</f>
        <v>Soul</v>
      </c>
      <c r="W119">
        <f>IF(OR(ISNUMBER(SEARCH(W$10,$U119)),ISNUMBER(SEARCH(W$10,$V119))),1,0)</f>
        <v>0</v>
      </c>
      <c r="X119">
        <f>IF(OR(ISNUMBER(SEARCH(X$10,$U119)),ISNUMBER(SEARCH(X$10,$V119))),1,0)</f>
        <v>0</v>
      </c>
      <c r="Y119">
        <f>IF(OR(ISNUMBER(SEARCH(Y$10,$U119)),ISNUMBER(SEARCH(Y$10,$V119))),1,0)</f>
        <v>0</v>
      </c>
      <c r="Z119">
        <f>IF(OR(ISNUMBER(SEARCH(Z$10,$U119)),ISNUMBER(SEARCH(Z$10,$V119))),1,0)</f>
        <v>0</v>
      </c>
      <c r="AA119">
        <f>IF(OR(ISNUMBER(SEARCH(AA$10,$U119)),ISNUMBER(SEARCH(AA$10,$V119))),1,0)</f>
        <v>1</v>
      </c>
      <c r="AB119">
        <f>IF(OR(ISNUMBER(SEARCH(AB$10,$U119)),ISNUMBER(SEARCH(AB$10,$V119))),1,0)</f>
        <v>0</v>
      </c>
      <c r="AC119">
        <f>IF(OR(ISNUMBER(SEARCH(AC$10,$U119)),ISNUMBER(SEARCH(AC$10,$V119))),1,0)</f>
        <v>0</v>
      </c>
      <c r="AD119">
        <f t="shared" si="14"/>
        <v>0</v>
      </c>
      <c r="AE119">
        <f>IF(OR(ISNUMBER(SEARCH(AE$10,$U119)),ISNUMBER(SEARCH(AE$10,$V119))),1,0)</f>
        <v>0</v>
      </c>
      <c r="AF119">
        <f>IF(OR(ISNUMBER(SEARCH(AF$10,$U119)),ISNUMBER(SEARCH(AF$10,$V119))),1,0)</f>
        <v>0</v>
      </c>
      <c r="AG119">
        <f>IF(OR(ISNUMBER(SEARCH(AG$10,$U119)),ISNUMBER(SEARCH(AG$10,$V119))),1,0)</f>
        <v>0</v>
      </c>
      <c r="AH119">
        <f t="shared" si="15"/>
        <v>0</v>
      </c>
      <c r="AI119">
        <f t="shared" si="15"/>
        <v>0</v>
      </c>
      <c r="AJ119">
        <f t="shared" si="15"/>
        <v>0</v>
      </c>
      <c r="AK119">
        <f t="shared" si="12"/>
        <v>0</v>
      </c>
    </row>
    <row r="120" spans="1:37">
      <c r="A120" t="s">
        <v>180</v>
      </c>
      <c r="B120" s="23">
        <v>1</v>
      </c>
      <c r="C120" s="38">
        <v>353000</v>
      </c>
      <c r="D120" s="38">
        <v>5957116</v>
      </c>
      <c r="E120" s="38">
        <v>860000</v>
      </c>
      <c r="F120" s="38">
        <v>1285856588</v>
      </c>
      <c r="J120" s="31">
        <f>0+(C120-J$8)/(J$9-J$8)</f>
        <v>1.4519392656894394E-3</v>
      </c>
      <c r="K120" s="31">
        <f t="shared" si="17"/>
        <v>5.1827230378573015E-2</v>
      </c>
      <c r="L120" s="31">
        <f t="shared" si="17"/>
        <v>3.2222405155584825E-3</v>
      </c>
      <c r="M120" s="31">
        <f t="shared" si="17"/>
        <v>7.0321981937917555E-2</v>
      </c>
      <c r="O120" s="31" t="str">
        <f t="shared" si="13"/>
        <v>Scorpions</v>
      </c>
      <c r="P120" s="42">
        <f>AVERAGE(J120:M120)</f>
        <v>3.1705848024434623E-2</v>
      </c>
      <c r="R120" s="46" t="s">
        <v>1438</v>
      </c>
      <c r="S120" s="47">
        <v>1.7824568126219714E-2</v>
      </c>
      <c r="T120" s="48">
        <v>107</v>
      </c>
      <c r="U120" s="48" t="str">
        <f>VLOOKUP($R120,AllLabels!$A$1:$H$726,7,0)</f>
        <v>R&amp;B</v>
      </c>
      <c r="V120" s="49" t="str">
        <f>VLOOKUP($R120,AllLabels!$A$1:$H$726,8,0)</f>
        <v>Alternative R&amp;B</v>
      </c>
      <c r="W120">
        <f>IF(OR(ISNUMBER(SEARCH(W$10,$U120)),ISNUMBER(SEARCH(W$10,$V120))),1,0)</f>
        <v>0</v>
      </c>
      <c r="X120">
        <f>IF(OR(ISNUMBER(SEARCH(X$10,$U120)),ISNUMBER(SEARCH(X$10,$V120))),1,0)</f>
        <v>0</v>
      </c>
      <c r="Y120">
        <f>IF(OR(ISNUMBER(SEARCH(Y$10,$U120)),ISNUMBER(SEARCH(Y$10,$V120))),1,0)</f>
        <v>0</v>
      </c>
      <c r="Z120">
        <f>IF(OR(ISNUMBER(SEARCH(Z$10,$U120)),ISNUMBER(SEARCH(Z$10,$V120))),1,0)</f>
        <v>1</v>
      </c>
      <c r="AA120">
        <f>IF(OR(ISNUMBER(SEARCH(AA$10,$U120)),ISNUMBER(SEARCH(AA$10,$V120))),1,0)</f>
        <v>0</v>
      </c>
      <c r="AB120">
        <f>IF(OR(ISNUMBER(SEARCH(AB$10,$U120)),ISNUMBER(SEARCH(AB$10,$V120))),1,0)</f>
        <v>0</v>
      </c>
      <c r="AC120">
        <f>IF(OR(ISNUMBER(SEARCH(AC$10,$U120)),ISNUMBER(SEARCH(AC$10,$V120))),1,0)</f>
        <v>0</v>
      </c>
      <c r="AD120">
        <f t="shared" si="14"/>
        <v>0</v>
      </c>
      <c r="AE120">
        <f>IF(OR(ISNUMBER(SEARCH(AE$10,$U120)),ISNUMBER(SEARCH(AE$10,$V120))),1,0)</f>
        <v>0</v>
      </c>
      <c r="AF120">
        <f>IF(OR(ISNUMBER(SEARCH(AF$10,$U120)),ISNUMBER(SEARCH(AF$10,$V120))),1,0)</f>
        <v>0</v>
      </c>
      <c r="AG120">
        <f>IF(OR(ISNUMBER(SEARCH(AG$10,$U120)),ISNUMBER(SEARCH(AG$10,$V120))),1,0)</f>
        <v>0</v>
      </c>
      <c r="AH120">
        <f t="shared" si="15"/>
        <v>0</v>
      </c>
      <c r="AI120">
        <f t="shared" si="15"/>
        <v>0</v>
      </c>
      <c r="AJ120">
        <f t="shared" si="15"/>
        <v>0</v>
      </c>
      <c r="AK120">
        <f t="shared" si="12"/>
        <v>0</v>
      </c>
    </row>
    <row r="121" spans="1:37">
      <c r="A121" t="s">
        <v>181</v>
      </c>
      <c r="B121" s="23">
        <v>3</v>
      </c>
      <c r="C121" s="38">
        <v>51200000</v>
      </c>
      <c r="D121" s="38">
        <v>96312400</v>
      </c>
      <c r="E121" s="38">
        <v>56466666.666666664</v>
      </c>
      <c r="F121" s="38">
        <v>16200895938</v>
      </c>
      <c r="J121" s="31">
        <f>0+(C121-J$8)/(J$9-J$8)</f>
        <v>0.7868429588668695</v>
      </c>
      <c r="K121" s="31">
        <f t="shared" si="17"/>
        <v>1</v>
      </c>
      <c r="L121" s="31">
        <f t="shared" si="17"/>
        <v>0.43917857693523898</v>
      </c>
      <c r="M121" s="31">
        <f t="shared" si="17"/>
        <v>1</v>
      </c>
      <c r="O121" s="31" t="str">
        <f t="shared" si="13"/>
        <v>Shakira</v>
      </c>
      <c r="P121" s="42">
        <f>AVERAGE(J121:M121)</f>
        <v>0.80650538395052718</v>
      </c>
      <c r="R121" s="46" t="s">
        <v>2573</v>
      </c>
      <c r="S121" s="47">
        <v>1.7734363444773978E-2</v>
      </c>
      <c r="T121" s="48">
        <v>108</v>
      </c>
      <c r="U121" s="48" t="str">
        <f>VLOOKUP($R121,AllLabels!$A$1:$H$726,7,0)</f>
        <v>MPB</v>
      </c>
      <c r="V121" s="49" t="str">
        <f>VLOOKUP($R121,AllLabels!$A$1:$H$726,8,0)</f>
        <v>Rock and Roll</v>
      </c>
      <c r="W121">
        <f>IF(OR(ISNUMBER(SEARCH(W$10,$U121)),ISNUMBER(SEARCH(W$10,$V121))),1,0)</f>
        <v>0</v>
      </c>
      <c r="X121">
        <f>IF(OR(ISNUMBER(SEARCH(X$10,$U121)),ISNUMBER(SEARCH(X$10,$V121))),1,0)</f>
        <v>0</v>
      </c>
      <c r="Y121">
        <f>IF(OR(ISNUMBER(SEARCH(Y$10,$U121)),ISNUMBER(SEARCH(Y$10,$V121))),1,0)</f>
        <v>0</v>
      </c>
      <c r="Z121">
        <f>IF(OR(ISNUMBER(SEARCH(Z$10,$U121)),ISNUMBER(SEARCH(Z$10,$V121))),1,0)</f>
        <v>0</v>
      </c>
      <c r="AA121">
        <f>IF(OR(ISNUMBER(SEARCH(AA$10,$U121)),ISNUMBER(SEARCH(AA$10,$V121))),1,0)</f>
        <v>1</v>
      </c>
      <c r="AB121">
        <f>IF(OR(ISNUMBER(SEARCH(AB$10,$U121)),ISNUMBER(SEARCH(AB$10,$V121))),1,0)</f>
        <v>0</v>
      </c>
      <c r="AC121">
        <f>IF(OR(ISNUMBER(SEARCH(AC$10,$U121)),ISNUMBER(SEARCH(AC$10,$V121))),1,0)</f>
        <v>0</v>
      </c>
      <c r="AD121">
        <f t="shared" si="14"/>
        <v>0</v>
      </c>
      <c r="AE121">
        <f>IF(OR(ISNUMBER(SEARCH(AE$10,$U121)),ISNUMBER(SEARCH(AE$10,$V121))),1,0)</f>
        <v>0</v>
      </c>
      <c r="AF121">
        <f>IF(OR(ISNUMBER(SEARCH(AF$10,$U121)),ISNUMBER(SEARCH(AF$10,$V121))),1,0)</f>
        <v>0</v>
      </c>
      <c r="AG121">
        <f>IF(OR(ISNUMBER(SEARCH(AG$10,$U121)),ISNUMBER(SEARCH(AG$10,$V121))),1,0)</f>
        <v>0</v>
      </c>
      <c r="AH121">
        <f t="shared" si="15"/>
        <v>0</v>
      </c>
      <c r="AI121">
        <f t="shared" si="15"/>
        <v>0</v>
      </c>
      <c r="AJ121">
        <f t="shared" si="15"/>
        <v>0</v>
      </c>
      <c r="AK121">
        <f t="shared" si="12"/>
        <v>0</v>
      </c>
    </row>
    <row r="122" spans="1:37">
      <c r="A122" t="s">
        <v>183</v>
      </c>
      <c r="B122" s="23">
        <v>1</v>
      </c>
      <c r="C122" s="38">
        <v>3810000</v>
      </c>
      <c r="D122" s="38">
        <v>7067661</v>
      </c>
      <c r="E122" s="38">
        <v>5100000</v>
      </c>
      <c r="F122" s="38">
        <v>8050969063</v>
      </c>
      <c r="J122" s="31">
        <f>0+(C122-J$8)/(J$9-J$8)</f>
        <v>5.4849322685778718E-2</v>
      </c>
      <c r="K122" s="31">
        <f t="shared" si="17"/>
        <v>6.3481098108535847E-2</v>
      </c>
      <c r="L122" s="31">
        <f t="shared" si="17"/>
        <v>3.646384583421533E-2</v>
      </c>
      <c r="M122" s="31">
        <f t="shared" si="17"/>
        <v>0.49200215388631202</v>
      </c>
      <c r="O122" s="31" t="str">
        <f t="shared" si="13"/>
        <v>Sia</v>
      </c>
      <c r="P122" s="42">
        <f>AVERAGE(J122:M122)</f>
        <v>0.1616991051287105</v>
      </c>
      <c r="R122" s="46" t="s">
        <v>1173</v>
      </c>
      <c r="S122" s="47">
        <v>1.7552794266266297E-2</v>
      </c>
      <c r="T122" s="48">
        <v>109</v>
      </c>
      <c r="U122" s="48" t="str">
        <f>VLOOKUP($R122,AllLabels!$A$1:$H$726,7,0)</f>
        <v>Hip Hop</v>
      </c>
      <c r="V122" s="49" t="str">
        <f>VLOOKUP($R122,AllLabels!$A$1:$H$726,8,0)</f>
        <v>Trap</v>
      </c>
      <c r="W122">
        <f>IF(OR(ISNUMBER(SEARCH(W$10,$U122)),ISNUMBER(SEARCH(W$10,$V122))),1,0)</f>
        <v>1</v>
      </c>
      <c r="X122">
        <f>IF(OR(ISNUMBER(SEARCH(X$10,$U122)),ISNUMBER(SEARCH(X$10,$V122))),1,0)</f>
        <v>0</v>
      </c>
      <c r="Y122">
        <f>IF(OR(ISNUMBER(SEARCH(Y$10,$U122)),ISNUMBER(SEARCH(Y$10,$V122))),1,0)</f>
        <v>0</v>
      </c>
      <c r="Z122">
        <f>IF(OR(ISNUMBER(SEARCH(Z$10,$U122)),ISNUMBER(SEARCH(Z$10,$V122))),1,0)</f>
        <v>0</v>
      </c>
      <c r="AA122">
        <f>IF(OR(ISNUMBER(SEARCH(AA$10,$U122)),ISNUMBER(SEARCH(AA$10,$V122))),1,0)</f>
        <v>0</v>
      </c>
      <c r="AB122">
        <f>IF(OR(ISNUMBER(SEARCH(AB$10,$U122)),ISNUMBER(SEARCH(AB$10,$V122))),1,0)</f>
        <v>0</v>
      </c>
      <c r="AC122">
        <f>IF(OR(ISNUMBER(SEARCH(AC$10,$U122)),ISNUMBER(SEARCH(AC$10,$V122))),1,0)</f>
        <v>0</v>
      </c>
      <c r="AD122">
        <f t="shared" si="14"/>
        <v>0</v>
      </c>
      <c r="AE122">
        <f>IF(OR(ISNUMBER(SEARCH(AE$10,$U122)),ISNUMBER(SEARCH(AE$10,$V122))),1,0)</f>
        <v>0</v>
      </c>
      <c r="AF122">
        <f>IF(OR(ISNUMBER(SEARCH(AF$10,$U122)),ISNUMBER(SEARCH(AF$10,$V122))),1,0)</f>
        <v>0</v>
      </c>
      <c r="AG122">
        <f>IF(OR(ISNUMBER(SEARCH(AG$10,$U122)),ISNUMBER(SEARCH(AG$10,$V122))),1,0)</f>
        <v>0</v>
      </c>
      <c r="AH122">
        <f t="shared" si="15"/>
        <v>0</v>
      </c>
      <c r="AI122">
        <f t="shared" si="15"/>
        <v>0</v>
      </c>
      <c r="AJ122">
        <f t="shared" si="15"/>
        <v>0</v>
      </c>
      <c r="AK122">
        <f t="shared" si="12"/>
        <v>0</v>
      </c>
    </row>
    <row r="123" spans="1:37">
      <c r="A123" t="s">
        <v>2593</v>
      </c>
      <c r="B123" s="23">
        <v>1</v>
      </c>
      <c r="C123" s="38">
        <v>2400000</v>
      </c>
      <c r="D123" s="38">
        <v>2010912</v>
      </c>
      <c r="E123" s="38">
        <v>5300000</v>
      </c>
      <c r="F123" s="38">
        <v>2787983575</v>
      </c>
      <c r="J123" s="31">
        <f>0+(C123-J$8)/(J$9-J$8)</f>
        <v>3.3070233700437129E-2</v>
      </c>
      <c r="K123" s="31">
        <f t="shared" si="17"/>
        <v>1.0416446077666454E-2</v>
      </c>
      <c r="L123" s="31">
        <f t="shared" si="17"/>
        <v>3.8031846085095376E-2</v>
      </c>
      <c r="M123" s="31">
        <f t="shared" si="17"/>
        <v>0.16395193539504521</v>
      </c>
      <c r="O123" s="31" t="str">
        <f t="shared" si="13"/>
        <v>Silvestre Dangond</v>
      </c>
      <c r="P123" s="42">
        <f>AVERAGE(J123:M123)</f>
        <v>6.1367615314561044E-2</v>
      </c>
      <c r="R123" s="46" t="s">
        <v>2516</v>
      </c>
      <c r="S123" s="47">
        <v>1.7449261712477744E-2</v>
      </c>
      <c r="T123" s="48">
        <v>110</v>
      </c>
      <c r="U123" s="48" t="str">
        <f>VLOOKUP($R123,AllLabels!$A$1:$H$726,7,0)</f>
        <v>Latin Trap</v>
      </c>
      <c r="V123" s="49" t="str">
        <f>VLOOKUP($R123,AllLabels!$A$1:$H$726,8,0)</f>
        <v>Reggaeton</v>
      </c>
      <c r="W123">
        <f>IF(OR(ISNUMBER(SEARCH(W$10,$U123)),ISNUMBER(SEARCH(W$10,$V123))),1,0)</f>
        <v>0</v>
      </c>
      <c r="X123">
        <f>IF(OR(ISNUMBER(SEARCH(X$10,$U123)),ISNUMBER(SEARCH(X$10,$V123))),1,0)</f>
        <v>0</v>
      </c>
      <c r="Y123">
        <f>IF(OR(ISNUMBER(SEARCH(Y$10,$U123)),ISNUMBER(SEARCH(Y$10,$V123))),1,0)</f>
        <v>0</v>
      </c>
      <c r="Z123">
        <f>IF(OR(ISNUMBER(SEARCH(Z$10,$U123)),ISNUMBER(SEARCH(Z$10,$V123))),1,0)</f>
        <v>0</v>
      </c>
      <c r="AA123">
        <f>IF(OR(ISNUMBER(SEARCH(AA$10,$U123)),ISNUMBER(SEARCH(AA$10,$V123))),1,0)</f>
        <v>0</v>
      </c>
      <c r="AB123">
        <f>IF(OR(ISNUMBER(SEARCH(AB$10,$U123)),ISNUMBER(SEARCH(AB$10,$V123))),1,0)</f>
        <v>1</v>
      </c>
      <c r="AC123">
        <f>IF(OR(ISNUMBER(SEARCH(AC$10,$U123)),ISNUMBER(SEARCH(AC$10,$V123))),1,0)</f>
        <v>0</v>
      </c>
      <c r="AD123">
        <f t="shared" si="14"/>
        <v>0</v>
      </c>
      <c r="AE123">
        <f>IF(OR(ISNUMBER(SEARCH(AE$10,$U123)),ISNUMBER(SEARCH(AE$10,$V123))),1,0)</f>
        <v>0</v>
      </c>
      <c r="AF123">
        <f>IF(OR(ISNUMBER(SEARCH(AF$10,$U123)),ISNUMBER(SEARCH(AF$10,$V123))),1,0)</f>
        <v>0</v>
      </c>
      <c r="AG123">
        <f>IF(OR(ISNUMBER(SEARCH(AG$10,$U123)),ISNUMBER(SEARCH(AG$10,$V123))),1,0)</f>
        <v>0</v>
      </c>
      <c r="AH123">
        <f t="shared" si="15"/>
        <v>0</v>
      </c>
      <c r="AI123">
        <f t="shared" si="15"/>
        <v>0</v>
      </c>
      <c r="AJ123">
        <f t="shared" si="15"/>
        <v>1</v>
      </c>
      <c r="AK123">
        <f t="shared" si="12"/>
        <v>0</v>
      </c>
    </row>
    <row r="124" spans="1:37">
      <c r="A124" t="s">
        <v>1778</v>
      </c>
      <c r="B124" s="23">
        <v>1</v>
      </c>
      <c r="C124" s="38">
        <v>17800000</v>
      </c>
      <c r="D124" s="38">
        <v>33372923</v>
      </c>
      <c r="E124" s="38">
        <v>32800000</v>
      </c>
      <c r="F124" s="38">
        <v>960464760</v>
      </c>
      <c r="J124" s="31">
        <f>0+(C124-J$8)/(J$9-J$8)</f>
        <v>0.27094113467508996</v>
      </c>
      <c r="K124" s="31">
        <f t="shared" si="17"/>
        <v>0.33952398151264623</v>
      </c>
      <c r="L124" s="31">
        <f t="shared" si="17"/>
        <v>0.25363188058110087</v>
      </c>
      <c r="M124" s="31">
        <f t="shared" si="17"/>
        <v>5.0039794097183628E-2</v>
      </c>
      <c r="O124" s="31" t="str">
        <f t="shared" si="13"/>
        <v>Snoop Dogg</v>
      </c>
      <c r="P124" s="42">
        <f>AVERAGE(J124:M124)</f>
        <v>0.22853419771650516</v>
      </c>
      <c r="R124" s="46" t="s">
        <v>2052</v>
      </c>
      <c r="S124" s="47">
        <v>1.6832060740727087E-2</v>
      </c>
      <c r="T124" s="48">
        <v>111</v>
      </c>
      <c r="U124" s="48" t="str">
        <f>VLOOKUP($R124,AllLabels!$A$1:$H$726,7,0)</f>
        <v>Hip-Hop</v>
      </c>
      <c r="V124" s="49" t="str">
        <f>VLOOKUP($R124,AllLabels!$A$1:$H$726,8,0)</f>
        <v>R&amp;B</v>
      </c>
      <c r="W124">
        <f>IF(OR(ISNUMBER(SEARCH(W$10,$U124)),ISNUMBER(SEARCH(W$10,$V124))),1,0)</f>
        <v>1</v>
      </c>
      <c r="X124">
        <f>IF(OR(ISNUMBER(SEARCH(X$10,$U124)),ISNUMBER(SEARCH(X$10,$V124))),1,0)</f>
        <v>0</v>
      </c>
      <c r="Y124">
        <f>IF(OR(ISNUMBER(SEARCH(Y$10,$U124)),ISNUMBER(SEARCH(Y$10,$V124))),1,0)</f>
        <v>0</v>
      </c>
      <c r="Z124">
        <f>IF(OR(ISNUMBER(SEARCH(Z$10,$U124)),ISNUMBER(SEARCH(Z$10,$V124))),1,0)</f>
        <v>1</v>
      </c>
      <c r="AA124">
        <f>IF(OR(ISNUMBER(SEARCH(AA$10,$U124)),ISNUMBER(SEARCH(AA$10,$V124))),1,0)</f>
        <v>0</v>
      </c>
      <c r="AB124">
        <f>IF(OR(ISNUMBER(SEARCH(AB$10,$U124)),ISNUMBER(SEARCH(AB$10,$V124))),1,0)</f>
        <v>0</v>
      </c>
      <c r="AC124">
        <f>IF(OR(ISNUMBER(SEARCH(AC$10,$U124)),ISNUMBER(SEARCH(AC$10,$V124))),1,0)</f>
        <v>0</v>
      </c>
      <c r="AD124">
        <f t="shared" si="14"/>
        <v>0</v>
      </c>
      <c r="AE124">
        <f>IF(OR(ISNUMBER(SEARCH(AE$10,$U124)),ISNUMBER(SEARCH(AE$10,$V124))),1,0)</f>
        <v>0</v>
      </c>
      <c r="AF124">
        <f>IF(OR(ISNUMBER(SEARCH(AF$10,$U124)),ISNUMBER(SEARCH(AF$10,$V124))),1,0)</f>
        <v>0</v>
      </c>
      <c r="AG124">
        <f>IF(OR(ISNUMBER(SEARCH(AG$10,$U124)),ISNUMBER(SEARCH(AG$10,$V124))),1,0)</f>
        <v>0</v>
      </c>
      <c r="AH124">
        <f t="shared" si="15"/>
        <v>0</v>
      </c>
      <c r="AI124">
        <f t="shared" si="15"/>
        <v>0</v>
      </c>
      <c r="AJ124">
        <f t="shared" si="15"/>
        <v>0</v>
      </c>
      <c r="AK124">
        <f t="shared" si="12"/>
        <v>0</v>
      </c>
    </row>
    <row r="125" spans="1:37">
      <c r="A125" t="s">
        <v>2259</v>
      </c>
      <c r="B125" s="23">
        <v>1</v>
      </c>
      <c r="C125" s="38">
        <v>4140000</v>
      </c>
      <c r="D125" s="38">
        <v>1392816</v>
      </c>
      <c r="E125" s="38">
        <v>4000000</v>
      </c>
      <c r="F125" s="38">
        <v>157664776</v>
      </c>
      <c r="J125" s="31">
        <f>0+(C125-J$8)/(J$9-J$8)</f>
        <v>5.9946556278092707E-2</v>
      </c>
      <c r="K125" s="31">
        <f t="shared" si="17"/>
        <v>3.9302532368368521E-3</v>
      </c>
      <c r="L125" s="31">
        <f t="shared" si="17"/>
        <v>2.7839844454375113E-2</v>
      </c>
      <c r="M125" s="31">
        <f t="shared" si="17"/>
        <v>0</v>
      </c>
      <c r="O125" s="31" t="str">
        <f t="shared" si="13"/>
        <v>Solange</v>
      </c>
      <c r="P125" s="42">
        <f>AVERAGE(J125:M125)</f>
        <v>2.2929163492326168E-2</v>
      </c>
      <c r="R125" s="46" t="s">
        <v>2479</v>
      </c>
      <c r="S125" s="47">
        <v>1.6794510505908428E-2</v>
      </c>
      <c r="T125" s="48">
        <v>112</v>
      </c>
      <c r="U125" s="48" t="str">
        <f>VLOOKUP($R125,AllLabels!$A$1:$H$726,7,0)</f>
        <v>Regional Mexican</v>
      </c>
      <c r="V125" s="49">
        <f>VLOOKUP($R125,AllLabels!$A$1:$H$726,8,0)</f>
        <v>0</v>
      </c>
      <c r="W125">
        <f>IF(OR(ISNUMBER(SEARCH(W$10,$U125)),ISNUMBER(SEARCH(W$10,$V125))),1,0)</f>
        <v>0</v>
      </c>
      <c r="X125">
        <f>IF(OR(ISNUMBER(SEARCH(X$10,$U125)),ISNUMBER(SEARCH(X$10,$V125))),1,0)</f>
        <v>0</v>
      </c>
      <c r="Y125">
        <f>IF(OR(ISNUMBER(SEARCH(Y$10,$U125)),ISNUMBER(SEARCH(Y$10,$V125))),1,0)</f>
        <v>0</v>
      </c>
      <c r="Z125">
        <f>IF(OR(ISNUMBER(SEARCH(Z$10,$U125)),ISNUMBER(SEARCH(Z$10,$V125))),1,0)</f>
        <v>0</v>
      </c>
      <c r="AA125">
        <f>IF(OR(ISNUMBER(SEARCH(AA$10,$U125)),ISNUMBER(SEARCH(AA$10,$V125))),1,0)</f>
        <v>0</v>
      </c>
      <c r="AB125">
        <f>IF(OR(ISNUMBER(SEARCH(AB$10,$U125)),ISNUMBER(SEARCH(AB$10,$V125))),1,0)</f>
        <v>0</v>
      </c>
      <c r="AC125">
        <f>IF(OR(ISNUMBER(SEARCH(AC$10,$U125)),ISNUMBER(SEARCH(AC$10,$V125))),1,0)</f>
        <v>0</v>
      </c>
      <c r="AD125">
        <f t="shared" si="14"/>
        <v>0</v>
      </c>
      <c r="AE125">
        <f>IF(OR(ISNUMBER(SEARCH(AE$10,$U125)),ISNUMBER(SEARCH(AE$10,$V125))),1,0)</f>
        <v>0</v>
      </c>
      <c r="AF125">
        <f>IF(OR(ISNUMBER(SEARCH(AF$10,$U125)),ISNUMBER(SEARCH(AF$10,$V125))),1,0)</f>
        <v>0</v>
      </c>
      <c r="AG125">
        <f>IF(OR(ISNUMBER(SEARCH(AG$10,$U125)),ISNUMBER(SEARCH(AG$10,$V125))),1,0)</f>
        <v>0</v>
      </c>
      <c r="AH125">
        <f t="shared" si="15"/>
        <v>0</v>
      </c>
      <c r="AI125">
        <f t="shared" si="15"/>
        <v>0</v>
      </c>
      <c r="AJ125">
        <f t="shared" si="15"/>
        <v>0</v>
      </c>
      <c r="AK125">
        <f t="shared" si="12"/>
        <v>0</v>
      </c>
    </row>
    <row r="126" spans="1:37">
      <c r="A126" t="s">
        <v>2263</v>
      </c>
      <c r="B126" s="23">
        <v>1</v>
      </c>
      <c r="C126" s="38">
        <v>2180000</v>
      </c>
      <c r="D126" s="38">
        <v>8579615</v>
      </c>
      <c r="E126" s="38">
        <v>950000</v>
      </c>
      <c r="F126" s="38">
        <v>1161636388</v>
      </c>
      <c r="J126" s="31">
        <f>0+(C126-J$8)/(J$9-J$8)</f>
        <v>2.96720779722278E-2</v>
      </c>
      <c r="K126" s="31">
        <f t="shared" ref="K126:M141" si="18">0+(D126-K$8)/(K$9-K$8)</f>
        <v>7.9347282666377486E-2</v>
      </c>
      <c r="L126" s="31">
        <f t="shared" si="18"/>
        <v>3.9278406284545004E-3</v>
      </c>
      <c r="M126" s="31">
        <f t="shared" si="18"/>
        <v>6.2579140190786961E-2</v>
      </c>
      <c r="O126" s="31" t="str">
        <f t="shared" si="13"/>
        <v>Swedish House Mafia</v>
      </c>
      <c r="P126" s="42">
        <f>AVERAGE(J126:M126)</f>
        <v>4.3881585364461684E-2</v>
      </c>
      <c r="R126" s="46" t="s">
        <v>546</v>
      </c>
      <c r="S126" s="47">
        <v>1.6057975353141383E-2</v>
      </c>
      <c r="T126" s="48">
        <v>113</v>
      </c>
      <c r="U126" s="48" t="str">
        <f>VLOOKUP($R126,AllLabels!$A$1:$H$726,7,0)</f>
        <v>Pop</v>
      </c>
      <c r="V126" s="49" t="str">
        <f>VLOOKUP($R126,AllLabels!$A$1:$H$726,8,0)</f>
        <v>Soul</v>
      </c>
      <c r="W126">
        <f>IF(OR(ISNUMBER(SEARCH(W$10,$U126)),ISNUMBER(SEARCH(W$10,$V126))),1,0)</f>
        <v>0</v>
      </c>
      <c r="X126">
        <f>IF(OR(ISNUMBER(SEARCH(X$10,$U126)),ISNUMBER(SEARCH(X$10,$V126))),1,0)</f>
        <v>1</v>
      </c>
      <c r="Y126">
        <f>IF(OR(ISNUMBER(SEARCH(Y$10,$U126)),ISNUMBER(SEARCH(Y$10,$V126))),1,0)</f>
        <v>0</v>
      </c>
      <c r="Z126">
        <f>IF(OR(ISNUMBER(SEARCH(Z$10,$U126)),ISNUMBER(SEARCH(Z$10,$V126))),1,0)</f>
        <v>0</v>
      </c>
      <c r="AA126">
        <f>IF(OR(ISNUMBER(SEARCH(AA$10,$U126)),ISNUMBER(SEARCH(AA$10,$V126))),1,0)</f>
        <v>0</v>
      </c>
      <c r="AB126">
        <f>IF(OR(ISNUMBER(SEARCH(AB$10,$U126)),ISNUMBER(SEARCH(AB$10,$V126))),1,0)</f>
        <v>0</v>
      </c>
      <c r="AC126">
        <f>IF(OR(ISNUMBER(SEARCH(AC$10,$U126)),ISNUMBER(SEARCH(AC$10,$V126))),1,0)</f>
        <v>0</v>
      </c>
      <c r="AD126">
        <f t="shared" si="14"/>
        <v>0</v>
      </c>
      <c r="AE126">
        <f>IF(OR(ISNUMBER(SEARCH(AE$10,$U126)),ISNUMBER(SEARCH(AE$10,$V126))),1,0)</f>
        <v>0</v>
      </c>
      <c r="AF126">
        <f>IF(OR(ISNUMBER(SEARCH(AF$10,$U126)),ISNUMBER(SEARCH(AF$10,$V126))),1,0)</f>
        <v>0</v>
      </c>
      <c r="AG126">
        <f>IF(OR(ISNUMBER(SEARCH(AG$10,$U126)),ISNUMBER(SEARCH(AG$10,$V126))),1,0)</f>
        <v>0</v>
      </c>
      <c r="AH126">
        <f t="shared" si="15"/>
        <v>0</v>
      </c>
      <c r="AI126">
        <f t="shared" si="15"/>
        <v>0</v>
      </c>
      <c r="AJ126">
        <f t="shared" si="15"/>
        <v>0</v>
      </c>
      <c r="AK126">
        <f t="shared" si="12"/>
        <v>0</v>
      </c>
    </row>
    <row r="127" spans="1:37">
      <c r="A127" t="s">
        <v>191</v>
      </c>
      <c r="B127" s="23">
        <v>2</v>
      </c>
      <c r="C127" s="38">
        <v>1390000</v>
      </c>
      <c r="D127" s="38">
        <v>18321442</v>
      </c>
      <c r="E127" s="38">
        <v>1800000</v>
      </c>
      <c r="F127" s="38">
        <v>2477718716</v>
      </c>
      <c r="J127" s="31">
        <f>0+(C127-J$8)/(J$9-J$8)</f>
        <v>1.7469609675476127E-2</v>
      </c>
      <c r="K127" s="31">
        <f t="shared" si="18"/>
        <v>0.1815763353442795</v>
      </c>
      <c r="L127" s="31">
        <f t="shared" si="18"/>
        <v>1.0591841694694671E-2</v>
      </c>
      <c r="M127" s="31">
        <f t="shared" si="18"/>
        <v>0.14461263548301168</v>
      </c>
      <c r="O127" s="31" t="str">
        <f t="shared" si="13"/>
        <v>System of a Down</v>
      </c>
      <c r="P127" s="42">
        <f>AVERAGE(J127:M127)</f>
        <v>8.8562605549365486E-2</v>
      </c>
      <c r="R127" s="46" t="s">
        <v>1864</v>
      </c>
      <c r="S127" s="47">
        <v>1.5287769932921202E-2</v>
      </c>
      <c r="T127" s="48">
        <v>114</v>
      </c>
      <c r="U127" s="48" t="str">
        <f>VLOOKUP($R127,AllLabels!$A$1:$H$726,7,0)</f>
        <v>Country</v>
      </c>
      <c r="V127" s="49">
        <f>VLOOKUP($R127,AllLabels!$A$1:$H$726,8,0)</f>
        <v>0</v>
      </c>
      <c r="W127">
        <f>IF(OR(ISNUMBER(SEARCH(W$10,$U127)),ISNUMBER(SEARCH(W$10,$V127))),1,0)</f>
        <v>0</v>
      </c>
      <c r="X127">
        <f>IF(OR(ISNUMBER(SEARCH(X$10,$U127)),ISNUMBER(SEARCH(X$10,$V127))),1,0)</f>
        <v>0</v>
      </c>
      <c r="Y127">
        <f>IF(OR(ISNUMBER(SEARCH(Y$10,$U127)),ISNUMBER(SEARCH(Y$10,$V127))),1,0)</f>
        <v>1</v>
      </c>
      <c r="Z127">
        <f>IF(OR(ISNUMBER(SEARCH(Z$10,$U127)),ISNUMBER(SEARCH(Z$10,$V127))),1,0)</f>
        <v>0</v>
      </c>
      <c r="AA127">
        <f>IF(OR(ISNUMBER(SEARCH(AA$10,$U127)),ISNUMBER(SEARCH(AA$10,$V127))),1,0)</f>
        <v>0</v>
      </c>
      <c r="AB127">
        <f>IF(OR(ISNUMBER(SEARCH(AB$10,$U127)),ISNUMBER(SEARCH(AB$10,$V127))),1,0)</f>
        <v>0</v>
      </c>
      <c r="AC127">
        <f>IF(OR(ISNUMBER(SEARCH(AC$10,$U127)),ISNUMBER(SEARCH(AC$10,$V127))),1,0)</f>
        <v>0</v>
      </c>
      <c r="AD127">
        <f t="shared" si="14"/>
        <v>0</v>
      </c>
      <c r="AE127">
        <f>IF(OR(ISNUMBER(SEARCH(AE$10,$U127)),ISNUMBER(SEARCH(AE$10,$V127))),1,0)</f>
        <v>0</v>
      </c>
      <c r="AF127">
        <f>IF(OR(ISNUMBER(SEARCH(AF$10,$U127)),ISNUMBER(SEARCH(AF$10,$V127))),1,0)</f>
        <v>0</v>
      </c>
      <c r="AG127">
        <f>IF(OR(ISNUMBER(SEARCH(AG$10,$U127)),ISNUMBER(SEARCH(AG$10,$V127))),1,0)</f>
        <v>0</v>
      </c>
      <c r="AH127">
        <f t="shared" si="15"/>
        <v>0</v>
      </c>
      <c r="AI127">
        <f t="shared" si="15"/>
        <v>0</v>
      </c>
      <c r="AJ127">
        <f t="shared" si="15"/>
        <v>0</v>
      </c>
      <c r="AK127">
        <f t="shared" si="12"/>
        <v>0</v>
      </c>
    </row>
    <row r="128" spans="1:37">
      <c r="A128" t="s">
        <v>2601</v>
      </c>
      <c r="B128" s="23">
        <v>1</v>
      </c>
      <c r="C128" s="38">
        <v>9570000</v>
      </c>
      <c r="D128" s="38">
        <v>16827760</v>
      </c>
      <c r="E128" s="38">
        <v>13500000</v>
      </c>
      <c r="F128" s="38">
        <v>3308188911</v>
      </c>
      <c r="J128" s="31">
        <f>0+(C128-J$8)/(J$9-J$8)</f>
        <v>0.14381921811525927</v>
      </c>
      <c r="K128" s="31">
        <f t="shared" si="18"/>
        <v>0.16590189400365274</v>
      </c>
      <c r="L128" s="31">
        <f t="shared" si="18"/>
        <v>0.10231985637117702</v>
      </c>
      <c r="M128" s="31">
        <f t="shared" si="18"/>
        <v>0.19637715764280278</v>
      </c>
      <c r="O128" s="31" t="str">
        <f t="shared" si="13"/>
        <v>Thalia</v>
      </c>
      <c r="P128" s="42">
        <f>AVERAGE(J128:M128)</f>
        <v>0.15210453153322295</v>
      </c>
      <c r="R128" s="46" t="s">
        <v>429</v>
      </c>
      <c r="S128" s="47">
        <v>1.4153926386007968E-2</v>
      </c>
      <c r="T128" s="48">
        <v>115</v>
      </c>
      <c r="U128" s="48" t="str">
        <f>VLOOKUP($R128,AllLabels!$A$1:$H$726,7,0)</f>
        <v>Christian Hip Hop</v>
      </c>
      <c r="V128" s="49" t="str">
        <f>VLOOKUP($R128,AllLabels!$A$1:$H$726,8,0)</f>
        <v>Contemporary Gospel</v>
      </c>
      <c r="W128">
        <f>IF(OR(ISNUMBER(SEARCH(W$10,$U128)),ISNUMBER(SEARCH(W$10,$V128))),1,0)</f>
        <v>1</v>
      </c>
      <c r="X128">
        <f>IF(OR(ISNUMBER(SEARCH(X$10,$U128)),ISNUMBER(SEARCH(X$10,$V128))),1,0)</f>
        <v>0</v>
      </c>
      <c r="Y128">
        <f>IF(OR(ISNUMBER(SEARCH(Y$10,$U128)),ISNUMBER(SEARCH(Y$10,$V128))),1,0)</f>
        <v>0</v>
      </c>
      <c r="Z128">
        <f>IF(OR(ISNUMBER(SEARCH(Z$10,$U128)),ISNUMBER(SEARCH(Z$10,$V128))),1,0)</f>
        <v>0</v>
      </c>
      <c r="AA128">
        <f>IF(OR(ISNUMBER(SEARCH(AA$10,$U128)),ISNUMBER(SEARCH(AA$10,$V128))),1,0)</f>
        <v>0</v>
      </c>
      <c r="AB128">
        <f>IF(OR(ISNUMBER(SEARCH(AB$10,$U128)),ISNUMBER(SEARCH(AB$10,$V128))),1,0)</f>
        <v>0</v>
      </c>
      <c r="AC128">
        <f>IF(OR(ISNUMBER(SEARCH(AC$10,$U128)),ISNUMBER(SEARCH(AC$10,$V128))),1,0)</f>
        <v>1</v>
      </c>
      <c r="AD128">
        <f t="shared" si="14"/>
        <v>0</v>
      </c>
      <c r="AE128">
        <f>IF(OR(ISNUMBER(SEARCH(AE$10,$U128)),ISNUMBER(SEARCH(AE$10,$V128))),1,0)</f>
        <v>0</v>
      </c>
      <c r="AF128">
        <f>IF(OR(ISNUMBER(SEARCH(AF$10,$U128)),ISNUMBER(SEARCH(AF$10,$V128))),1,0)</f>
        <v>0</v>
      </c>
      <c r="AG128">
        <f>IF(OR(ISNUMBER(SEARCH(AG$10,$U128)),ISNUMBER(SEARCH(AG$10,$V128))),1,0)</f>
        <v>0</v>
      </c>
      <c r="AH128">
        <f t="shared" si="15"/>
        <v>0</v>
      </c>
      <c r="AI128">
        <f t="shared" si="15"/>
        <v>0</v>
      </c>
      <c r="AJ128">
        <f t="shared" si="15"/>
        <v>0</v>
      </c>
      <c r="AK128">
        <f t="shared" si="12"/>
        <v>0</v>
      </c>
    </row>
    <row r="129" spans="1:37">
      <c r="A129" t="s">
        <v>2279</v>
      </c>
      <c r="B129" s="23">
        <v>1</v>
      </c>
      <c r="C129" s="38">
        <v>954000</v>
      </c>
      <c r="D129" s="38">
        <v>1335385</v>
      </c>
      <c r="E129" s="38">
        <v>1100000</v>
      </c>
      <c r="F129" s="38">
        <v>646329037</v>
      </c>
      <c r="J129" s="31">
        <f>0+(C129-J$8)/(J$9-J$8)</f>
        <v>1.0735082868661282E-2</v>
      </c>
      <c r="K129" s="31">
        <f t="shared" si="18"/>
        <v>3.3275822261173444E-3</v>
      </c>
      <c r="L129" s="31">
        <f t="shared" si="18"/>
        <v>5.1038408166145304E-3</v>
      </c>
      <c r="M129" s="31">
        <f t="shared" si="18"/>
        <v>3.045921710318868E-2</v>
      </c>
      <c r="O129" s="31" t="str">
        <f t="shared" si="13"/>
        <v>The Neighbourhood</v>
      </c>
      <c r="P129" s="42">
        <f>AVERAGE(J129:M129)</f>
        <v>1.2406430753645458E-2</v>
      </c>
      <c r="R129" s="46" t="s">
        <v>1738</v>
      </c>
      <c r="S129" s="47">
        <v>1.4065854839268373E-2</v>
      </c>
      <c r="T129" s="48">
        <v>116</v>
      </c>
      <c r="U129" s="48" t="str">
        <f>VLOOKUP($R129,AllLabels!$A$1:$H$726,7,0)</f>
        <v>Country</v>
      </c>
      <c r="V129" s="49">
        <f>VLOOKUP($R129,AllLabels!$A$1:$H$726,8,0)</f>
        <v>0</v>
      </c>
      <c r="W129">
        <f>IF(OR(ISNUMBER(SEARCH(W$10,$U129)),ISNUMBER(SEARCH(W$10,$V129))),1,0)</f>
        <v>0</v>
      </c>
      <c r="X129">
        <f>IF(OR(ISNUMBER(SEARCH(X$10,$U129)),ISNUMBER(SEARCH(X$10,$V129))),1,0)</f>
        <v>0</v>
      </c>
      <c r="Y129">
        <f>IF(OR(ISNUMBER(SEARCH(Y$10,$U129)),ISNUMBER(SEARCH(Y$10,$V129))),1,0)</f>
        <v>1</v>
      </c>
      <c r="Z129">
        <f>IF(OR(ISNUMBER(SEARCH(Z$10,$U129)),ISNUMBER(SEARCH(Z$10,$V129))),1,0)</f>
        <v>0</v>
      </c>
      <c r="AA129">
        <f>IF(OR(ISNUMBER(SEARCH(AA$10,$U129)),ISNUMBER(SEARCH(AA$10,$V129))),1,0)</f>
        <v>0</v>
      </c>
      <c r="AB129">
        <f>IF(OR(ISNUMBER(SEARCH(AB$10,$U129)),ISNUMBER(SEARCH(AB$10,$V129))),1,0)</f>
        <v>0</v>
      </c>
      <c r="AC129">
        <f>IF(OR(ISNUMBER(SEARCH(AC$10,$U129)),ISNUMBER(SEARCH(AC$10,$V129))),1,0)</f>
        <v>0</v>
      </c>
      <c r="AD129">
        <f t="shared" si="14"/>
        <v>0</v>
      </c>
      <c r="AE129">
        <f>IF(OR(ISNUMBER(SEARCH(AE$10,$U129)),ISNUMBER(SEARCH(AE$10,$V129))),1,0)</f>
        <v>0</v>
      </c>
      <c r="AF129">
        <f>IF(OR(ISNUMBER(SEARCH(AF$10,$U129)),ISNUMBER(SEARCH(AF$10,$V129))),1,0)</f>
        <v>0</v>
      </c>
      <c r="AG129">
        <f>IF(OR(ISNUMBER(SEARCH(AG$10,$U129)),ISNUMBER(SEARCH(AG$10,$V129))),1,0)</f>
        <v>0</v>
      </c>
      <c r="AH129">
        <f t="shared" si="15"/>
        <v>0</v>
      </c>
      <c r="AI129">
        <f t="shared" si="15"/>
        <v>0</v>
      </c>
      <c r="AJ129">
        <f t="shared" si="15"/>
        <v>0</v>
      </c>
      <c r="AK129">
        <f t="shared" si="12"/>
        <v>0</v>
      </c>
    </row>
    <row r="130" spans="1:37">
      <c r="A130" t="s">
        <v>615</v>
      </c>
      <c r="B130" s="23">
        <v>1</v>
      </c>
      <c r="C130" s="38">
        <v>2080000</v>
      </c>
      <c r="D130" s="38">
        <v>6068766</v>
      </c>
      <c r="E130" s="38">
        <v>594000</v>
      </c>
      <c r="F130" s="38">
        <v>1545649740</v>
      </c>
      <c r="J130" s="31">
        <f>0+(C130-J$8)/(J$9-J$8)</f>
        <v>2.8127461732132653E-2</v>
      </c>
      <c r="K130" s="31">
        <f t="shared" si="18"/>
        <v>5.2998866225882534E-2</v>
      </c>
      <c r="L130" s="31">
        <f t="shared" si="18"/>
        <v>1.136800181888029E-3</v>
      </c>
      <c r="M130" s="31">
        <f t="shared" si="18"/>
        <v>8.6515300439451465E-2</v>
      </c>
      <c r="O130" s="31" t="str">
        <f t="shared" si="13"/>
        <v>The Script</v>
      </c>
      <c r="P130" s="42">
        <f>AVERAGE(J130:M130)</f>
        <v>4.2194607144838671E-2</v>
      </c>
      <c r="R130" s="46" t="s">
        <v>222</v>
      </c>
      <c r="S130" s="47">
        <v>1.3470685006149027E-2</v>
      </c>
      <c r="T130" s="48">
        <v>117</v>
      </c>
      <c r="U130" s="48" t="str">
        <f>VLOOKUP($R130,AllLabels!$A$1:$H$726,7,0)</f>
        <v>Country</v>
      </c>
      <c r="V130" s="49" t="str">
        <f>VLOOKUP($R130,AllLabels!$A$1:$H$726,8,0)</f>
        <v>Blues</v>
      </c>
      <c r="W130">
        <f>IF(OR(ISNUMBER(SEARCH(W$10,$U130)),ISNUMBER(SEARCH(W$10,$V130))),1,0)</f>
        <v>0</v>
      </c>
      <c r="X130">
        <f>IF(OR(ISNUMBER(SEARCH(X$10,$U130)),ISNUMBER(SEARCH(X$10,$V130))),1,0)</f>
        <v>0</v>
      </c>
      <c r="Y130">
        <f>IF(OR(ISNUMBER(SEARCH(Y$10,$U130)),ISNUMBER(SEARCH(Y$10,$V130))),1,0)</f>
        <v>1</v>
      </c>
      <c r="Z130">
        <f>IF(OR(ISNUMBER(SEARCH(Z$10,$U130)),ISNUMBER(SEARCH(Z$10,$V130))),1,0)</f>
        <v>0</v>
      </c>
      <c r="AA130">
        <f>IF(OR(ISNUMBER(SEARCH(AA$10,$U130)),ISNUMBER(SEARCH(AA$10,$V130))),1,0)</f>
        <v>0</v>
      </c>
      <c r="AB130">
        <f>IF(OR(ISNUMBER(SEARCH(AB$10,$U130)),ISNUMBER(SEARCH(AB$10,$V130))),1,0)</f>
        <v>0</v>
      </c>
      <c r="AC130">
        <f>IF(OR(ISNUMBER(SEARCH(AC$10,$U130)),ISNUMBER(SEARCH(AC$10,$V130))),1,0)</f>
        <v>0</v>
      </c>
      <c r="AD130">
        <f t="shared" si="14"/>
        <v>0</v>
      </c>
      <c r="AE130">
        <f>IF(OR(ISNUMBER(SEARCH(AE$10,$U130)),ISNUMBER(SEARCH(AE$10,$V130))),1,0)</f>
        <v>0</v>
      </c>
      <c r="AF130">
        <f>IF(OR(ISNUMBER(SEARCH(AF$10,$U130)),ISNUMBER(SEARCH(AF$10,$V130))),1,0)</f>
        <v>0</v>
      </c>
      <c r="AG130">
        <f>IF(OR(ISNUMBER(SEARCH(AG$10,$U130)),ISNUMBER(SEARCH(AG$10,$V130))),1,0)</f>
        <v>0</v>
      </c>
      <c r="AH130">
        <f t="shared" si="15"/>
        <v>0</v>
      </c>
      <c r="AI130">
        <f t="shared" si="15"/>
        <v>0</v>
      </c>
      <c r="AJ130">
        <f t="shared" si="15"/>
        <v>0</v>
      </c>
      <c r="AK130">
        <f t="shared" si="12"/>
        <v>0</v>
      </c>
    </row>
    <row r="131" spans="1:37">
      <c r="A131" t="s">
        <v>629</v>
      </c>
      <c r="B131" s="23">
        <v>1</v>
      </c>
      <c r="C131" s="38">
        <v>525000</v>
      </c>
      <c r="D131" s="38">
        <v>6900000</v>
      </c>
      <c r="E131" s="38">
        <v>527000</v>
      </c>
      <c r="F131" s="38">
        <v>1300000000</v>
      </c>
      <c r="J131" s="31">
        <f>0+(C131-J$8)/(J$9-J$8)</f>
        <v>4.1086791986530945E-3</v>
      </c>
      <c r="K131" s="31">
        <f t="shared" si="18"/>
        <v>6.1721692485645019E-2</v>
      </c>
      <c r="L131" s="31">
        <f t="shared" si="18"/>
        <v>6.1152009784321568E-4</v>
      </c>
      <c r="M131" s="31">
        <f t="shared" si="18"/>
        <v>7.1203563201516121E-2</v>
      </c>
      <c r="O131" s="31" t="str">
        <f t="shared" si="13"/>
        <v>Three Days Grace</v>
      </c>
      <c r="P131" s="42">
        <f>AVERAGE(J131:M131)</f>
        <v>3.4411363745914358E-2</v>
      </c>
      <c r="R131" s="46" t="s">
        <v>460</v>
      </c>
      <c r="S131" s="47">
        <v>1.2648232096594582E-2</v>
      </c>
      <c r="T131" s="48">
        <v>118</v>
      </c>
      <c r="U131" s="48" t="str">
        <f>VLOOKUP($R131,AllLabels!$A$1:$H$726,7,0)</f>
        <v>R&amp;B</v>
      </c>
      <c r="V131" s="49" t="str">
        <f>VLOOKUP($R131,AllLabels!$A$1:$H$726,8,0)</f>
        <v>Soul</v>
      </c>
      <c r="W131">
        <f>IF(OR(ISNUMBER(SEARCH(W$10,$U131)),ISNUMBER(SEARCH(W$10,$V131))),1,0)</f>
        <v>0</v>
      </c>
      <c r="X131">
        <f>IF(OR(ISNUMBER(SEARCH(X$10,$U131)),ISNUMBER(SEARCH(X$10,$V131))),1,0)</f>
        <v>0</v>
      </c>
      <c r="Y131">
        <f>IF(OR(ISNUMBER(SEARCH(Y$10,$U131)),ISNUMBER(SEARCH(Y$10,$V131))),1,0)</f>
        <v>0</v>
      </c>
      <c r="Z131">
        <f>IF(OR(ISNUMBER(SEARCH(Z$10,$U131)),ISNUMBER(SEARCH(Z$10,$V131))),1,0)</f>
        <v>1</v>
      </c>
      <c r="AA131">
        <f>IF(OR(ISNUMBER(SEARCH(AA$10,$U131)),ISNUMBER(SEARCH(AA$10,$V131))),1,0)</f>
        <v>0</v>
      </c>
      <c r="AB131">
        <f>IF(OR(ISNUMBER(SEARCH(AB$10,$U131)),ISNUMBER(SEARCH(AB$10,$V131))),1,0)</f>
        <v>0</v>
      </c>
      <c r="AC131">
        <f>IF(OR(ISNUMBER(SEARCH(AC$10,$U131)),ISNUMBER(SEARCH(AC$10,$V131))),1,0)</f>
        <v>0</v>
      </c>
      <c r="AD131">
        <f t="shared" si="14"/>
        <v>0</v>
      </c>
      <c r="AE131">
        <f>IF(OR(ISNUMBER(SEARCH(AE$10,$U131)),ISNUMBER(SEARCH(AE$10,$V131))),1,0)</f>
        <v>0</v>
      </c>
      <c r="AF131">
        <f>IF(OR(ISNUMBER(SEARCH(AF$10,$U131)),ISNUMBER(SEARCH(AF$10,$V131))),1,0)</f>
        <v>0</v>
      </c>
      <c r="AG131">
        <f>IF(OR(ISNUMBER(SEARCH(AG$10,$U131)),ISNUMBER(SEARCH(AG$10,$V131))),1,0)</f>
        <v>0</v>
      </c>
      <c r="AH131">
        <f t="shared" si="15"/>
        <v>0</v>
      </c>
      <c r="AI131">
        <f t="shared" si="15"/>
        <v>0</v>
      </c>
      <c r="AJ131">
        <f t="shared" si="15"/>
        <v>0</v>
      </c>
      <c r="AK131">
        <f t="shared" si="12"/>
        <v>0</v>
      </c>
    </row>
    <row r="132" spans="1:37">
      <c r="A132" t="s">
        <v>1729</v>
      </c>
      <c r="B132" s="23">
        <v>1</v>
      </c>
      <c r="C132" s="38">
        <v>3010000</v>
      </c>
      <c r="D132" s="38">
        <v>7792776</v>
      </c>
      <c r="E132" s="38">
        <v>2300000</v>
      </c>
      <c r="F132" s="38">
        <v>348341202</v>
      </c>
      <c r="J132" s="31">
        <f>0+(C132-J$8)/(J$9-J$8)</f>
        <v>4.2492392765017532E-2</v>
      </c>
      <c r="K132" s="31">
        <f t="shared" si="18"/>
        <v>7.1090329881234843E-2</v>
      </c>
      <c r="L132" s="31">
        <f t="shared" si="18"/>
        <v>1.4511842321894772E-2</v>
      </c>
      <c r="M132" s="31">
        <f t="shared" si="18"/>
        <v>1.1885163535612217E-2</v>
      </c>
      <c r="O132" s="31" t="str">
        <f t="shared" si="13"/>
        <v>Tim Mcgraw</v>
      </c>
      <c r="P132" s="42">
        <f>AVERAGE(J132:M132)</f>
        <v>3.4994932125939841E-2</v>
      </c>
      <c r="R132" s="46" t="s">
        <v>2279</v>
      </c>
      <c r="S132" s="47">
        <v>1.2406430753645458E-2</v>
      </c>
      <c r="T132" s="48">
        <v>119</v>
      </c>
      <c r="U132" s="48" t="str">
        <f>VLOOKUP($R132,AllLabels!$A$1:$H$726,7,0)</f>
        <v>Alternative Rock</v>
      </c>
      <c r="V132" s="49" t="str">
        <f>VLOOKUP($R132,AllLabels!$A$1:$H$726,8,0)</f>
        <v>Indie Pop</v>
      </c>
      <c r="W132">
        <f>IF(OR(ISNUMBER(SEARCH(W$10,$U132)),ISNUMBER(SEARCH(W$10,$V132))),1,0)</f>
        <v>0</v>
      </c>
      <c r="X132">
        <f>IF(OR(ISNUMBER(SEARCH(X$10,$U132)),ISNUMBER(SEARCH(X$10,$V132))),1,0)</f>
        <v>1</v>
      </c>
      <c r="Y132">
        <f>IF(OR(ISNUMBER(SEARCH(Y$10,$U132)),ISNUMBER(SEARCH(Y$10,$V132))),1,0)</f>
        <v>0</v>
      </c>
      <c r="Z132">
        <f>IF(OR(ISNUMBER(SEARCH(Z$10,$U132)),ISNUMBER(SEARCH(Z$10,$V132))),1,0)</f>
        <v>0</v>
      </c>
      <c r="AA132">
        <f>IF(OR(ISNUMBER(SEARCH(AA$10,$U132)),ISNUMBER(SEARCH(AA$10,$V132))),1,0)</f>
        <v>1</v>
      </c>
      <c r="AB132">
        <f>IF(OR(ISNUMBER(SEARCH(AB$10,$U132)),ISNUMBER(SEARCH(AB$10,$V132))),1,0)</f>
        <v>0</v>
      </c>
      <c r="AC132">
        <f>IF(OR(ISNUMBER(SEARCH(AC$10,$U132)),ISNUMBER(SEARCH(AC$10,$V132))),1,0)</f>
        <v>0</v>
      </c>
      <c r="AD132">
        <f t="shared" si="14"/>
        <v>0</v>
      </c>
      <c r="AE132">
        <f>IF(OR(ISNUMBER(SEARCH(AE$10,$U132)),ISNUMBER(SEARCH(AE$10,$V132))),1,0)</f>
        <v>0</v>
      </c>
      <c r="AF132">
        <f>IF(OR(ISNUMBER(SEARCH(AF$10,$U132)),ISNUMBER(SEARCH(AF$10,$V132))),1,0)</f>
        <v>0</v>
      </c>
      <c r="AG132">
        <f>IF(OR(ISNUMBER(SEARCH(AG$10,$U132)),ISNUMBER(SEARCH(AG$10,$V132))),1,0)</f>
        <v>0</v>
      </c>
      <c r="AH132">
        <f t="shared" si="15"/>
        <v>0</v>
      </c>
      <c r="AI132">
        <f t="shared" si="15"/>
        <v>0</v>
      </c>
      <c r="AJ132">
        <f t="shared" si="15"/>
        <v>0</v>
      </c>
      <c r="AK132">
        <f t="shared" si="12"/>
        <v>0</v>
      </c>
    </row>
    <row r="133" spans="1:37">
      <c r="A133" t="s">
        <v>209</v>
      </c>
      <c r="B133" s="23">
        <v>1</v>
      </c>
      <c r="C133" s="38">
        <v>1700000</v>
      </c>
      <c r="D133" s="38">
        <v>3538547</v>
      </c>
      <c r="E133" s="38">
        <v>2900000</v>
      </c>
      <c r="F133" s="38">
        <v>878830925</v>
      </c>
      <c r="J133" s="31">
        <f>0+(C133-J$8)/(J$9-J$8)</f>
        <v>2.2257920019771088E-2</v>
      </c>
      <c r="K133" s="31">
        <f t="shared" si="18"/>
        <v>2.6447184345509526E-2</v>
      </c>
      <c r="L133" s="31">
        <f t="shared" si="18"/>
        <v>1.9215843074534892E-2</v>
      </c>
      <c r="M133" s="31">
        <f t="shared" si="18"/>
        <v>4.4951427908621937E-2</v>
      </c>
      <c r="O133" s="31" t="str">
        <f t="shared" si="13"/>
        <v>Toni Braxton</v>
      </c>
      <c r="P133" s="42">
        <f>AVERAGE(J133:M133)</f>
        <v>2.8218093837109361E-2</v>
      </c>
      <c r="R133" s="46" t="s">
        <v>31</v>
      </c>
      <c r="S133" s="47">
        <v>1.2235923653646641E-2</v>
      </c>
      <c r="T133" s="48">
        <v>120</v>
      </c>
      <c r="U133" s="48" t="str">
        <f>VLOOKUP($R133,AllLabels!$A$1:$H$726,7,0)</f>
        <v>Hard Rock</v>
      </c>
      <c r="V133" s="49" t="str">
        <f>VLOOKUP($R133,AllLabels!$A$1:$H$726,8,0)</f>
        <v>Heavy Metal</v>
      </c>
      <c r="W133">
        <f>IF(OR(ISNUMBER(SEARCH(W$10,$U133)),ISNUMBER(SEARCH(W$10,$V133))),1,0)</f>
        <v>0</v>
      </c>
      <c r="X133">
        <f>IF(OR(ISNUMBER(SEARCH(X$10,$U133)),ISNUMBER(SEARCH(X$10,$V133))),1,0)</f>
        <v>0</v>
      </c>
      <c r="Y133">
        <f>IF(OR(ISNUMBER(SEARCH(Y$10,$U133)),ISNUMBER(SEARCH(Y$10,$V133))),1,0)</f>
        <v>0</v>
      </c>
      <c r="Z133">
        <f>IF(OR(ISNUMBER(SEARCH(Z$10,$U133)),ISNUMBER(SEARCH(Z$10,$V133))),1,0)</f>
        <v>0</v>
      </c>
      <c r="AA133">
        <f>IF(OR(ISNUMBER(SEARCH(AA$10,$U133)),ISNUMBER(SEARCH(AA$10,$V133))),1,0)</f>
        <v>1</v>
      </c>
      <c r="AB133">
        <f>IF(OR(ISNUMBER(SEARCH(AB$10,$U133)),ISNUMBER(SEARCH(AB$10,$V133))),1,0)</f>
        <v>0</v>
      </c>
      <c r="AC133">
        <f>IF(OR(ISNUMBER(SEARCH(AC$10,$U133)),ISNUMBER(SEARCH(AC$10,$V133))),1,0)</f>
        <v>0</v>
      </c>
      <c r="AD133">
        <f t="shared" si="14"/>
        <v>0</v>
      </c>
      <c r="AE133">
        <f>IF(OR(ISNUMBER(SEARCH(AE$10,$U133)),ISNUMBER(SEARCH(AE$10,$V133))),1,0)</f>
        <v>0</v>
      </c>
      <c r="AF133">
        <f>IF(OR(ISNUMBER(SEARCH(AF$10,$U133)),ISNUMBER(SEARCH(AF$10,$V133))),1,0)</f>
        <v>0</v>
      </c>
      <c r="AG133">
        <f>IF(OR(ISNUMBER(SEARCH(AG$10,$U133)),ISNUMBER(SEARCH(AG$10,$V133))),1,0)</f>
        <v>0</v>
      </c>
      <c r="AH133">
        <f t="shared" si="15"/>
        <v>0</v>
      </c>
      <c r="AI133">
        <f t="shared" si="15"/>
        <v>0</v>
      </c>
      <c r="AJ133">
        <f t="shared" si="15"/>
        <v>0</v>
      </c>
      <c r="AK133">
        <f t="shared" si="12"/>
        <v>1</v>
      </c>
    </row>
    <row r="134" spans="1:37">
      <c r="A134" t="s">
        <v>1709</v>
      </c>
      <c r="B134" s="23">
        <v>1</v>
      </c>
      <c r="C134" s="38">
        <v>5360000</v>
      </c>
      <c r="D134" s="38">
        <v>1710610</v>
      </c>
      <c r="E134" s="38">
        <v>17100000</v>
      </c>
      <c r="F134" s="38">
        <v>2092415971</v>
      </c>
      <c r="J134" s="31">
        <f>0+(C134-J$8)/(J$9-J$8)</f>
        <v>7.8790874407253519E-2</v>
      </c>
      <c r="K134" s="31">
        <f t="shared" si="18"/>
        <v>7.265128673109863E-3</v>
      </c>
      <c r="L134" s="31">
        <f t="shared" si="18"/>
        <v>0.13054386088701775</v>
      </c>
      <c r="M134" s="31">
        <f t="shared" si="18"/>
        <v>0.12059610532712711</v>
      </c>
      <c r="O134" s="31" t="str">
        <f t="shared" si="13"/>
        <v>Travis Scott</v>
      </c>
      <c r="P134" s="42">
        <f>AVERAGE(J134:M134)</f>
        <v>8.4298992323627059E-2</v>
      </c>
      <c r="R134" s="46" t="s">
        <v>2610</v>
      </c>
      <c r="S134" s="47">
        <v>1.0834331754168754E-2</v>
      </c>
      <c r="T134" s="48">
        <v>121</v>
      </c>
      <c r="U134" s="48" t="str">
        <f>VLOOKUP($R134,AllLabels!$A$1:$H$726,7,0)</f>
        <v>Salsa</v>
      </c>
      <c r="V134" s="49">
        <f>VLOOKUP($R134,AllLabels!$A$1:$H$726,8,0)</f>
        <v>0</v>
      </c>
      <c r="W134">
        <f>IF(OR(ISNUMBER(SEARCH(W$10,$U134)),ISNUMBER(SEARCH(W$10,$V134))),1,0)</f>
        <v>0</v>
      </c>
      <c r="X134">
        <f>IF(OR(ISNUMBER(SEARCH(X$10,$U134)),ISNUMBER(SEARCH(X$10,$V134))),1,0)</f>
        <v>0</v>
      </c>
      <c r="Y134">
        <f>IF(OR(ISNUMBER(SEARCH(Y$10,$U134)),ISNUMBER(SEARCH(Y$10,$V134))),1,0)</f>
        <v>0</v>
      </c>
      <c r="Z134">
        <f>IF(OR(ISNUMBER(SEARCH(Z$10,$U134)),ISNUMBER(SEARCH(Z$10,$V134))),1,0)</f>
        <v>0</v>
      </c>
      <c r="AA134">
        <f>IF(OR(ISNUMBER(SEARCH(AA$10,$U134)),ISNUMBER(SEARCH(AA$10,$V134))),1,0)</f>
        <v>0</v>
      </c>
      <c r="AB134">
        <f>IF(OR(ISNUMBER(SEARCH(AB$10,$U134)),ISNUMBER(SEARCH(AB$10,$V134))),1,0)</f>
        <v>0</v>
      </c>
      <c r="AC134">
        <f>IF(OR(ISNUMBER(SEARCH(AC$10,$U134)),ISNUMBER(SEARCH(AC$10,$V134))),1,0)</f>
        <v>0</v>
      </c>
      <c r="AD134">
        <f t="shared" si="14"/>
        <v>0</v>
      </c>
      <c r="AE134">
        <f>IF(OR(ISNUMBER(SEARCH(AE$10,$U134)),ISNUMBER(SEARCH(AE$10,$V134))),1,0)</f>
        <v>0</v>
      </c>
      <c r="AF134">
        <f>IF(OR(ISNUMBER(SEARCH(AF$10,$U134)),ISNUMBER(SEARCH(AF$10,$V134))),1,0)</f>
        <v>0</v>
      </c>
      <c r="AG134">
        <f>IF(OR(ISNUMBER(SEARCH(AG$10,$U134)),ISNUMBER(SEARCH(AG$10,$V134))),1,0)</f>
        <v>0</v>
      </c>
      <c r="AH134">
        <f t="shared" si="15"/>
        <v>0</v>
      </c>
      <c r="AI134">
        <f t="shared" si="15"/>
        <v>0</v>
      </c>
      <c r="AJ134">
        <f t="shared" si="15"/>
        <v>0</v>
      </c>
      <c r="AK134">
        <f t="shared" si="12"/>
        <v>0</v>
      </c>
    </row>
    <row r="135" spans="1:37">
      <c r="A135" t="s">
        <v>2285</v>
      </c>
      <c r="B135" s="23">
        <v>1</v>
      </c>
      <c r="C135" s="38">
        <v>8150000</v>
      </c>
      <c r="D135" s="38">
        <v>2981200</v>
      </c>
      <c r="E135" s="38">
        <v>7000000</v>
      </c>
      <c r="F135" s="38">
        <v>296509384</v>
      </c>
      <c r="J135" s="31">
        <f>0+(C135-J$8)/(J$9-J$8)</f>
        <v>0.12188566750590815</v>
      </c>
      <c r="K135" s="31">
        <f t="shared" si="18"/>
        <v>2.0598481035250509E-2</v>
      </c>
      <c r="L135" s="31">
        <f t="shared" si="18"/>
        <v>5.1359848217575714E-2</v>
      </c>
      <c r="M135" s="31">
        <f t="shared" si="18"/>
        <v>8.654404252982863E-3</v>
      </c>
      <c r="O135" s="31" t="str">
        <f t="shared" si="13"/>
        <v>Tyler, The Creator</v>
      </c>
      <c r="P135" s="42">
        <f>AVERAGE(J135:M135)</f>
        <v>5.0624600252929308E-2</v>
      </c>
      <c r="R135" s="46" t="s">
        <v>2455</v>
      </c>
      <c r="S135" s="47">
        <v>9.755232313575609E-3</v>
      </c>
      <c r="T135" s="48">
        <v>122</v>
      </c>
      <c r="U135" s="48" t="str">
        <f>VLOOKUP($R135,AllLabels!$A$1:$H$726,7,0)</f>
        <v>Latin Pop</v>
      </c>
      <c r="V135" s="49">
        <f>VLOOKUP($R135,AllLabels!$A$1:$H$726,8,0)</f>
        <v>0</v>
      </c>
      <c r="W135">
        <f>IF(OR(ISNUMBER(SEARCH(W$10,$U135)),ISNUMBER(SEARCH(W$10,$V135))),1,0)</f>
        <v>0</v>
      </c>
      <c r="X135">
        <f>IF(OR(ISNUMBER(SEARCH(X$10,$U135)),ISNUMBER(SEARCH(X$10,$V135))),1,0)</f>
        <v>1</v>
      </c>
      <c r="Y135">
        <f>IF(OR(ISNUMBER(SEARCH(Y$10,$U135)),ISNUMBER(SEARCH(Y$10,$V135))),1,0)</f>
        <v>0</v>
      </c>
      <c r="Z135">
        <f>IF(OR(ISNUMBER(SEARCH(Z$10,$U135)),ISNUMBER(SEARCH(Z$10,$V135))),1,0)</f>
        <v>0</v>
      </c>
      <c r="AA135">
        <f>IF(OR(ISNUMBER(SEARCH(AA$10,$U135)),ISNUMBER(SEARCH(AA$10,$V135))),1,0)</f>
        <v>0</v>
      </c>
      <c r="AB135">
        <f>IF(OR(ISNUMBER(SEARCH(AB$10,$U135)),ISNUMBER(SEARCH(AB$10,$V135))),1,0)</f>
        <v>1</v>
      </c>
      <c r="AC135">
        <f>IF(OR(ISNUMBER(SEARCH(AC$10,$U135)),ISNUMBER(SEARCH(AC$10,$V135))),1,0)</f>
        <v>0</v>
      </c>
      <c r="AD135">
        <f t="shared" si="14"/>
        <v>0</v>
      </c>
      <c r="AE135">
        <f>IF(OR(ISNUMBER(SEARCH(AE$10,$U135)),ISNUMBER(SEARCH(AE$10,$V135))),1,0)</f>
        <v>0</v>
      </c>
      <c r="AF135">
        <f>IF(OR(ISNUMBER(SEARCH(AF$10,$U135)),ISNUMBER(SEARCH(AF$10,$V135))),1,0)</f>
        <v>0</v>
      </c>
      <c r="AG135">
        <f>IF(OR(ISNUMBER(SEARCH(AG$10,$U135)),ISNUMBER(SEARCH(AG$10,$V135))),1,0)</f>
        <v>0</v>
      </c>
      <c r="AH135">
        <f t="shared" si="15"/>
        <v>0</v>
      </c>
      <c r="AI135">
        <f t="shared" si="15"/>
        <v>0</v>
      </c>
      <c r="AJ135">
        <f t="shared" si="15"/>
        <v>0</v>
      </c>
      <c r="AK135">
        <f t="shared" si="12"/>
        <v>0</v>
      </c>
    </row>
    <row r="136" spans="1:37">
      <c r="A136" t="s">
        <v>213</v>
      </c>
      <c r="B136" s="23">
        <v>2</v>
      </c>
      <c r="C136" s="38">
        <v>12400000</v>
      </c>
      <c r="D136" s="38">
        <v>41255990</v>
      </c>
      <c r="E136" s="38">
        <v>8200000</v>
      </c>
      <c r="F136" s="38">
        <v>2881881511.5</v>
      </c>
      <c r="J136" s="31">
        <f>0+(C136-J$8)/(J$9-J$8)</f>
        <v>0.18753185770995195</v>
      </c>
      <c r="K136" s="31">
        <f t="shared" si="18"/>
        <v>0.42224752727120168</v>
      </c>
      <c r="L136" s="31">
        <f t="shared" si="18"/>
        <v>6.0767849722855954E-2</v>
      </c>
      <c r="M136" s="31">
        <f t="shared" si="18"/>
        <v>0.16980474244817842</v>
      </c>
      <c r="O136" s="31" t="str">
        <f t="shared" si="13"/>
        <v>Usher</v>
      </c>
      <c r="P136" s="42">
        <f>AVERAGE(J136:M136)</f>
        <v>0.21008799428804703</v>
      </c>
      <c r="R136" s="46" t="s">
        <v>2334</v>
      </c>
      <c r="S136" s="47">
        <v>9.406326773117436E-3</v>
      </c>
      <c r="T136" s="48">
        <v>123</v>
      </c>
      <c r="U136" s="48" t="str">
        <f>VLOOKUP($R136,AllLabels!$A$1:$H$726,7,0)</f>
        <v>Classical</v>
      </c>
      <c r="V136" s="49" t="str">
        <f>VLOOKUP($R136,AllLabels!$A$1:$H$726,8,0)</f>
        <v>Dance/Electronic</v>
      </c>
      <c r="W136">
        <f>IF(OR(ISNUMBER(SEARCH(W$10,$U136)),ISNUMBER(SEARCH(W$10,$V136))),1,0)</f>
        <v>0</v>
      </c>
      <c r="X136">
        <f>IF(OR(ISNUMBER(SEARCH(X$10,$U136)),ISNUMBER(SEARCH(X$10,$V136))),1,0)</f>
        <v>0</v>
      </c>
      <c r="Y136">
        <f>IF(OR(ISNUMBER(SEARCH(Y$10,$U136)),ISNUMBER(SEARCH(Y$10,$V136))),1,0)</f>
        <v>0</v>
      </c>
      <c r="Z136">
        <f>IF(OR(ISNUMBER(SEARCH(Z$10,$U136)),ISNUMBER(SEARCH(Z$10,$V136))),1,0)</f>
        <v>0</v>
      </c>
      <c r="AA136">
        <f>IF(OR(ISNUMBER(SEARCH(AA$10,$U136)),ISNUMBER(SEARCH(AA$10,$V136))),1,0)</f>
        <v>0</v>
      </c>
      <c r="AB136">
        <f>IF(OR(ISNUMBER(SEARCH(AB$10,$U136)),ISNUMBER(SEARCH(AB$10,$V136))),1,0)</f>
        <v>0</v>
      </c>
      <c r="AC136">
        <f>IF(OR(ISNUMBER(SEARCH(AC$10,$U136)),ISNUMBER(SEARCH(AC$10,$V136))),1,0)</f>
        <v>0</v>
      </c>
      <c r="AD136">
        <f t="shared" si="14"/>
        <v>1</v>
      </c>
      <c r="AE136">
        <f>IF(OR(ISNUMBER(SEARCH(AE$10,$U136)),ISNUMBER(SEARCH(AE$10,$V136))),1,0)</f>
        <v>1</v>
      </c>
      <c r="AF136">
        <f>IF(OR(ISNUMBER(SEARCH(AF$10,$U136)),ISNUMBER(SEARCH(AF$10,$V136))),1,0)</f>
        <v>0</v>
      </c>
      <c r="AG136">
        <f>IF(OR(ISNUMBER(SEARCH(AG$10,$U136)),ISNUMBER(SEARCH(AG$10,$V136))),1,0)</f>
        <v>0</v>
      </c>
      <c r="AH136">
        <f t="shared" si="15"/>
        <v>0</v>
      </c>
      <c r="AI136">
        <f t="shared" si="15"/>
        <v>0</v>
      </c>
      <c r="AJ136">
        <f t="shared" si="15"/>
        <v>0</v>
      </c>
      <c r="AK136">
        <f t="shared" si="12"/>
        <v>0</v>
      </c>
    </row>
    <row r="137" spans="1:37">
      <c r="A137" t="s">
        <v>2610</v>
      </c>
      <c r="B137" s="23">
        <v>1</v>
      </c>
      <c r="C137" s="38">
        <v>757000</v>
      </c>
      <c r="D137" s="38">
        <v>1395634</v>
      </c>
      <c r="E137" s="38">
        <v>729000</v>
      </c>
      <c r="F137" s="38">
        <v>630781475</v>
      </c>
      <c r="J137" s="31">
        <f>0+(C137-J$8)/(J$9-J$8)</f>
        <v>7.692188875673839E-3</v>
      </c>
      <c r="K137" s="31">
        <f t="shared" si="18"/>
        <v>3.9598248429068769E-3</v>
      </c>
      <c r="L137" s="31">
        <f t="shared" si="18"/>
        <v>2.195200351232056E-3</v>
      </c>
      <c r="M137" s="31">
        <f t="shared" si="18"/>
        <v>2.9490112946862244E-2</v>
      </c>
      <c r="O137" s="31" t="str">
        <f t="shared" si="13"/>
        <v>Victor Manuelle</v>
      </c>
      <c r="P137" s="42">
        <f>AVERAGE(J137:M137)</f>
        <v>1.0834331754168754E-2</v>
      </c>
      <c r="R137" s="46" t="s">
        <v>2083</v>
      </c>
      <c r="S137" s="47">
        <v>8.1957659098965546E-3</v>
      </c>
      <c r="T137" s="48">
        <v>124</v>
      </c>
      <c r="U137" s="48" t="str">
        <f>VLOOKUP($R137,AllLabels!$A$1:$H$726,7,0)</f>
        <v>Pop</v>
      </c>
      <c r="V137" s="49">
        <f>VLOOKUP($R137,AllLabels!$A$1:$H$726,8,0)</f>
        <v>0</v>
      </c>
      <c r="W137">
        <f>IF(OR(ISNUMBER(SEARCH(W$10,$U137)),ISNUMBER(SEARCH(W$10,$V137))),1,0)</f>
        <v>0</v>
      </c>
      <c r="X137">
        <f>IF(OR(ISNUMBER(SEARCH(X$10,$U137)),ISNUMBER(SEARCH(X$10,$V137))),1,0)</f>
        <v>1</v>
      </c>
      <c r="Y137">
        <f>IF(OR(ISNUMBER(SEARCH(Y$10,$U137)),ISNUMBER(SEARCH(Y$10,$V137))),1,0)</f>
        <v>0</v>
      </c>
      <c r="Z137">
        <f>IF(OR(ISNUMBER(SEARCH(Z$10,$U137)),ISNUMBER(SEARCH(Z$10,$V137))),1,0)</f>
        <v>0</v>
      </c>
      <c r="AA137">
        <f>IF(OR(ISNUMBER(SEARCH(AA$10,$U137)),ISNUMBER(SEARCH(AA$10,$V137))),1,0)</f>
        <v>0</v>
      </c>
      <c r="AB137">
        <f>IF(OR(ISNUMBER(SEARCH(AB$10,$U137)),ISNUMBER(SEARCH(AB$10,$V137))),1,0)</f>
        <v>0</v>
      </c>
      <c r="AC137">
        <f>IF(OR(ISNUMBER(SEARCH(AC$10,$U137)),ISNUMBER(SEARCH(AC$10,$V137))),1,0)</f>
        <v>0</v>
      </c>
      <c r="AD137">
        <f t="shared" si="14"/>
        <v>0</v>
      </c>
      <c r="AE137">
        <f>IF(OR(ISNUMBER(SEARCH(AE$10,$U137)),ISNUMBER(SEARCH(AE$10,$V137))),1,0)</f>
        <v>0</v>
      </c>
      <c r="AF137">
        <f>IF(OR(ISNUMBER(SEARCH(AF$10,$U137)),ISNUMBER(SEARCH(AF$10,$V137))),1,0)</f>
        <v>0</v>
      </c>
      <c r="AG137">
        <f>IF(OR(ISNUMBER(SEARCH(AG$10,$U137)),ISNUMBER(SEARCH(AG$10,$V137))),1,0)</f>
        <v>0</v>
      </c>
      <c r="AH137">
        <f t="shared" si="15"/>
        <v>0</v>
      </c>
      <c r="AI137">
        <f t="shared" si="15"/>
        <v>0</v>
      </c>
      <c r="AJ137">
        <f t="shared" si="15"/>
        <v>0</v>
      </c>
      <c r="AK137">
        <f t="shared" si="12"/>
        <v>0</v>
      </c>
    </row>
    <row r="138" spans="1:37">
      <c r="A138" t="s">
        <v>222</v>
      </c>
      <c r="B138" s="23">
        <v>1</v>
      </c>
      <c r="C138" s="38">
        <v>672000</v>
      </c>
      <c r="D138" s="38">
        <v>4965742</v>
      </c>
      <c r="E138" s="38">
        <v>508000</v>
      </c>
      <c r="F138" s="38">
        <v>247779482</v>
      </c>
      <c r="J138" s="31">
        <f>0+(C138-J$8)/(J$9-J$8)</f>
        <v>6.3792650715929627E-3</v>
      </c>
      <c r="K138" s="31">
        <f t="shared" si="18"/>
        <v>4.1423922573014318E-2</v>
      </c>
      <c r="L138" s="31">
        <f t="shared" si="18"/>
        <v>4.6256007400961185E-4</v>
      </c>
      <c r="M138" s="31">
        <f t="shared" si="18"/>
        <v>5.6169923059792163E-3</v>
      </c>
      <c r="O138" s="31" t="str">
        <f t="shared" si="13"/>
        <v>Willie Nelson</v>
      </c>
      <c r="P138" s="42">
        <f>AVERAGE(J138:M138)</f>
        <v>1.3470685006149027E-2</v>
      </c>
      <c r="R138" s="46" t="s">
        <v>1232</v>
      </c>
      <c r="S138" s="47">
        <v>6.7132483477629797E-3</v>
      </c>
      <c r="T138" s="48">
        <v>125</v>
      </c>
      <c r="U138" s="48" t="str">
        <f>VLOOKUP($R138,AllLabels!$A$1:$H$726,7,0)</f>
        <v>Rock</v>
      </c>
      <c r="V138" s="49" t="str">
        <f>VLOOKUP($R138,AllLabels!$A$1:$H$726,8,0)</f>
        <v>Alternative Rock</v>
      </c>
      <c r="W138">
        <f>IF(OR(ISNUMBER(SEARCH(W$10,$U138)),ISNUMBER(SEARCH(W$10,$V138))),1,0)</f>
        <v>0</v>
      </c>
      <c r="X138">
        <f>IF(OR(ISNUMBER(SEARCH(X$10,$U138)),ISNUMBER(SEARCH(X$10,$V138))),1,0)</f>
        <v>0</v>
      </c>
      <c r="Y138">
        <f>IF(OR(ISNUMBER(SEARCH(Y$10,$U138)),ISNUMBER(SEARCH(Y$10,$V138))),1,0)</f>
        <v>0</v>
      </c>
      <c r="Z138">
        <f>IF(OR(ISNUMBER(SEARCH(Z$10,$U138)),ISNUMBER(SEARCH(Z$10,$V138))),1,0)</f>
        <v>0</v>
      </c>
      <c r="AA138">
        <f>IF(OR(ISNUMBER(SEARCH(AA$10,$U138)),ISNUMBER(SEARCH(AA$10,$V138))),1,0)</f>
        <v>1</v>
      </c>
      <c r="AB138">
        <f>IF(OR(ISNUMBER(SEARCH(AB$10,$U138)),ISNUMBER(SEARCH(AB$10,$V138))),1,0)</f>
        <v>0</v>
      </c>
      <c r="AC138">
        <f>IF(OR(ISNUMBER(SEARCH(AC$10,$U138)),ISNUMBER(SEARCH(AC$10,$V138))),1,0)</f>
        <v>0</v>
      </c>
      <c r="AD138">
        <f t="shared" si="14"/>
        <v>0</v>
      </c>
      <c r="AE138">
        <f>IF(OR(ISNUMBER(SEARCH(AE$10,$U138)),ISNUMBER(SEARCH(AE$10,$V138))),1,0)</f>
        <v>0</v>
      </c>
      <c r="AF138">
        <f>IF(OR(ISNUMBER(SEARCH(AF$10,$U138)),ISNUMBER(SEARCH(AF$10,$V138))),1,0)</f>
        <v>0</v>
      </c>
      <c r="AG138">
        <f>IF(OR(ISNUMBER(SEARCH(AG$10,$U138)),ISNUMBER(SEARCH(AG$10,$V138))),1,0)</f>
        <v>0</v>
      </c>
      <c r="AH138">
        <f t="shared" si="15"/>
        <v>0</v>
      </c>
      <c r="AI138">
        <f t="shared" si="15"/>
        <v>0</v>
      </c>
      <c r="AJ138">
        <f t="shared" si="15"/>
        <v>0</v>
      </c>
      <c r="AK138">
        <f t="shared" si="12"/>
        <v>0</v>
      </c>
    </row>
    <row r="139" spans="1:37">
      <c r="A139" t="s">
        <v>2618</v>
      </c>
      <c r="B139" s="23">
        <v>1</v>
      </c>
      <c r="C139" s="38">
        <v>4800000</v>
      </c>
      <c r="D139" s="38">
        <v>20866011</v>
      </c>
      <c r="E139" s="38">
        <v>1800000</v>
      </c>
      <c r="F139" s="38">
        <v>3382099176</v>
      </c>
      <c r="J139" s="31">
        <f>0+(C139-J$8)/(J$9-J$8)</f>
        <v>7.0141023462720692E-2</v>
      </c>
      <c r="K139" s="31">
        <f t="shared" si="18"/>
        <v>0.20827860365016879</v>
      </c>
      <c r="L139" s="31">
        <f t="shared" si="18"/>
        <v>1.0591841694694671E-2</v>
      </c>
      <c r="M139" s="31">
        <f t="shared" si="18"/>
        <v>0.20098410148433166</v>
      </c>
      <c r="O139" s="31" t="str">
        <f t="shared" si="13"/>
        <v>WIsin Y Yandel</v>
      </c>
      <c r="P139" s="42">
        <f>AVERAGE(J139:M139)</f>
        <v>0.12249889257297895</v>
      </c>
      <c r="R139" s="46" t="s">
        <v>2429</v>
      </c>
      <c r="S139" s="47">
        <v>6.5275835379145133E-3</v>
      </c>
      <c r="T139" s="48">
        <v>126</v>
      </c>
      <c r="U139" s="48" t="str">
        <f>VLOOKUP($R139,AllLabels!$A$1:$H$726,7,0)</f>
        <v>Pop</v>
      </c>
      <c r="V139" s="49" t="str">
        <f>VLOOKUP($R139,AllLabels!$A$1:$H$726,8,0)</f>
        <v>Operatic Pop</v>
      </c>
      <c r="W139">
        <f>IF(OR(ISNUMBER(SEARCH(W$10,$U139)),ISNUMBER(SEARCH(W$10,$V139))),1,0)</f>
        <v>0</v>
      </c>
      <c r="X139">
        <f>IF(OR(ISNUMBER(SEARCH(X$10,$U139)),ISNUMBER(SEARCH(X$10,$V139))),1,0)</f>
        <v>1</v>
      </c>
      <c r="Y139">
        <f>IF(OR(ISNUMBER(SEARCH(Y$10,$U139)),ISNUMBER(SEARCH(Y$10,$V139))),1,0)</f>
        <v>0</v>
      </c>
      <c r="Z139">
        <f>IF(OR(ISNUMBER(SEARCH(Z$10,$U139)),ISNUMBER(SEARCH(Z$10,$V139))),1,0)</f>
        <v>0</v>
      </c>
      <c r="AA139">
        <f>IF(OR(ISNUMBER(SEARCH(AA$10,$U139)),ISNUMBER(SEARCH(AA$10,$V139))),1,0)</f>
        <v>0</v>
      </c>
      <c r="AB139">
        <f>IF(OR(ISNUMBER(SEARCH(AB$10,$U139)),ISNUMBER(SEARCH(AB$10,$V139))),1,0)</f>
        <v>0</v>
      </c>
      <c r="AC139">
        <f>IF(OR(ISNUMBER(SEARCH(AC$10,$U139)),ISNUMBER(SEARCH(AC$10,$V139))),1,0)</f>
        <v>0</v>
      </c>
      <c r="AD139">
        <f t="shared" si="14"/>
        <v>0</v>
      </c>
      <c r="AE139">
        <f>IF(OR(ISNUMBER(SEARCH(AE$10,$U139)),ISNUMBER(SEARCH(AE$10,$V139))),1,0)</f>
        <v>0</v>
      </c>
      <c r="AF139">
        <f>IF(OR(ISNUMBER(SEARCH(AF$10,$U139)),ISNUMBER(SEARCH(AF$10,$V139))),1,0)</f>
        <v>0</v>
      </c>
      <c r="AG139">
        <f>IF(OR(ISNUMBER(SEARCH(AG$10,$U139)),ISNUMBER(SEARCH(AG$10,$V139))),1,0)</f>
        <v>0</v>
      </c>
      <c r="AH139">
        <f t="shared" si="15"/>
        <v>0</v>
      </c>
      <c r="AI139">
        <f t="shared" si="15"/>
        <v>0</v>
      </c>
      <c r="AJ139">
        <f t="shared" si="15"/>
        <v>0</v>
      </c>
      <c r="AK139">
        <f t="shared" si="12"/>
        <v>0</v>
      </c>
    </row>
    <row r="140" spans="1:37">
      <c r="A140" t="s">
        <v>1554</v>
      </c>
      <c r="B140" s="23">
        <v>1</v>
      </c>
      <c r="C140" s="38">
        <v>4620000</v>
      </c>
      <c r="D140" s="38">
        <v>2000000</v>
      </c>
      <c r="E140" s="38">
        <v>7600000</v>
      </c>
      <c r="F140" s="38">
        <v>200000000</v>
      </c>
      <c r="J140" s="31">
        <f>0+(C140-J$8)/(J$9-J$8)</f>
        <v>6.7360714230549415E-2</v>
      </c>
      <c r="K140" s="31">
        <f t="shared" si="18"/>
        <v>1.0301937431308717E-2</v>
      </c>
      <c r="L140" s="31">
        <f t="shared" si="18"/>
        <v>5.6063848970215838E-2</v>
      </c>
      <c r="M140" s="31">
        <f t="shared" si="18"/>
        <v>2.6388215424007115E-3</v>
      </c>
      <c r="O140" s="31" t="str">
        <f t="shared" si="13"/>
        <v>WizKid</v>
      </c>
      <c r="P140" s="42">
        <f>AVERAGE(J140:M140)</f>
        <v>3.4091330543618674E-2</v>
      </c>
      <c r="R140" s="46" t="s">
        <v>395</v>
      </c>
      <c r="S140" s="47">
        <v>6.0191161054118222E-3</v>
      </c>
      <c r="T140" s="48">
        <v>127</v>
      </c>
      <c r="U140" s="48" t="str">
        <f>VLOOKUP($R140,AllLabels!$A$1:$H$726,7,0)</f>
        <v>R&amp;B</v>
      </c>
      <c r="V140" s="49" t="str">
        <f>VLOOKUP($R140,AllLabels!$A$1:$H$726,8,0)</f>
        <v>Soul</v>
      </c>
      <c r="W140">
        <f>IF(OR(ISNUMBER(SEARCH(W$10,$U140)),ISNUMBER(SEARCH(W$10,$V140))),1,0)</f>
        <v>0</v>
      </c>
      <c r="X140">
        <f>IF(OR(ISNUMBER(SEARCH(X$10,$U140)),ISNUMBER(SEARCH(X$10,$V140))),1,0)</f>
        <v>0</v>
      </c>
      <c r="Y140">
        <f>IF(OR(ISNUMBER(SEARCH(Y$10,$U140)),ISNUMBER(SEARCH(Y$10,$V140))),1,0)</f>
        <v>0</v>
      </c>
      <c r="Z140">
        <f>IF(OR(ISNUMBER(SEARCH(Z$10,$U140)),ISNUMBER(SEARCH(Z$10,$V140))),1,0)</f>
        <v>1</v>
      </c>
      <c r="AA140">
        <f>IF(OR(ISNUMBER(SEARCH(AA$10,$U140)),ISNUMBER(SEARCH(AA$10,$V140))),1,0)</f>
        <v>0</v>
      </c>
      <c r="AB140">
        <f>IF(OR(ISNUMBER(SEARCH(AB$10,$U140)),ISNUMBER(SEARCH(AB$10,$V140))),1,0)</f>
        <v>0</v>
      </c>
      <c r="AC140">
        <f>IF(OR(ISNUMBER(SEARCH(AC$10,$U140)),ISNUMBER(SEARCH(AC$10,$V140))),1,0)</f>
        <v>0</v>
      </c>
      <c r="AD140">
        <f t="shared" si="14"/>
        <v>0</v>
      </c>
      <c r="AE140">
        <f>IF(OR(ISNUMBER(SEARCH(AE$10,$U140)),ISNUMBER(SEARCH(AE$10,$V140))),1,0)</f>
        <v>0</v>
      </c>
      <c r="AF140">
        <f>IF(OR(ISNUMBER(SEARCH(AF$10,$U140)),ISNUMBER(SEARCH(AF$10,$V140))),1,0)</f>
        <v>0</v>
      </c>
      <c r="AG140">
        <f>IF(OR(ISNUMBER(SEARCH(AG$10,$U140)),ISNUMBER(SEARCH(AG$10,$V140))),1,0)</f>
        <v>0</v>
      </c>
      <c r="AH140">
        <f t="shared" si="15"/>
        <v>0</v>
      </c>
      <c r="AI140">
        <f t="shared" si="15"/>
        <v>0</v>
      </c>
      <c r="AJ140">
        <f t="shared" si="15"/>
        <v>0</v>
      </c>
      <c r="AK140">
        <f t="shared" si="12"/>
        <v>0</v>
      </c>
    </row>
    <row r="141" spans="1:37">
      <c r="A141" t="s">
        <v>1719</v>
      </c>
      <c r="B141" s="23">
        <v>1</v>
      </c>
      <c r="C141" s="38">
        <v>1780000</v>
      </c>
      <c r="D141" s="38">
        <v>4202386</v>
      </c>
      <c r="E141" s="38">
        <v>4400000</v>
      </c>
      <c r="F141" s="38">
        <v>1064004242</v>
      </c>
      <c r="J141" s="31">
        <f>0+(C141-J$8)/(J$9-J$8)</f>
        <v>2.3493613011847207E-2</v>
      </c>
      <c r="K141" s="31">
        <f t="shared" si="18"/>
        <v>3.3413396340512699E-2</v>
      </c>
      <c r="L141" s="31">
        <f t="shared" si="18"/>
        <v>3.0975844956135194E-2</v>
      </c>
      <c r="M141" s="31">
        <f t="shared" si="18"/>
        <v>5.6493573947046016E-2</v>
      </c>
      <c r="O141" s="31" t="str">
        <f t="shared" si="13"/>
        <v>Yo Gotti</v>
      </c>
      <c r="P141" s="42">
        <f>AVERAGE(J141:M141)</f>
        <v>3.6094107063885279E-2</v>
      </c>
      <c r="R141" s="46" t="s">
        <v>2507</v>
      </c>
      <c r="S141" s="47">
        <v>4.1452548569446603E-3</v>
      </c>
      <c r="T141" s="48">
        <v>128</v>
      </c>
      <c r="U141" s="48" t="str">
        <f>VLOOKUP($R141,AllLabels!$A$1:$H$726,7,0)</f>
        <v>Reggaeton</v>
      </c>
      <c r="V141" s="49" t="str">
        <f>VLOOKUP($R141,AllLabels!$A$1:$H$726,8,0)</f>
        <v>Latin Pop</v>
      </c>
      <c r="W141">
        <f>IF(OR(ISNUMBER(SEARCH(W$10,$U141)),ISNUMBER(SEARCH(W$10,$V141))),1,0)</f>
        <v>0</v>
      </c>
      <c r="X141">
        <f>IF(OR(ISNUMBER(SEARCH(X$10,$U141)),ISNUMBER(SEARCH(X$10,$V141))),1,0)</f>
        <v>1</v>
      </c>
      <c r="Y141">
        <f>IF(OR(ISNUMBER(SEARCH(Y$10,$U141)),ISNUMBER(SEARCH(Y$10,$V141))),1,0)</f>
        <v>0</v>
      </c>
      <c r="Z141">
        <f>IF(OR(ISNUMBER(SEARCH(Z$10,$U141)),ISNUMBER(SEARCH(Z$10,$V141))),1,0)</f>
        <v>0</v>
      </c>
      <c r="AA141">
        <f>IF(OR(ISNUMBER(SEARCH(AA$10,$U141)),ISNUMBER(SEARCH(AA$10,$V141))),1,0)</f>
        <v>0</v>
      </c>
      <c r="AB141">
        <f>IF(OR(ISNUMBER(SEARCH(AB$10,$U141)),ISNUMBER(SEARCH(AB$10,$V141))),1,0)</f>
        <v>1</v>
      </c>
      <c r="AC141">
        <f>IF(OR(ISNUMBER(SEARCH(AC$10,$U141)),ISNUMBER(SEARCH(AC$10,$V141))),1,0)</f>
        <v>0</v>
      </c>
      <c r="AD141">
        <f t="shared" si="14"/>
        <v>0</v>
      </c>
      <c r="AE141">
        <f>IF(OR(ISNUMBER(SEARCH(AE$10,$U141)),ISNUMBER(SEARCH(AE$10,$V141))),1,0)</f>
        <v>0</v>
      </c>
      <c r="AF141">
        <f>IF(OR(ISNUMBER(SEARCH(AF$10,$U141)),ISNUMBER(SEARCH(AF$10,$V141))),1,0)</f>
        <v>0</v>
      </c>
      <c r="AG141">
        <f>IF(OR(ISNUMBER(SEARCH(AG$10,$U141)),ISNUMBER(SEARCH(AG$10,$V141))),1,0)</f>
        <v>0</v>
      </c>
      <c r="AH141">
        <f t="shared" si="15"/>
        <v>0</v>
      </c>
      <c r="AI141">
        <f t="shared" si="15"/>
        <v>0</v>
      </c>
      <c r="AJ141">
        <f t="shared" si="15"/>
        <v>1</v>
      </c>
      <c r="AK141">
        <f t="shared" si="12"/>
        <v>0</v>
      </c>
    </row>
    <row r="142" spans="1:37">
      <c r="A142" t="s">
        <v>1723</v>
      </c>
      <c r="B142" s="23">
        <v>1</v>
      </c>
      <c r="C142" s="38">
        <v>1420000</v>
      </c>
      <c r="D142" s="38">
        <v>1362438</v>
      </c>
      <c r="E142" s="38">
        <v>5700000</v>
      </c>
      <c r="F142" s="38">
        <v>2030700327</v>
      </c>
      <c r="J142" s="31">
        <f>0+(C142-J$8)/(J$9-J$8)</f>
        <v>1.7932994547504671E-2</v>
      </c>
      <c r="K142" s="31">
        <f t="shared" ref="K142:M157" si="19">0+(D142-K$8)/(K$9-K$8)</f>
        <v>3.6114717431550915E-3</v>
      </c>
      <c r="L142" s="31">
        <f t="shared" si="19"/>
        <v>4.1167846586855454E-2</v>
      </c>
      <c r="M142" s="31">
        <f t="shared" si="19"/>
        <v>0.11674927152059444</v>
      </c>
      <c r="O142" s="31" t="str">
        <f t="shared" si="13"/>
        <v>Zara Larsson</v>
      </c>
      <c r="P142" s="42">
        <f>AVERAGE(J142:M142)</f>
        <v>4.4865396099527416E-2</v>
      </c>
      <c r="R142" s="46" t="s">
        <v>2181</v>
      </c>
      <c r="S142" s="47">
        <v>3.6684546337228973E-3</v>
      </c>
      <c r="T142" s="48">
        <v>129</v>
      </c>
      <c r="U142" s="48" t="str">
        <f>VLOOKUP($R142,AllLabels!$A$1:$H$726,7,0)</f>
        <v>Electronic</v>
      </c>
      <c r="V142" s="49" t="str">
        <f>VLOOKUP($R142,AllLabels!$A$1:$H$726,8,0)</f>
        <v>electropop</v>
      </c>
      <c r="W142">
        <f>IF(OR(ISNUMBER(SEARCH(W$10,$U142)),ISNUMBER(SEARCH(W$10,$V142))),1,0)</f>
        <v>0</v>
      </c>
      <c r="X142">
        <f>IF(OR(ISNUMBER(SEARCH(X$10,$U142)),ISNUMBER(SEARCH(X$10,$V142))),1,0)</f>
        <v>1</v>
      </c>
      <c r="Y142">
        <f>IF(OR(ISNUMBER(SEARCH(Y$10,$U142)),ISNUMBER(SEARCH(Y$10,$V142))),1,0)</f>
        <v>0</v>
      </c>
      <c r="Z142">
        <f>IF(OR(ISNUMBER(SEARCH(Z$10,$U142)),ISNUMBER(SEARCH(Z$10,$V142))),1,0)</f>
        <v>0</v>
      </c>
      <c r="AA142">
        <f>IF(OR(ISNUMBER(SEARCH(AA$10,$U142)),ISNUMBER(SEARCH(AA$10,$V142))),1,0)</f>
        <v>0</v>
      </c>
      <c r="AB142">
        <f>IF(OR(ISNUMBER(SEARCH(AB$10,$U142)),ISNUMBER(SEARCH(AB$10,$V142))),1,0)</f>
        <v>0</v>
      </c>
      <c r="AC142">
        <f>IF(OR(ISNUMBER(SEARCH(AC$10,$U142)),ISNUMBER(SEARCH(AC$10,$V142))),1,0)</f>
        <v>0</v>
      </c>
      <c r="AD142">
        <f t="shared" si="14"/>
        <v>1</v>
      </c>
      <c r="AE142">
        <f>IF(OR(ISNUMBER(SEARCH(AE$10,$U142)),ISNUMBER(SEARCH(AE$10,$V142))),1,0)</f>
        <v>0</v>
      </c>
      <c r="AF142">
        <f>IF(OR(ISNUMBER(SEARCH(AF$10,$U142)),ISNUMBER(SEARCH(AF$10,$V142))),1,0)</f>
        <v>0</v>
      </c>
      <c r="AG142">
        <f>IF(OR(ISNUMBER(SEARCH(AG$10,$U142)),ISNUMBER(SEARCH(AG$10,$V142))),1,0)</f>
        <v>0</v>
      </c>
      <c r="AH142">
        <f t="shared" si="15"/>
        <v>0</v>
      </c>
      <c r="AI142">
        <f t="shared" si="15"/>
        <v>0</v>
      </c>
      <c r="AJ142">
        <f t="shared" si="15"/>
        <v>0</v>
      </c>
      <c r="AK142">
        <f t="shared" si="15"/>
        <v>0</v>
      </c>
    </row>
    <row r="143" spans="1:37">
      <c r="A143" t="s">
        <v>1564</v>
      </c>
      <c r="B143" s="23">
        <v>1</v>
      </c>
      <c r="C143" s="38">
        <v>28400000</v>
      </c>
      <c r="D143" s="38">
        <v>19000000</v>
      </c>
      <c r="E143" s="38">
        <v>30800000</v>
      </c>
      <c r="F143" s="38">
        <v>2700000000</v>
      </c>
      <c r="J143" s="31">
        <f>0+(C143-J$8)/(J$9-J$8)</f>
        <v>0.43467045612517569</v>
      </c>
      <c r="K143" s="31">
        <f t="shared" si="19"/>
        <v>0.18869700598716938</v>
      </c>
      <c r="L143" s="31">
        <f t="shared" si="19"/>
        <v>0.2379518780723005</v>
      </c>
      <c r="M143" s="31">
        <f t="shared" si="19"/>
        <v>0.15846777985857211</v>
      </c>
      <c r="O143" s="31" t="str">
        <f t="shared" ref="O143:O144" si="20">A143</f>
        <v>Zayn</v>
      </c>
      <c r="P143" s="42">
        <f>AVERAGE(J143:M143)</f>
        <v>0.2549467800108044</v>
      </c>
      <c r="R143" s="46" t="s">
        <v>103</v>
      </c>
      <c r="S143" s="47">
        <v>2.7088556698156921E-3</v>
      </c>
      <c r="T143" s="48">
        <v>130</v>
      </c>
      <c r="U143" s="48" t="str">
        <f>VLOOKUP($R143,AllLabels!$A$1:$H$726,7,0)</f>
        <v>Latin</v>
      </c>
      <c r="V143" s="49" t="str">
        <f>VLOOKUP($R143,AllLabels!$A$1:$H$726,8,0)</f>
        <v>Dance</v>
      </c>
      <c r="W143">
        <f>IF(OR(ISNUMBER(SEARCH(W$10,$U143)),ISNUMBER(SEARCH(W$10,$V143))),1,0)</f>
        <v>0</v>
      </c>
      <c r="X143">
        <f>IF(OR(ISNUMBER(SEARCH(X$10,$U143)),ISNUMBER(SEARCH(X$10,$V143))),1,0)</f>
        <v>0</v>
      </c>
      <c r="Y143">
        <f>IF(OR(ISNUMBER(SEARCH(Y$10,$U143)),ISNUMBER(SEARCH(Y$10,$V143))),1,0)</f>
        <v>0</v>
      </c>
      <c r="Z143">
        <f>IF(OR(ISNUMBER(SEARCH(Z$10,$U143)),ISNUMBER(SEARCH(Z$10,$V143))),1,0)</f>
        <v>0</v>
      </c>
      <c r="AA143">
        <f>IF(OR(ISNUMBER(SEARCH(AA$10,$U143)),ISNUMBER(SEARCH(AA$10,$V143))),1,0)</f>
        <v>0</v>
      </c>
      <c r="AB143">
        <f>IF(OR(ISNUMBER(SEARCH(AB$10,$U143)),ISNUMBER(SEARCH(AB$10,$V143))),1,0)</f>
        <v>1</v>
      </c>
      <c r="AC143">
        <f>IF(OR(ISNUMBER(SEARCH(AC$10,$U143)),ISNUMBER(SEARCH(AC$10,$V143))),1,0)</f>
        <v>0</v>
      </c>
      <c r="AD143">
        <f t="shared" ref="AD143:AD144" si="21">IF(OR(ISNUMBER(SEARCH(AD$9,$U143)),ISNUMBER(SEARCH(AD$9,$V143)),ISNUMBER(SEARCH(AD$10,$U143)),ISNUMBER(SEARCH(AD$10,$V143))),1,0)</f>
        <v>0</v>
      </c>
      <c r="AE143">
        <f>IF(OR(ISNUMBER(SEARCH(AE$10,$U143)),ISNUMBER(SEARCH(AE$10,$V143))),1,0)</f>
        <v>0</v>
      </c>
      <c r="AF143">
        <f>IF(OR(ISNUMBER(SEARCH(AF$10,$U143)),ISNUMBER(SEARCH(AF$10,$V143))),1,0)</f>
        <v>0</v>
      </c>
      <c r="AG143">
        <f>IF(OR(ISNUMBER(SEARCH(AG$10,$U143)),ISNUMBER(SEARCH(AG$10,$V143))),1,0)</f>
        <v>0</v>
      </c>
      <c r="AH143">
        <f t="shared" ref="AH143:AK144" si="22">IF(OR(ISNUMBER(SEARCH(AH$10,$U143)),ISNUMBER(SEARCH(AH$10,$V143))),1,0)</f>
        <v>0</v>
      </c>
      <c r="AI143">
        <f t="shared" si="22"/>
        <v>0</v>
      </c>
      <c r="AJ143">
        <f t="shared" si="22"/>
        <v>0</v>
      </c>
      <c r="AK143">
        <f t="shared" si="22"/>
        <v>0</v>
      </c>
    </row>
    <row r="144" spans="1:37" ht="15" thickBot="1">
      <c r="A144" t="s">
        <v>2793</v>
      </c>
      <c r="B144" s="23">
        <v>160</v>
      </c>
      <c r="C144" s="38">
        <v>9252931.25</v>
      </c>
      <c r="D144" s="38">
        <v>14648062.137499999</v>
      </c>
      <c r="E144" s="38">
        <v>12196087.5</v>
      </c>
      <c r="F144" s="38">
        <v>2997650123.28125</v>
      </c>
      <c r="J144" s="31">
        <f>0+(C144-J$8)/(J$9-J$8)</f>
        <v>0.13892172271049258</v>
      </c>
      <c r="K144" s="31">
        <f t="shared" si="19"/>
        <v>0.14302852049707918</v>
      </c>
      <c r="L144" s="31">
        <f t="shared" si="19"/>
        <v>9.2097180735548914E-2</v>
      </c>
      <c r="M144" s="31">
        <f t="shared" si="19"/>
        <v>0.17702078332001098</v>
      </c>
      <c r="O144" s="31" t="str">
        <f t="shared" si="20"/>
        <v>Grand Total</v>
      </c>
      <c r="P144" s="42">
        <f>AVERAGE(J144:M144)</f>
        <v>0.13776705181578291</v>
      </c>
      <c r="R144" s="46" t="s">
        <v>154</v>
      </c>
      <c r="S144" s="50">
        <v>2.4725250418184143E-3</v>
      </c>
      <c r="T144" s="51">
        <v>131</v>
      </c>
      <c r="U144" s="51" t="str">
        <f>VLOOKUP($R144,AllLabels!$A$1:$H$726,7,0)</f>
        <v>Pop</v>
      </c>
      <c r="V144" s="52" t="str">
        <f>VLOOKUP($R144,AllLabels!$A$1:$H$726,8,0)</f>
        <v>R&amp;B</v>
      </c>
      <c r="W144">
        <f>IF(OR(ISNUMBER(SEARCH(W$10,$U144)),ISNUMBER(SEARCH(W$10,$V144))),1,0)</f>
        <v>0</v>
      </c>
      <c r="X144">
        <f>IF(OR(ISNUMBER(SEARCH(X$10,$U144)),ISNUMBER(SEARCH(X$10,$V144))),1,0)</f>
        <v>1</v>
      </c>
      <c r="Y144">
        <f>IF(OR(ISNUMBER(SEARCH(Y$10,$U144)),ISNUMBER(SEARCH(Y$10,$V144))),1,0)</f>
        <v>0</v>
      </c>
      <c r="Z144">
        <f>IF(OR(ISNUMBER(SEARCH(Z$10,$U144)),ISNUMBER(SEARCH(Z$10,$V144))),1,0)</f>
        <v>1</v>
      </c>
      <c r="AA144">
        <f>IF(OR(ISNUMBER(SEARCH(AA$10,$U144)),ISNUMBER(SEARCH(AA$10,$V144))),1,0)</f>
        <v>0</v>
      </c>
      <c r="AB144">
        <f>IF(OR(ISNUMBER(SEARCH(AB$10,$U144)),ISNUMBER(SEARCH(AB$10,$V144))),1,0)</f>
        <v>0</v>
      </c>
      <c r="AC144">
        <f>IF(OR(ISNUMBER(SEARCH(AC$10,$U144)),ISNUMBER(SEARCH(AC$10,$V144))),1,0)</f>
        <v>0</v>
      </c>
      <c r="AD144">
        <f t="shared" si="21"/>
        <v>0</v>
      </c>
      <c r="AE144">
        <f>IF(OR(ISNUMBER(SEARCH(AE$10,$U144)),ISNUMBER(SEARCH(AE$10,$V144))),1,0)</f>
        <v>0</v>
      </c>
      <c r="AF144">
        <f>IF(OR(ISNUMBER(SEARCH(AF$10,$U144)),ISNUMBER(SEARCH(AF$10,$V144))),1,0)</f>
        <v>0</v>
      </c>
      <c r="AG144">
        <f>IF(OR(ISNUMBER(SEARCH(AG$10,$U144)),ISNUMBER(SEARCH(AG$10,$V144))),1,0)</f>
        <v>0</v>
      </c>
      <c r="AH144">
        <f t="shared" si="22"/>
        <v>0</v>
      </c>
      <c r="AI144">
        <f t="shared" si="22"/>
        <v>0</v>
      </c>
      <c r="AJ144">
        <f t="shared" si="22"/>
        <v>0</v>
      </c>
      <c r="AK144">
        <f t="shared" si="22"/>
        <v>0</v>
      </c>
    </row>
    <row r="145" spans="10:15">
      <c r="J145" s="31"/>
      <c r="K145" s="31"/>
      <c r="L145" s="31"/>
      <c r="M145" s="31"/>
      <c r="O145" s="42"/>
    </row>
    <row r="146" spans="10:15">
      <c r="J146" s="31"/>
      <c r="K146" s="31"/>
      <c r="L146" s="31"/>
      <c r="M146" s="31"/>
      <c r="O146" s="42"/>
    </row>
    <row r="147" spans="10:15">
      <c r="J147" s="31"/>
      <c r="K147" s="31"/>
      <c r="L147" s="31"/>
      <c r="M147" s="31"/>
      <c r="O147" s="42"/>
    </row>
    <row r="148" spans="10:15">
      <c r="J148" s="31"/>
      <c r="K148" s="31"/>
      <c r="L148" s="31"/>
      <c r="M148" s="31"/>
      <c r="O148" s="42"/>
    </row>
    <row r="149" spans="10:15">
      <c r="J149" s="31"/>
      <c r="K149" s="31"/>
      <c r="L149" s="31"/>
      <c r="M149" s="31"/>
      <c r="O149" s="42"/>
    </row>
    <row r="150" spans="10:15">
      <c r="J150" s="31"/>
      <c r="K150" s="31"/>
      <c r="L150" s="31"/>
      <c r="M150" s="31"/>
      <c r="O150" s="42"/>
    </row>
    <row r="151" spans="10:15">
      <c r="J151" s="31"/>
      <c r="K151" s="31"/>
      <c r="L151" s="31"/>
      <c r="M151" s="31"/>
      <c r="O151" s="42"/>
    </row>
    <row r="152" spans="10:15">
      <c r="J152" s="31"/>
      <c r="K152" s="31"/>
      <c r="L152" s="31"/>
      <c r="M152" s="31"/>
      <c r="O152" s="42"/>
    </row>
    <row r="153" spans="10:15">
      <c r="J153" s="31"/>
      <c r="K153" s="31"/>
      <c r="L153" s="31"/>
      <c r="M153" s="31"/>
      <c r="O153" s="42"/>
    </row>
    <row r="154" spans="10:15">
      <c r="J154" s="31"/>
      <c r="K154" s="31"/>
      <c r="L154" s="31"/>
      <c r="M154" s="31"/>
      <c r="O154" s="42"/>
    </row>
    <row r="155" spans="10:15">
      <c r="J155" s="31"/>
      <c r="K155" s="31"/>
      <c r="L155" s="31"/>
      <c r="M155" s="31"/>
      <c r="O155" s="42"/>
    </row>
    <row r="156" spans="10:15">
      <c r="J156" s="31"/>
      <c r="K156" s="31"/>
      <c r="L156" s="31"/>
      <c r="M156" s="31"/>
      <c r="O156" s="42"/>
    </row>
    <row r="157" spans="10:15">
      <c r="J157" s="31"/>
      <c r="K157" s="31"/>
      <c r="L157" s="31"/>
      <c r="M157" s="31"/>
      <c r="O157" s="42"/>
    </row>
    <row r="158" spans="10:15">
      <c r="J158" s="31"/>
      <c r="K158" s="31"/>
      <c r="L158" s="31"/>
      <c r="M158" s="31"/>
      <c r="O158" s="42"/>
    </row>
    <row r="159" spans="10:15">
      <c r="J159" s="31"/>
      <c r="K159" s="31"/>
      <c r="L159" s="31"/>
      <c r="M159" s="31"/>
      <c r="O159" s="42"/>
    </row>
  </sheetData>
  <sortState xmlns:xlrd2="http://schemas.microsoft.com/office/spreadsheetml/2017/richdata2" ref="R14:S144">
    <sortCondition descending="1" ref="S14:S144"/>
  </sortState>
  <conditionalFormatting sqref="R14:R144">
    <cfRule type="expression" dxfId="8" priority="1">
      <formula>IF(OR(ISNUMBER(SEARCH("latin",U14)),ISNUMBER(SEARCH("latin",V14))),1,0)</formula>
    </cfRule>
    <cfRule type="expression" dxfId="7" priority="2">
      <formula>IF(OR(ISNUMBER(SEARCH("rock",U14)),ISNUMBER(SEARCH("rock",V14))),1,0)</formula>
    </cfRule>
    <cfRule type="expression" dxfId="6" priority="3">
      <formula>IF(OR(ISNUMBER(SEARCH("R&amp;B",U14)),ISNUMBER(SEARCH("R&amp;B",V14))),1,0)</formula>
    </cfRule>
    <cfRule type="expression" dxfId="5" priority="4">
      <formula>IF(OR(ISNUMBER(SEARCH("country",U14)),ISNUMBER(SEARCH("country",V14))),1,0)</formula>
    </cfRule>
    <cfRule type="expression" dxfId="4" priority="5">
      <formula>IF(OR(ISNUMBER(SEARCH("hop",U14)),ISNUMBER(SEARCH("hop",V14))),1,0)</formula>
    </cfRule>
    <cfRule type="expression" dxfId="3" priority="9">
      <formula>IF(OR(ISNUMBER(SEARCH("pop",U14)),ISNUMBER(SEARCH("pop",V14))),1,0)</formula>
    </cfRule>
  </conditionalFormatting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314C-9900-4344-9960-FB83FD3B6B34}">
  <dimension ref="A1:S160"/>
  <sheetViews>
    <sheetView workbookViewId="0">
      <selection activeCell="H29" sqref="H29"/>
    </sheetView>
  </sheetViews>
  <sheetFormatPr defaultRowHeight="14.4"/>
  <cols>
    <col min="1" max="1" width="21.33203125" bestFit="1" customWidth="1"/>
    <col min="2" max="2" width="18.21875" bestFit="1" customWidth="1"/>
    <col min="3" max="3" width="20" bestFit="1" customWidth="1"/>
    <col min="4" max="4" width="14" bestFit="1" customWidth="1"/>
    <col min="5" max="5" width="27.77734375" bestFit="1" customWidth="1"/>
    <col min="6" max="6" width="23.44140625" bestFit="1" customWidth="1"/>
    <col min="7" max="7" width="25.6640625" bestFit="1" customWidth="1"/>
    <col min="8" max="8" width="20.109375" bestFit="1" customWidth="1"/>
    <col min="9" max="9" width="19.88671875" bestFit="1" customWidth="1"/>
    <col min="10" max="10" width="13.5546875" bestFit="1" customWidth="1"/>
    <col min="11" max="11" width="16.33203125" bestFit="1" customWidth="1"/>
    <col min="12" max="12" width="19.77734375" bestFit="1" customWidth="1"/>
    <col min="13" max="13" width="22.5546875" bestFit="1" customWidth="1"/>
    <col min="14" max="14" width="16.6640625" bestFit="1" customWidth="1"/>
    <col min="15" max="15" width="19.44140625" bestFit="1" customWidth="1"/>
    <col min="16" max="16" width="13.88671875" bestFit="1" customWidth="1"/>
    <col min="17" max="17" width="16.6640625" bestFit="1" customWidth="1"/>
    <col min="18" max="18" width="20.21875" bestFit="1" customWidth="1"/>
    <col min="19" max="19" width="23" bestFit="1" customWidth="1"/>
    <col min="20" max="20" width="15.21875" bestFit="1" customWidth="1"/>
    <col min="21" max="21" width="18" bestFit="1" customWidth="1"/>
    <col min="22" max="22" width="17" bestFit="1" customWidth="1"/>
    <col min="23" max="23" width="19.77734375" bestFit="1" customWidth="1"/>
    <col min="24" max="24" width="14.5546875" bestFit="1" customWidth="1"/>
    <col min="25" max="25" width="17.44140625" bestFit="1" customWidth="1"/>
    <col min="26" max="26" width="14.77734375" bestFit="1" customWidth="1"/>
    <col min="27" max="27" width="17.6640625" bestFit="1" customWidth="1"/>
    <col min="28" max="28" width="12.88671875" bestFit="1" customWidth="1"/>
    <col min="29" max="29" width="15.6640625" bestFit="1" customWidth="1"/>
    <col min="30" max="30" width="12.6640625" bestFit="1" customWidth="1"/>
    <col min="31" max="31" width="15.44140625" bestFit="1" customWidth="1"/>
    <col min="32" max="32" width="17.77734375" bestFit="1" customWidth="1"/>
    <col min="33" max="33" width="20.5546875" bestFit="1" customWidth="1"/>
    <col min="34" max="34" width="19.6640625" bestFit="1" customWidth="1"/>
    <col min="35" max="35" width="22.44140625" bestFit="1" customWidth="1"/>
    <col min="36" max="36" width="14.33203125" bestFit="1" customWidth="1"/>
    <col min="37" max="37" width="17.21875" bestFit="1" customWidth="1"/>
    <col min="38" max="38" width="17.44140625" bestFit="1" customWidth="1"/>
    <col min="39" max="39" width="20.21875" bestFit="1" customWidth="1"/>
    <col min="40" max="40" width="13.109375" bestFit="1" customWidth="1"/>
    <col min="41" max="41" width="15.88671875" bestFit="1" customWidth="1"/>
    <col min="42" max="42" width="16.5546875" bestFit="1" customWidth="1"/>
    <col min="43" max="43" width="19.33203125" bestFit="1" customWidth="1"/>
    <col min="44" max="44" width="15.21875" bestFit="1" customWidth="1"/>
    <col min="45" max="45" width="18" bestFit="1" customWidth="1"/>
    <col min="46" max="46" width="17.21875" bestFit="1" customWidth="1"/>
    <col min="47" max="47" width="20" bestFit="1" customWidth="1"/>
    <col min="48" max="48" width="18.5546875" bestFit="1" customWidth="1"/>
    <col min="49" max="49" width="21.44140625" bestFit="1" customWidth="1"/>
    <col min="50" max="50" width="17" bestFit="1" customWidth="1"/>
    <col min="51" max="51" width="19.77734375" bestFit="1" customWidth="1"/>
    <col min="52" max="52" width="17.21875" bestFit="1" customWidth="1"/>
    <col min="53" max="53" width="20" bestFit="1" customWidth="1"/>
    <col min="54" max="54" width="11.5546875" bestFit="1" customWidth="1"/>
    <col min="55" max="55" width="14.33203125" bestFit="1" customWidth="1"/>
    <col min="56" max="56" width="16.109375" bestFit="1" customWidth="1"/>
    <col min="57" max="57" width="18.88671875" bestFit="1" customWidth="1"/>
    <col min="58" max="58" width="10.33203125" bestFit="1" customWidth="1"/>
    <col min="59" max="59" width="13.109375" bestFit="1" customWidth="1"/>
    <col min="60" max="60" width="13.33203125" bestFit="1" customWidth="1"/>
    <col min="61" max="61" width="16.109375" bestFit="1" customWidth="1"/>
    <col min="62" max="62" width="17.88671875" bestFit="1" customWidth="1"/>
    <col min="63" max="63" width="20.6640625" bestFit="1" customWidth="1"/>
    <col min="64" max="64" width="16" bestFit="1" customWidth="1"/>
    <col min="65" max="65" width="18.77734375" bestFit="1" customWidth="1"/>
    <col min="66" max="66" width="18" bestFit="1" customWidth="1"/>
    <col min="67" max="67" width="20.77734375" bestFit="1" customWidth="1"/>
    <col min="68" max="68" width="17.109375" bestFit="1" customWidth="1"/>
    <col min="69" max="69" width="19.88671875" bestFit="1" customWidth="1"/>
    <col min="70" max="70" width="15.44140625" bestFit="1" customWidth="1"/>
    <col min="71" max="71" width="18.21875" bestFit="1" customWidth="1"/>
    <col min="72" max="72" width="17.77734375" bestFit="1" customWidth="1"/>
    <col min="73" max="73" width="20.5546875" bestFit="1" customWidth="1"/>
    <col min="74" max="74" width="16.44140625" bestFit="1" customWidth="1"/>
    <col min="75" max="75" width="19.21875" bestFit="1" customWidth="1"/>
    <col min="76" max="76" width="14.5546875" bestFit="1" customWidth="1"/>
    <col min="77" max="77" width="17.44140625" bestFit="1" customWidth="1"/>
    <col min="78" max="78" width="13.88671875" bestFit="1" customWidth="1"/>
    <col min="79" max="79" width="16.6640625" bestFit="1" customWidth="1"/>
    <col min="80" max="80" width="13.5546875" bestFit="1" customWidth="1"/>
    <col min="81" max="81" width="16.33203125" bestFit="1" customWidth="1"/>
    <col min="82" max="82" width="12.33203125" bestFit="1" customWidth="1"/>
    <col min="83" max="83" width="15.109375" bestFit="1" customWidth="1"/>
    <col min="84" max="84" width="9.33203125" bestFit="1" customWidth="1"/>
    <col min="85" max="85" width="12" bestFit="1" customWidth="1"/>
    <col min="86" max="86" width="11.44140625" bestFit="1" customWidth="1"/>
    <col min="87" max="87" width="14.21875" bestFit="1" customWidth="1"/>
    <col min="88" max="88" width="8.88671875" bestFit="1" customWidth="1"/>
    <col min="89" max="89" width="11.5546875" bestFit="1" customWidth="1"/>
    <col min="90" max="90" width="15.77734375" bestFit="1" customWidth="1"/>
    <col min="91" max="91" width="18.5546875" bestFit="1" customWidth="1"/>
    <col min="92" max="92" width="7.44140625" bestFit="1" customWidth="1"/>
    <col min="93" max="93" width="10.109375" bestFit="1" customWidth="1"/>
    <col min="94" max="94" width="18.6640625" bestFit="1" customWidth="1"/>
    <col min="95" max="95" width="21.5546875" bestFit="1" customWidth="1"/>
    <col min="96" max="96" width="13.44140625" bestFit="1" customWidth="1"/>
    <col min="97" max="97" width="16.21875" bestFit="1" customWidth="1"/>
    <col min="98" max="98" width="14.5546875" bestFit="1" customWidth="1"/>
    <col min="99" max="99" width="17.44140625" bestFit="1" customWidth="1"/>
    <col min="100" max="100" width="13.88671875" bestFit="1" customWidth="1"/>
    <col min="101" max="101" width="16.6640625" bestFit="1" customWidth="1"/>
    <col min="102" max="102" width="16.44140625" bestFit="1" customWidth="1"/>
    <col min="103" max="103" width="19.21875" bestFit="1" customWidth="1"/>
    <col min="104" max="104" width="16.88671875" bestFit="1" customWidth="1"/>
    <col min="105" max="105" width="19.6640625" bestFit="1" customWidth="1"/>
    <col min="106" max="106" width="14.44140625" bestFit="1" customWidth="1"/>
    <col min="107" max="107" width="17.33203125" bestFit="1" customWidth="1"/>
    <col min="108" max="108" width="12.44140625" bestFit="1" customWidth="1"/>
    <col min="109" max="109" width="15.21875" bestFit="1" customWidth="1"/>
    <col min="110" max="110" width="13.44140625" bestFit="1" customWidth="1"/>
    <col min="111" max="111" width="16.21875" bestFit="1" customWidth="1"/>
    <col min="112" max="112" width="14.88671875" bestFit="1" customWidth="1"/>
    <col min="113" max="113" width="17.77734375" bestFit="1" customWidth="1"/>
    <col min="114" max="114" width="17.6640625" bestFit="1" customWidth="1"/>
    <col min="115" max="115" width="20.44140625" bestFit="1" customWidth="1"/>
    <col min="116" max="116" width="14.5546875" bestFit="1" customWidth="1"/>
    <col min="117" max="117" width="17.44140625" bestFit="1" customWidth="1"/>
    <col min="118" max="118" width="11.6640625" bestFit="1" customWidth="1"/>
    <col min="119" max="119" width="14.44140625" bestFit="1" customWidth="1"/>
    <col min="120" max="120" width="20.33203125" bestFit="1" customWidth="1"/>
    <col min="121" max="121" width="23.109375" bestFit="1" customWidth="1"/>
    <col min="122" max="122" width="16.5546875" bestFit="1" customWidth="1"/>
    <col min="123" max="123" width="19.33203125" bestFit="1" customWidth="1"/>
    <col min="124" max="124" width="18.109375" bestFit="1" customWidth="1"/>
    <col min="125" max="125" width="20.88671875" bestFit="1" customWidth="1"/>
    <col min="126" max="126" width="14.109375" bestFit="1" customWidth="1"/>
    <col min="127" max="127" width="16.88671875" bestFit="1" customWidth="1"/>
    <col min="128" max="128" width="20.109375" bestFit="1" customWidth="1"/>
    <col min="129" max="129" width="22.88671875" bestFit="1" customWidth="1"/>
    <col min="130" max="130" width="18.109375" bestFit="1" customWidth="1"/>
    <col min="131" max="131" width="20.88671875" bestFit="1" customWidth="1"/>
    <col min="132" max="132" width="13.88671875" bestFit="1" customWidth="1"/>
    <col min="133" max="133" width="16.6640625" bestFit="1" customWidth="1"/>
    <col min="134" max="134" width="13.109375" bestFit="1" customWidth="1"/>
    <col min="135" max="135" width="15.88671875" bestFit="1" customWidth="1"/>
    <col min="136" max="136" width="17.44140625" bestFit="1" customWidth="1"/>
    <col min="137" max="137" width="20.21875" bestFit="1" customWidth="1"/>
    <col min="138" max="138" width="15.88671875" bestFit="1" customWidth="1"/>
    <col min="139" max="139" width="18.6640625" bestFit="1" customWidth="1"/>
    <col min="140" max="140" width="14.88671875" bestFit="1" customWidth="1"/>
    <col min="141" max="141" width="17.77734375" bestFit="1" customWidth="1"/>
    <col min="142" max="142" width="15.109375" bestFit="1" customWidth="1"/>
    <col min="143" max="143" width="17.88671875" bestFit="1" customWidth="1"/>
    <col min="144" max="144" width="17" bestFit="1" customWidth="1"/>
    <col min="145" max="145" width="19.77734375" bestFit="1" customWidth="1"/>
    <col min="146" max="146" width="16.88671875" bestFit="1" customWidth="1"/>
    <col min="147" max="147" width="19.6640625" bestFit="1" customWidth="1"/>
    <col min="148" max="148" width="15.77734375" bestFit="1" customWidth="1"/>
    <col min="149" max="149" width="18.5546875" bestFit="1" customWidth="1"/>
    <col min="150" max="150" width="12.88671875" bestFit="1" customWidth="1"/>
    <col min="151" max="151" width="15.6640625" bestFit="1" customWidth="1"/>
    <col min="152" max="152" width="17.33203125" bestFit="1" customWidth="1"/>
    <col min="153" max="153" width="20.109375" bestFit="1" customWidth="1"/>
    <col min="154" max="154" width="18.21875" bestFit="1" customWidth="1"/>
    <col min="155" max="155" width="21" bestFit="1" customWidth="1"/>
    <col min="156" max="156" width="13.88671875" bestFit="1" customWidth="1"/>
    <col min="157" max="157" width="16.6640625" bestFit="1" customWidth="1"/>
    <col min="158" max="158" width="10.109375" bestFit="1" customWidth="1"/>
    <col min="159" max="159" width="12.77734375" bestFit="1" customWidth="1"/>
    <col min="160" max="160" width="18.6640625" bestFit="1" customWidth="1"/>
    <col min="161" max="161" width="21.5546875" bestFit="1" customWidth="1"/>
    <col min="162" max="162" width="13.33203125" bestFit="1" customWidth="1"/>
    <col min="163" max="163" width="16.109375" bestFit="1" customWidth="1"/>
    <col min="164" max="164" width="15.21875" bestFit="1" customWidth="1"/>
    <col min="165" max="165" width="18" bestFit="1" customWidth="1"/>
    <col min="166" max="166" width="15.21875" bestFit="1" customWidth="1"/>
    <col min="167" max="167" width="18" bestFit="1" customWidth="1"/>
    <col min="168" max="168" width="17.21875" bestFit="1" customWidth="1"/>
    <col min="169" max="169" width="20" bestFit="1" customWidth="1"/>
    <col min="170" max="170" width="14.109375" bestFit="1" customWidth="1"/>
    <col min="171" max="171" width="16.88671875" bestFit="1" customWidth="1"/>
    <col min="172" max="172" width="16.44140625" bestFit="1" customWidth="1"/>
    <col min="173" max="173" width="19.21875" bestFit="1" customWidth="1"/>
    <col min="174" max="174" width="13" bestFit="1" customWidth="1"/>
    <col min="175" max="175" width="15.77734375" bestFit="1" customWidth="1"/>
    <col min="176" max="176" width="15.44140625" bestFit="1" customWidth="1"/>
    <col min="177" max="177" width="18.21875" bestFit="1" customWidth="1"/>
    <col min="178" max="178" width="17.77734375" bestFit="1" customWidth="1"/>
    <col min="179" max="179" width="20.5546875" bestFit="1" customWidth="1"/>
    <col min="180" max="180" width="16.109375" bestFit="1" customWidth="1"/>
    <col min="181" max="181" width="18.88671875" bestFit="1" customWidth="1"/>
    <col min="182" max="182" width="15.77734375" bestFit="1" customWidth="1"/>
    <col min="183" max="183" width="18.5546875" bestFit="1" customWidth="1"/>
    <col min="184" max="184" width="14.77734375" bestFit="1" customWidth="1"/>
    <col min="185" max="185" width="17.6640625" bestFit="1" customWidth="1"/>
    <col min="186" max="186" width="11.77734375" bestFit="1" customWidth="1"/>
    <col min="187" max="187" width="14.5546875" bestFit="1" customWidth="1"/>
    <col min="188" max="188" width="20.77734375" bestFit="1" customWidth="1"/>
    <col min="189" max="189" width="23.5546875" bestFit="1" customWidth="1"/>
    <col min="190" max="190" width="8.5546875" bestFit="1" customWidth="1"/>
    <col min="191" max="191" width="11.21875" bestFit="1" customWidth="1"/>
    <col min="192" max="192" width="11" bestFit="1" customWidth="1"/>
    <col min="193" max="193" width="13.77734375" bestFit="1" customWidth="1"/>
    <col min="194" max="194" width="10.77734375" bestFit="1" customWidth="1"/>
    <col min="195" max="195" width="13.5546875" bestFit="1" customWidth="1"/>
    <col min="196" max="196" width="15.44140625" bestFit="1" customWidth="1"/>
    <col min="197" max="197" width="18.21875" bestFit="1" customWidth="1"/>
    <col min="198" max="198" width="15.109375" bestFit="1" customWidth="1"/>
    <col min="199" max="199" width="17.88671875" bestFit="1" customWidth="1"/>
    <col min="200" max="200" width="14.88671875" bestFit="1" customWidth="1"/>
    <col min="201" max="201" width="17.77734375" bestFit="1" customWidth="1"/>
    <col min="202" max="202" width="15.88671875" bestFit="1" customWidth="1"/>
    <col min="203" max="203" width="18.6640625" bestFit="1" customWidth="1"/>
    <col min="204" max="204" width="18.109375" bestFit="1" customWidth="1"/>
    <col min="205" max="205" width="20.88671875" bestFit="1" customWidth="1"/>
    <col min="206" max="206" width="14.21875" bestFit="1" customWidth="1"/>
    <col min="207" max="207" width="17" bestFit="1" customWidth="1"/>
    <col min="208" max="208" width="15.5546875" bestFit="1" customWidth="1"/>
    <col min="209" max="209" width="18.33203125" bestFit="1" customWidth="1"/>
    <col min="210" max="210" width="14.88671875" bestFit="1" customWidth="1"/>
    <col min="211" max="211" width="17.77734375" bestFit="1" customWidth="1"/>
    <col min="212" max="212" width="13.44140625" bestFit="1" customWidth="1"/>
    <col min="213" max="213" width="16.21875" bestFit="1" customWidth="1"/>
    <col min="214" max="214" width="18.109375" bestFit="1" customWidth="1"/>
    <col min="215" max="215" width="20.88671875" bestFit="1" customWidth="1"/>
    <col min="216" max="216" width="9.44140625" bestFit="1" customWidth="1"/>
    <col min="217" max="217" width="12.109375" bestFit="1" customWidth="1"/>
    <col min="218" max="218" width="17.33203125" bestFit="1" customWidth="1"/>
    <col min="219" max="219" width="20.109375" bestFit="1" customWidth="1"/>
    <col min="220" max="220" width="17.6640625" bestFit="1" customWidth="1"/>
    <col min="221" max="221" width="20.44140625" bestFit="1" customWidth="1"/>
    <col min="222" max="222" width="14.5546875" bestFit="1" customWidth="1"/>
    <col min="223" max="223" width="17.44140625" bestFit="1" customWidth="1"/>
    <col min="224" max="224" width="16.88671875" bestFit="1" customWidth="1"/>
    <col min="225" max="225" width="19.6640625" bestFit="1" customWidth="1"/>
    <col min="226" max="226" width="14.88671875" bestFit="1" customWidth="1"/>
    <col min="227" max="227" width="17.77734375" bestFit="1" customWidth="1"/>
    <col min="228" max="228" width="11.5546875" bestFit="1" customWidth="1"/>
    <col min="229" max="229" width="14.33203125" bestFit="1" customWidth="1"/>
    <col min="230" max="230" width="17.77734375" bestFit="1" customWidth="1"/>
    <col min="231" max="231" width="20.5546875" bestFit="1" customWidth="1"/>
    <col min="232" max="232" width="18.5546875" bestFit="1" customWidth="1"/>
    <col min="233" max="233" width="21.44140625" bestFit="1" customWidth="1"/>
    <col min="234" max="234" width="14.5546875" bestFit="1" customWidth="1"/>
    <col min="235" max="235" width="17.44140625" bestFit="1" customWidth="1"/>
    <col min="236" max="236" width="15.77734375" bestFit="1" customWidth="1"/>
    <col min="237" max="237" width="18.5546875" bestFit="1" customWidth="1"/>
    <col min="238" max="238" width="9.44140625" bestFit="1" customWidth="1"/>
    <col min="239" max="239" width="12.109375" bestFit="1" customWidth="1"/>
    <col min="240" max="240" width="17.21875" bestFit="1" customWidth="1"/>
    <col min="241" max="241" width="20" bestFit="1" customWidth="1"/>
    <col min="242" max="242" width="12.77734375" bestFit="1" customWidth="1"/>
    <col min="243" max="244" width="15.5546875" bestFit="1" customWidth="1"/>
    <col min="245" max="245" width="18.33203125" bestFit="1" customWidth="1"/>
    <col min="246" max="246" width="17.33203125" bestFit="1" customWidth="1"/>
    <col min="247" max="247" width="20.109375" bestFit="1" customWidth="1"/>
    <col min="248" max="248" width="8.5546875" bestFit="1" customWidth="1"/>
    <col min="249" max="249" width="11.21875" bestFit="1" customWidth="1"/>
    <col min="250" max="250" width="13.6640625" bestFit="1" customWidth="1"/>
    <col min="251" max="251" width="16.44140625" bestFit="1" customWidth="1"/>
    <col min="252" max="252" width="11.88671875" bestFit="1" customWidth="1"/>
    <col min="253" max="253" width="14.6640625" bestFit="1" customWidth="1"/>
    <col min="254" max="254" width="11.5546875" bestFit="1" customWidth="1"/>
    <col min="255" max="255" width="14.33203125" bestFit="1" customWidth="1"/>
    <col min="256" max="256" width="9.21875" bestFit="1" customWidth="1"/>
    <col min="257" max="257" width="11.88671875" bestFit="1" customWidth="1"/>
    <col min="258" max="258" width="10.77734375" bestFit="1" customWidth="1"/>
    <col min="259" max="259" width="13.5546875" bestFit="1" customWidth="1"/>
    <col min="260" max="260" width="12.6640625" bestFit="1" customWidth="1"/>
    <col min="261" max="261" width="15.44140625" bestFit="1" customWidth="1"/>
    <col min="262" max="262" width="12.77734375" bestFit="1" customWidth="1"/>
    <col min="263" max="263" width="15.5546875" bestFit="1" customWidth="1"/>
    <col min="264" max="264" width="6.88671875" bestFit="1" customWidth="1"/>
    <col min="265" max="265" width="9.5546875" bestFit="1" customWidth="1"/>
    <col min="266" max="266" width="14.44140625" bestFit="1" customWidth="1"/>
    <col min="267" max="267" width="17.33203125" bestFit="1" customWidth="1"/>
    <col min="268" max="268" width="14.33203125" bestFit="1" customWidth="1"/>
    <col min="269" max="269" width="17.21875" bestFit="1" customWidth="1"/>
    <col min="270" max="270" width="12.88671875" bestFit="1" customWidth="1"/>
    <col min="271" max="271" width="15.6640625" bestFit="1" customWidth="1"/>
    <col min="272" max="272" width="7.5546875" bestFit="1" customWidth="1"/>
    <col min="273" max="273" width="10.21875" bestFit="1" customWidth="1"/>
    <col min="274" max="274" width="11.44140625" bestFit="1" customWidth="1"/>
    <col min="275" max="275" width="14.21875" bestFit="1" customWidth="1"/>
    <col min="276" max="276" width="11.21875" bestFit="1" customWidth="1"/>
    <col min="277" max="277" width="14" bestFit="1" customWidth="1"/>
    <col min="278" max="278" width="14.88671875" bestFit="1" customWidth="1"/>
    <col min="279" max="279" width="17.77734375" bestFit="1" customWidth="1"/>
    <col min="280" max="280" width="14.109375" bestFit="1" customWidth="1"/>
    <col min="281" max="281" width="16.88671875" bestFit="1" customWidth="1"/>
    <col min="282" max="282" width="12.6640625" bestFit="1" customWidth="1"/>
    <col min="283" max="283" width="15.44140625" bestFit="1" customWidth="1"/>
    <col min="284" max="284" width="11" bestFit="1" customWidth="1"/>
    <col min="285" max="285" width="13.77734375" bestFit="1" customWidth="1"/>
    <col min="286" max="286" width="12" bestFit="1" customWidth="1"/>
    <col min="287" max="287" width="14.77734375" bestFit="1" customWidth="1"/>
    <col min="288" max="288" width="10.33203125" bestFit="1" customWidth="1"/>
    <col min="289" max="289" width="13.109375" bestFit="1" customWidth="1"/>
    <col min="290" max="290" width="16.77734375" bestFit="1" customWidth="1"/>
    <col min="291" max="291" width="19.5546875" bestFit="1" customWidth="1"/>
    <col min="292" max="292" width="14.44140625" bestFit="1" customWidth="1"/>
    <col min="293" max="293" width="17.33203125" bestFit="1" customWidth="1"/>
    <col min="294" max="294" width="11.44140625" bestFit="1" customWidth="1"/>
    <col min="295" max="295" width="14.21875" bestFit="1" customWidth="1"/>
    <col min="296" max="296" width="15.33203125" bestFit="1" customWidth="1"/>
    <col min="297" max="297" width="18.109375" bestFit="1" customWidth="1"/>
    <col min="298" max="298" width="10.88671875" bestFit="1" customWidth="1"/>
    <col min="299" max="299" width="13.6640625" bestFit="1" customWidth="1"/>
    <col min="300" max="300" width="11.77734375" bestFit="1" customWidth="1"/>
    <col min="301" max="301" width="14.5546875" bestFit="1" customWidth="1"/>
    <col min="302" max="302" width="14" bestFit="1" customWidth="1"/>
    <col min="303" max="303" width="16.77734375" bestFit="1" customWidth="1"/>
    <col min="304" max="304" width="12.44140625" bestFit="1" customWidth="1"/>
    <col min="305" max="305" width="15.21875" bestFit="1" customWidth="1"/>
    <col min="306" max="306" width="12.5546875" bestFit="1" customWidth="1"/>
    <col min="307" max="307" width="15.33203125" bestFit="1" customWidth="1"/>
    <col min="308" max="308" width="13.33203125" bestFit="1" customWidth="1"/>
    <col min="309" max="309" width="16.109375" bestFit="1" customWidth="1"/>
    <col min="310" max="310" width="9.109375" bestFit="1" customWidth="1"/>
    <col min="311" max="311" width="11.77734375" bestFit="1" customWidth="1"/>
    <col min="312" max="312" width="15.44140625" bestFit="1" customWidth="1"/>
    <col min="313" max="313" width="18.21875" bestFit="1" customWidth="1"/>
    <col min="314" max="314" width="15.88671875" bestFit="1" customWidth="1"/>
    <col min="315" max="315" width="18.6640625" bestFit="1" customWidth="1"/>
    <col min="316" max="316" width="16.21875" bestFit="1" customWidth="1"/>
    <col min="317" max="317" width="19" bestFit="1" customWidth="1"/>
    <col min="318" max="318" width="14.88671875" bestFit="1" customWidth="1"/>
    <col min="319" max="319" width="17.77734375" bestFit="1" customWidth="1"/>
    <col min="320" max="320" width="10.21875" bestFit="1" customWidth="1"/>
    <col min="321" max="321" width="12.88671875" bestFit="1" customWidth="1"/>
    <col min="322" max="322" width="13.109375" bestFit="1" customWidth="1"/>
    <col min="323" max="323" width="15.88671875" bestFit="1" customWidth="1"/>
    <col min="324" max="324" width="9.5546875" bestFit="1" customWidth="1"/>
    <col min="325" max="325" width="12.21875" bestFit="1" customWidth="1"/>
    <col min="326" max="326" width="12.77734375" bestFit="1" customWidth="1"/>
    <col min="327" max="327" width="15.5546875" bestFit="1" customWidth="1"/>
    <col min="328" max="328" width="16.33203125" bestFit="1" customWidth="1"/>
    <col min="329" max="329" width="19.109375" bestFit="1" customWidth="1"/>
    <col min="330" max="330" width="16" bestFit="1" customWidth="1"/>
    <col min="331" max="331" width="18.77734375" bestFit="1" customWidth="1"/>
    <col min="332" max="332" width="13.21875" bestFit="1" customWidth="1"/>
    <col min="333" max="333" width="16" bestFit="1" customWidth="1"/>
    <col min="334" max="334" width="11" bestFit="1" customWidth="1"/>
    <col min="335" max="335" width="13.77734375" bestFit="1" customWidth="1"/>
    <col min="336" max="336" width="15.88671875" bestFit="1" customWidth="1"/>
    <col min="337" max="337" width="18.6640625" bestFit="1" customWidth="1"/>
    <col min="338" max="338" width="12.6640625" bestFit="1" customWidth="1"/>
    <col min="339" max="339" width="15.44140625" bestFit="1" customWidth="1"/>
    <col min="340" max="340" width="15.77734375" bestFit="1" customWidth="1"/>
    <col min="341" max="341" width="18.5546875" bestFit="1" customWidth="1"/>
    <col min="342" max="342" width="12.33203125" bestFit="1" customWidth="1"/>
    <col min="343" max="343" width="15.109375" bestFit="1" customWidth="1"/>
    <col min="344" max="344" width="14.33203125" bestFit="1" customWidth="1"/>
    <col min="345" max="345" width="17.21875" bestFit="1" customWidth="1"/>
    <col min="346" max="346" width="12.33203125" bestFit="1" customWidth="1"/>
    <col min="347" max="347" width="15.109375" bestFit="1" customWidth="1"/>
    <col min="348" max="348" width="12.44140625" bestFit="1" customWidth="1"/>
    <col min="349" max="349" width="15.21875" bestFit="1" customWidth="1"/>
    <col min="350" max="350" width="17.5546875" bestFit="1" customWidth="1"/>
    <col min="351" max="351" width="20.33203125" bestFit="1" customWidth="1"/>
    <col min="352" max="352" width="8.44140625" bestFit="1" customWidth="1"/>
    <col min="353" max="353" width="11.109375" bestFit="1" customWidth="1"/>
    <col min="354" max="354" width="15.44140625" bestFit="1" customWidth="1"/>
    <col min="355" max="355" width="18.21875" bestFit="1" customWidth="1"/>
    <col min="356" max="356" width="14.33203125" bestFit="1" customWidth="1"/>
    <col min="357" max="357" width="17.21875" bestFit="1" customWidth="1"/>
    <col min="358" max="358" width="17.77734375" bestFit="1" customWidth="1"/>
    <col min="359" max="359" width="20.5546875" bestFit="1" customWidth="1"/>
    <col min="360" max="360" width="15.88671875" bestFit="1" customWidth="1"/>
    <col min="361" max="361" width="18.6640625" bestFit="1" customWidth="1"/>
    <col min="362" max="362" width="12.5546875" bestFit="1" customWidth="1"/>
    <col min="363" max="363" width="15.33203125" bestFit="1" customWidth="1"/>
    <col min="364" max="364" width="13.109375" bestFit="1" customWidth="1"/>
    <col min="365" max="365" width="15.88671875" bestFit="1" customWidth="1"/>
    <col min="366" max="366" width="16" bestFit="1" customWidth="1"/>
    <col min="367" max="367" width="18.77734375" bestFit="1" customWidth="1"/>
    <col min="368" max="368" width="14.5546875" bestFit="1" customWidth="1"/>
    <col min="369" max="369" width="17.44140625" bestFit="1" customWidth="1"/>
    <col min="370" max="370" width="17.33203125" bestFit="1" customWidth="1"/>
    <col min="371" max="371" width="20.109375" bestFit="1" customWidth="1"/>
    <col min="372" max="372" width="14.6640625" bestFit="1" customWidth="1"/>
    <col min="373" max="373" width="17.5546875" bestFit="1" customWidth="1"/>
    <col min="374" max="374" width="14.88671875" bestFit="1" customWidth="1"/>
    <col min="375" max="375" width="17.77734375" bestFit="1" customWidth="1"/>
    <col min="376" max="376" width="11.6640625" bestFit="1" customWidth="1"/>
    <col min="377" max="378" width="14.44140625" bestFit="1" customWidth="1"/>
    <col min="379" max="379" width="17.33203125" bestFit="1" customWidth="1"/>
    <col min="380" max="380" width="11.77734375" bestFit="1" customWidth="1"/>
    <col min="381" max="381" width="14.5546875" bestFit="1" customWidth="1"/>
    <col min="382" max="382" width="12.6640625" bestFit="1" customWidth="1"/>
    <col min="383" max="383" width="15.44140625" bestFit="1" customWidth="1"/>
    <col min="384" max="384" width="15.77734375" bestFit="1" customWidth="1"/>
    <col min="385" max="385" width="18.5546875" bestFit="1" customWidth="1"/>
    <col min="386" max="386" width="11.77734375" bestFit="1" customWidth="1"/>
    <col min="387" max="387" width="14.5546875" bestFit="1" customWidth="1"/>
    <col min="388" max="388" width="12.44140625" bestFit="1" customWidth="1"/>
    <col min="389" max="389" width="15.21875" bestFit="1" customWidth="1"/>
    <col min="390" max="390" width="12.33203125" bestFit="1" customWidth="1"/>
    <col min="391" max="391" width="15.109375" bestFit="1" customWidth="1"/>
    <col min="392" max="392" width="17.5546875" bestFit="1" customWidth="1"/>
    <col min="393" max="393" width="20.33203125" bestFit="1" customWidth="1"/>
    <col min="394" max="394" width="7" bestFit="1" customWidth="1"/>
    <col min="395" max="395" width="9.6640625" bestFit="1" customWidth="1"/>
    <col min="396" max="396" width="12.77734375" bestFit="1" customWidth="1"/>
    <col min="397" max="397" width="15.5546875" bestFit="1" customWidth="1"/>
    <col min="398" max="398" width="7.88671875" bestFit="1" customWidth="1"/>
    <col min="399" max="399" width="10.5546875" bestFit="1" customWidth="1"/>
    <col min="400" max="400" width="17.33203125" bestFit="1" customWidth="1"/>
    <col min="401" max="401" width="20.109375" bestFit="1" customWidth="1"/>
    <col min="402" max="402" width="12.33203125" bestFit="1" customWidth="1"/>
    <col min="403" max="403" width="15.109375" bestFit="1" customWidth="1"/>
    <col min="404" max="404" width="11.33203125" bestFit="1" customWidth="1"/>
    <col min="405" max="405" width="14.109375" bestFit="1" customWidth="1"/>
    <col min="406" max="406" width="12" bestFit="1" customWidth="1"/>
    <col min="407" max="407" width="14.77734375" bestFit="1" customWidth="1"/>
    <col min="408" max="408" width="11.33203125" bestFit="1" customWidth="1"/>
    <col min="409" max="409" width="14.109375" bestFit="1" customWidth="1"/>
    <col min="410" max="410" width="12.88671875" bestFit="1" customWidth="1"/>
    <col min="411" max="411" width="15.6640625" bestFit="1" customWidth="1"/>
    <col min="412" max="412" width="18.88671875" bestFit="1" customWidth="1"/>
    <col min="413" max="413" width="21.77734375" bestFit="1" customWidth="1"/>
    <col min="414" max="414" width="11.44140625" bestFit="1" customWidth="1"/>
    <col min="415" max="415" width="14.21875" bestFit="1" customWidth="1"/>
    <col min="416" max="416" width="14.109375" bestFit="1" customWidth="1"/>
    <col min="417" max="417" width="16.88671875" bestFit="1" customWidth="1"/>
    <col min="418" max="418" width="16.77734375" bestFit="1" customWidth="1"/>
    <col min="419" max="419" width="19.5546875" bestFit="1" customWidth="1"/>
    <col min="420" max="420" width="9.5546875" bestFit="1" customWidth="1"/>
    <col min="421" max="421" width="12.21875" bestFit="1" customWidth="1"/>
    <col min="422" max="422" width="15.21875" bestFit="1" customWidth="1"/>
    <col min="423" max="423" width="18" bestFit="1" customWidth="1"/>
    <col min="424" max="424" width="11.5546875" bestFit="1" customWidth="1"/>
    <col min="425" max="425" width="14.33203125" bestFit="1" customWidth="1"/>
    <col min="426" max="426" width="7.21875" bestFit="1" customWidth="1"/>
    <col min="427" max="427" width="9.88671875" bestFit="1" customWidth="1"/>
    <col min="428" max="428" width="12" bestFit="1" customWidth="1"/>
    <col min="429" max="429" width="14.77734375" bestFit="1" customWidth="1"/>
    <col min="430" max="430" width="10.33203125" bestFit="1" customWidth="1"/>
    <col min="431" max="431" width="13.109375" bestFit="1" customWidth="1"/>
    <col min="432" max="432" width="9.109375" bestFit="1" customWidth="1"/>
    <col min="433" max="433" width="11.77734375" bestFit="1" customWidth="1"/>
    <col min="434" max="434" width="9.33203125" bestFit="1" customWidth="1"/>
    <col min="435" max="435" width="12" bestFit="1" customWidth="1"/>
    <col min="436" max="436" width="12.77734375" bestFit="1" customWidth="1"/>
    <col min="437" max="437" width="15.5546875" bestFit="1" customWidth="1"/>
    <col min="438" max="438" width="14.109375" bestFit="1" customWidth="1"/>
    <col min="439" max="439" width="16.88671875" bestFit="1" customWidth="1"/>
    <col min="440" max="440" width="17.109375" bestFit="1" customWidth="1"/>
    <col min="441" max="441" width="19.88671875" bestFit="1" customWidth="1"/>
    <col min="442" max="442" width="13.33203125" bestFit="1" customWidth="1"/>
    <col min="443" max="443" width="16.109375" bestFit="1" customWidth="1"/>
    <col min="444" max="444" width="16.77734375" bestFit="1" customWidth="1"/>
    <col min="445" max="445" width="19.5546875" bestFit="1" customWidth="1"/>
    <col min="446" max="446" width="13" bestFit="1" customWidth="1"/>
    <col min="447" max="447" width="15.77734375" bestFit="1" customWidth="1"/>
    <col min="448" max="448" width="11.88671875" bestFit="1" customWidth="1"/>
    <col min="449" max="449" width="14.6640625" bestFit="1" customWidth="1"/>
    <col min="450" max="450" width="14.33203125" bestFit="1" customWidth="1"/>
    <col min="451" max="451" width="17.21875" bestFit="1" customWidth="1"/>
    <col min="452" max="452" width="14.6640625" bestFit="1" customWidth="1"/>
    <col min="453" max="453" width="17.5546875" bestFit="1" customWidth="1"/>
    <col min="454" max="454" width="14.5546875" bestFit="1" customWidth="1"/>
    <col min="455" max="455" width="17.44140625" bestFit="1" customWidth="1"/>
    <col min="456" max="456" width="11.21875" bestFit="1" customWidth="1"/>
    <col min="457" max="457" width="14" bestFit="1" customWidth="1"/>
    <col min="458" max="458" width="15.44140625" bestFit="1" customWidth="1"/>
    <col min="459" max="459" width="18.21875" bestFit="1" customWidth="1"/>
    <col min="460" max="460" width="13.5546875" bestFit="1" customWidth="1"/>
    <col min="461" max="461" width="16.33203125" bestFit="1" customWidth="1"/>
    <col min="462" max="462" width="17.5546875" bestFit="1" customWidth="1"/>
    <col min="463" max="463" width="20.33203125" bestFit="1" customWidth="1"/>
    <col min="464" max="464" width="15.44140625" bestFit="1" customWidth="1"/>
    <col min="465" max="465" width="18.21875" bestFit="1" customWidth="1"/>
    <col min="466" max="466" width="9.6640625" bestFit="1" customWidth="1"/>
    <col min="467" max="467" width="12.33203125" bestFit="1" customWidth="1"/>
    <col min="468" max="468" width="9.88671875" bestFit="1" customWidth="1"/>
    <col min="469" max="469" width="12.5546875" bestFit="1" customWidth="1"/>
    <col min="470" max="470" width="8.109375" bestFit="1" customWidth="1"/>
    <col min="471" max="471" width="10.77734375" bestFit="1" customWidth="1"/>
    <col min="472" max="472" width="14.5546875" bestFit="1" customWidth="1"/>
    <col min="473" max="473" width="17.44140625" bestFit="1" customWidth="1"/>
    <col min="474" max="474" width="15.88671875" bestFit="1" customWidth="1"/>
    <col min="475" max="475" width="18.6640625" bestFit="1" customWidth="1"/>
    <col min="476" max="476" width="12.5546875" bestFit="1" customWidth="1"/>
    <col min="477" max="477" width="15.33203125" bestFit="1" customWidth="1"/>
    <col min="478" max="478" width="12.109375" bestFit="1" customWidth="1"/>
    <col min="479" max="479" width="14.88671875" bestFit="1" customWidth="1"/>
    <col min="480" max="480" width="12.21875" bestFit="1" customWidth="1"/>
    <col min="481" max="481" width="15" bestFit="1" customWidth="1"/>
    <col min="482" max="482" width="16.5546875" bestFit="1" customWidth="1"/>
    <col min="483" max="483" width="19.33203125" bestFit="1" customWidth="1"/>
    <col min="484" max="484" width="8.5546875" bestFit="1" customWidth="1"/>
    <col min="485" max="485" width="11.21875" bestFit="1" customWidth="1"/>
    <col min="486" max="486" width="17.21875" bestFit="1" customWidth="1"/>
    <col min="487" max="487" width="20" bestFit="1" customWidth="1"/>
    <col min="488" max="488" width="8.77734375" bestFit="1" customWidth="1"/>
    <col min="489" max="489" width="11.44140625" bestFit="1" customWidth="1"/>
    <col min="490" max="490" width="7.33203125" bestFit="1" customWidth="1"/>
    <col min="491" max="491" width="10" bestFit="1" customWidth="1"/>
    <col min="492" max="492" width="14.33203125" bestFit="1" customWidth="1"/>
    <col min="493" max="493" width="17.21875" bestFit="1" customWidth="1"/>
    <col min="494" max="494" width="13.21875" bestFit="1" customWidth="1"/>
    <col min="495" max="495" width="16" bestFit="1" customWidth="1"/>
    <col min="496" max="496" width="16.21875" bestFit="1" customWidth="1"/>
    <col min="497" max="497" width="19" bestFit="1" customWidth="1"/>
    <col min="498" max="498" width="13.88671875" bestFit="1" customWidth="1"/>
    <col min="499" max="499" width="16.6640625" bestFit="1" customWidth="1"/>
    <col min="500" max="500" width="10.33203125" bestFit="1" customWidth="1"/>
    <col min="501" max="501" width="13.109375" bestFit="1" customWidth="1"/>
    <col min="502" max="502" width="18.21875" bestFit="1" customWidth="1"/>
    <col min="503" max="503" width="21" bestFit="1" customWidth="1"/>
    <col min="504" max="504" width="11.88671875" bestFit="1" customWidth="1"/>
    <col min="505" max="505" width="14.6640625" bestFit="1" customWidth="1"/>
    <col min="506" max="506" width="15.5546875" bestFit="1" customWidth="1"/>
    <col min="507" max="507" width="18.33203125" bestFit="1" customWidth="1"/>
    <col min="508" max="508" width="14.88671875" bestFit="1" customWidth="1"/>
    <col min="509" max="509" width="17.77734375" bestFit="1" customWidth="1"/>
    <col min="510" max="510" width="12.109375" bestFit="1" customWidth="1"/>
    <col min="511" max="511" width="14.88671875" bestFit="1" customWidth="1"/>
    <col min="512" max="512" width="10.5546875" bestFit="1" customWidth="1"/>
    <col min="513" max="513" width="13.33203125" bestFit="1" customWidth="1"/>
    <col min="514" max="514" width="13.5546875" bestFit="1" customWidth="1"/>
    <col min="515" max="515" width="16.33203125" bestFit="1" customWidth="1"/>
    <col min="516" max="516" width="13.44140625" bestFit="1" customWidth="1"/>
    <col min="517" max="517" width="16.21875" bestFit="1" customWidth="1"/>
    <col min="518" max="518" width="16" bestFit="1" customWidth="1"/>
    <col min="519" max="519" width="18.77734375" bestFit="1" customWidth="1"/>
    <col min="520" max="520" width="12.21875" bestFit="1" customWidth="1"/>
    <col min="521" max="521" width="15" bestFit="1" customWidth="1"/>
    <col min="522" max="522" width="12.77734375" bestFit="1" customWidth="1"/>
    <col min="523" max="523" width="15.5546875" bestFit="1" customWidth="1"/>
    <col min="524" max="524" width="16.109375" bestFit="1" customWidth="1"/>
    <col min="525" max="525" width="18.88671875" bestFit="1" customWidth="1"/>
    <col min="526" max="526" width="8.21875" bestFit="1" customWidth="1"/>
    <col min="527" max="527" width="10.88671875" bestFit="1" customWidth="1"/>
    <col min="528" max="528" width="13" bestFit="1" customWidth="1"/>
    <col min="529" max="529" width="15.77734375" bestFit="1" customWidth="1"/>
    <col min="530" max="530" width="16.21875" bestFit="1" customWidth="1"/>
    <col min="531" max="531" width="19" bestFit="1" customWidth="1"/>
    <col min="532" max="532" width="12.109375" bestFit="1" customWidth="1"/>
    <col min="533" max="533" width="14.88671875" bestFit="1" customWidth="1"/>
    <col min="534" max="534" width="11" bestFit="1" customWidth="1"/>
    <col min="535" max="536" width="13.77734375" bestFit="1" customWidth="1"/>
    <col min="537" max="537" width="16.5546875" bestFit="1" customWidth="1"/>
    <col min="538" max="538" width="12.5546875" bestFit="1" customWidth="1"/>
    <col min="539" max="539" width="15.33203125" bestFit="1" customWidth="1"/>
    <col min="540" max="540" width="10.77734375" bestFit="1" customWidth="1"/>
    <col min="541" max="541" width="13.5546875" bestFit="1" customWidth="1"/>
    <col min="542" max="542" width="16" bestFit="1" customWidth="1"/>
    <col min="543" max="543" width="18.77734375" bestFit="1" customWidth="1"/>
    <col min="544" max="544" width="9.77734375" bestFit="1" customWidth="1"/>
    <col min="545" max="545" width="12.44140625" bestFit="1" customWidth="1"/>
    <col min="546" max="546" width="11.77734375" bestFit="1" customWidth="1"/>
    <col min="547" max="547" width="14.5546875" bestFit="1" customWidth="1"/>
    <col min="548" max="548" width="16" bestFit="1" customWidth="1"/>
    <col min="549" max="549" width="18.77734375" bestFit="1" customWidth="1"/>
    <col min="550" max="550" width="9.77734375" bestFit="1" customWidth="1"/>
    <col min="551" max="551" width="12.44140625" bestFit="1" customWidth="1"/>
    <col min="552" max="552" width="12.6640625" bestFit="1" customWidth="1"/>
    <col min="553" max="553" width="15.44140625" bestFit="1" customWidth="1"/>
    <col min="554" max="554" width="13.44140625" bestFit="1" customWidth="1"/>
    <col min="555" max="555" width="16.21875" bestFit="1" customWidth="1"/>
    <col min="556" max="556" width="15.77734375" bestFit="1" customWidth="1"/>
    <col min="557" max="557" width="18.5546875" bestFit="1" customWidth="1"/>
    <col min="558" max="558" width="10.33203125" bestFit="1" customWidth="1"/>
    <col min="559" max="559" width="13.109375" bestFit="1" customWidth="1"/>
    <col min="560" max="560" width="9.5546875" bestFit="1" customWidth="1"/>
    <col min="561" max="561" width="12.21875" bestFit="1" customWidth="1"/>
    <col min="562" max="562" width="15.5546875" bestFit="1" customWidth="1"/>
    <col min="563" max="563" width="18.33203125" bestFit="1" customWidth="1"/>
    <col min="564" max="564" width="14.88671875" bestFit="1" customWidth="1"/>
    <col min="565" max="565" width="17.77734375" bestFit="1" customWidth="1"/>
    <col min="566" max="566" width="11" bestFit="1" customWidth="1"/>
    <col min="567" max="567" width="13.77734375" bestFit="1" customWidth="1"/>
    <col min="568" max="568" width="15.6640625" bestFit="1" customWidth="1"/>
    <col min="569" max="569" width="18.44140625" bestFit="1" customWidth="1"/>
    <col min="570" max="570" width="16.6640625" bestFit="1" customWidth="1"/>
    <col min="571" max="571" width="19.44140625" bestFit="1" customWidth="1"/>
    <col min="572" max="572" width="13.88671875" bestFit="1" customWidth="1"/>
    <col min="573" max="573" width="16.6640625" bestFit="1" customWidth="1"/>
    <col min="574" max="574" width="14.77734375" bestFit="1" customWidth="1"/>
    <col min="575" max="575" width="17.6640625" bestFit="1" customWidth="1"/>
    <col min="576" max="576" width="15.21875" bestFit="1" customWidth="1"/>
    <col min="577" max="577" width="18" bestFit="1" customWidth="1"/>
    <col min="578" max="578" width="16" bestFit="1" customWidth="1"/>
    <col min="579" max="579" width="18.77734375" bestFit="1" customWidth="1"/>
    <col min="580" max="580" width="15.88671875" bestFit="1" customWidth="1"/>
    <col min="581" max="581" width="18.6640625" bestFit="1" customWidth="1"/>
    <col min="582" max="582" width="8.6640625" bestFit="1" customWidth="1"/>
    <col min="583" max="583" width="11.33203125" bestFit="1" customWidth="1"/>
    <col min="584" max="584" width="6.6640625" bestFit="1" customWidth="1"/>
    <col min="585" max="585" width="9.33203125" bestFit="1" customWidth="1"/>
    <col min="586" max="586" width="9.44140625" bestFit="1" customWidth="1"/>
    <col min="587" max="587" width="12.109375" bestFit="1" customWidth="1"/>
    <col min="588" max="588" width="15.88671875" bestFit="1" customWidth="1"/>
    <col min="589" max="589" width="18.6640625" bestFit="1" customWidth="1"/>
    <col min="590" max="590" width="5.21875" bestFit="1" customWidth="1"/>
    <col min="591" max="591" width="7.88671875" bestFit="1" customWidth="1"/>
    <col min="592" max="592" width="9.6640625" bestFit="1" customWidth="1"/>
    <col min="593" max="593" width="12.33203125" bestFit="1" customWidth="1"/>
    <col min="594" max="594" width="14.77734375" bestFit="1" customWidth="1"/>
    <col min="595" max="595" width="17.6640625" bestFit="1" customWidth="1"/>
    <col min="596" max="596" width="12.5546875" bestFit="1" customWidth="1"/>
    <col min="597" max="597" width="15.33203125" bestFit="1" customWidth="1"/>
    <col min="598" max="598" width="12.21875" bestFit="1" customWidth="1"/>
    <col min="599" max="599" width="15" bestFit="1" customWidth="1"/>
    <col min="600" max="600" width="14.88671875" bestFit="1" customWidth="1"/>
    <col min="601" max="601" width="17.77734375" bestFit="1" customWidth="1"/>
    <col min="602" max="602" width="16.88671875" bestFit="1" customWidth="1"/>
    <col min="603" max="603" width="19.6640625" bestFit="1" customWidth="1"/>
    <col min="604" max="604" width="15.6640625" bestFit="1" customWidth="1"/>
    <col min="605" max="605" width="18.44140625" bestFit="1" customWidth="1"/>
    <col min="606" max="606" width="10.109375" bestFit="1" customWidth="1"/>
    <col min="607" max="607" width="12.77734375" bestFit="1" customWidth="1"/>
    <col min="608" max="608" width="14.77734375" bestFit="1" customWidth="1"/>
    <col min="609" max="609" width="17.6640625" bestFit="1" customWidth="1"/>
    <col min="610" max="610" width="12.5546875" bestFit="1" customWidth="1"/>
    <col min="611" max="611" width="15.33203125" bestFit="1" customWidth="1"/>
    <col min="612" max="612" width="12.21875" bestFit="1" customWidth="1"/>
    <col min="613" max="613" width="15" bestFit="1" customWidth="1"/>
    <col min="614" max="614" width="10.44140625" bestFit="1" customWidth="1"/>
    <col min="615" max="615" width="13.21875" bestFit="1" customWidth="1"/>
    <col min="616" max="616" width="12.5546875" bestFit="1" customWidth="1"/>
    <col min="617" max="617" width="15.33203125" bestFit="1" customWidth="1"/>
    <col min="618" max="618" width="13" bestFit="1" customWidth="1"/>
    <col min="619" max="619" width="15.77734375" bestFit="1" customWidth="1"/>
    <col min="620" max="620" width="9.88671875" bestFit="1" customWidth="1"/>
    <col min="621" max="621" width="12.5546875" bestFit="1" customWidth="1"/>
    <col min="622" max="622" width="15.77734375" bestFit="1" customWidth="1"/>
    <col min="623" max="623" width="18.5546875" bestFit="1" customWidth="1"/>
    <col min="624" max="624" width="18.44140625" bestFit="1" customWidth="1"/>
    <col min="625" max="625" width="21.33203125" bestFit="1" customWidth="1"/>
    <col min="626" max="626" width="13.88671875" bestFit="1" customWidth="1"/>
    <col min="627" max="627" width="16.6640625" bestFit="1" customWidth="1"/>
    <col min="628" max="628" width="16.33203125" bestFit="1" customWidth="1"/>
    <col min="629" max="629" width="19.109375" bestFit="1" customWidth="1"/>
    <col min="630" max="630" width="9.21875" bestFit="1" customWidth="1"/>
    <col min="631" max="631" width="11.88671875" bestFit="1" customWidth="1"/>
    <col min="632" max="632" width="14.109375" bestFit="1" customWidth="1"/>
    <col min="633" max="633" width="16.88671875" bestFit="1" customWidth="1"/>
    <col min="634" max="634" width="15.5546875" bestFit="1" customWidth="1"/>
    <col min="635" max="635" width="18.33203125" bestFit="1" customWidth="1"/>
    <col min="636" max="636" width="12" bestFit="1" customWidth="1"/>
    <col min="637" max="637" width="14.77734375" bestFit="1" customWidth="1"/>
    <col min="638" max="638" width="14.33203125" bestFit="1" customWidth="1"/>
    <col min="639" max="639" width="17.21875" bestFit="1" customWidth="1"/>
    <col min="640" max="640" width="9.109375" bestFit="1" customWidth="1"/>
    <col min="641" max="641" width="11.77734375" bestFit="1" customWidth="1"/>
    <col min="642" max="642" width="17.109375" bestFit="1" customWidth="1"/>
    <col min="643" max="643" width="19.88671875" bestFit="1" customWidth="1"/>
    <col min="644" max="644" width="11.21875" bestFit="1" customWidth="1"/>
    <col min="645" max="645" width="14" bestFit="1" customWidth="1"/>
    <col min="646" max="646" width="15.5546875" bestFit="1" customWidth="1"/>
    <col min="647" max="647" width="18.33203125" bestFit="1" customWidth="1"/>
    <col min="648" max="648" width="12.77734375" bestFit="1" customWidth="1"/>
    <col min="649" max="649" width="15.5546875" bestFit="1" customWidth="1"/>
    <col min="650" max="650" width="12.5546875" bestFit="1" customWidth="1"/>
    <col min="651" max="651" width="15.33203125" bestFit="1" customWidth="1"/>
    <col min="652" max="652" width="8.109375" bestFit="1" customWidth="1"/>
    <col min="653" max="653" width="10.77734375" bestFit="1" customWidth="1"/>
    <col min="654" max="654" width="10.21875" bestFit="1" customWidth="1"/>
    <col min="655" max="655" width="12.88671875" bestFit="1" customWidth="1"/>
    <col min="656" max="656" width="12.6640625" bestFit="1" customWidth="1"/>
    <col min="657" max="657" width="15.44140625" bestFit="1" customWidth="1"/>
    <col min="658" max="658" width="17.44140625" bestFit="1" customWidth="1"/>
    <col min="659" max="659" width="20.21875" bestFit="1" customWidth="1"/>
    <col min="660" max="660" width="13.5546875" bestFit="1" customWidth="1"/>
    <col min="661" max="661" width="16.33203125" bestFit="1" customWidth="1"/>
    <col min="662" max="662" width="12" bestFit="1" customWidth="1"/>
    <col min="663" max="663" width="14.77734375" bestFit="1" customWidth="1"/>
    <col min="664" max="664" width="10" bestFit="1" customWidth="1"/>
    <col min="665" max="665" width="12.6640625" bestFit="1" customWidth="1"/>
    <col min="666" max="666" width="12.21875" bestFit="1" customWidth="1"/>
    <col min="667" max="667" width="15" bestFit="1" customWidth="1"/>
    <col min="668" max="668" width="13" bestFit="1" customWidth="1"/>
    <col min="669" max="669" width="15.77734375" bestFit="1" customWidth="1"/>
    <col min="670" max="670" width="14.6640625" bestFit="1" customWidth="1"/>
    <col min="671" max="671" width="17.5546875" bestFit="1" customWidth="1"/>
    <col min="672" max="672" width="11.109375" bestFit="1" customWidth="1"/>
    <col min="673" max="673" width="13.88671875" bestFit="1" customWidth="1"/>
    <col min="674" max="674" width="15.88671875" bestFit="1" customWidth="1"/>
    <col min="675" max="675" width="18.6640625" bestFit="1" customWidth="1"/>
    <col min="676" max="676" width="17.77734375" bestFit="1" customWidth="1"/>
    <col min="677" max="677" width="20.5546875" bestFit="1" customWidth="1"/>
    <col min="678" max="678" width="14.33203125" bestFit="1" customWidth="1"/>
    <col min="679" max="679" width="17.21875" bestFit="1" customWidth="1"/>
    <col min="680" max="680" width="16.6640625" bestFit="1" customWidth="1"/>
    <col min="681" max="681" width="19.44140625" bestFit="1" customWidth="1"/>
    <col min="682" max="682" width="10.6640625" bestFit="1" customWidth="1"/>
    <col min="683" max="683" width="13.44140625" bestFit="1" customWidth="1"/>
    <col min="684" max="684" width="11.109375" bestFit="1" customWidth="1"/>
    <col min="685" max="685" width="13.88671875" bestFit="1" customWidth="1"/>
    <col min="686" max="686" width="8" bestFit="1" customWidth="1"/>
    <col min="687" max="687" width="10.6640625" bestFit="1" customWidth="1"/>
    <col min="688" max="688" width="16.5546875" bestFit="1" customWidth="1"/>
    <col min="689" max="689" width="19.33203125" bestFit="1" customWidth="1"/>
    <col min="690" max="690" width="9.77734375" bestFit="1" customWidth="1"/>
    <col min="691" max="691" width="12.44140625" bestFit="1" customWidth="1"/>
    <col min="692" max="692" width="13.21875" bestFit="1" customWidth="1"/>
    <col min="693" max="693" width="16" bestFit="1" customWidth="1"/>
    <col min="694" max="694" width="11.77734375" bestFit="1" customWidth="1"/>
    <col min="695" max="695" width="14.5546875" bestFit="1" customWidth="1"/>
    <col min="696" max="696" width="12.77734375" bestFit="1" customWidth="1"/>
    <col min="697" max="697" width="15.5546875" bestFit="1" customWidth="1"/>
    <col min="698" max="698" width="15.6640625" bestFit="1" customWidth="1"/>
    <col min="699" max="699" width="18.44140625" bestFit="1" customWidth="1"/>
    <col min="700" max="700" width="13.6640625" bestFit="1" customWidth="1"/>
    <col min="701" max="701" width="16.44140625" bestFit="1" customWidth="1"/>
    <col min="702" max="702" width="9" bestFit="1" customWidth="1"/>
    <col min="703" max="703" width="11.6640625" bestFit="1" customWidth="1"/>
    <col min="704" max="704" width="10.21875" bestFit="1" customWidth="1"/>
    <col min="705" max="705" width="12.88671875" bestFit="1" customWidth="1"/>
    <col min="706" max="706" width="10.5546875" bestFit="1" customWidth="1"/>
    <col min="707" max="707" width="13.33203125" bestFit="1" customWidth="1"/>
    <col min="708" max="708" width="9.5546875" bestFit="1" customWidth="1"/>
    <col min="709" max="709" width="12.21875" bestFit="1" customWidth="1"/>
    <col min="710" max="710" width="16.77734375" bestFit="1" customWidth="1"/>
    <col min="711" max="711" width="19.5546875" bestFit="1" customWidth="1"/>
    <col min="712" max="712" width="18.77734375" bestFit="1" customWidth="1"/>
    <col min="713" max="713" width="21.6640625" bestFit="1" customWidth="1"/>
    <col min="714" max="714" width="12.21875" bestFit="1" customWidth="1"/>
    <col min="715" max="715" width="15" bestFit="1" customWidth="1"/>
    <col min="716" max="716" width="12.109375" bestFit="1" customWidth="1"/>
    <col min="717" max="717" width="14.88671875" bestFit="1" customWidth="1"/>
    <col min="718" max="718" width="9.21875" bestFit="1" customWidth="1"/>
    <col min="719" max="719" width="11.88671875" bestFit="1" customWidth="1"/>
    <col min="720" max="720" width="14.6640625" bestFit="1" customWidth="1"/>
    <col min="721" max="721" width="17.5546875" bestFit="1" customWidth="1"/>
    <col min="722" max="722" width="12" bestFit="1" customWidth="1"/>
    <col min="723" max="723" width="14.77734375" bestFit="1" customWidth="1"/>
    <col min="724" max="724" width="10" bestFit="1" customWidth="1"/>
    <col min="725" max="725" width="12.6640625" bestFit="1" customWidth="1"/>
    <col min="726" max="726" width="11.44140625" bestFit="1" customWidth="1"/>
    <col min="727" max="727" width="14.21875" bestFit="1" customWidth="1"/>
    <col min="728" max="728" width="14" bestFit="1" customWidth="1"/>
    <col min="729" max="729" width="16.77734375" bestFit="1" customWidth="1"/>
    <col min="730" max="730" width="13.44140625" bestFit="1" customWidth="1"/>
    <col min="731" max="731" width="16.21875" bestFit="1" customWidth="1"/>
    <col min="732" max="732" width="13.77734375" bestFit="1" customWidth="1"/>
    <col min="733" max="733" width="16.5546875" bestFit="1" customWidth="1"/>
    <col min="734" max="734" width="13.5546875" bestFit="1" customWidth="1"/>
    <col min="735" max="735" width="16.33203125" bestFit="1" customWidth="1"/>
    <col min="736" max="736" width="12.88671875" bestFit="1" customWidth="1"/>
    <col min="737" max="737" width="15.6640625" bestFit="1" customWidth="1"/>
    <col min="738" max="738" width="14.88671875" bestFit="1" customWidth="1"/>
    <col min="739" max="739" width="17.77734375" bestFit="1" customWidth="1"/>
    <col min="740" max="740" width="15.5546875" bestFit="1" customWidth="1"/>
    <col min="741" max="741" width="18.33203125" bestFit="1" customWidth="1"/>
    <col min="742" max="742" width="15.44140625" bestFit="1" customWidth="1"/>
    <col min="743" max="743" width="18.21875" bestFit="1" customWidth="1"/>
    <col min="744" max="744" width="17.44140625" bestFit="1" customWidth="1"/>
    <col min="745" max="745" width="20.21875" bestFit="1" customWidth="1"/>
    <col min="746" max="746" width="15.77734375" bestFit="1" customWidth="1"/>
    <col min="747" max="747" width="18.5546875" bestFit="1" customWidth="1"/>
    <col min="748" max="748" width="17.109375" bestFit="1" customWidth="1"/>
    <col min="749" max="749" width="19.88671875" bestFit="1" customWidth="1"/>
    <col min="750" max="750" width="8.77734375" bestFit="1" customWidth="1"/>
    <col min="751" max="751" width="11.44140625" bestFit="1" customWidth="1"/>
    <col min="752" max="752" width="12" bestFit="1" customWidth="1"/>
    <col min="753" max="753" width="14.77734375" bestFit="1" customWidth="1"/>
    <col min="754" max="754" width="16.6640625" bestFit="1" customWidth="1"/>
    <col min="755" max="755" width="19.44140625" bestFit="1" customWidth="1"/>
    <col min="756" max="756" width="13.109375" bestFit="1" customWidth="1"/>
    <col min="757" max="757" width="15.88671875" bestFit="1" customWidth="1"/>
    <col min="758" max="758" width="15.6640625" bestFit="1" customWidth="1"/>
    <col min="759" max="759" width="18.44140625" bestFit="1" customWidth="1"/>
    <col min="760" max="760" width="19.5546875" bestFit="1" customWidth="1"/>
    <col min="761" max="761" width="22.33203125" bestFit="1" customWidth="1"/>
    <col min="762" max="762" width="14.109375" bestFit="1" customWidth="1"/>
    <col min="763" max="763" width="16.88671875" bestFit="1" customWidth="1"/>
    <col min="764" max="764" width="18.33203125" bestFit="1" customWidth="1"/>
    <col min="765" max="765" width="21.109375" bestFit="1" customWidth="1"/>
    <col min="766" max="766" width="11.44140625" bestFit="1" customWidth="1"/>
    <col min="767" max="767" width="14.21875" bestFit="1" customWidth="1"/>
    <col min="768" max="768" width="13.5546875" bestFit="1" customWidth="1"/>
    <col min="769" max="769" width="16.33203125" bestFit="1" customWidth="1"/>
    <col min="770" max="770" width="11.6640625" bestFit="1" customWidth="1"/>
    <col min="771" max="771" width="14.44140625" bestFit="1" customWidth="1"/>
    <col min="772" max="772" width="13.88671875" bestFit="1" customWidth="1"/>
    <col min="773" max="773" width="16.6640625" bestFit="1" customWidth="1"/>
    <col min="774" max="774" width="14.6640625" bestFit="1" customWidth="1"/>
    <col min="775" max="775" width="17.5546875" bestFit="1" customWidth="1"/>
    <col min="776" max="776" width="11.21875" bestFit="1" customWidth="1"/>
    <col min="777" max="777" width="14" bestFit="1" customWidth="1"/>
    <col min="778" max="778" width="11.109375" bestFit="1" customWidth="1"/>
    <col min="779" max="779" width="13.88671875" bestFit="1" customWidth="1"/>
    <col min="780" max="780" width="12" bestFit="1" customWidth="1"/>
    <col min="781" max="781" width="14.77734375" bestFit="1" customWidth="1"/>
    <col min="782" max="782" width="12.44140625" bestFit="1" customWidth="1"/>
    <col min="783" max="783" width="15.21875" bestFit="1" customWidth="1"/>
    <col min="784" max="784" width="17.21875" bestFit="1" customWidth="1"/>
    <col min="785" max="785" width="20" bestFit="1" customWidth="1"/>
    <col min="787" max="787" width="11.5546875" bestFit="1" customWidth="1"/>
    <col min="788" max="788" width="6.21875" bestFit="1" customWidth="1"/>
    <col min="790" max="790" width="11.77734375" bestFit="1" customWidth="1"/>
    <col min="791" max="791" width="14.5546875" bestFit="1" customWidth="1"/>
    <col min="792" max="792" width="8.33203125" bestFit="1" customWidth="1"/>
    <col min="793" max="793" width="11" bestFit="1" customWidth="1"/>
    <col min="794" max="794" width="10.33203125" bestFit="1" customWidth="1"/>
    <col min="795" max="795" width="13.109375" bestFit="1" customWidth="1"/>
    <col min="796" max="796" width="9.88671875" bestFit="1" customWidth="1"/>
    <col min="797" max="797" width="12.5546875" bestFit="1" customWidth="1"/>
    <col min="798" max="798" width="15.109375" bestFit="1" customWidth="1"/>
    <col min="799" max="799" width="17.88671875" bestFit="1" customWidth="1"/>
    <col min="800" max="800" width="13.21875" bestFit="1" customWidth="1"/>
    <col min="801" max="801" width="16" bestFit="1" customWidth="1"/>
    <col min="802" max="802" width="13.109375" bestFit="1" customWidth="1"/>
    <col min="803" max="803" width="15.88671875" bestFit="1" customWidth="1"/>
    <col min="804" max="804" width="15.21875" bestFit="1" customWidth="1"/>
    <col min="805" max="805" width="18" bestFit="1" customWidth="1"/>
    <col min="806" max="806" width="16.5546875" bestFit="1" customWidth="1"/>
    <col min="807" max="807" width="19.33203125" bestFit="1" customWidth="1"/>
    <col min="808" max="808" width="10.6640625" bestFit="1" customWidth="1"/>
    <col min="809" max="809" width="13.44140625" bestFit="1" customWidth="1"/>
    <col min="810" max="810" width="11" bestFit="1" customWidth="1"/>
    <col min="811" max="811" width="13.77734375" bestFit="1" customWidth="1"/>
    <col min="812" max="812" width="14.109375" bestFit="1" customWidth="1"/>
    <col min="813" max="813" width="16.88671875" bestFit="1" customWidth="1"/>
    <col min="814" max="814" width="16.109375" bestFit="1" customWidth="1"/>
    <col min="815" max="815" width="18.88671875" bestFit="1" customWidth="1"/>
    <col min="816" max="816" width="14.5546875" bestFit="1" customWidth="1"/>
    <col min="817" max="817" width="17.44140625" bestFit="1" customWidth="1"/>
    <col min="818" max="818" width="9.44140625" bestFit="1" customWidth="1"/>
    <col min="819" max="819" width="12.109375" bestFit="1" customWidth="1"/>
    <col min="820" max="820" width="14.6640625" bestFit="1" customWidth="1"/>
    <col min="821" max="821" width="17.5546875" bestFit="1" customWidth="1"/>
    <col min="822" max="822" width="9.5546875" bestFit="1" customWidth="1"/>
    <col min="823" max="823" width="12.21875" bestFit="1" customWidth="1"/>
    <col min="824" max="824" width="14.6640625" bestFit="1" customWidth="1"/>
    <col min="825" max="825" width="17.5546875" bestFit="1" customWidth="1"/>
    <col min="826" max="826" width="11.5546875" bestFit="1" customWidth="1"/>
    <col min="827" max="827" width="14.33203125" bestFit="1" customWidth="1"/>
    <col min="828" max="828" width="14.44140625" bestFit="1" customWidth="1"/>
    <col min="829" max="829" width="17.33203125" bestFit="1" customWidth="1"/>
    <col min="830" max="830" width="14" bestFit="1" customWidth="1"/>
    <col min="831" max="831" width="16.77734375" bestFit="1" customWidth="1"/>
    <col min="832" max="832" width="17.109375" bestFit="1" customWidth="1"/>
    <col min="833" max="833" width="19.88671875" bestFit="1" customWidth="1"/>
    <col min="834" max="834" width="15.33203125" bestFit="1" customWidth="1"/>
    <col min="835" max="835" width="18.109375" bestFit="1" customWidth="1"/>
    <col min="836" max="836" width="10.44140625" bestFit="1" customWidth="1"/>
    <col min="837" max="837" width="13.21875" bestFit="1" customWidth="1"/>
    <col min="838" max="838" width="15.109375" bestFit="1" customWidth="1"/>
    <col min="839" max="839" width="17.88671875" bestFit="1" customWidth="1"/>
    <col min="840" max="840" width="9.44140625" bestFit="1" customWidth="1"/>
    <col min="841" max="841" width="12.109375" bestFit="1" customWidth="1"/>
    <col min="842" max="842" width="6.6640625" bestFit="1" customWidth="1"/>
    <col min="843" max="843" width="9.33203125" bestFit="1" customWidth="1"/>
    <col min="844" max="844" width="13.21875" bestFit="1" customWidth="1"/>
    <col min="845" max="845" width="16" bestFit="1" customWidth="1"/>
    <col min="846" max="846" width="16.88671875" bestFit="1" customWidth="1"/>
    <col min="847" max="847" width="19.6640625" bestFit="1" customWidth="1"/>
    <col min="848" max="848" width="14.21875" bestFit="1" customWidth="1"/>
    <col min="849" max="849" width="17" bestFit="1" customWidth="1"/>
    <col min="850" max="850" width="18" bestFit="1" customWidth="1"/>
    <col min="851" max="851" width="20.77734375" bestFit="1" customWidth="1"/>
    <col min="852" max="852" width="14.6640625" bestFit="1" customWidth="1"/>
    <col min="853" max="853" width="17.5546875" bestFit="1" customWidth="1"/>
    <col min="854" max="854" width="13.33203125" bestFit="1" customWidth="1"/>
    <col min="855" max="855" width="16.109375" bestFit="1" customWidth="1"/>
    <col min="856" max="856" width="11.88671875" bestFit="1" customWidth="1"/>
    <col min="857" max="857" width="14.6640625" bestFit="1" customWidth="1"/>
    <col min="858" max="858" width="11.44140625" bestFit="1" customWidth="1"/>
    <col min="859" max="859" width="14.21875" bestFit="1" customWidth="1"/>
    <col min="860" max="860" width="17.6640625" bestFit="1" customWidth="1"/>
    <col min="861" max="861" width="20.44140625" bestFit="1" customWidth="1"/>
    <col min="862" max="862" width="15.5546875" bestFit="1" customWidth="1"/>
    <col min="863" max="863" width="18.33203125" bestFit="1" customWidth="1"/>
    <col min="864" max="864" width="15.88671875" bestFit="1" customWidth="1"/>
    <col min="865" max="865" width="18.6640625" bestFit="1" customWidth="1"/>
    <col min="866" max="866" width="14.109375" bestFit="1" customWidth="1"/>
    <col min="867" max="867" width="16.88671875" bestFit="1" customWidth="1"/>
    <col min="868" max="868" width="16.33203125" bestFit="1" customWidth="1"/>
    <col min="869" max="869" width="19.109375" bestFit="1" customWidth="1"/>
    <col min="870" max="870" width="18.21875" bestFit="1" customWidth="1"/>
    <col min="871" max="871" width="21" bestFit="1" customWidth="1"/>
    <col min="872" max="872" width="18.5546875" bestFit="1" customWidth="1"/>
    <col min="873" max="873" width="21.44140625" bestFit="1" customWidth="1"/>
    <col min="874" max="874" width="12.6640625" bestFit="1" customWidth="1"/>
    <col min="875" max="875" width="15.44140625" bestFit="1" customWidth="1"/>
    <col min="876" max="876" width="10.21875" bestFit="1" customWidth="1"/>
    <col min="877" max="877" width="12.88671875" bestFit="1" customWidth="1"/>
    <col min="878" max="878" width="13.5546875" bestFit="1" customWidth="1"/>
    <col min="879" max="879" width="16.33203125" bestFit="1" customWidth="1"/>
    <col min="880" max="880" width="15.21875" bestFit="1" customWidth="1"/>
    <col min="881" max="881" width="18" bestFit="1" customWidth="1"/>
    <col min="882" max="882" width="16.33203125" bestFit="1" customWidth="1"/>
    <col min="883" max="883" width="19.109375" bestFit="1" customWidth="1"/>
    <col min="884" max="884" width="12.109375" bestFit="1" customWidth="1"/>
    <col min="885" max="885" width="14.88671875" bestFit="1" customWidth="1"/>
    <col min="886" max="886" width="13" bestFit="1" customWidth="1"/>
    <col min="887" max="887" width="15.77734375" bestFit="1" customWidth="1"/>
    <col min="888" max="888" width="15.6640625" bestFit="1" customWidth="1"/>
    <col min="889" max="889" width="18.44140625" bestFit="1" customWidth="1"/>
    <col min="890" max="890" width="13.109375" bestFit="1" customWidth="1"/>
    <col min="891" max="891" width="15.88671875" bestFit="1" customWidth="1"/>
    <col min="892" max="892" width="10.109375" bestFit="1" customWidth="1"/>
    <col min="893" max="894" width="12.77734375" bestFit="1" customWidth="1"/>
    <col min="895" max="895" width="15.5546875" bestFit="1" customWidth="1"/>
    <col min="896" max="896" width="11.33203125" bestFit="1" customWidth="1"/>
    <col min="897" max="897" width="14.109375" bestFit="1" customWidth="1"/>
    <col min="898" max="898" width="12.5546875" bestFit="1" customWidth="1"/>
    <col min="899" max="899" width="15.33203125" bestFit="1" customWidth="1"/>
    <col min="900" max="900" width="12.88671875" bestFit="1" customWidth="1"/>
    <col min="901" max="901" width="15.6640625" bestFit="1" customWidth="1"/>
    <col min="902" max="902" width="11" bestFit="1" customWidth="1"/>
    <col min="903" max="903" width="13.77734375" bestFit="1" customWidth="1"/>
    <col min="904" max="904" width="13.5546875" bestFit="1" customWidth="1"/>
    <col min="905" max="905" width="16.33203125" bestFit="1" customWidth="1"/>
    <col min="906" max="906" width="16.21875" bestFit="1" customWidth="1"/>
    <col min="907" max="907" width="19" bestFit="1" customWidth="1"/>
    <col min="908" max="908" width="12.6640625" bestFit="1" customWidth="1"/>
    <col min="909" max="909" width="15.44140625" bestFit="1" customWidth="1"/>
    <col min="910" max="910" width="11" bestFit="1" customWidth="1"/>
    <col min="911" max="911" width="13.77734375" bestFit="1" customWidth="1"/>
    <col min="912" max="912" width="13.21875" bestFit="1" customWidth="1"/>
    <col min="913" max="913" width="16" bestFit="1" customWidth="1"/>
    <col min="914" max="914" width="11.21875" bestFit="1" customWidth="1"/>
    <col min="915" max="915" width="14" bestFit="1" customWidth="1"/>
    <col min="916" max="916" width="9" bestFit="1" customWidth="1"/>
    <col min="917" max="917" width="11.6640625" bestFit="1" customWidth="1"/>
    <col min="918" max="918" width="5.21875" bestFit="1" customWidth="1"/>
    <col min="919" max="919" width="7.88671875" bestFit="1" customWidth="1"/>
    <col min="920" max="920" width="12.88671875" bestFit="1" customWidth="1"/>
    <col min="921" max="921" width="15.6640625" bestFit="1" customWidth="1"/>
    <col min="922" max="922" width="8.6640625" bestFit="1" customWidth="1"/>
    <col min="923" max="923" width="11.33203125" bestFit="1" customWidth="1"/>
    <col min="924" max="924" width="10.88671875" bestFit="1" customWidth="1"/>
    <col min="925" max="925" width="13.6640625" bestFit="1" customWidth="1"/>
    <col min="926" max="926" width="12.109375" bestFit="1" customWidth="1"/>
    <col min="927" max="927" width="14.88671875" bestFit="1" customWidth="1"/>
    <col min="928" max="928" width="7.88671875" bestFit="1" customWidth="1"/>
    <col min="929" max="929" width="10.5546875" bestFit="1" customWidth="1"/>
    <col min="930" max="930" width="13.44140625" bestFit="1" customWidth="1"/>
    <col min="931" max="931" width="16.21875" bestFit="1" customWidth="1"/>
    <col min="932" max="932" width="12.77734375" bestFit="1" customWidth="1"/>
    <col min="933" max="933" width="15.5546875" bestFit="1" customWidth="1"/>
    <col min="934" max="934" width="12.88671875" bestFit="1" customWidth="1"/>
    <col min="935" max="935" width="15.6640625" bestFit="1" customWidth="1"/>
    <col min="936" max="936" width="16.44140625" bestFit="1" customWidth="1"/>
    <col min="937" max="937" width="19.21875" bestFit="1" customWidth="1"/>
    <col min="938" max="938" width="11.77734375" bestFit="1" customWidth="1"/>
    <col min="939" max="939" width="14.5546875" bestFit="1" customWidth="1"/>
    <col min="940" max="940" width="13.21875" bestFit="1" customWidth="1"/>
    <col min="941" max="941" width="16" bestFit="1" customWidth="1"/>
    <col min="942" max="942" width="16.33203125" bestFit="1" customWidth="1"/>
    <col min="943" max="943" width="19.109375" bestFit="1" customWidth="1"/>
    <col min="944" max="944" width="12.6640625" bestFit="1" customWidth="1"/>
    <col min="945" max="945" width="15.44140625" bestFit="1" customWidth="1"/>
    <col min="946" max="946" width="9.77734375" bestFit="1" customWidth="1"/>
    <col min="947" max="947" width="12.44140625" bestFit="1" customWidth="1"/>
    <col min="948" max="948" width="8.21875" bestFit="1" customWidth="1"/>
    <col min="949" max="949" width="10.88671875" bestFit="1" customWidth="1"/>
    <col min="950" max="950" width="13.44140625" bestFit="1" customWidth="1"/>
    <col min="951" max="951" width="16.21875" bestFit="1" customWidth="1"/>
    <col min="952" max="952" width="12.44140625" bestFit="1" customWidth="1"/>
    <col min="953" max="953" width="15.21875" bestFit="1" customWidth="1"/>
    <col min="954" max="954" width="17.5546875" bestFit="1" customWidth="1"/>
    <col min="955" max="955" width="20.33203125" bestFit="1" customWidth="1"/>
    <col min="956" max="956" width="16.5546875" bestFit="1" customWidth="1"/>
    <col min="957" max="957" width="19.33203125" bestFit="1" customWidth="1"/>
    <col min="958" max="958" width="5.5546875" bestFit="1" customWidth="1"/>
    <col min="959" max="959" width="8.21875" bestFit="1" customWidth="1"/>
    <col min="960" max="960" width="14.88671875" bestFit="1" customWidth="1"/>
    <col min="961" max="961" width="17.77734375" bestFit="1" customWidth="1"/>
    <col min="962" max="962" width="12.6640625" bestFit="1" customWidth="1"/>
    <col min="963" max="963" width="15.44140625" bestFit="1" customWidth="1"/>
    <col min="964" max="964" width="13.109375" bestFit="1" customWidth="1"/>
    <col min="965" max="965" width="15.88671875" bestFit="1" customWidth="1"/>
    <col min="966" max="966" width="14.21875" bestFit="1" customWidth="1"/>
    <col min="967" max="967" width="17" bestFit="1" customWidth="1"/>
    <col min="968" max="968" width="16.33203125" bestFit="1" customWidth="1"/>
    <col min="969" max="969" width="19.109375" bestFit="1" customWidth="1"/>
    <col min="970" max="970" width="15.33203125" bestFit="1" customWidth="1"/>
    <col min="971" max="971" width="18.109375" bestFit="1" customWidth="1"/>
    <col min="972" max="972" width="15.5546875" bestFit="1" customWidth="1"/>
    <col min="973" max="973" width="18.33203125" bestFit="1" customWidth="1"/>
    <col min="974" max="974" width="18" bestFit="1" customWidth="1"/>
    <col min="975" max="975" width="20.77734375" bestFit="1" customWidth="1"/>
    <col min="976" max="976" width="12.5546875" bestFit="1" customWidth="1"/>
    <col min="977" max="978" width="15.33203125" bestFit="1" customWidth="1"/>
    <col min="979" max="979" width="18.109375" bestFit="1" customWidth="1"/>
    <col min="980" max="980" width="13.109375" bestFit="1" customWidth="1"/>
    <col min="981" max="981" width="15.88671875" bestFit="1" customWidth="1"/>
    <col min="982" max="982" width="15.21875" bestFit="1" customWidth="1"/>
    <col min="983" max="983" width="18" bestFit="1" customWidth="1"/>
    <col min="984" max="984" width="14.44140625" bestFit="1" customWidth="1"/>
    <col min="985" max="985" width="17.33203125" bestFit="1" customWidth="1"/>
    <col min="986" max="986" width="10.21875" bestFit="1" customWidth="1"/>
    <col min="987" max="987" width="12.88671875" bestFit="1" customWidth="1"/>
    <col min="988" max="988" width="15.88671875" bestFit="1" customWidth="1"/>
    <col min="989" max="989" width="18.6640625" bestFit="1" customWidth="1"/>
    <col min="990" max="990" width="16.33203125" bestFit="1" customWidth="1"/>
    <col min="991" max="991" width="19.109375" bestFit="1" customWidth="1"/>
    <col min="992" max="992" width="17.5546875" bestFit="1" customWidth="1"/>
    <col min="993" max="993" width="20.33203125" bestFit="1" customWidth="1"/>
    <col min="994" max="994" width="13.44140625" bestFit="1" customWidth="1"/>
    <col min="995" max="995" width="16.21875" bestFit="1" customWidth="1"/>
    <col min="996" max="996" width="17.6640625" bestFit="1" customWidth="1"/>
    <col min="997" max="997" width="20.44140625" bestFit="1" customWidth="1"/>
    <col min="998" max="998" width="16.88671875" bestFit="1" customWidth="1"/>
    <col min="999" max="999" width="19.6640625" bestFit="1" customWidth="1"/>
    <col min="1000" max="1000" width="10.33203125" bestFit="1" customWidth="1"/>
    <col min="1001" max="1001" width="13.109375" bestFit="1" customWidth="1"/>
    <col min="1002" max="1002" width="16.33203125" bestFit="1" customWidth="1"/>
    <col min="1003" max="1003" width="19.109375" bestFit="1" customWidth="1"/>
    <col min="1004" max="1004" width="10.21875" bestFit="1" customWidth="1"/>
    <col min="1005" max="1005" width="12.88671875" bestFit="1" customWidth="1"/>
    <col min="1006" max="1006" width="13.109375" bestFit="1" customWidth="1"/>
    <col min="1007" max="1007" width="15.88671875" bestFit="1" customWidth="1"/>
    <col min="1008" max="1008" width="9.21875" bestFit="1" customWidth="1"/>
    <col min="1009" max="1009" width="11.88671875" bestFit="1" customWidth="1"/>
    <col min="1010" max="1010" width="16" bestFit="1" customWidth="1"/>
    <col min="1011" max="1011" width="18.77734375" bestFit="1" customWidth="1"/>
    <col min="1012" max="1012" width="11.77734375" bestFit="1" customWidth="1"/>
    <col min="1013" max="1013" width="14.5546875" bestFit="1" customWidth="1"/>
    <col min="1014" max="1014" width="15.109375" bestFit="1" customWidth="1"/>
    <col min="1015" max="1015" width="17.88671875" bestFit="1" customWidth="1"/>
    <col min="1016" max="1016" width="11.109375" bestFit="1" customWidth="1"/>
    <col min="1017" max="1017" width="13.88671875" bestFit="1" customWidth="1"/>
    <col min="1018" max="1018" width="12.88671875" bestFit="1" customWidth="1"/>
    <col min="1019" max="1019" width="15.6640625" bestFit="1" customWidth="1"/>
    <col min="1020" max="1020" width="11.33203125" bestFit="1" customWidth="1"/>
    <col min="1021" max="1021" width="14.109375" bestFit="1" customWidth="1"/>
    <col min="1022" max="1022" width="10.44140625" bestFit="1" customWidth="1"/>
    <col min="1023" max="1023" width="13.21875" bestFit="1" customWidth="1"/>
    <col min="1024" max="1024" width="12.21875" bestFit="1" customWidth="1"/>
    <col min="1025" max="1025" width="15" bestFit="1" customWidth="1"/>
    <col min="1026" max="1026" width="11.88671875" bestFit="1" customWidth="1"/>
    <col min="1027" max="1027" width="14.6640625" bestFit="1" customWidth="1"/>
    <col min="1028" max="1028" width="6.88671875" bestFit="1" customWidth="1"/>
    <col min="1029" max="1029" width="9.5546875" bestFit="1" customWidth="1"/>
    <col min="1030" max="1030" width="16.21875" bestFit="1" customWidth="1"/>
    <col min="1031" max="1031" width="19" bestFit="1" customWidth="1"/>
    <col min="1032" max="1032" width="17.21875" bestFit="1" customWidth="1"/>
    <col min="1033" max="1033" width="20" bestFit="1" customWidth="1"/>
    <col min="1034" max="1034" width="8.77734375" bestFit="1" customWidth="1"/>
    <col min="1035" max="1035" width="11.44140625" bestFit="1" customWidth="1"/>
    <col min="1036" max="1036" width="11.6640625" bestFit="1" customWidth="1"/>
    <col min="1037" max="1037" width="14.44140625" bestFit="1" customWidth="1"/>
    <col min="1038" max="1038" width="12" bestFit="1" customWidth="1"/>
    <col min="1039" max="1039" width="14.77734375" bestFit="1" customWidth="1"/>
    <col min="1040" max="1040" width="15.6640625" bestFit="1" customWidth="1"/>
    <col min="1041" max="1041" width="18.44140625" bestFit="1" customWidth="1"/>
    <col min="1042" max="1042" width="7.6640625" bestFit="1" customWidth="1"/>
    <col min="1043" max="1043" width="10.33203125" bestFit="1" customWidth="1"/>
    <col min="1044" max="1044" width="17.6640625" bestFit="1" customWidth="1"/>
    <col min="1045" max="1045" width="20.44140625" bestFit="1" customWidth="1"/>
    <col min="1046" max="1046" width="13.6640625" bestFit="1" customWidth="1"/>
    <col min="1047" max="1047" width="16.44140625" bestFit="1" customWidth="1"/>
    <col min="1048" max="1048" width="15.88671875" bestFit="1" customWidth="1"/>
    <col min="1049" max="1049" width="18.6640625" bestFit="1" customWidth="1"/>
    <col min="1050" max="1050" width="13" bestFit="1" customWidth="1"/>
    <col min="1051" max="1051" width="15.77734375" bestFit="1" customWidth="1"/>
    <col min="1052" max="1052" width="15.44140625" bestFit="1" customWidth="1"/>
    <col min="1053" max="1053" width="18.21875" bestFit="1" customWidth="1"/>
    <col min="1054" max="1054" width="13" bestFit="1" customWidth="1"/>
    <col min="1055" max="1055" width="15.77734375" bestFit="1" customWidth="1"/>
    <col min="1056" max="1056" width="11.109375" bestFit="1" customWidth="1"/>
    <col min="1057" max="1057" width="13.88671875" bestFit="1" customWidth="1"/>
    <col min="1058" max="1058" width="21.5546875" bestFit="1" customWidth="1"/>
    <col min="1059" max="1059" width="24.33203125" bestFit="1" customWidth="1"/>
    <col min="1060" max="1060" width="15.5546875" bestFit="1" customWidth="1"/>
    <col min="1061" max="1061" width="18.33203125" bestFit="1" customWidth="1"/>
    <col min="1062" max="1062" width="15.21875" bestFit="1" customWidth="1"/>
    <col min="1063" max="1063" width="18" bestFit="1" customWidth="1"/>
    <col min="1064" max="1064" width="6.109375" bestFit="1" customWidth="1"/>
    <col min="1065" max="1065" width="8.77734375" bestFit="1" customWidth="1"/>
    <col min="1066" max="1066" width="14.33203125" bestFit="1" customWidth="1"/>
    <col min="1067" max="1067" width="17.21875" bestFit="1" customWidth="1"/>
    <col min="1068" max="1068" width="13.6640625" bestFit="1" customWidth="1"/>
    <col min="1069" max="1069" width="16.44140625" bestFit="1" customWidth="1"/>
    <col min="1070" max="1070" width="12.77734375" bestFit="1" customWidth="1"/>
    <col min="1071" max="1071" width="15.5546875" bestFit="1" customWidth="1"/>
    <col min="1072" max="1072" width="17.88671875" bestFit="1" customWidth="1"/>
    <col min="1073" max="1073" width="20.6640625" bestFit="1" customWidth="1"/>
    <col min="1074" max="1074" width="11.33203125" bestFit="1" customWidth="1"/>
    <col min="1075" max="1075" width="14.109375" bestFit="1" customWidth="1"/>
    <col min="1076" max="1076" width="15.44140625" bestFit="1" customWidth="1"/>
    <col min="1077" max="1077" width="18.21875" bestFit="1" customWidth="1"/>
    <col min="1079" max="1079" width="11.5546875" bestFit="1" customWidth="1"/>
    <col min="1080" max="1080" width="7.109375" bestFit="1" customWidth="1"/>
    <col min="1081" max="1081" width="9.77734375" bestFit="1" customWidth="1"/>
    <col min="1082" max="1082" width="9.21875" bestFit="1" customWidth="1"/>
    <col min="1083" max="1083" width="11.88671875" bestFit="1" customWidth="1"/>
    <col min="1084" max="1084" width="11" bestFit="1" customWidth="1"/>
    <col min="1085" max="1085" width="13.77734375" bestFit="1" customWidth="1"/>
    <col min="1086" max="1086" width="11.88671875" bestFit="1" customWidth="1"/>
    <col min="1087" max="1087" width="14.6640625" bestFit="1" customWidth="1"/>
    <col min="1088" max="1088" width="17.109375" bestFit="1" customWidth="1"/>
    <col min="1089" max="1089" width="19.88671875" bestFit="1" customWidth="1"/>
    <col min="1090" max="1090" width="12.33203125" bestFit="1" customWidth="1"/>
    <col min="1091" max="1091" width="15.109375" bestFit="1" customWidth="1"/>
    <col min="1092" max="1092" width="11.44140625" bestFit="1" customWidth="1"/>
    <col min="1093" max="1093" width="14.21875" bestFit="1" customWidth="1"/>
    <col min="1094" max="1094" width="13.109375" bestFit="1" customWidth="1"/>
    <col min="1095" max="1095" width="15.88671875" bestFit="1" customWidth="1"/>
    <col min="1096" max="1096" width="13.33203125" bestFit="1" customWidth="1"/>
    <col min="1097" max="1097" width="16.109375" bestFit="1" customWidth="1"/>
    <col min="1098" max="1098" width="9" bestFit="1" customWidth="1"/>
    <col min="1099" max="1099" width="3" bestFit="1" customWidth="1"/>
    <col min="1100" max="1100" width="11.6640625" bestFit="1" customWidth="1"/>
    <col min="1101" max="1101" width="10.77734375" bestFit="1" customWidth="1"/>
  </cols>
  <sheetData>
    <row r="1" spans="1:19">
      <c r="A1" s="21" t="s">
        <v>3</v>
      </c>
      <c r="B1" s="22">
        <v>1</v>
      </c>
    </row>
    <row r="2" spans="1:19">
      <c r="A2" s="21" t="s">
        <v>2</v>
      </c>
      <c r="B2" t="s">
        <v>2795</v>
      </c>
    </row>
    <row r="3" spans="1:19">
      <c r="A3" s="21" t="s">
        <v>16</v>
      </c>
      <c r="B3" s="22">
        <v>1</v>
      </c>
    </row>
    <row r="4" spans="1:19">
      <c r="A4" s="21" t="s">
        <v>12</v>
      </c>
      <c r="B4" s="22">
        <v>1</v>
      </c>
    </row>
    <row r="5" spans="1:19">
      <c r="A5" s="21" t="s">
        <v>8</v>
      </c>
      <c r="B5" s="22">
        <v>1</v>
      </c>
    </row>
    <row r="6" spans="1:19">
      <c r="A6" s="21" t="s">
        <v>11</v>
      </c>
      <c r="B6" t="s">
        <v>2795</v>
      </c>
    </row>
    <row r="7" spans="1:19">
      <c r="A7" s="21" t="s">
        <v>2812</v>
      </c>
      <c r="B7" t="s">
        <v>2813</v>
      </c>
    </row>
    <row r="8" spans="1:19">
      <c r="A8" s="21" t="s">
        <v>2811</v>
      </c>
      <c r="B8" t="s">
        <v>2813</v>
      </c>
      <c r="J8" s="38"/>
      <c r="K8" s="38"/>
      <c r="L8" s="38"/>
      <c r="M8" s="38"/>
    </row>
    <row r="9" spans="1:19">
      <c r="A9" s="21" t="s">
        <v>2810</v>
      </c>
      <c r="B9" t="s">
        <v>2813</v>
      </c>
      <c r="J9" s="38"/>
      <c r="K9" s="38"/>
      <c r="L9" s="38"/>
      <c r="M9" s="38"/>
    </row>
    <row r="10" spans="1:19">
      <c r="A10" s="21" t="s">
        <v>2809</v>
      </c>
      <c r="B10" t="s">
        <v>2813</v>
      </c>
    </row>
    <row r="12" spans="1:19">
      <c r="D12" s="21" t="s">
        <v>2808</v>
      </c>
    </row>
    <row r="13" spans="1:19">
      <c r="A13" s="21" t="s">
        <v>0</v>
      </c>
      <c r="B13" s="21" t="s">
        <v>6</v>
      </c>
      <c r="C13" s="21" t="s">
        <v>7</v>
      </c>
      <c r="D13" t="s">
        <v>2794</v>
      </c>
      <c r="E13" t="s">
        <v>2817</v>
      </c>
      <c r="F13" t="s">
        <v>2816</v>
      </c>
      <c r="G13" t="s">
        <v>2815</v>
      </c>
      <c r="H13" t="s">
        <v>2814</v>
      </c>
      <c r="J13" s="38"/>
      <c r="K13" s="38"/>
      <c r="L13" s="38"/>
      <c r="M13" s="38"/>
      <c r="N13" s="42"/>
    </row>
    <row r="14" spans="1:19">
      <c r="A14" t="s">
        <v>1593</v>
      </c>
      <c r="B14" t="s">
        <v>665</v>
      </c>
      <c r="C14" t="s">
        <v>1168</v>
      </c>
      <c r="D14" s="23">
        <v>1</v>
      </c>
      <c r="E14" s="38">
        <v>3120000</v>
      </c>
      <c r="F14" s="38">
        <v>1352742</v>
      </c>
      <c r="G14" s="38">
        <v>9800000</v>
      </c>
      <c r="H14" s="38">
        <v>2161885625</v>
      </c>
      <c r="J14" s="31"/>
      <c r="K14" s="31"/>
      <c r="L14" s="31"/>
      <c r="M14" s="31"/>
      <c r="O14" s="31"/>
      <c r="P14" s="42"/>
      <c r="R14" s="31"/>
      <c r="S14" s="42"/>
    </row>
    <row r="15" spans="1:19">
      <c r="A15" t="s">
        <v>24</v>
      </c>
      <c r="B15" t="s">
        <v>688</v>
      </c>
      <c r="C15" t="s">
        <v>701</v>
      </c>
      <c r="D15" s="23">
        <v>1</v>
      </c>
      <c r="E15" s="38">
        <v>318000</v>
      </c>
      <c r="F15" s="38">
        <v>27241953</v>
      </c>
      <c r="G15" s="38">
        <v>2100000</v>
      </c>
      <c r="H15" s="38">
        <v>3483000000</v>
      </c>
      <c r="J15" s="31"/>
      <c r="K15" s="31"/>
      <c r="L15" s="31"/>
      <c r="M15" s="31"/>
      <c r="O15" s="31"/>
      <c r="P15" s="42"/>
      <c r="R15" s="31"/>
      <c r="S15" s="42"/>
    </row>
    <row r="16" spans="1:19">
      <c r="C16" t="s">
        <v>2796</v>
      </c>
      <c r="D16" s="23">
        <v>1</v>
      </c>
      <c r="E16" s="38">
        <v>318000</v>
      </c>
      <c r="F16" s="38">
        <v>27242736</v>
      </c>
      <c r="G16" s="38">
        <v>2100000</v>
      </c>
      <c r="H16" s="38">
        <v>3478049299</v>
      </c>
      <c r="J16" s="31"/>
      <c r="K16" s="31"/>
      <c r="L16" s="31"/>
      <c r="M16" s="31"/>
      <c r="O16" s="31"/>
      <c r="P16" s="42"/>
      <c r="R16" s="31"/>
      <c r="S16" s="42"/>
    </row>
    <row r="17" spans="1:19">
      <c r="A17" t="s">
        <v>26</v>
      </c>
      <c r="B17" t="s">
        <v>664</v>
      </c>
      <c r="C17" t="s">
        <v>737</v>
      </c>
      <c r="D17" s="23">
        <v>1</v>
      </c>
      <c r="E17" s="38">
        <v>2480000</v>
      </c>
      <c r="F17" s="38">
        <v>4431318</v>
      </c>
      <c r="G17" s="38">
        <v>1300000</v>
      </c>
      <c r="H17" s="38">
        <v>473848422</v>
      </c>
      <c r="J17" s="31"/>
      <c r="K17" s="31"/>
      <c r="L17" s="31"/>
      <c r="M17" s="31"/>
      <c r="O17" s="31"/>
      <c r="P17" s="42"/>
      <c r="R17" s="31"/>
      <c r="S17" s="42"/>
    </row>
    <row r="18" spans="1:19">
      <c r="A18" t="s">
        <v>27</v>
      </c>
      <c r="B18" t="s">
        <v>664</v>
      </c>
      <c r="C18" t="s">
        <v>697</v>
      </c>
      <c r="D18" s="23">
        <v>2</v>
      </c>
      <c r="E18" s="38">
        <v>27700000</v>
      </c>
      <c r="F18" s="38">
        <v>59066411</v>
      </c>
      <c r="G18" s="38">
        <v>31800000</v>
      </c>
      <c r="H18" s="38">
        <v>8532000485.5</v>
      </c>
      <c r="J18" s="31"/>
      <c r="K18" s="31"/>
      <c r="L18" s="31"/>
      <c r="M18" s="31"/>
      <c r="O18" s="31"/>
      <c r="P18" s="42"/>
      <c r="R18" s="31"/>
      <c r="S18" s="42"/>
    </row>
    <row r="19" spans="1:19">
      <c r="A19" t="s">
        <v>29</v>
      </c>
      <c r="B19" t="s">
        <v>688</v>
      </c>
      <c r="C19" t="s">
        <v>701</v>
      </c>
      <c r="D19" s="23">
        <v>1</v>
      </c>
      <c r="E19" s="38">
        <v>2070000</v>
      </c>
      <c r="F19" s="38">
        <v>14315092</v>
      </c>
      <c r="G19" s="38">
        <v>2000000</v>
      </c>
      <c r="H19" s="38">
        <v>1752148928</v>
      </c>
      <c r="J19" s="31"/>
      <c r="K19" s="31"/>
      <c r="L19" s="31"/>
      <c r="M19" s="31"/>
      <c r="O19" s="31"/>
      <c r="P19" s="42"/>
      <c r="R19" s="31"/>
      <c r="S19" s="42"/>
    </row>
    <row r="20" spans="1:19">
      <c r="A20" t="s">
        <v>1194</v>
      </c>
      <c r="B20" t="s">
        <v>1195</v>
      </c>
      <c r="C20" t="s">
        <v>1196</v>
      </c>
      <c r="D20" s="23">
        <v>1</v>
      </c>
      <c r="E20" s="38">
        <v>578000</v>
      </c>
      <c r="F20" s="38">
        <v>3100000</v>
      </c>
      <c r="G20" s="38">
        <v>5800000</v>
      </c>
      <c r="H20" s="38">
        <v>6500000000</v>
      </c>
      <c r="J20" s="31"/>
      <c r="K20" s="31"/>
      <c r="L20" s="31"/>
      <c r="M20" s="31"/>
      <c r="O20" s="31"/>
      <c r="P20" s="42"/>
      <c r="R20" s="31"/>
      <c r="S20" s="42"/>
    </row>
    <row r="21" spans="1:19">
      <c r="A21" t="s">
        <v>31</v>
      </c>
      <c r="B21" t="s">
        <v>688</v>
      </c>
      <c r="C21" t="s">
        <v>706</v>
      </c>
      <c r="D21" s="23">
        <v>1</v>
      </c>
      <c r="E21" s="38">
        <v>801000</v>
      </c>
      <c r="F21" s="38">
        <v>3907148</v>
      </c>
      <c r="G21" s="38">
        <v>980000</v>
      </c>
      <c r="H21" s="38">
        <v>255426038</v>
      </c>
      <c r="J21" s="31"/>
      <c r="K21" s="31"/>
      <c r="L21" s="31"/>
      <c r="M21" s="31"/>
      <c r="O21" s="31"/>
      <c r="P21" s="42"/>
      <c r="R21" s="31"/>
      <c r="S21" s="42"/>
    </row>
    <row r="22" spans="1:19">
      <c r="A22" t="s">
        <v>32</v>
      </c>
      <c r="B22" t="s">
        <v>707</v>
      </c>
      <c r="C22" t="s">
        <v>665</v>
      </c>
      <c r="D22" s="23">
        <v>1</v>
      </c>
      <c r="E22" s="38">
        <v>30000000</v>
      </c>
      <c r="F22" s="38">
        <v>31023526</v>
      </c>
      <c r="G22" s="38">
        <v>15900000</v>
      </c>
      <c r="H22" s="38">
        <v>1941081782</v>
      </c>
      <c r="J22" s="31"/>
      <c r="K22" s="31"/>
      <c r="L22" s="31"/>
      <c r="M22" s="31"/>
      <c r="O22" s="31"/>
      <c r="P22" s="42"/>
      <c r="R22" s="31"/>
      <c r="S22" s="42"/>
    </row>
    <row r="23" spans="1:19">
      <c r="C23" t="s">
        <v>697</v>
      </c>
      <c r="D23" s="23">
        <v>1</v>
      </c>
      <c r="E23" s="38">
        <v>30000000</v>
      </c>
      <c r="F23" s="38">
        <v>31000000</v>
      </c>
      <c r="G23" s="38">
        <v>15900000</v>
      </c>
      <c r="H23" s="38">
        <v>1900000000</v>
      </c>
      <c r="J23" s="31"/>
      <c r="K23" s="31"/>
      <c r="L23" s="31"/>
      <c r="M23" s="31"/>
      <c r="O23" s="31"/>
      <c r="P23" s="42"/>
      <c r="R23" s="31"/>
      <c r="S23" s="42"/>
    </row>
    <row r="24" spans="1:19">
      <c r="A24" t="s">
        <v>1173</v>
      </c>
      <c r="B24" t="s">
        <v>1167</v>
      </c>
      <c r="C24" t="s">
        <v>1174</v>
      </c>
      <c r="D24" s="23">
        <v>1</v>
      </c>
      <c r="E24" s="38">
        <v>852000</v>
      </c>
      <c r="F24" s="38">
        <v>2100000</v>
      </c>
      <c r="G24" s="38">
        <v>3200000</v>
      </c>
      <c r="H24" s="38">
        <v>609000000</v>
      </c>
      <c r="J24" s="31"/>
      <c r="K24" s="31"/>
      <c r="L24" s="31"/>
      <c r="M24" s="31"/>
      <c r="O24" s="31"/>
      <c r="P24" s="42"/>
      <c r="R24" s="31"/>
      <c r="S24" s="42"/>
    </row>
    <row r="25" spans="1:19">
      <c r="A25" t="s">
        <v>1182</v>
      </c>
      <c r="B25" t="s">
        <v>1167</v>
      </c>
      <c r="C25" t="s">
        <v>1183</v>
      </c>
      <c r="D25" s="23">
        <v>1</v>
      </c>
      <c r="E25" s="38">
        <v>2510000</v>
      </c>
      <c r="F25" s="38">
        <v>5800000</v>
      </c>
      <c r="G25" s="38">
        <v>10100000</v>
      </c>
      <c r="H25" s="38">
        <v>1500000000</v>
      </c>
      <c r="J25" s="31"/>
      <c r="K25" s="31"/>
      <c r="L25" s="31"/>
      <c r="M25" s="31"/>
      <c r="O25" s="31"/>
      <c r="P25" s="42"/>
      <c r="R25" s="31"/>
      <c r="S25" s="42"/>
    </row>
    <row r="26" spans="1:19">
      <c r="A26" t="s">
        <v>34</v>
      </c>
      <c r="B26" t="s">
        <v>710</v>
      </c>
      <c r="C26" t="s">
        <v>737</v>
      </c>
      <c r="D26" s="23">
        <v>1</v>
      </c>
      <c r="E26" s="38">
        <v>21700000</v>
      </c>
      <c r="F26" s="38">
        <v>46912771</v>
      </c>
      <c r="G26" s="38">
        <v>6900000</v>
      </c>
      <c r="H26" s="38">
        <v>3966502213</v>
      </c>
      <c r="J26" s="31"/>
      <c r="K26" s="31"/>
      <c r="L26" s="31"/>
      <c r="M26" s="31"/>
      <c r="O26" s="31"/>
      <c r="P26" s="42"/>
      <c r="R26" s="31"/>
      <c r="S26" s="42"/>
    </row>
    <row r="27" spans="1:19">
      <c r="A27" t="s">
        <v>39</v>
      </c>
      <c r="B27" t="s">
        <v>664</v>
      </c>
      <c r="C27" t="s">
        <v>793</v>
      </c>
      <c r="D27" s="23">
        <v>1</v>
      </c>
      <c r="E27" s="38">
        <v>998000</v>
      </c>
      <c r="F27" s="38">
        <v>11000000</v>
      </c>
      <c r="G27" s="38">
        <v>2000000</v>
      </c>
      <c r="H27" s="38">
        <v>2200000000</v>
      </c>
      <c r="J27" s="31"/>
      <c r="K27" s="31"/>
      <c r="L27" s="31"/>
      <c r="M27" s="31"/>
      <c r="O27" s="31"/>
      <c r="P27" s="42"/>
      <c r="R27" s="31"/>
      <c r="S27" s="42"/>
    </row>
    <row r="28" spans="1:19">
      <c r="C28" t="s">
        <v>719</v>
      </c>
      <c r="D28" s="23">
        <v>1</v>
      </c>
      <c r="E28" s="38">
        <v>998000</v>
      </c>
      <c r="F28" s="38">
        <v>10604331</v>
      </c>
      <c r="G28" s="38">
        <v>2000000</v>
      </c>
      <c r="H28" s="38">
        <v>2254979672</v>
      </c>
      <c r="J28" s="31"/>
      <c r="K28" s="31"/>
      <c r="L28" s="31"/>
      <c r="M28" s="31"/>
      <c r="O28" s="31"/>
      <c r="P28" s="42"/>
      <c r="R28" s="31"/>
      <c r="S28" s="42"/>
    </row>
    <row r="29" spans="1:19">
      <c r="A29" t="s">
        <v>1206</v>
      </c>
      <c r="B29" t="s">
        <v>664</v>
      </c>
      <c r="C29" t="s">
        <v>1167</v>
      </c>
      <c r="D29" s="23">
        <v>2</v>
      </c>
      <c r="E29" s="38">
        <v>2160000</v>
      </c>
      <c r="F29" s="38">
        <v>8613975</v>
      </c>
      <c r="G29" s="38">
        <v>18700000</v>
      </c>
      <c r="H29" s="38">
        <v>5203569131</v>
      </c>
      <c r="J29" s="31"/>
      <c r="K29" s="31"/>
      <c r="L29" s="31"/>
      <c r="M29" s="31"/>
      <c r="O29" s="31"/>
      <c r="P29" s="42"/>
      <c r="R29" s="31"/>
      <c r="S29" s="42"/>
    </row>
    <row r="30" spans="1:19">
      <c r="A30" t="s">
        <v>42</v>
      </c>
      <c r="B30" t="s">
        <v>707</v>
      </c>
      <c r="C30" t="s">
        <v>665</v>
      </c>
      <c r="D30" s="23">
        <v>1</v>
      </c>
      <c r="E30" s="38">
        <v>15000000</v>
      </c>
      <c r="F30" s="38">
        <v>58779838</v>
      </c>
      <c r="G30" s="38">
        <v>128000000</v>
      </c>
      <c r="H30" s="38">
        <v>10710445935</v>
      </c>
      <c r="J30" s="31"/>
      <c r="K30" s="31"/>
      <c r="L30" s="31"/>
      <c r="M30" s="31"/>
      <c r="O30" s="31"/>
      <c r="P30" s="42"/>
      <c r="R30" s="31"/>
      <c r="S30" s="42"/>
    </row>
    <row r="31" spans="1:19">
      <c r="C31" t="s">
        <v>664</v>
      </c>
      <c r="D31" s="23">
        <v>1</v>
      </c>
      <c r="E31" s="38">
        <v>15000000</v>
      </c>
      <c r="F31" s="38">
        <v>58777384</v>
      </c>
      <c r="G31" s="38">
        <v>128000000</v>
      </c>
      <c r="H31" s="38">
        <v>10715211667</v>
      </c>
      <c r="J31" s="31"/>
      <c r="K31" s="31"/>
      <c r="L31" s="31"/>
      <c r="M31" s="31"/>
      <c r="O31" s="31"/>
      <c r="P31" s="42"/>
      <c r="R31" s="31"/>
      <c r="S31" s="42"/>
    </row>
    <row r="32" spans="1:19">
      <c r="A32" t="s">
        <v>275</v>
      </c>
      <c r="B32" t="s">
        <v>702</v>
      </c>
      <c r="C32" t="s">
        <v>2796</v>
      </c>
      <c r="D32" s="23">
        <v>1</v>
      </c>
      <c r="E32" s="38">
        <v>4455000</v>
      </c>
      <c r="F32" s="38">
        <v>6624525</v>
      </c>
      <c r="G32" s="38">
        <v>1400000</v>
      </c>
      <c r="H32" s="38">
        <v>627469303</v>
      </c>
      <c r="J32" s="31"/>
      <c r="K32" s="31"/>
      <c r="L32" s="31"/>
      <c r="M32" s="31"/>
      <c r="O32" s="31"/>
      <c r="P32" s="42"/>
      <c r="R32" s="31"/>
      <c r="S32" s="42"/>
    </row>
    <row r="33" spans="1:19">
      <c r="A33" t="s">
        <v>2031</v>
      </c>
      <c r="B33" t="s">
        <v>2032</v>
      </c>
      <c r="C33" t="s">
        <v>698</v>
      </c>
      <c r="D33" s="23">
        <v>1</v>
      </c>
      <c r="E33" s="38">
        <v>1910000</v>
      </c>
      <c r="F33" s="38">
        <v>5626866</v>
      </c>
      <c r="G33" s="38">
        <v>2300000</v>
      </c>
      <c r="H33" s="38">
        <v>691720716</v>
      </c>
      <c r="J33" s="31"/>
      <c r="K33" s="31"/>
      <c r="L33" s="31"/>
      <c r="M33" s="31"/>
      <c r="O33" s="31"/>
      <c r="P33" s="42"/>
      <c r="R33" s="31"/>
      <c r="S33" s="42"/>
    </row>
    <row r="34" spans="1:19">
      <c r="A34" t="s">
        <v>51</v>
      </c>
      <c r="B34" t="s">
        <v>664</v>
      </c>
      <c r="C34" t="s">
        <v>793</v>
      </c>
      <c r="D34" s="23">
        <v>1</v>
      </c>
      <c r="E34" s="38">
        <v>56400000</v>
      </c>
      <c r="F34" s="38">
        <v>35200000</v>
      </c>
      <c r="G34" s="38">
        <v>21900000</v>
      </c>
      <c r="H34" s="38">
        <v>4900000000</v>
      </c>
      <c r="J34" s="31"/>
      <c r="K34" s="31"/>
      <c r="L34" s="31"/>
      <c r="M34" s="31"/>
      <c r="O34" s="31"/>
      <c r="P34" s="42"/>
      <c r="R34" s="31"/>
      <c r="S34" s="42"/>
    </row>
    <row r="35" spans="1:19">
      <c r="C35" t="s">
        <v>719</v>
      </c>
      <c r="D35" s="23">
        <v>1</v>
      </c>
      <c r="E35" s="38">
        <v>56400000</v>
      </c>
      <c r="F35" s="38">
        <v>35282439</v>
      </c>
      <c r="G35" s="38">
        <v>21900000</v>
      </c>
      <c r="H35" s="38">
        <v>4959452633</v>
      </c>
      <c r="J35" s="31"/>
      <c r="K35" s="31"/>
      <c r="L35" s="31"/>
      <c r="M35" s="31"/>
      <c r="O35" s="31"/>
      <c r="P35" s="42"/>
      <c r="R35" s="31"/>
      <c r="S35" s="42"/>
    </row>
    <row r="36" spans="1:19">
      <c r="A36" t="s">
        <v>52</v>
      </c>
      <c r="B36" t="s">
        <v>709</v>
      </c>
      <c r="C36" t="s">
        <v>725</v>
      </c>
      <c r="D36" s="23">
        <v>1</v>
      </c>
      <c r="E36" s="38">
        <v>1180000</v>
      </c>
      <c r="F36" s="38">
        <v>4704731</v>
      </c>
      <c r="G36" s="38">
        <v>858000</v>
      </c>
      <c r="H36" s="38">
        <v>747700754</v>
      </c>
      <c r="J36" s="31"/>
      <c r="K36" s="31"/>
      <c r="L36" s="31"/>
      <c r="M36" s="31"/>
      <c r="O36" s="31"/>
      <c r="P36" s="42"/>
      <c r="R36" s="31"/>
      <c r="S36" s="42"/>
    </row>
    <row r="37" spans="1:19">
      <c r="C37" t="s">
        <v>2036</v>
      </c>
      <c r="D37" s="23">
        <v>1</v>
      </c>
      <c r="E37" s="38">
        <v>1180000</v>
      </c>
      <c r="F37" s="38">
        <v>4704731</v>
      </c>
      <c r="G37" s="38">
        <v>859000</v>
      </c>
      <c r="H37" s="38">
        <v>749267078</v>
      </c>
      <c r="J37" s="31"/>
      <c r="K37" s="31"/>
      <c r="L37" s="31"/>
      <c r="M37" s="31"/>
      <c r="O37" s="31"/>
      <c r="P37" s="42"/>
      <c r="R37" s="31"/>
      <c r="S37" s="42"/>
    </row>
    <row r="38" spans="1:19">
      <c r="A38" t="s">
        <v>1220</v>
      </c>
      <c r="B38" t="s">
        <v>707</v>
      </c>
      <c r="C38" t="s">
        <v>1167</v>
      </c>
      <c r="D38" s="23">
        <v>1</v>
      </c>
      <c r="E38" s="38">
        <v>2480000</v>
      </c>
      <c r="F38" s="38">
        <v>1300000</v>
      </c>
      <c r="G38" s="38">
        <v>5000000</v>
      </c>
      <c r="H38" s="38">
        <v>1100000000</v>
      </c>
      <c r="J38" s="31"/>
      <c r="K38" s="31"/>
      <c r="L38" s="31"/>
      <c r="M38" s="31"/>
      <c r="O38" s="31"/>
      <c r="P38" s="42"/>
      <c r="R38" s="31"/>
      <c r="S38" s="42"/>
    </row>
    <row r="39" spans="1:19">
      <c r="A39" t="s">
        <v>1611</v>
      </c>
      <c r="B39" t="s">
        <v>665</v>
      </c>
      <c r="C39" t="s">
        <v>2796</v>
      </c>
      <c r="D39" s="23">
        <v>1</v>
      </c>
      <c r="E39" s="38">
        <v>3700000</v>
      </c>
      <c r="F39" s="38">
        <v>3720619</v>
      </c>
      <c r="G39" s="38">
        <v>1800000</v>
      </c>
      <c r="H39" s="38">
        <v>442153056</v>
      </c>
      <c r="J39" s="31"/>
      <c r="K39" s="31"/>
      <c r="L39" s="31"/>
      <c r="M39" s="31"/>
      <c r="O39" s="31"/>
      <c r="P39" s="42"/>
      <c r="R39" s="31"/>
      <c r="S39" s="42"/>
    </row>
    <row r="40" spans="1:19">
      <c r="A40" t="s">
        <v>1232</v>
      </c>
      <c r="B40" t="s">
        <v>709</v>
      </c>
      <c r="C40" t="s">
        <v>690</v>
      </c>
      <c r="D40" s="23">
        <v>1</v>
      </c>
      <c r="E40" s="38">
        <v>1230000</v>
      </c>
      <c r="F40" s="38">
        <v>1500000</v>
      </c>
      <c r="G40" s="38">
        <v>455000</v>
      </c>
      <c r="H40" s="38">
        <v>266000000</v>
      </c>
      <c r="J40" s="31"/>
      <c r="K40" s="31"/>
      <c r="L40" s="31"/>
      <c r="M40" s="31"/>
      <c r="O40" s="31"/>
      <c r="P40" s="42"/>
      <c r="R40" s="31"/>
      <c r="S40" s="42"/>
    </row>
    <row r="41" spans="1:19">
      <c r="A41" t="s">
        <v>53</v>
      </c>
      <c r="B41" t="s">
        <v>731</v>
      </c>
      <c r="C41" t="s">
        <v>1228</v>
      </c>
      <c r="D41" s="23">
        <v>1</v>
      </c>
      <c r="E41" s="38">
        <v>12800000</v>
      </c>
      <c r="F41" s="38">
        <v>13146832</v>
      </c>
      <c r="G41" s="38">
        <v>10200000</v>
      </c>
      <c r="H41" s="38">
        <v>11104988663</v>
      </c>
      <c r="J41" s="31"/>
      <c r="K41" s="31"/>
      <c r="L41" s="31"/>
      <c r="M41" s="31"/>
      <c r="O41" s="31"/>
      <c r="P41" s="42"/>
      <c r="R41" s="31"/>
      <c r="S41" s="42"/>
    </row>
    <row r="42" spans="1:19">
      <c r="C42" t="s">
        <v>732</v>
      </c>
      <c r="D42" s="23">
        <v>1</v>
      </c>
      <c r="E42" s="38">
        <v>12800000</v>
      </c>
      <c r="F42" s="38">
        <v>13146427</v>
      </c>
      <c r="G42" s="38">
        <v>10200000</v>
      </c>
      <c r="H42" s="38">
        <v>11094187151</v>
      </c>
      <c r="J42" s="31"/>
      <c r="K42" s="31"/>
      <c r="L42" s="31"/>
      <c r="M42" s="31"/>
      <c r="O42" s="31"/>
      <c r="P42" s="42"/>
      <c r="R42" s="31"/>
      <c r="S42" s="42"/>
    </row>
    <row r="43" spans="1:19">
      <c r="A43" s="41" t="s">
        <v>1615</v>
      </c>
      <c r="B43" t="s">
        <v>664</v>
      </c>
      <c r="C43" t="s">
        <v>707</v>
      </c>
      <c r="D43" s="23">
        <v>1</v>
      </c>
      <c r="E43" s="38">
        <v>8330000</v>
      </c>
      <c r="F43" s="38">
        <v>3012967</v>
      </c>
      <c r="G43" s="38">
        <v>33100000</v>
      </c>
      <c r="H43" s="38">
        <v>3520256281</v>
      </c>
      <c r="J43" s="31"/>
      <c r="K43" s="31"/>
      <c r="L43" s="31"/>
      <c r="M43" s="31"/>
      <c r="O43" s="31"/>
      <c r="P43" s="42"/>
      <c r="R43" s="31"/>
      <c r="S43" s="42"/>
    </row>
    <row r="44" spans="1:19">
      <c r="A44" s="41" t="s">
        <v>2334</v>
      </c>
      <c r="B44" t="s">
        <v>1159</v>
      </c>
      <c r="C44" t="s">
        <v>2335</v>
      </c>
      <c r="D44" s="23">
        <v>1</v>
      </c>
      <c r="E44" s="38">
        <v>498000</v>
      </c>
      <c r="F44" s="38">
        <v>2599266</v>
      </c>
      <c r="G44" s="38">
        <v>2600000</v>
      </c>
      <c r="H44" s="38">
        <v>165354298</v>
      </c>
      <c r="J44" s="31"/>
      <c r="K44" s="31"/>
      <c r="L44" s="31"/>
      <c r="M44" s="31"/>
      <c r="O44" s="31"/>
      <c r="P44" s="42"/>
      <c r="R44" s="31"/>
      <c r="S44" s="42"/>
    </row>
    <row r="45" spans="1:19">
      <c r="A45" t="s">
        <v>2339</v>
      </c>
      <c r="B45" t="s">
        <v>2340</v>
      </c>
      <c r="C45" t="s">
        <v>2321</v>
      </c>
      <c r="D45" s="23">
        <v>1</v>
      </c>
      <c r="E45" s="38">
        <v>5060000</v>
      </c>
      <c r="F45" s="38">
        <v>3956657</v>
      </c>
      <c r="G45" s="38">
        <v>5800000</v>
      </c>
      <c r="H45" s="38">
        <v>3573602677</v>
      </c>
      <c r="J45" s="31"/>
      <c r="K45" s="31"/>
      <c r="L45" s="31"/>
      <c r="M45" s="31"/>
      <c r="O45" s="31"/>
      <c r="P45" s="42"/>
      <c r="R45" s="31"/>
      <c r="S45" s="42"/>
    </row>
    <row r="46" spans="1:19">
      <c r="A46" s="41" t="s">
        <v>56</v>
      </c>
      <c r="B46" t="s">
        <v>664</v>
      </c>
      <c r="C46" t="s">
        <v>707</v>
      </c>
      <c r="D46" s="23">
        <v>1</v>
      </c>
      <c r="E46" s="38">
        <v>862000</v>
      </c>
      <c r="F46" s="38">
        <v>21241026</v>
      </c>
      <c r="G46" s="38">
        <v>3300000</v>
      </c>
      <c r="H46" s="38">
        <v>1914795207</v>
      </c>
      <c r="J46" s="31"/>
      <c r="K46" s="31"/>
      <c r="L46" s="31"/>
      <c r="M46" s="31"/>
      <c r="O46" s="31"/>
      <c r="P46" s="42"/>
      <c r="R46" s="31"/>
      <c r="S46" s="42"/>
    </row>
    <row r="47" spans="1:19">
      <c r="A47" s="41" t="s">
        <v>2037</v>
      </c>
      <c r="B47" t="s">
        <v>664</v>
      </c>
      <c r="C47" t="s">
        <v>2038</v>
      </c>
      <c r="D47" s="23">
        <v>1</v>
      </c>
      <c r="E47" s="38">
        <v>862000</v>
      </c>
      <c r="F47" s="38">
        <v>21241623</v>
      </c>
      <c r="G47" s="38">
        <v>3300000</v>
      </c>
      <c r="H47" s="38">
        <v>1917051204</v>
      </c>
      <c r="J47" s="31"/>
      <c r="K47" s="31"/>
      <c r="L47" s="31"/>
      <c r="M47" s="31"/>
      <c r="O47" s="31"/>
      <c r="P47" s="42"/>
      <c r="R47" s="31"/>
      <c r="S47" s="42"/>
    </row>
    <row r="48" spans="1:19">
      <c r="A48" t="s">
        <v>2344</v>
      </c>
      <c r="B48" t="s">
        <v>708</v>
      </c>
      <c r="C48" t="s">
        <v>2796</v>
      </c>
      <c r="D48" s="23">
        <v>1</v>
      </c>
      <c r="E48" s="38">
        <v>9290000</v>
      </c>
      <c r="F48" s="38">
        <v>11826623</v>
      </c>
      <c r="G48" s="38">
        <v>4900000</v>
      </c>
      <c r="H48" s="38">
        <v>2282262547</v>
      </c>
      <c r="J48" s="31"/>
      <c r="K48" s="31"/>
      <c r="L48" s="31"/>
      <c r="M48" s="31"/>
      <c r="O48" s="31"/>
      <c r="P48" s="42"/>
      <c r="R48" s="31"/>
      <c r="S48" s="42"/>
    </row>
    <row r="49" spans="1:19">
      <c r="A49" t="s">
        <v>1239</v>
      </c>
      <c r="B49" t="s">
        <v>1167</v>
      </c>
      <c r="C49" t="s">
        <v>2796</v>
      </c>
      <c r="D49" s="23">
        <v>1</v>
      </c>
      <c r="E49" s="38">
        <v>2430000</v>
      </c>
      <c r="F49" s="38">
        <v>1500000</v>
      </c>
      <c r="G49" s="38">
        <v>3600000</v>
      </c>
      <c r="H49" s="38">
        <v>1700000000</v>
      </c>
      <c r="J49" s="31"/>
      <c r="K49" s="31"/>
      <c r="L49" s="31"/>
      <c r="M49" s="31"/>
      <c r="O49" s="31"/>
      <c r="P49" s="42"/>
      <c r="R49" s="31"/>
      <c r="S49" s="42"/>
    </row>
    <row r="50" spans="1:19">
      <c r="A50" t="s">
        <v>61</v>
      </c>
      <c r="B50" t="s">
        <v>707</v>
      </c>
      <c r="C50" t="s">
        <v>1167</v>
      </c>
      <c r="D50" s="23">
        <v>1</v>
      </c>
      <c r="E50" s="38">
        <v>30300000</v>
      </c>
      <c r="F50" s="38">
        <v>40400000</v>
      </c>
      <c r="G50" s="38">
        <v>54100000</v>
      </c>
      <c r="H50" s="38">
        <v>8100000000</v>
      </c>
      <c r="J50" s="31"/>
      <c r="K50" s="31"/>
      <c r="L50" s="31"/>
      <c r="M50" s="31"/>
      <c r="O50" s="31"/>
      <c r="P50" s="42"/>
      <c r="R50" s="31"/>
      <c r="S50" s="42"/>
    </row>
    <row r="51" spans="1:19">
      <c r="C51" t="s">
        <v>665</v>
      </c>
      <c r="D51" s="23">
        <v>1</v>
      </c>
      <c r="E51" s="38">
        <v>30300000</v>
      </c>
      <c r="F51" s="38">
        <v>40421829</v>
      </c>
      <c r="G51" s="38">
        <v>54100000</v>
      </c>
      <c r="H51" s="38">
        <v>8251457611</v>
      </c>
      <c r="J51" s="31"/>
      <c r="K51" s="31"/>
      <c r="L51" s="31"/>
      <c r="M51" s="31"/>
      <c r="O51" s="31"/>
      <c r="P51" s="42"/>
      <c r="R51" s="31"/>
      <c r="S51" s="42"/>
    </row>
    <row r="52" spans="1:19">
      <c r="A52" t="s">
        <v>1864</v>
      </c>
      <c r="B52" t="s">
        <v>702</v>
      </c>
      <c r="C52" t="s">
        <v>2796</v>
      </c>
      <c r="D52" s="23">
        <v>1</v>
      </c>
      <c r="E52" s="38">
        <v>1850000</v>
      </c>
      <c r="F52" s="38">
        <v>1857484</v>
      </c>
      <c r="G52" s="38">
        <v>1200000</v>
      </c>
      <c r="H52" s="38">
        <v>508722685</v>
      </c>
      <c r="J52" s="31"/>
      <c r="K52" s="31"/>
      <c r="L52" s="31"/>
      <c r="M52" s="31"/>
      <c r="O52" s="31"/>
      <c r="P52" s="42"/>
      <c r="R52" s="31"/>
      <c r="S52" s="42"/>
    </row>
    <row r="53" spans="1:19">
      <c r="A53" t="s">
        <v>62</v>
      </c>
      <c r="B53" t="s">
        <v>707</v>
      </c>
      <c r="C53" t="s">
        <v>664</v>
      </c>
      <c r="D53" s="23">
        <v>2</v>
      </c>
      <c r="E53" s="38">
        <v>17000000</v>
      </c>
      <c r="F53" s="38">
        <v>21936969</v>
      </c>
      <c r="G53" s="38">
        <v>6000000</v>
      </c>
      <c r="H53" s="38">
        <v>2384725484</v>
      </c>
      <c r="J53" s="31"/>
      <c r="K53" s="31"/>
      <c r="L53" s="31"/>
      <c r="M53" s="31"/>
      <c r="O53" s="31"/>
      <c r="P53" s="42"/>
      <c r="R53" s="31"/>
      <c r="S53" s="42"/>
    </row>
    <row r="54" spans="1:19">
      <c r="A54" t="s">
        <v>1250</v>
      </c>
      <c r="B54" t="s">
        <v>708</v>
      </c>
      <c r="C54" t="s">
        <v>1251</v>
      </c>
      <c r="D54" s="23">
        <v>2</v>
      </c>
      <c r="E54" s="38">
        <v>952000</v>
      </c>
      <c r="F54" s="38">
        <v>3605393.5</v>
      </c>
      <c r="G54" s="38">
        <v>3100000</v>
      </c>
      <c r="H54" s="38">
        <v>5006038437.5</v>
      </c>
      <c r="J54" s="31"/>
      <c r="K54" s="31"/>
      <c r="L54" s="31"/>
      <c r="M54" s="31"/>
      <c r="O54" s="31"/>
      <c r="P54" s="42"/>
      <c r="R54" s="31"/>
      <c r="S54" s="42"/>
    </row>
    <row r="55" spans="1:19">
      <c r="A55" t="s">
        <v>66</v>
      </c>
      <c r="B55" t="s">
        <v>689</v>
      </c>
      <c r="C55" t="s">
        <v>664</v>
      </c>
      <c r="D55" s="23">
        <v>1</v>
      </c>
      <c r="E55" s="38">
        <v>370000</v>
      </c>
      <c r="F55" s="38">
        <v>2764603</v>
      </c>
      <c r="G55" s="38">
        <v>730000</v>
      </c>
      <c r="H55" s="38">
        <v>1323513012</v>
      </c>
      <c r="J55" s="31"/>
      <c r="K55" s="31"/>
      <c r="L55" s="31"/>
      <c r="M55" s="31"/>
      <c r="O55" s="31"/>
      <c r="P55" s="42"/>
      <c r="R55" s="31"/>
      <c r="S55" s="42"/>
    </row>
    <row r="56" spans="1:19">
      <c r="A56" t="s">
        <v>2052</v>
      </c>
      <c r="B56" t="s">
        <v>665</v>
      </c>
      <c r="C56" t="s">
        <v>707</v>
      </c>
      <c r="D56" s="23">
        <v>1</v>
      </c>
      <c r="E56" s="38">
        <v>635000</v>
      </c>
      <c r="F56" s="38">
        <v>1586353</v>
      </c>
      <c r="G56" s="38">
        <v>5500000</v>
      </c>
      <c r="H56" s="38">
        <v>413705800</v>
      </c>
      <c r="J56" s="31"/>
      <c r="K56" s="31"/>
      <c r="L56" s="31"/>
      <c r="M56" s="31"/>
      <c r="O56" s="31"/>
      <c r="P56" s="42"/>
      <c r="R56" s="31"/>
      <c r="S56" s="42"/>
    </row>
    <row r="57" spans="1:19">
      <c r="A57" t="s">
        <v>77</v>
      </c>
      <c r="B57" t="s">
        <v>689</v>
      </c>
      <c r="C57" t="s">
        <v>771</v>
      </c>
      <c r="D57" s="23">
        <v>1</v>
      </c>
      <c r="E57" s="38">
        <v>2270000</v>
      </c>
      <c r="F57" s="38">
        <v>6486135</v>
      </c>
      <c r="G57" s="38">
        <v>730000</v>
      </c>
      <c r="H57" s="38">
        <v>943105786</v>
      </c>
      <c r="J57" s="31"/>
      <c r="K57" s="31"/>
      <c r="L57" s="31"/>
      <c r="M57" s="31"/>
      <c r="O57" s="31"/>
      <c r="P57" s="42"/>
      <c r="R57" s="31"/>
      <c r="S57" s="42"/>
    </row>
    <row r="58" spans="1:19">
      <c r="B58" t="s">
        <v>2056</v>
      </c>
      <c r="C58" t="s">
        <v>689</v>
      </c>
      <c r="D58" s="23">
        <v>1</v>
      </c>
      <c r="E58" s="38">
        <v>2270000</v>
      </c>
      <c r="F58" s="38">
        <v>6486135</v>
      </c>
      <c r="G58" s="38">
        <v>730000</v>
      </c>
      <c r="H58" s="38">
        <v>943105786</v>
      </c>
      <c r="J58" s="31"/>
      <c r="K58" s="31"/>
      <c r="L58" s="31"/>
      <c r="M58" s="31"/>
      <c r="O58" s="31"/>
      <c r="P58" s="42"/>
      <c r="R58" s="31"/>
      <c r="S58" s="42"/>
    </row>
    <row r="59" spans="1:19">
      <c r="A59" t="s">
        <v>2374</v>
      </c>
      <c r="B59" t="s">
        <v>664</v>
      </c>
      <c r="C59" t="s">
        <v>737</v>
      </c>
      <c r="D59" s="23">
        <v>1</v>
      </c>
      <c r="E59" s="38">
        <v>4570000</v>
      </c>
      <c r="F59" s="38">
        <v>1738280</v>
      </c>
      <c r="G59" s="38">
        <v>634000</v>
      </c>
      <c r="H59" s="38">
        <v>359133061</v>
      </c>
      <c r="J59" s="31"/>
      <c r="K59" s="31"/>
      <c r="L59" s="31"/>
      <c r="M59" s="31"/>
      <c r="O59" s="31"/>
      <c r="P59" s="42"/>
      <c r="R59" s="31"/>
      <c r="S59" s="42"/>
    </row>
    <row r="60" spans="1:19">
      <c r="A60" t="s">
        <v>2060</v>
      </c>
      <c r="B60" t="s">
        <v>731</v>
      </c>
      <c r="C60" t="s">
        <v>1297</v>
      </c>
      <c r="D60" s="23">
        <v>1</v>
      </c>
      <c r="E60" s="38">
        <v>2630000</v>
      </c>
      <c r="F60" s="38">
        <v>3340661</v>
      </c>
      <c r="G60" s="38">
        <v>5300000</v>
      </c>
      <c r="H60" s="38">
        <v>478769074</v>
      </c>
      <c r="J60" s="31"/>
      <c r="K60" s="31"/>
      <c r="L60" s="31"/>
      <c r="M60" s="31"/>
      <c r="O60" s="31"/>
      <c r="P60" s="42"/>
      <c r="R60" s="31"/>
      <c r="S60" s="42"/>
    </row>
    <row r="61" spans="1:19">
      <c r="A61" t="s">
        <v>1589</v>
      </c>
      <c r="B61" t="s">
        <v>665</v>
      </c>
      <c r="C61" t="s">
        <v>2796</v>
      </c>
      <c r="D61" s="23">
        <v>1</v>
      </c>
      <c r="E61" s="38">
        <v>4520000</v>
      </c>
      <c r="F61" s="38">
        <v>3660168</v>
      </c>
      <c r="G61" s="38">
        <v>15400000</v>
      </c>
      <c r="H61" s="38">
        <v>3400453986</v>
      </c>
      <c r="J61" s="31"/>
      <c r="K61" s="31"/>
      <c r="L61" s="31"/>
      <c r="M61" s="31"/>
      <c r="O61" s="31"/>
      <c r="P61" s="42"/>
      <c r="R61" s="31"/>
      <c r="S61" s="42"/>
    </row>
    <row r="62" spans="1:19">
      <c r="A62" t="s">
        <v>1293</v>
      </c>
      <c r="B62" t="s">
        <v>664</v>
      </c>
      <c r="C62" t="s">
        <v>708</v>
      </c>
      <c r="D62" s="23">
        <v>2</v>
      </c>
      <c r="E62" s="38">
        <v>14200000</v>
      </c>
      <c r="F62" s="38">
        <v>46440984.5</v>
      </c>
      <c r="G62" s="38">
        <v>14300000</v>
      </c>
      <c r="H62" s="38">
        <v>12597309022</v>
      </c>
      <c r="J62" s="31"/>
      <c r="K62" s="31"/>
      <c r="L62" s="31"/>
      <c r="M62" s="31"/>
      <c r="O62" s="31"/>
      <c r="P62" s="42"/>
      <c r="R62" s="31"/>
      <c r="S62" s="42"/>
    </row>
    <row r="63" spans="1:19">
      <c r="A63" t="s">
        <v>2400</v>
      </c>
      <c r="B63" t="s">
        <v>1251</v>
      </c>
      <c r="C63" t="s">
        <v>2401</v>
      </c>
      <c r="D63" s="23">
        <v>1</v>
      </c>
      <c r="E63" s="38">
        <v>4030000</v>
      </c>
      <c r="F63" s="38">
        <v>15354347</v>
      </c>
      <c r="G63" s="38">
        <v>13000000</v>
      </c>
      <c r="H63" s="38">
        <v>4100216456</v>
      </c>
      <c r="J63" s="31"/>
      <c r="K63" s="31"/>
      <c r="L63" s="31"/>
      <c r="M63" s="31"/>
      <c r="O63" s="31"/>
      <c r="P63" s="42"/>
      <c r="R63" s="31"/>
      <c r="S63" s="42"/>
    </row>
    <row r="64" spans="1:19">
      <c r="A64" t="s">
        <v>94</v>
      </c>
      <c r="B64" t="s">
        <v>664</v>
      </c>
      <c r="C64" t="s">
        <v>707</v>
      </c>
      <c r="D64" s="23">
        <v>1</v>
      </c>
      <c r="E64" s="38">
        <v>5040000</v>
      </c>
      <c r="F64" s="38">
        <v>7436404</v>
      </c>
      <c r="G64" s="38">
        <v>10200000</v>
      </c>
      <c r="H64" s="38">
        <v>5984892798</v>
      </c>
      <c r="J64" s="31"/>
      <c r="K64" s="31"/>
      <c r="L64" s="31"/>
      <c r="M64" s="31"/>
      <c r="O64" s="31"/>
      <c r="P64" s="42"/>
      <c r="R64" s="31"/>
      <c r="S64" s="42"/>
    </row>
    <row r="65" spans="1:19">
      <c r="A65" t="s">
        <v>2404</v>
      </c>
      <c r="B65" t="s">
        <v>2311</v>
      </c>
      <c r="C65" t="s">
        <v>708</v>
      </c>
      <c r="D65" s="23">
        <v>1</v>
      </c>
      <c r="E65" s="38">
        <v>4140000</v>
      </c>
      <c r="F65" s="38">
        <v>1848477</v>
      </c>
      <c r="G65" s="38">
        <v>975000</v>
      </c>
      <c r="H65" s="38">
        <v>892972227</v>
      </c>
      <c r="J65" s="31"/>
      <c r="K65" s="31"/>
      <c r="L65" s="31"/>
      <c r="M65" s="31"/>
      <c r="O65" s="31"/>
      <c r="P65" s="42"/>
      <c r="R65" s="31"/>
      <c r="S65" s="42"/>
    </row>
    <row r="66" spans="1:19">
      <c r="A66" t="s">
        <v>96</v>
      </c>
      <c r="B66" t="s">
        <v>690</v>
      </c>
      <c r="C66" t="s">
        <v>688</v>
      </c>
      <c r="D66" s="23">
        <v>1</v>
      </c>
      <c r="E66" s="38">
        <v>3060000</v>
      </c>
      <c r="F66" s="38">
        <v>11000000</v>
      </c>
      <c r="G66" s="38">
        <v>3400000</v>
      </c>
      <c r="H66" s="38">
        <v>1600000000</v>
      </c>
      <c r="J66" s="31"/>
      <c r="K66" s="31"/>
      <c r="L66" s="31"/>
      <c r="M66" s="31"/>
      <c r="O66" s="31"/>
      <c r="P66" s="42"/>
      <c r="R66" s="31"/>
      <c r="S66" s="42"/>
    </row>
    <row r="67" spans="1:19">
      <c r="C67" t="s">
        <v>797</v>
      </c>
      <c r="D67" s="23">
        <v>1</v>
      </c>
      <c r="E67" s="38">
        <v>3060000</v>
      </c>
      <c r="F67" s="38">
        <v>10986151</v>
      </c>
      <c r="G67" s="38">
        <v>3400000</v>
      </c>
      <c r="H67" s="38">
        <v>1636095822</v>
      </c>
      <c r="J67" s="31"/>
      <c r="K67" s="31"/>
      <c r="L67" s="31"/>
      <c r="M67" s="31"/>
      <c r="O67" s="31"/>
      <c r="P67" s="42"/>
      <c r="R67" s="31"/>
      <c r="S67" s="42"/>
    </row>
    <row r="68" spans="1:19">
      <c r="A68" t="s">
        <v>354</v>
      </c>
      <c r="B68" t="s">
        <v>1171</v>
      </c>
      <c r="C68" t="s">
        <v>690</v>
      </c>
      <c r="D68" s="23">
        <v>1</v>
      </c>
      <c r="E68" s="38">
        <v>991000</v>
      </c>
      <c r="F68" s="38">
        <v>4147165</v>
      </c>
      <c r="G68" s="38">
        <v>472000</v>
      </c>
      <c r="H68" s="38">
        <v>1012004710</v>
      </c>
      <c r="J68" s="31"/>
      <c r="K68" s="31"/>
      <c r="L68" s="31"/>
      <c r="M68" s="31"/>
      <c r="O68" s="31"/>
      <c r="P68" s="42"/>
      <c r="R68" s="31"/>
      <c r="S68" s="42"/>
    </row>
    <row r="69" spans="1:19">
      <c r="A69" t="s">
        <v>2408</v>
      </c>
      <c r="B69" t="s">
        <v>708</v>
      </c>
      <c r="C69" t="s">
        <v>709</v>
      </c>
      <c r="D69" s="23">
        <v>1</v>
      </c>
      <c r="E69" s="38">
        <v>4500000</v>
      </c>
      <c r="F69" s="38">
        <v>6479791</v>
      </c>
      <c r="G69" s="38">
        <v>1700000</v>
      </c>
      <c r="H69" s="38">
        <v>1596920348</v>
      </c>
      <c r="J69" s="31"/>
      <c r="K69" s="31"/>
      <c r="L69" s="31"/>
      <c r="M69" s="31"/>
      <c r="O69" s="31"/>
      <c r="P69" s="42"/>
      <c r="R69" s="31"/>
      <c r="S69" s="42"/>
    </row>
    <row r="70" spans="1:19">
      <c r="A70" t="s">
        <v>1635</v>
      </c>
      <c r="B70" t="s">
        <v>665</v>
      </c>
      <c r="C70" t="s">
        <v>2796</v>
      </c>
      <c r="D70" s="23">
        <v>1</v>
      </c>
      <c r="E70" s="38">
        <v>2940000</v>
      </c>
      <c r="F70" s="38">
        <v>4185980</v>
      </c>
      <c r="G70" s="38">
        <v>11800000</v>
      </c>
      <c r="H70" s="38">
        <v>1927703932</v>
      </c>
      <c r="J70" s="31"/>
      <c r="K70" s="31"/>
      <c r="L70" s="31"/>
      <c r="M70" s="31"/>
      <c r="O70" s="31"/>
      <c r="P70" s="42"/>
      <c r="R70" s="31"/>
      <c r="S70" s="42"/>
    </row>
    <row r="71" spans="1:19">
      <c r="A71" t="s">
        <v>1639</v>
      </c>
      <c r="B71" t="s">
        <v>665</v>
      </c>
      <c r="C71" t="s">
        <v>1174</v>
      </c>
      <c r="D71" s="23">
        <v>1</v>
      </c>
      <c r="E71" s="38">
        <v>5520000</v>
      </c>
      <c r="F71" s="38">
        <v>7010365</v>
      </c>
      <c r="G71" s="38">
        <v>13500000</v>
      </c>
      <c r="H71" s="38">
        <v>3761707425</v>
      </c>
      <c r="J71" s="31"/>
      <c r="K71" s="31"/>
      <c r="L71" s="31"/>
      <c r="M71" s="31"/>
      <c r="O71" s="31"/>
      <c r="P71" s="42"/>
      <c r="R71" s="31"/>
      <c r="S71" s="42"/>
    </row>
    <row r="72" spans="1:19">
      <c r="A72" t="s">
        <v>1314</v>
      </c>
      <c r="B72" t="s">
        <v>1167</v>
      </c>
      <c r="C72" t="s">
        <v>1315</v>
      </c>
      <c r="D72" s="23">
        <v>1</v>
      </c>
      <c r="E72" s="38">
        <v>3670000</v>
      </c>
      <c r="F72" s="38">
        <v>2000000</v>
      </c>
      <c r="G72" s="38">
        <v>7900000</v>
      </c>
      <c r="H72" s="38">
        <v>3400000000</v>
      </c>
      <c r="J72" s="31"/>
      <c r="K72" s="31"/>
      <c r="L72" s="31"/>
      <c r="M72" s="31"/>
      <c r="O72" s="31"/>
      <c r="P72" s="42"/>
      <c r="R72" s="31"/>
      <c r="S72" s="42"/>
    </row>
    <row r="73" spans="1:19">
      <c r="A73" t="s">
        <v>2412</v>
      </c>
      <c r="B73" t="s">
        <v>1251</v>
      </c>
      <c r="C73" t="s">
        <v>2413</v>
      </c>
      <c r="D73" s="23">
        <v>1</v>
      </c>
      <c r="E73" s="38">
        <v>634000</v>
      </c>
      <c r="F73" s="38">
        <v>1962848</v>
      </c>
      <c r="G73" s="38">
        <v>1700000</v>
      </c>
      <c r="H73" s="38">
        <v>1992874582</v>
      </c>
      <c r="J73" s="31"/>
      <c r="K73" s="31"/>
      <c r="L73" s="31"/>
      <c r="M73" s="31"/>
      <c r="O73" s="31"/>
      <c r="P73" s="42"/>
      <c r="R73" s="31"/>
      <c r="S73" s="42"/>
    </row>
    <row r="74" spans="1:19">
      <c r="A74" t="s">
        <v>2417</v>
      </c>
      <c r="B74" t="s">
        <v>2418</v>
      </c>
      <c r="C74" t="s">
        <v>2796</v>
      </c>
      <c r="D74" s="23">
        <v>1</v>
      </c>
      <c r="E74" s="38">
        <v>3080000</v>
      </c>
      <c r="F74" s="38">
        <v>10798113</v>
      </c>
      <c r="G74" s="38">
        <v>4500000</v>
      </c>
      <c r="H74" s="38">
        <v>1941523462</v>
      </c>
      <c r="J74" s="31"/>
      <c r="K74" s="31"/>
      <c r="L74" s="31"/>
      <c r="M74" s="31"/>
      <c r="O74" s="31"/>
      <c r="P74" s="42"/>
      <c r="R74" s="31"/>
      <c r="S74" s="42"/>
    </row>
    <row r="75" spans="1:19">
      <c r="A75" t="s">
        <v>103</v>
      </c>
      <c r="B75" t="s">
        <v>791</v>
      </c>
      <c r="C75" t="s">
        <v>766</v>
      </c>
      <c r="D75" s="23">
        <v>1</v>
      </c>
      <c r="E75" s="38">
        <v>546000</v>
      </c>
      <c r="F75" s="38">
        <v>1018286</v>
      </c>
      <c r="G75" s="38">
        <v>508000</v>
      </c>
      <c r="H75" s="38">
        <v>254535363</v>
      </c>
      <c r="J75" s="31"/>
      <c r="K75" s="31"/>
      <c r="L75" s="31"/>
      <c r="M75" s="31"/>
      <c r="O75" s="31"/>
      <c r="P75" s="42"/>
      <c r="R75" s="31"/>
      <c r="S75" s="42"/>
    </row>
    <row r="76" spans="1:19">
      <c r="B76" t="s">
        <v>708</v>
      </c>
      <c r="C76" t="s">
        <v>2422</v>
      </c>
      <c r="D76" s="23">
        <v>1</v>
      </c>
      <c r="E76" s="38">
        <v>546000</v>
      </c>
      <c r="F76" s="38">
        <v>1018286</v>
      </c>
      <c r="G76" s="38">
        <v>508000</v>
      </c>
      <c r="H76" s="38">
        <v>251381807</v>
      </c>
      <c r="J76" s="31"/>
      <c r="K76" s="31"/>
      <c r="L76" s="31"/>
      <c r="M76" s="31"/>
      <c r="O76" s="31"/>
      <c r="P76" s="42"/>
      <c r="R76" s="31"/>
      <c r="S76" s="42"/>
    </row>
    <row r="77" spans="1:19">
      <c r="A77" t="s">
        <v>2083</v>
      </c>
      <c r="B77" t="s">
        <v>664</v>
      </c>
      <c r="C77" t="s">
        <v>2796</v>
      </c>
      <c r="D77" s="23">
        <v>1</v>
      </c>
      <c r="E77" s="38">
        <v>306000</v>
      </c>
      <c r="F77" s="38">
        <v>1117907</v>
      </c>
      <c r="G77" s="38">
        <v>3100000</v>
      </c>
      <c r="H77" s="38">
        <v>321752459</v>
      </c>
      <c r="J77" s="31"/>
      <c r="K77" s="31"/>
      <c r="L77" s="31"/>
      <c r="M77" s="31"/>
      <c r="O77" s="31"/>
      <c r="P77" s="42"/>
      <c r="R77" s="31"/>
      <c r="S77" s="42"/>
    </row>
    <row r="78" spans="1:19">
      <c r="A78" t="s">
        <v>2090</v>
      </c>
      <c r="B78" t="s">
        <v>723</v>
      </c>
      <c r="C78" t="s">
        <v>664</v>
      </c>
      <c r="D78" s="23">
        <v>1</v>
      </c>
      <c r="E78" s="38">
        <v>33400000</v>
      </c>
      <c r="F78" s="38">
        <v>14051362</v>
      </c>
      <c r="G78" s="38">
        <v>24200000</v>
      </c>
      <c r="H78" s="38">
        <v>815984926</v>
      </c>
      <c r="J78" s="31"/>
      <c r="K78" s="31"/>
      <c r="L78" s="31"/>
      <c r="M78" s="31"/>
      <c r="O78" s="31"/>
      <c r="P78" s="42"/>
      <c r="R78" s="31"/>
      <c r="S78" s="42"/>
    </row>
    <row r="79" spans="1:19">
      <c r="A79" t="s">
        <v>378</v>
      </c>
      <c r="B79" t="s">
        <v>1337</v>
      </c>
      <c r="C79" t="s">
        <v>697</v>
      </c>
      <c r="D79" s="23">
        <v>1</v>
      </c>
      <c r="E79" s="38">
        <v>778000</v>
      </c>
      <c r="F79" s="38">
        <v>1551315</v>
      </c>
      <c r="G79" s="38">
        <v>1200000</v>
      </c>
      <c r="H79" s="38">
        <v>1117573652</v>
      </c>
      <c r="J79" s="31"/>
      <c r="K79" s="31"/>
      <c r="L79" s="31"/>
      <c r="M79" s="31"/>
      <c r="O79" s="31"/>
      <c r="P79" s="42"/>
      <c r="R79" s="31"/>
      <c r="S79" s="42"/>
    </row>
    <row r="80" spans="1:19">
      <c r="A80" t="s">
        <v>2429</v>
      </c>
      <c r="B80" t="s">
        <v>664</v>
      </c>
      <c r="C80" t="s">
        <v>2627</v>
      </c>
      <c r="D80" s="23">
        <v>1</v>
      </c>
      <c r="E80" s="38">
        <v>329000</v>
      </c>
      <c r="F80" s="38">
        <v>1256857</v>
      </c>
      <c r="G80" s="38">
        <v>468000</v>
      </c>
      <c r="H80" s="38">
        <v>501659530</v>
      </c>
      <c r="J80" s="31"/>
      <c r="K80" s="31"/>
      <c r="L80" s="31"/>
      <c r="M80" s="31"/>
      <c r="O80" s="31"/>
      <c r="P80" s="42"/>
      <c r="R80" s="31"/>
      <c r="S80" s="42"/>
    </row>
    <row r="81" spans="1:19">
      <c r="C81" t="s">
        <v>1065</v>
      </c>
      <c r="D81" s="23">
        <v>1</v>
      </c>
      <c r="E81" s="38">
        <v>329000</v>
      </c>
      <c r="F81" s="38">
        <v>1256854</v>
      </c>
      <c r="G81" s="38">
        <v>468000</v>
      </c>
      <c r="H81" s="38">
        <v>531657096</v>
      </c>
      <c r="J81" s="31"/>
      <c r="K81" s="31"/>
      <c r="L81" s="31"/>
      <c r="M81" s="31"/>
      <c r="O81" s="31"/>
      <c r="P81" s="42"/>
      <c r="R81" s="31"/>
      <c r="S81" s="42"/>
    </row>
    <row r="82" spans="1:19">
      <c r="A82" t="s">
        <v>108</v>
      </c>
      <c r="B82" t="s">
        <v>706</v>
      </c>
      <c r="C82" t="s">
        <v>2796</v>
      </c>
      <c r="D82" s="23">
        <v>1</v>
      </c>
      <c r="E82" s="38">
        <v>2220000</v>
      </c>
      <c r="F82" s="38">
        <v>12504448</v>
      </c>
      <c r="G82" s="38">
        <v>2400000</v>
      </c>
      <c r="H82" s="38">
        <v>325590721</v>
      </c>
      <c r="J82" s="31"/>
      <c r="K82" s="31"/>
      <c r="L82" s="31"/>
      <c r="M82" s="31"/>
      <c r="O82" s="31"/>
      <c r="P82" s="42"/>
      <c r="R82" s="31"/>
      <c r="S82" s="42"/>
    </row>
    <row r="83" spans="1:19">
      <c r="A83" t="s">
        <v>395</v>
      </c>
      <c r="B83" t="s">
        <v>707</v>
      </c>
      <c r="C83" t="s">
        <v>697</v>
      </c>
      <c r="D83" s="23">
        <v>1</v>
      </c>
      <c r="E83" s="38">
        <v>516000</v>
      </c>
      <c r="F83" s="38">
        <v>2300000</v>
      </c>
      <c r="G83" s="38">
        <v>1200000</v>
      </c>
      <c r="H83" s="38">
        <v>170000000</v>
      </c>
      <c r="J83" s="31"/>
      <c r="K83" s="31"/>
      <c r="L83" s="31"/>
      <c r="M83" s="31"/>
      <c r="O83" s="31"/>
      <c r="P83" s="42"/>
      <c r="R83" s="31"/>
      <c r="S83" s="42"/>
    </row>
    <row r="84" spans="1:19">
      <c r="A84" t="s">
        <v>115</v>
      </c>
      <c r="B84" t="s">
        <v>707</v>
      </c>
      <c r="C84" t="s">
        <v>697</v>
      </c>
      <c r="D84" s="23">
        <v>2</v>
      </c>
      <c r="E84" s="38">
        <v>3990000</v>
      </c>
      <c r="F84" s="38">
        <v>7541665.5</v>
      </c>
      <c r="G84" s="38">
        <v>2700000</v>
      </c>
      <c r="H84" s="38">
        <v>195098596</v>
      </c>
      <c r="J84" s="31"/>
      <c r="K84" s="31"/>
      <c r="L84" s="31"/>
      <c r="M84" s="31"/>
      <c r="O84" s="31"/>
      <c r="P84" s="42"/>
      <c r="R84" s="31"/>
      <c r="S84" s="42"/>
    </row>
    <row r="85" spans="1:19">
      <c r="A85" t="s">
        <v>116</v>
      </c>
      <c r="B85" t="s">
        <v>707</v>
      </c>
      <c r="C85" t="s">
        <v>791</v>
      </c>
      <c r="D85" s="23">
        <v>1</v>
      </c>
      <c r="E85" s="38">
        <v>43600000</v>
      </c>
      <c r="F85" s="38">
        <v>41477718</v>
      </c>
      <c r="G85" s="38">
        <v>94600000</v>
      </c>
      <c r="H85" s="38">
        <v>6524741953</v>
      </c>
      <c r="J85" s="31"/>
      <c r="K85" s="31"/>
      <c r="L85" s="31"/>
      <c r="M85" s="31"/>
      <c r="O85" s="31"/>
      <c r="P85" s="42"/>
      <c r="R85" s="31"/>
      <c r="S85" s="42"/>
    </row>
    <row r="86" spans="1:19">
      <c r="C86" t="s">
        <v>664</v>
      </c>
      <c r="D86" s="23">
        <v>1</v>
      </c>
      <c r="E86" s="38">
        <v>43600000</v>
      </c>
      <c r="F86" s="38">
        <v>41477694</v>
      </c>
      <c r="G86" s="38">
        <v>94600000</v>
      </c>
      <c r="H86" s="38">
        <v>6524741953</v>
      </c>
      <c r="J86" s="31"/>
      <c r="K86" s="31"/>
      <c r="L86" s="31"/>
      <c r="M86" s="31"/>
      <c r="O86" s="31"/>
      <c r="P86" s="42"/>
      <c r="R86" s="31"/>
      <c r="S86" s="42"/>
    </row>
    <row r="87" spans="1:19">
      <c r="A87" t="s">
        <v>409</v>
      </c>
      <c r="B87" t="s">
        <v>707</v>
      </c>
      <c r="C87" t="s">
        <v>697</v>
      </c>
      <c r="D87" s="23">
        <v>1</v>
      </c>
      <c r="E87" s="38">
        <v>12700000</v>
      </c>
      <c r="F87" s="38">
        <v>8798435</v>
      </c>
      <c r="G87" s="38">
        <v>10400000</v>
      </c>
      <c r="H87" s="38">
        <v>2366764868</v>
      </c>
      <c r="J87" s="31"/>
      <c r="K87" s="31"/>
      <c r="L87" s="31"/>
      <c r="M87" s="31"/>
      <c r="O87" s="31"/>
      <c r="P87" s="42"/>
      <c r="R87" s="31"/>
      <c r="S87" s="42"/>
    </row>
    <row r="88" spans="1:19">
      <c r="A88" t="s">
        <v>122</v>
      </c>
      <c r="B88" t="s">
        <v>664</v>
      </c>
      <c r="C88" t="s">
        <v>690</v>
      </c>
      <c r="D88" s="23">
        <v>2</v>
      </c>
      <c r="E88" s="38">
        <v>1470000</v>
      </c>
      <c r="F88" s="38">
        <v>6371960</v>
      </c>
      <c r="G88" s="38">
        <v>4300000</v>
      </c>
      <c r="H88" s="38">
        <v>684530870</v>
      </c>
      <c r="J88" s="31"/>
      <c r="K88" s="31"/>
      <c r="L88" s="31"/>
      <c r="M88" s="31"/>
      <c r="O88" s="31"/>
      <c r="P88" s="42"/>
      <c r="R88" s="31"/>
      <c r="S88" s="42"/>
    </row>
    <row r="89" spans="1:19">
      <c r="A89" t="s">
        <v>2114</v>
      </c>
      <c r="B89" t="s">
        <v>665</v>
      </c>
      <c r="C89" t="s">
        <v>2796</v>
      </c>
      <c r="D89" s="23">
        <v>1</v>
      </c>
      <c r="E89" s="38">
        <v>2640000</v>
      </c>
      <c r="F89" s="38">
        <v>5263741</v>
      </c>
      <c r="G89" s="38">
        <v>3100000</v>
      </c>
      <c r="H89" s="38">
        <v>486797439</v>
      </c>
      <c r="J89" s="31"/>
      <c r="K89" s="31"/>
      <c r="L89" s="31"/>
      <c r="M89" s="31"/>
      <c r="O89" s="31"/>
      <c r="P89" s="42"/>
      <c r="R89" s="31"/>
      <c r="S89" s="42"/>
    </row>
    <row r="90" spans="1:19">
      <c r="A90" t="s">
        <v>126</v>
      </c>
      <c r="B90" t="s">
        <v>707</v>
      </c>
      <c r="C90" t="s">
        <v>664</v>
      </c>
      <c r="D90" s="23">
        <v>2</v>
      </c>
      <c r="E90" s="38">
        <v>65000000</v>
      </c>
      <c r="F90" s="38">
        <v>35014611</v>
      </c>
      <c r="G90" s="38">
        <v>55500000</v>
      </c>
      <c r="H90" s="38">
        <v>4045340171</v>
      </c>
      <c r="J90" s="31"/>
      <c r="K90" s="31"/>
      <c r="L90" s="31"/>
      <c r="M90" s="31"/>
      <c r="O90" s="31"/>
      <c r="P90" s="42"/>
      <c r="R90" s="31"/>
      <c r="S90" s="42"/>
    </row>
    <row r="91" spans="1:19">
      <c r="A91" t="s">
        <v>1840</v>
      </c>
      <c r="B91" t="s">
        <v>702</v>
      </c>
      <c r="C91" t="s">
        <v>707</v>
      </c>
      <c r="D91" s="23">
        <v>1</v>
      </c>
      <c r="E91" s="38">
        <v>1560000</v>
      </c>
      <c r="F91" s="38">
        <v>1115073</v>
      </c>
      <c r="G91" s="38">
        <v>1900000</v>
      </c>
      <c r="H91" s="38">
        <v>1035751477</v>
      </c>
      <c r="J91" s="31"/>
      <c r="K91" s="31"/>
      <c r="L91" s="31"/>
      <c r="M91" s="31"/>
      <c r="O91" s="31"/>
      <c r="P91" s="42"/>
      <c r="R91" s="31"/>
      <c r="S91" s="42"/>
    </row>
    <row r="92" spans="1:19">
      <c r="A92" t="s">
        <v>2455</v>
      </c>
      <c r="B92" t="s">
        <v>708</v>
      </c>
      <c r="C92" t="s">
        <v>2796</v>
      </c>
      <c r="D92" s="23">
        <v>1</v>
      </c>
      <c r="E92" s="38">
        <v>504000</v>
      </c>
      <c r="F92" s="38">
        <v>1078135</v>
      </c>
      <c r="G92" s="38">
        <v>786000</v>
      </c>
      <c r="H92" s="38">
        <v>670510628</v>
      </c>
      <c r="J92" s="31"/>
      <c r="K92" s="31"/>
      <c r="L92" s="31"/>
      <c r="M92" s="31"/>
      <c r="O92" s="31"/>
      <c r="P92" s="42"/>
      <c r="R92" s="31"/>
      <c r="S92" s="42"/>
    </row>
    <row r="93" spans="1:19">
      <c r="A93" t="s">
        <v>130</v>
      </c>
      <c r="B93" t="s">
        <v>664</v>
      </c>
      <c r="C93" t="s">
        <v>737</v>
      </c>
      <c r="D93" s="23">
        <v>1</v>
      </c>
      <c r="E93" s="38">
        <v>12300000</v>
      </c>
      <c r="F93" s="38">
        <v>12806257</v>
      </c>
      <c r="G93" s="38">
        <v>4200000</v>
      </c>
      <c r="H93" s="38">
        <v>1683815704</v>
      </c>
      <c r="J93" s="31"/>
      <c r="K93" s="31"/>
      <c r="L93" s="31"/>
      <c r="M93" s="31"/>
      <c r="O93" s="31"/>
      <c r="P93" s="42"/>
      <c r="R93" s="31"/>
      <c r="S93" s="42"/>
    </row>
    <row r="94" spans="1:19">
      <c r="A94" t="s">
        <v>133</v>
      </c>
      <c r="B94" t="s">
        <v>664</v>
      </c>
      <c r="C94" t="s">
        <v>709</v>
      </c>
      <c r="D94" s="23">
        <v>1</v>
      </c>
      <c r="E94" s="38">
        <v>3480000</v>
      </c>
      <c r="F94" s="38">
        <v>28000000</v>
      </c>
      <c r="G94" s="38">
        <v>2900000</v>
      </c>
      <c r="H94" s="38">
        <v>1600000000</v>
      </c>
      <c r="J94" s="31"/>
      <c r="K94" s="31"/>
      <c r="L94" s="31"/>
      <c r="M94" s="31"/>
      <c r="O94" s="31"/>
      <c r="P94" s="42"/>
      <c r="R94" s="31"/>
      <c r="S94" s="42"/>
    </row>
    <row r="95" spans="1:19">
      <c r="A95" t="s">
        <v>1377</v>
      </c>
      <c r="B95" t="s">
        <v>690</v>
      </c>
      <c r="C95" t="s">
        <v>2796</v>
      </c>
      <c r="D95" s="23">
        <v>1</v>
      </c>
      <c r="E95" s="38">
        <v>617000</v>
      </c>
      <c r="F95" s="38">
        <v>10500000</v>
      </c>
      <c r="G95" s="38">
        <v>576000</v>
      </c>
      <c r="H95" s="38">
        <v>965000000</v>
      </c>
      <c r="J95" s="31"/>
      <c r="K95" s="31"/>
      <c r="L95" s="31"/>
      <c r="M95" s="31"/>
      <c r="O95" s="31"/>
      <c r="P95" s="42"/>
      <c r="R95" s="31"/>
      <c r="S95" s="42"/>
    </row>
    <row r="96" spans="1:19">
      <c r="A96" t="s">
        <v>429</v>
      </c>
      <c r="B96" t="s">
        <v>1381</v>
      </c>
      <c r="C96" t="s">
        <v>1382</v>
      </c>
      <c r="D96" s="23">
        <v>1</v>
      </c>
      <c r="E96" s="38">
        <v>1780000</v>
      </c>
      <c r="F96" s="38">
        <v>2700000</v>
      </c>
      <c r="G96" s="38">
        <v>1300000</v>
      </c>
      <c r="H96" s="38">
        <v>295000000</v>
      </c>
      <c r="J96" s="31"/>
      <c r="K96" s="31"/>
      <c r="L96" s="31"/>
      <c r="M96" s="31"/>
      <c r="O96" s="31"/>
      <c r="P96" s="42"/>
      <c r="R96" s="31"/>
      <c r="S96" s="42"/>
    </row>
    <row r="97" spans="1:19">
      <c r="B97" t="s">
        <v>918</v>
      </c>
      <c r="C97" t="s">
        <v>1764</v>
      </c>
      <c r="D97" s="23">
        <v>1</v>
      </c>
      <c r="E97" s="38">
        <v>1780000</v>
      </c>
      <c r="F97" s="38">
        <v>2744260</v>
      </c>
      <c r="G97" s="38">
        <v>1300000</v>
      </c>
      <c r="H97" s="38">
        <v>295323572</v>
      </c>
      <c r="J97" s="31"/>
      <c r="K97" s="31"/>
      <c r="L97" s="31"/>
      <c r="M97" s="31"/>
      <c r="O97" s="31"/>
      <c r="P97" s="42"/>
      <c r="R97" s="31"/>
      <c r="S97" s="42"/>
    </row>
    <row r="98" spans="1:19">
      <c r="A98" t="s">
        <v>1395</v>
      </c>
      <c r="B98" t="s">
        <v>1396</v>
      </c>
      <c r="C98" t="s">
        <v>1397</v>
      </c>
      <c r="D98" s="23">
        <v>1</v>
      </c>
      <c r="E98" s="38">
        <v>462000</v>
      </c>
      <c r="F98" s="38">
        <v>2500000</v>
      </c>
      <c r="G98" s="38">
        <v>3600000</v>
      </c>
      <c r="H98" s="38">
        <v>2700000000</v>
      </c>
      <c r="J98" s="31"/>
      <c r="K98" s="31"/>
      <c r="L98" s="31"/>
      <c r="M98" s="31"/>
      <c r="O98" s="31"/>
      <c r="P98" s="42"/>
      <c r="R98" s="31"/>
      <c r="S98" s="42"/>
    </row>
    <row r="99" spans="1:19">
      <c r="A99" t="s">
        <v>2158</v>
      </c>
      <c r="B99" t="s">
        <v>707</v>
      </c>
      <c r="C99" t="s">
        <v>664</v>
      </c>
      <c r="D99" s="23">
        <v>1</v>
      </c>
      <c r="E99" s="38">
        <v>11800000</v>
      </c>
      <c r="F99" s="38">
        <v>9673250</v>
      </c>
      <c r="G99" s="38">
        <v>11600000</v>
      </c>
      <c r="H99" s="38">
        <v>4421658031</v>
      </c>
      <c r="J99" s="31"/>
      <c r="K99" s="31"/>
      <c r="L99" s="31"/>
      <c r="M99" s="31"/>
      <c r="O99" s="31"/>
      <c r="P99" s="42"/>
      <c r="R99" s="31"/>
      <c r="S99" s="42"/>
    </row>
    <row r="100" spans="1:19">
      <c r="A100" t="s">
        <v>2479</v>
      </c>
      <c r="B100" t="s">
        <v>2418</v>
      </c>
      <c r="C100" t="s">
        <v>2796</v>
      </c>
      <c r="D100" s="23">
        <v>1</v>
      </c>
      <c r="E100" s="38">
        <v>438000</v>
      </c>
      <c r="F100" s="38">
        <v>5490789</v>
      </c>
      <c r="G100" s="38">
        <v>2100000</v>
      </c>
      <c r="H100" s="38">
        <v>230431444</v>
      </c>
      <c r="J100" s="31"/>
      <c r="K100" s="31"/>
      <c r="L100" s="31"/>
      <c r="M100" s="31"/>
      <c r="O100" s="31"/>
      <c r="P100" s="42"/>
      <c r="R100" s="31"/>
      <c r="S100" s="42"/>
    </row>
    <row r="101" spans="1:19">
      <c r="A101" t="s">
        <v>1738</v>
      </c>
      <c r="B101" t="s">
        <v>702</v>
      </c>
      <c r="C101" t="s">
        <v>2796</v>
      </c>
      <c r="D101" s="23">
        <v>1</v>
      </c>
      <c r="E101" s="38">
        <v>333000</v>
      </c>
      <c r="F101" s="38">
        <v>1318368</v>
      </c>
      <c r="G101" s="38">
        <v>1500000</v>
      </c>
      <c r="H101" s="38">
        <v>859260194</v>
      </c>
      <c r="J101" s="31"/>
      <c r="K101" s="31"/>
      <c r="L101" s="31"/>
      <c r="M101" s="31"/>
      <c r="O101" s="31"/>
      <c r="P101" s="42"/>
      <c r="R101" s="31"/>
      <c r="S101" s="42"/>
    </row>
    <row r="102" spans="1:19">
      <c r="A102" t="s">
        <v>2483</v>
      </c>
      <c r="B102" t="s">
        <v>1251</v>
      </c>
      <c r="C102" t="s">
        <v>2401</v>
      </c>
      <c r="D102" s="23">
        <v>1</v>
      </c>
      <c r="E102" s="38">
        <v>5890000</v>
      </c>
      <c r="F102" s="38">
        <v>22530443</v>
      </c>
      <c r="G102" s="38">
        <v>42800000</v>
      </c>
      <c r="H102" s="38">
        <v>11551356599</v>
      </c>
      <c r="J102" s="31"/>
      <c r="K102" s="31"/>
      <c r="L102" s="31"/>
      <c r="M102" s="31"/>
      <c r="O102" s="31"/>
      <c r="P102" s="42"/>
      <c r="R102" s="31"/>
      <c r="S102" s="42"/>
    </row>
    <row r="103" spans="1:19">
      <c r="A103" t="s">
        <v>452</v>
      </c>
      <c r="B103" t="s">
        <v>791</v>
      </c>
      <c r="C103" t="s">
        <v>2491</v>
      </c>
      <c r="D103" s="23">
        <v>1</v>
      </c>
      <c r="E103" s="38">
        <v>11300000</v>
      </c>
      <c r="F103" s="38">
        <v>15081484</v>
      </c>
      <c r="G103" s="38">
        <v>9600000</v>
      </c>
      <c r="H103" s="38">
        <v>3197258027</v>
      </c>
      <c r="J103" s="31"/>
      <c r="K103" s="31"/>
      <c r="L103" s="31"/>
      <c r="M103" s="31"/>
      <c r="O103" s="31"/>
      <c r="P103" s="42"/>
      <c r="R103" s="31"/>
      <c r="S103" s="42"/>
    </row>
    <row r="104" spans="1:19">
      <c r="A104" t="s">
        <v>144</v>
      </c>
      <c r="B104" t="s">
        <v>664</v>
      </c>
      <c r="C104" t="s">
        <v>707</v>
      </c>
      <c r="D104" s="23">
        <v>1</v>
      </c>
      <c r="E104" s="38">
        <v>20900000</v>
      </c>
      <c r="F104" s="38">
        <v>18380354</v>
      </c>
      <c r="G104" s="38">
        <v>8100000</v>
      </c>
      <c r="H104" s="38">
        <v>3772459672</v>
      </c>
      <c r="J104" s="31"/>
      <c r="K104" s="31"/>
      <c r="L104" s="31"/>
      <c r="M104" s="31"/>
      <c r="O104" s="31"/>
      <c r="P104" s="42"/>
      <c r="R104" s="31"/>
      <c r="S104" s="42"/>
    </row>
    <row r="105" spans="1:19">
      <c r="B105" t="s">
        <v>707</v>
      </c>
      <c r="C105" t="s">
        <v>665</v>
      </c>
      <c r="D105" s="23">
        <v>1</v>
      </c>
      <c r="E105" s="38">
        <v>20900000</v>
      </c>
      <c r="F105" s="38">
        <v>18380384</v>
      </c>
      <c r="G105" s="38">
        <v>8100000</v>
      </c>
      <c r="H105" s="38">
        <v>3772459672</v>
      </c>
      <c r="J105" s="31"/>
      <c r="K105" s="31"/>
      <c r="L105" s="31"/>
      <c r="M105" s="31"/>
      <c r="O105" s="31"/>
      <c r="P105" s="42"/>
      <c r="R105" s="31"/>
      <c r="S105" s="42"/>
    </row>
    <row r="106" spans="1:19">
      <c r="A106" t="s">
        <v>1430</v>
      </c>
      <c r="B106" t="s">
        <v>1412</v>
      </c>
      <c r="C106" t="s">
        <v>1431</v>
      </c>
      <c r="D106" s="23">
        <v>1</v>
      </c>
      <c r="E106" s="38">
        <v>8890000</v>
      </c>
      <c r="F106" s="38">
        <v>15000000</v>
      </c>
      <c r="G106" s="38">
        <v>16500000</v>
      </c>
      <c r="H106" s="38">
        <v>3700000000</v>
      </c>
      <c r="J106" s="31"/>
      <c r="K106" s="31"/>
      <c r="L106" s="31"/>
      <c r="M106" s="31"/>
      <c r="O106" s="31"/>
      <c r="P106" s="42"/>
      <c r="R106" s="31"/>
      <c r="S106" s="42"/>
    </row>
    <row r="107" spans="1:19">
      <c r="A107" t="s">
        <v>460</v>
      </c>
      <c r="B107" t="s">
        <v>707</v>
      </c>
      <c r="C107" t="s">
        <v>697</v>
      </c>
      <c r="D107" s="23">
        <v>1</v>
      </c>
      <c r="E107" s="38">
        <v>1180000</v>
      </c>
      <c r="F107" s="38">
        <v>3913627</v>
      </c>
      <c r="G107" s="38">
        <v>747000</v>
      </c>
      <c r="H107" s="38">
        <v>216182193</v>
      </c>
      <c r="J107" s="31"/>
      <c r="K107" s="31"/>
      <c r="L107" s="31"/>
      <c r="M107" s="31"/>
      <c r="O107" s="31"/>
      <c r="P107" s="42"/>
      <c r="R107" s="31"/>
      <c r="S107" s="42"/>
    </row>
    <row r="108" spans="1:19">
      <c r="A108" t="s">
        <v>1673</v>
      </c>
      <c r="B108" t="s">
        <v>664</v>
      </c>
      <c r="C108" t="s">
        <v>707</v>
      </c>
      <c r="D108" s="23">
        <v>1</v>
      </c>
      <c r="E108" s="38">
        <v>2170000</v>
      </c>
      <c r="F108" s="38">
        <v>2753871</v>
      </c>
      <c r="G108" s="38">
        <v>10200000</v>
      </c>
      <c r="H108" s="38">
        <v>5694938915</v>
      </c>
      <c r="J108" s="31"/>
      <c r="K108" s="31"/>
      <c r="L108" s="31"/>
      <c r="M108" s="31"/>
      <c r="O108" s="31"/>
      <c r="P108" s="42"/>
      <c r="R108" s="31"/>
      <c r="S108" s="42"/>
    </row>
    <row r="109" spans="1:19">
      <c r="A109" t="s">
        <v>1438</v>
      </c>
      <c r="B109" t="s">
        <v>707</v>
      </c>
      <c r="C109" t="s">
        <v>1439</v>
      </c>
      <c r="D109" s="23">
        <v>1</v>
      </c>
      <c r="E109" s="38">
        <v>1040000</v>
      </c>
      <c r="F109" s="38">
        <v>2000000</v>
      </c>
      <c r="G109" s="38">
        <v>2800000</v>
      </c>
      <c r="H109" s="38">
        <v>647000000</v>
      </c>
      <c r="J109" s="31"/>
      <c r="K109" s="31"/>
      <c r="L109" s="31"/>
      <c r="M109" s="31"/>
      <c r="O109" s="31"/>
      <c r="P109" s="42"/>
      <c r="R109" s="31"/>
      <c r="S109" s="42"/>
    </row>
    <row r="110" spans="1:19">
      <c r="A110" t="s">
        <v>1442</v>
      </c>
      <c r="B110" t="s">
        <v>664</v>
      </c>
      <c r="C110" t="s">
        <v>1167</v>
      </c>
      <c r="D110" s="23">
        <v>1</v>
      </c>
      <c r="E110" s="38">
        <v>42800000</v>
      </c>
      <c r="F110" s="38">
        <v>42000000</v>
      </c>
      <c r="G110" s="38">
        <v>94400000</v>
      </c>
      <c r="H110" s="38">
        <v>3900000000</v>
      </c>
      <c r="J110" s="31"/>
      <c r="K110" s="31"/>
      <c r="L110" s="31"/>
      <c r="M110" s="31"/>
      <c r="O110" s="31"/>
      <c r="P110" s="42"/>
      <c r="R110" s="31"/>
      <c r="S110" s="42"/>
    </row>
    <row r="111" spans="1:19">
      <c r="A111" t="s">
        <v>473</v>
      </c>
      <c r="B111" t="s">
        <v>702</v>
      </c>
      <c r="C111" t="s">
        <v>2796</v>
      </c>
      <c r="D111" s="23">
        <v>1</v>
      </c>
      <c r="E111" s="38">
        <v>7100000</v>
      </c>
      <c r="F111" s="38">
        <v>7769589</v>
      </c>
      <c r="G111" s="38">
        <v>3500000</v>
      </c>
      <c r="H111" s="38">
        <v>644775806</v>
      </c>
      <c r="J111" s="31"/>
      <c r="K111" s="31"/>
      <c r="L111" s="31"/>
      <c r="M111" s="31"/>
      <c r="O111" s="31"/>
      <c r="P111" s="42"/>
      <c r="R111" s="31"/>
      <c r="S111" s="42"/>
    </row>
    <row r="112" spans="1:19">
      <c r="A112" t="s">
        <v>2181</v>
      </c>
      <c r="B112" t="s">
        <v>732</v>
      </c>
      <c r="C112" t="s">
        <v>1420</v>
      </c>
      <c r="D112" s="23">
        <v>1</v>
      </c>
      <c r="E112" s="38">
        <v>263000</v>
      </c>
      <c r="F112" s="38">
        <v>1070249</v>
      </c>
      <c r="G112" s="38">
        <v>646000</v>
      </c>
      <c r="H112" s="38">
        <v>358562334</v>
      </c>
      <c r="J112" s="31"/>
      <c r="K112" s="31"/>
      <c r="L112" s="31"/>
      <c r="M112" s="31"/>
      <c r="O112" s="31"/>
      <c r="P112" s="42"/>
      <c r="R112" s="31"/>
      <c r="S112" s="42"/>
    </row>
    <row r="113" spans="1:19">
      <c r="A113" t="s">
        <v>2507</v>
      </c>
      <c r="B113" t="s">
        <v>1251</v>
      </c>
      <c r="C113" t="s">
        <v>708</v>
      </c>
      <c r="D113" s="23">
        <v>1</v>
      </c>
      <c r="E113" s="38">
        <v>570000</v>
      </c>
      <c r="F113" s="38">
        <v>1078211</v>
      </c>
      <c r="G113" s="38">
        <v>1100000</v>
      </c>
      <c r="H113" s="38">
        <v>254639362</v>
      </c>
      <c r="J113" s="31"/>
      <c r="K113" s="31"/>
      <c r="L113" s="31"/>
      <c r="M113" s="31"/>
      <c r="O113" s="31"/>
      <c r="P113" s="42"/>
      <c r="R113" s="31"/>
      <c r="S113" s="42"/>
    </row>
    <row r="114" spans="1:19">
      <c r="A114" t="s">
        <v>2503</v>
      </c>
      <c r="B114" t="s">
        <v>664</v>
      </c>
      <c r="C114" t="s">
        <v>708</v>
      </c>
      <c r="D114" s="23">
        <v>1</v>
      </c>
      <c r="E114" s="38">
        <v>259000</v>
      </c>
      <c r="F114" s="38">
        <v>2073761</v>
      </c>
      <c r="G114" s="38">
        <v>14700000</v>
      </c>
      <c r="H114" s="38">
        <v>884153399</v>
      </c>
      <c r="J114" s="31"/>
      <c r="K114" s="31"/>
      <c r="L114" s="31"/>
      <c r="M114" s="31"/>
      <c r="O114" s="31"/>
      <c r="P114" s="42"/>
      <c r="R114" s="31"/>
      <c r="S114" s="42"/>
    </row>
    <row r="115" spans="1:19">
      <c r="A115" t="s">
        <v>154</v>
      </c>
      <c r="B115" t="s">
        <v>664</v>
      </c>
      <c r="C115" t="s">
        <v>707</v>
      </c>
      <c r="D115" s="23">
        <v>1</v>
      </c>
      <c r="E115" s="38">
        <v>325000</v>
      </c>
      <c r="F115" s="38">
        <v>1066668</v>
      </c>
      <c r="G115" s="38">
        <v>449000</v>
      </c>
      <c r="H115" s="38">
        <v>291833373</v>
      </c>
      <c r="J115" s="31"/>
      <c r="K115" s="31"/>
      <c r="L115" s="31"/>
      <c r="M115" s="31"/>
      <c r="O115" s="31"/>
      <c r="P115" s="42"/>
      <c r="R115" s="31"/>
      <c r="S115" s="42"/>
    </row>
    <row r="116" spans="1:19">
      <c r="A116" t="s">
        <v>1461</v>
      </c>
      <c r="B116" t="s">
        <v>1391</v>
      </c>
      <c r="C116" t="s">
        <v>2796</v>
      </c>
      <c r="D116" s="23">
        <v>1</v>
      </c>
      <c r="E116" s="38">
        <v>2380000</v>
      </c>
      <c r="F116" s="38">
        <v>24000000</v>
      </c>
      <c r="G116" s="38">
        <v>30500000</v>
      </c>
      <c r="H116" s="38">
        <v>11700000000</v>
      </c>
      <c r="J116" s="31"/>
      <c r="K116" s="31"/>
      <c r="L116" s="31"/>
      <c r="M116" s="31"/>
      <c r="O116" s="31"/>
      <c r="P116" s="42"/>
      <c r="R116" s="31"/>
      <c r="S116" s="42"/>
    </row>
    <row r="117" spans="1:19">
      <c r="B117" t="s">
        <v>1251</v>
      </c>
      <c r="C117" t="s">
        <v>2796</v>
      </c>
      <c r="D117" s="23">
        <v>1</v>
      </c>
      <c r="E117" s="38">
        <v>2380000</v>
      </c>
      <c r="F117" s="38">
        <v>24061600</v>
      </c>
      <c r="G117" s="38">
        <v>30500000</v>
      </c>
      <c r="H117" s="38">
        <v>11793454401</v>
      </c>
      <c r="J117" s="31"/>
      <c r="K117" s="31"/>
      <c r="L117" s="31"/>
      <c r="M117" s="31"/>
      <c r="O117" s="31"/>
      <c r="P117" s="42"/>
      <c r="R117" s="31"/>
      <c r="S117" s="42"/>
    </row>
    <row r="118" spans="1:19">
      <c r="A118" t="s">
        <v>2516</v>
      </c>
      <c r="B118" t="s">
        <v>2401</v>
      </c>
      <c r="C118" t="s">
        <v>1251</v>
      </c>
      <c r="D118" s="23">
        <v>1</v>
      </c>
      <c r="E118" s="38">
        <v>325000</v>
      </c>
      <c r="F118" s="38">
        <v>1985727</v>
      </c>
      <c r="G118" s="38">
        <v>4600000</v>
      </c>
      <c r="H118" s="38">
        <v>576097848</v>
      </c>
      <c r="J118" s="31"/>
      <c r="K118" s="31"/>
      <c r="L118" s="31"/>
      <c r="M118" s="31"/>
      <c r="O118" s="31"/>
      <c r="P118" s="42"/>
      <c r="R118" s="31"/>
      <c r="S118" s="42"/>
    </row>
    <row r="119" spans="1:19">
      <c r="A119" t="s">
        <v>158</v>
      </c>
      <c r="B119" t="s">
        <v>706</v>
      </c>
      <c r="C119" t="s">
        <v>2796</v>
      </c>
      <c r="D119" s="23">
        <v>2</v>
      </c>
      <c r="E119" s="38">
        <v>5260000</v>
      </c>
      <c r="F119" s="38">
        <v>10954597.5</v>
      </c>
      <c r="G119" s="38">
        <v>2900000</v>
      </c>
      <c r="H119" s="38">
        <v>335687314</v>
      </c>
      <c r="J119" s="31"/>
      <c r="K119" s="31"/>
      <c r="L119" s="31"/>
      <c r="M119" s="31"/>
      <c r="O119" s="31"/>
      <c r="P119" s="42"/>
      <c r="R119" s="31"/>
      <c r="S119" s="42"/>
    </row>
    <row r="120" spans="1:19">
      <c r="A120" t="s">
        <v>1475</v>
      </c>
      <c r="B120" t="s">
        <v>711</v>
      </c>
      <c r="C120" t="s">
        <v>707</v>
      </c>
      <c r="D120" s="23">
        <v>1</v>
      </c>
      <c r="E120" s="38">
        <v>32000000</v>
      </c>
      <c r="F120" s="38">
        <v>28000000</v>
      </c>
      <c r="G120" s="38">
        <v>6200000</v>
      </c>
      <c r="H120" s="38">
        <v>4600000000</v>
      </c>
      <c r="J120" s="31"/>
      <c r="K120" s="31"/>
      <c r="L120" s="31"/>
      <c r="M120" s="31"/>
      <c r="O120" s="31"/>
      <c r="P120" s="42"/>
      <c r="R120" s="31"/>
      <c r="S120" s="42"/>
    </row>
    <row r="121" spans="1:19">
      <c r="A121" t="s">
        <v>161</v>
      </c>
      <c r="B121" t="s">
        <v>690</v>
      </c>
      <c r="C121" t="s">
        <v>972</v>
      </c>
      <c r="D121" s="23">
        <v>1</v>
      </c>
      <c r="E121" s="38">
        <v>3580000</v>
      </c>
      <c r="F121" s="38">
        <v>9385603</v>
      </c>
      <c r="G121" s="38">
        <v>2000000</v>
      </c>
      <c r="H121" s="38">
        <v>547791645</v>
      </c>
      <c r="J121" s="31"/>
      <c r="K121" s="31"/>
      <c r="L121" s="31"/>
      <c r="M121" s="31"/>
      <c r="O121" s="31"/>
      <c r="P121" s="42"/>
      <c r="R121" s="31"/>
      <c r="S121" s="42"/>
    </row>
    <row r="122" spans="1:19">
      <c r="A122" t="s">
        <v>499</v>
      </c>
      <c r="B122" t="s">
        <v>1476</v>
      </c>
      <c r="C122" t="s">
        <v>664</v>
      </c>
      <c r="D122" s="23">
        <v>1</v>
      </c>
      <c r="E122" s="38">
        <v>981000</v>
      </c>
      <c r="F122" s="38">
        <v>3500000</v>
      </c>
      <c r="G122" s="38">
        <v>1900000</v>
      </c>
      <c r="H122" s="38">
        <v>4000000000</v>
      </c>
      <c r="J122" s="31"/>
      <c r="K122" s="31"/>
      <c r="L122" s="31"/>
      <c r="M122" s="31"/>
      <c r="O122" s="31"/>
      <c r="P122" s="42"/>
      <c r="R122" s="31"/>
      <c r="S122" s="42"/>
    </row>
    <row r="123" spans="1:19">
      <c r="A123" t="s">
        <v>504</v>
      </c>
      <c r="B123" t="s">
        <v>665</v>
      </c>
      <c r="C123" t="s">
        <v>707</v>
      </c>
      <c r="D123" s="23">
        <v>1</v>
      </c>
      <c r="E123" s="38">
        <v>10900000</v>
      </c>
      <c r="F123" s="38">
        <v>9928803</v>
      </c>
      <c r="G123" s="38">
        <v>12100000</v>
      </c>
      <c r="H123" s="38">
        <v>1004889445</v>
      </c>
      <c r="J123" s="31"/>
      <c r="K123" s="31"/>
      <c r="L123" s="31"/>
      <c r="M123" s="31"/>
      <c r="O123" s="31"/>
      <c r="P123" s="42"/>
      <c r="R123" s="31"/>
      <c r="S123" s="42"/>
    </row>
    <row r="124" spans="1:19">
      <c r="A124" t="s">
        <v>165</v>
      </c>
      <c r="B124" t="s">
        <v>664</v>
      </c>
      <c r="C124" t="s">
        <v>737</v>
      </c>
      <c r="D124" s="23">
        <v>1</v>
      </c>
      <c r="E124" s="38">
        <v>32000000</v>
      </c>
      <c r="F124" s="38">
        <v>28232863</v>
      </c>
      <c r="G124" s="38">
        <v>6200000</v>
      </c>
      <c r="H124" s="38">
        <v>4774198671</v>
      </c>
      <c r="J124" s="31"/>
      <c r="K124" s="31"/>
      <c r="L124" s="31"/>
      <c r="M124" s="31"/>
      <c r="O124" s="31"/>
      <c r="P124" s="42"/>
      <c r="R124" s="31"/>
      <c r="S124" s="42"/>
    </row>
    <row r="125" spans="1:19">
      <c r="A125" t="s">
        <v>510</v>
      </c>
      <c r="B125" t="s">
        <v>1167</v>
      </c>
      <c r="C125" t="s">
        <v>1251</v>
      </c>
      <c r="D125" s="23">
        <v>1</v>
      </c>
      <c r="E125" s="38">
        <v>26100000</v>
      </c>
      <c r="F125" s="38">
        <v>51105671</v>
      </c>
      <c r="G125" s="38">
        <v>7600000</v>
      </c>
      <c r="H125" s="38">
        <v>8208265458</v>
      </c>
      <c r="J125" s="31"/>
      <c r="K125" s="31"/>
      <c r="L125" s="31"/>
      <c r="M125" s="31"/>
      <c r="O125" s="31"/>
      <c r="P125" s="42"/>
      <c r="R125" s="31"/>
      <c r="S125" s="42"/>
    </row>
    <row r="126" spans="1:19">
      <c r="A126" t="s">
        <v>2550</v>
      </c>
      <c r="B126" t="s">
        <v>708</v>
      </c>
      <c r="C126" t="s">
        <v>2426</v>
      </c>
      <c r="D126" s="23">
        <v>1</v>
      </c>
      <c r="E126" s="38">
        <v>6520000</v>
      </c>
      <c r="F126" s="38">
        <v>30515815</v>
      </c>
      <c r="G126" s="38">
        <v>11600000</v>
      </c>
      <c r="H126" s="38">
        <v>3335402343</v>
      </c>
      <c r="J126" s="31"/>
      <c r="K126" s="31"/>
      <c r="L126" s="31"/>
      <c r="M126" s="31"/>
      <c r="O126" s="31"/>
      <c r="P126" s="42"/>
      <c r="R126" s="31"/>
      <c r="S126" s="42"/>
    </row>
    <row r="127" spans="1:19">
      <c r="A127" t="s">
        <v>2562</v>
      </c>
      <c r="B127" t="s">
        <v>1315</v>
      </c>
      <c r="C127" t="s">
        <v>2563</v>
      </c>
      <c r="D127" s="23">
        <v>1</v>
      </c>
      <c r="E127" s="38">
        <v>5810000</v>
      </c>
      <c r="F127" s="38">
        <v>1389073</v>
      </c>
      <c r="G127" s="38">
        <v>3200000</v>
      </c>
      <c r="H127" s="38">
        <v>190457182</v>
      </c>
      <c r="J127" s="31"/>
      <c r="K127" s="31"/>
      <c r="L127" s="31"/>
      <c r="M127" s="31"/>
      <c r="O127" s="31"/>
      <c r="P127" s="42"/>
      <c r="R127" s="31"/>
      <c r="S127" s="42"/>
    </row>
    <row r="128" spans="1:19">
      <c r="A128" t="s">
        <v>2567</v>
      </c>
      <c r="B128" t="s">
        <v>708</v>
      </c>
      <c r="C128" t="s">
        <v>2796</v>
      </c>
      <c r="D128" s="23">
        <v>1</v>
      </c>
      <c r="E128" s="38">
        <v>8970000</v>
      </c>
      <c r="F128" s="38">
        <v>5500641</v>
      </c>
      <c r="G128" s="38">
        <v>3000000</v>
      </c>
      <c r="H128" s="38">
        <v>789167250</v>
      </c>
      <c r="J128" s="31"/>
      <c r="K128" s="31"/>
      <c r="L128" s="31"/>
      <c r="M128" s="31"/>
      <c r="O128" s="31"/>
      <c r="P128" s="42"/>
      <c r="R128" s="31"/>
      <c r="S128" s="42"/>
    </row>
    <row r="129" spans="1:19">
      <c r="A129" t="s">
        <v>1694</v>
      </c>
      <c r="B129" t="s">
        <v>665</v>
      </c>
      <c r="C129" t="s">
        <v>2796</v>
      </c>
      <c r="D129" s="23">
        <v>1</v>
      </c>
      <c r="E129" s="38">
        <v>4410000</v>
      </c>
      <c r="F129" s="38">
        <v>8330148</v>
      </c>
      <c r="G129" s="38">
        <v>9700000</v>
      </c>
      <c r="H129" s="38">
        <v>941468222</v>
      </c>
      <c r="J129" s="31"/>
      <c r="K129" s="31"/>
      <c r="L129" s="31"/>
      <c r="M129" s="31"/>
      <c r="O129" s="31"/>
      <c r="P129" s="42"/>
      <c r="R129" s="31"/>
      <c r="S129" s="42"/>
    </row>
    <row r="130" spans="1:19">
      <c r="A130" t="s">
        <v>173</v>
      </c>
      <c r="B130" t="s">
        <v>664</v>
      </c>
      <c r="C130" t="s">
        <v>791</v>
      </c>
      <c r="D130" s="23">
        <v>2</v>
      </c>
      <c r="E130" s="38">
        <v>20400000</v>
      </c>
      <c r="F130" s="38">
        <v>10631387.5</v>
      </c>
      <c r="G130" s="38">
        <v>12200000</v>
      </c>
      <c r="H130" s="38">
        <v>4709000624.5</v>
      </c>
      <c r="J130" s="31"/>
      <c r="K130" s="31"/>
      <c r="L130" s="31"/>
      <c r="M130" s="31"/>
      <c r="O130" s="31"/>
      <c r="P130" s="42"/>
      <c r="R130" s="31"/>
      <c r="S130" s="42"/>
    </row>
    <row r="131" spans="1:19">
      <c r="A131" t="s">
        <v>2237</v>
      </c>
      <c r="B131" t="s">
        <v>711</v>
      </c>
      <c r="C131" t="s">
        <v>723</v>
      </c>
      <c r="D131" s="23">
        <v>1</v>
      </c>
      <c r="E131" s="38">
        <v>2580000</v>
      </c>
      <c r="F131" s="38">
        <v>4494406</v>
      </c>
      <c r="G131" s="38">
        <v>1800000</v>
      </c>
      <c r="H131" s="38">
        <v>1058321414</v>
      </c>
      <c r="J131" s="31"/>
      <c r="K131" s="31"/>
      <c r="L131" s="31"/>
      <c r="M131" s="31"/>
      <c r="O131" s="31"/>
      <c r="P131" s="42"/>
      <c r="R131" s="31"/>
      <c r="S131" s="42"/>
    </row>
    <row r="132" spans="1:19">
      <c r="A132" t="s">
        <v>2573</v>
      </c>
      <c r="B132" t="s">
        <v>2574</v>
      </c>
      <c r="C132" t="s">
        <v>2575</v>
      </c>
      <c r="D132" s="23">
        <v>1</v>
      </c>
      <c r="E132" s="38">
        <v>717000</v>
      </c>
      <c r="F132" s="38">
        <v>5163615</v>
      </c>
      <c r="G132" s="38">
        <v>1100000</v>
      </c>
      <c r="H132" s="38">
        <v>402466882</v>
      </c>
      <c r="J132" s="31"/>
      <c r="K132" s="31"/>
      <c r="L132" s="31"/>
      <c r="M132" s="31"/>
      <c r="O132" s="31"/>
      <c r="P132" s="42"/>
      <c r="R132" s="31"/>
      <c r="S132" s="42"/>
    </row>
    <row r="133" spans="1:19">
      <c r="A133" t="s">
        <v>2584</v>
      </c>
      <c r="B133" t="s">
        <v>2426</v>
      </c>
      <c r="C133" t="s">
        <v>708</v>
      </c>
      <c r="D133" s="23">
        <v>1</v>
      </c>
      <c r="E133" s="38">
        <v>4690000</v>
      </c>
      <c r="F133" s="38">
        <v>33246359</v>
      </c>
      <c r="G133" s="38">
        <v>15700000</v>
      </c>
      <c r="H133" s="38">
        <v>8129244533</v>
      </c>
      <c r="J133" s="31"/>
      <c r="K133" s="31"/>
      <c r="L133" s="31"/>
      <c r="M133" s="31"/>
      <c r="O133" s="31"/>
      <c r="P133" s="42"/>
      <c r="R133" s="31"/>
      <c r="S133" s="42"/>
    </row>
    <row r="134" spans="1:19">
      <c r="A134" t="s">
        <v>2245</v>
      </c>
      <c r="B134" t="s">
        <v>665</v>
      </c>
      <c r="C134" t="s">
        <v>2246</v>
      </c>
      <c r="D134" s="23">
        <v>1</v>
      </c>
      <c r="E134" s="38">
        <v>2040000</v>
      </c>
      <c r="F134" s="38">
        <v>1626411</v>
      </c>
      <c r="G134" s="38">
        <v>2400000</v>
      </c>
      <c r="H134" s="38">
        <v>1317579883</v>
      </c>
      <c r="J134" s="31"/>
      <c r="K134" s="31"/>
      <c r="L134" s="31"/>
      <c r="M134" s="31"/>
      <c r="O134" s="31"/>
      <c r="P134" s="42"/>
      <c r="R134" s="31"/>
      <c r="S134" s="42"/>
    </row>
    <row r="135" spans="1:19">
      <c r="A135" t="s">
        <v>546</v>
      </c>
      <c r="B135" t="s">
        <v>664</v>
      </c>
      <c r="C135" t="s">
        <v>697</v>
      </c>
      <c r="D135" s="23">
        <v>1</v>
      </c>
      <c r="E135" s="38">
        <v>3020000</v>
      </c>
      <c r="F135" s="38">
        <v>1453800</v>
      </c>
      <c r="G135" s="38">
        <v>627000</v>
      </c>
      <c r="H135" s="38">
        <v>408249105</v>
      </c>
      <c r="J135" s="31"/>
      <c r="K135" s="31"/>
      <c r="L135" s="31"/>
      <c r="M135" s="31"/>
      <c r="O135" s="31"/>
      <c r="P135" s="42"/>
      <c r="R135" s="31"/>
      <c r="S135" s="42"/>
    </row>
    <row r="136" spans="1:19">
      <c r="A136" t="s">
        <v>180</v>
      </c>
      <c r="B136" t="s">
        <v>688</v>
      </c>
      <c r="C136" t="s">
        <v>706</v>
      </c>
      <c r="D136" s="23">
        <v>1</v>
      </c>
      <c r="E136" s="38">
        <v>353000</v>
      </c>
      <c r="F136" s="38">
        <v>5957116</v>
      </c>
      <c r="G136" s="38">
        <v>860000</v>
      </c>
      <c r="H136" s="38">
        <v>1285856588</v>
      </c>
      <c r="J136" s="31"/>
      <c r="K136" s="31"/>
      <c r="L136" s="31"/>
      <c r="M136" s="31"/>
      <c r="O136" s="31"/>
      <c r="P136" s="42"/>
      <c r="R136" s="31"/>
      <c r="S136" s="42"/>
    </row>
    <row r="137" spans="1:19">
      <c r="A137" t="s">
        <v>181</v>
      </c>
      <c r="B137" t="s">
        <v>791</v>
      </c>
      <c r="C137" t="s">
        <v>664</v>
      </c>
      <c r="D137" s="23">
        <v>3</v>
      </c>
      <c r="E137" s="38">
        <v>51200000</v>
      </c>
      <c r="F137" s="38">
        <v>96312400</v>
      </c>
      <c r="G137" s="38">
        <v>56466666.666666664</v>
      </c>
      <c r="H137" s="38">
        <v>16200895938</v>
      </c>
      <c r="J137" s="31"/>
      <c r="K137" s="31"/>
      <c r="L137" s="31"/>
      <c r="M137" s="31"/>
      <c r="O137" s="31"/>
      <c r="P137" s="42"/>
      <c r="R137" s="31"/>
      <c r="S137" s="42"/>
    </row>
    <row r="138" spans="1:19">
      <c r="A138" t="s">
        <v>183</v>
      </c>
      <c r="B138" t="s">
        <v>664</v>
      </c>
      <c r="C138" t="s">
        <v>732</v>
      </c>
      <c r="D138" s="23">
        <v>1</v>
      </c>
      <c r="E138" s="38">
        <v>3810000</v>
      </c>
      <c r="F138" s="38">
        <v>7067661</v>
      </c>
      <c r="G138" s="38">
        <v>5100000</v>
      </c>
      <c r="H138" s="38">
        <v>8050969063</v>
      </c>
      <c r="J138" s="31"/>
      <c r="K138" s="31"/>
      <c r="L138" s="31"/>
      <c r="M138" s="31"/>
      <c r="O138" s="31"/>
      <c r="P138" s="42"/>
      <c r="R138" s="31"/>
      <c r="S138" s="42"/>
    </row>
    <row r="139" spans="1:19">
      <c r="A139" t="s">
        <v>2593</v>
      </c>
      <c r="B139" t="s">
        <v>2340</v>
      </c>
      <c r="C139" t="s">
        <v>791</v>
      </c>
      <c r="D139" s="23">
        <v>1</v>
      </c>
      <c r="E139" s="38">
        <v>2400000</v>
      </c>
      <c r="F139" s="38">
        <v>2010912</v>
      </c>
      <c r="G139" s="38">
        <v>5300000</v>
      </c>
      <c r="H139" s="38">
        <v>2787983575</v>
      </c>
      <c r="J139" s="31"/>
      <c r="K139" s="31"/>
      <c r="L139" s="31"/>
      <c r="M139" s="31"/>
      <c r="O139" s="31"/>
      <c r="P139" s="42"/>
      <c r="R139" s="31"/>
      <c r="S139" s="42"/>
    </row>
    <row r="140" spans="1:19">
      <c r="A140" t="s">
        <v>1778</v>
      </c>
      <c r="B140" t="s">
        <v>665</v>
      </c>
      <c r="C140" t="s">
        <v>1426</v>
      </c>
      <c r="D140" s="23">
        <v>1</v>
      </c>
      <c r="E140" s="38">
        <v>17800000</v>
      </c>
      <c r="F140" s="38">
        <v>33372923</v>
      </c>
      <c r="G140" s="38">
        <v>32800000</v>
      </c>
      <c r="H140" s="38">
        <v>960464760</v>
      </c>
      <c r="J140" s="31"/>
      <c r="K140" s="31"/>
      <c r="L140" s="31"/>
      <c r="M140" s="31"/>
      <c r="O140" s="31"/>
      <c r="P140" s="42"/>
      <c r="R140" s="31"/>
      <c r="S140" s="42"/>
    </row>
    <row r="141" spans="1:19">
      <c r="A141" t="s">
        <v>2259</v>
      </c>
      <c r="B141" t="s">
        <v>707</v>
      </c>
      <c r="C141" t="s">
        <v>664</v>
      </c>
      <c r="D141" s="23">
        <v>1</v>
      </c>
      <c r="E141" s="38">
        <v>4140000</v>
      </c>
      <c r="F141" s="38">
        <v>1392816</v>
      </c>
      <c r="G141" s="38">
        <v>4000000</v>
      </c>
      <c r="H141" s="38">
        <v>157664776</v>
      </c>
      <c r="J141" s="31"/>
      <c r="K141" s="31"/>
      <c r="L141" s="31"/>
      <c r="M141" s="31"/>
      <c r="O141" s="31"/>
      <c r="P141" s="42"/>
      <c r="R141" s="31"/>
      <c r="S141" s="42"/>
    </row>
    <row r="142" spans="1:19">
      <c r="A142" t="s">
        <v>2263</v>
      </c>
      <c r="B142" t="s">
        <v>1412</v>
      </c>
      <c r="C142" t="s">
        <v>1228</v>
      </c>
      <c r="D142" s="23">
        <v>1</v>
      </c>
      <c r="E142" s="38">
        <v>2180000</v>
      </c>
      <c r="F142" s="38">
        <v>8579615</v>
      </c>
      <c r="G142" s="38">
        <v>950000</v>
      </c>
      <c r="H142" s="38">
        <v>1161636388</v>
      </c>
      <c r="J142" s="31"/>
      <c r="K142" s="31"/>
      <c r="L142" s="31"/>
      <c r="M142" s="31"/>
      <c r="O142" s="31"/>
      <c r="P142" s="42"/>
      <c r="R142" s="31"/>
      <c r="S142" s="42"/>
    </row>
    <row r="143" spans="1:19">
      <c r="A143" t="s">
        <v>191</v>
      </c>
      <c r="B143" t="s">
        <v>706</v>
      </c>
      <c r="C143" t="s">
        <v>698</v>
      </c>
      <c r="D143" s="23">
        <v>2</v>
      </c>
      <c r="E143" s="38">
        <v>1390000</v>
      </c>
      <c r="F143" s="38">
        <v>18321442</v>
      </c>
      <c r="G143" s="38">
        <v>1800000</v>
      </c>
      <c r="H143" s="38">
        <v>2477718716</v>
      </c>
      <c r="J143" s="31"/>
      <c r="K143" s="31"/>
      <c r="L143" s="31"/>
      <c r="M143" s="31"/>
      <c r="O143" s="31"/>
      <c r="P143" s="42"/>
      <c r="R143" s="31"/>
      <c r="S143" s="42"/>
    </row>
    <row r="144" spans="1:19">
      <c r="A144" t="s">
        <v>2601</v>
      </c>
      <c r="B144" t="s">
        <v>708</v>
      </c>
      <c r="C144" t="s">
        <v>2796</v>
      </c>
      <c r="D144" s="23">
        <v>1</v>
      </c>
      <c r="E144" s="38">
        <v>9570000</v>
      </c>
      <c r="F144" s="38">
        <v>16827760</v>
      </c>
      <c r="G144" s="38">
        <v>13500000</v>
      </c>
      <c r="H144" s="38">
        <v>3308188911</v>
      </c>
      <c r="J144" s="31"/>
      <c r="K144" s="31"/>
      <c r="L144" s="31"/>
      <c r="M144" s="31"/>
      <c r="O144" s="31"/>
      <c r="P144" s="42"/>
      <c r="R144" s="31"/>
      <c r="S144" s="42"/>
    </row>
    <row r="145" spans="1:15">
      <c r="A145" t="s">
        <v>2279</v>
      </c>
      <c r="B145" t="s">
        <v>690</v>
      </c>
      <c r="C145" t="s">
        <v>1183</v>
      </c>
      <c r="D145" s="23">
        <v>1</v>
      </c>
      <c r="E145" s="38">
        <v>954000</v>
      </c>
      <c r="F145" s="38">
        <v>1335385</v>
      </c>
      <c r="G145" s="38">
        <v>1100000</v>
      </c>
      <c r="H145" s="38">
        <v>646329037</v>
      </c>
      <c r="J145" s="31"/>
      <c r="K145" s="31"/>
      <c r="L145" s="31"/>
      <c r="M145" s="31"/>
      <c r="O145" s="42"/>
    </row>
    <row r="146" spans="1:15">
      <c r="A146" t="s">
        <v>615</v>
      </c>
      <c r="B146" t="s">
        <v>664</v>
      </c>
      <c r="C146" t="s">
        <v>723</v>
      </c>
      <c r="D146" s="23">
        <v>1</v>
      </c>
      <c r="E146" s="38">
        <v>2080000</v>
      </c>
      <c r="F146" s="38">
        <v>6068766</v>
      </c>
      <c r="G146" s="38">
        <v>594000</v>
      </c>
      <c r="H146" s="38">
        <v>1545649740</v>
      </c>
      <c r="J146" s="31"/>
      <c r="K146" s="31"/>
      <c r="L146" s="31"/>
      <c r="M146" s="31"/>
      <c r="O146" s="42"/>
    </row>
    <row r="147" spans="1:15">
      <c r="A147" t="s">
        <v>629</v>
      </c>
      <c r="B147" t="s">
        <v>1517</v>
      </c>
      <c r="C147" t="s">
        <v>688</v>
      </c>
      <c r="D147" s="23">
        <v>1</v>
      </c>
      <c r="E147" s="38">
        <v>525000</v>
      </c>
      <c r="F147" s="38">
        <v>6900000</v>
      </c>
      <c r="G147" s="38">
        <v>527000</v>
      </c>
      <c r="H147" s="38">
        <v>1300000000</v>
      </c>
      <c r="J147" s="31"/>
      <c r="K147" s="31"/>
      <c r="L147" s="31"/>
      <c r="M147" s="31"/>
      <c r="O147" s="42"/>
    </row>
    <row r="148" spans="1:15">
      <c r="A148" t="s">
        <v>1729</v>
      </c>
      <c r="B148" t="s">
        <v>702</v>
      </c>
      <c r="C148" t="s">
        <v>2796</v>
      </c>
      <c r="D148" s="23">
        <v>1</v>
      </c>
      <c r="E148" s="38">
        <v>3010000</v>
      </c>
      <c r="F148" s="38">
        <v>7792776</v>
      </c>
      <c r="G148" s="38">
        <v>2300000</v>
      </c>
      <c r="H148" s="38">
        <v>348341202</v>
      </c>
      <c r="J148" s="31"/>
      <c r="K148" s="31"/>
      <c r="L148" s="31"/>
      <c r="M148" s="31"/>
      <c r="O148" s="42"/>
    </row>
    <row r="149" spans="1:15">
      <c r="A149" t="s">
        <v>209</v>
      </c>
      <c r="B149" t="s">
        <v>707</v>
      </c>
      <c r="C149" t="s">
        <v>697</v>
      </c>
      <c r="D149" s="23">
        <v>1</v>
      </c>
      <c r="E149" s="38">
        <v>1700000</v>
      </c>
      <c r="F149" s="38">
        <v>3538547</v>
      </c>
      <c r="G149" s="38">
        <v>2900000</v>
      </c>
      <c r="H149" s="38">
        <v>878830925</v>
      </c>
      <c r="J149" s="31"/>
      <c r="K149" s="31"/>
      <c r="L149" s="31"/>
      <c r="M149" s="31"/>
      <c r="O149" s="42"/>
    </row>
    <row r="150" spans="1:15">
      <c r="A150" t="s">
        <v>1709</v>
      </c>
      <c r="B150" t="s">
        <v>665</v>
      </c>
      <c r="C150" t="s">
        <v>1174</v>
      </c>
      <c r="D150" s="23">
        <v>1</v>
      </c>
      <c r="E150" s="38">
        <v>5360000</v>
      </c>
      <c r="F150" s="38">
        <v>1710610</v>
      </c>
      <c r="G150" s="38">
        <v>17100000</v>
      </c>
      <c r="H150" s="38">
        <v>2092415971</v>
      </c>
      <c r="J150" s="31"/>
      <c r="K150" s="31"/>
      <c r="L150" s="31"/>
      <c r="M150" s="31"/>
      <c r="O150" s="42"/>
    </row>
    <row r="151" spans="1:15">
      <c r="A151" t="s">
        <v>2285</v>
      </c>
      <c r="B151" t="s">
        <v>1315</v>
      </c>
      <c r="C151" t="s">
        <v>2796</v>
      </c>
      <c r="D151" s="23">
        <v>1</v>
      </c>
      <c r="E151" s="38">
        <v>8150000</v>
      </c>
      <c r="F151" s="38">
        <v>2981200</v>
      </c>
      <c r="G151" s="38">
        <v>7000000</v>
      </c>
      <c r="H151" s="38">
        <v>296509384</v>
      </c>
      <c r="J151" s="31"/>
      <c r="K151" s="31"/>
      <c r="L151" s="31"/>
      <c r="M151" s="31"/>
      <c r="O151" s="42"/>
    </row>
    <row r="152" spans="1:15">
      <c r="A152" t="s">
        <v>213</v>
      </c>
      <c r="B152" t="s">
        <v>707</v>
      </c>
      <c r="C152" t="s">
        <v>664</v>
      </c>
      <c r="D152" s="23">
        <v>2</v>
      </c>
      <c r="E152" s="38">
        <v>12400000</v>
      </c>
      <c r="F152" s="38">
        <v>41255990</v>
      </c>
      <c r="G152" s="38">
        <v>8200000</v>
      </c>
      <c r="H152" s="38">
        <v>2881881511.5</v>
      </c>
      <c r="J152" s="31"/>
      <c r="K152" s="31"/>
      <c r="L152" s="31"/>
      <c r="M152" s="31"/>
      <c r="O152" s="42"/>
    </row>
    <row r="153" spans="1:15">
      <c r="A153" t="s">
        <v>2610</v>
      </c>
      <c r="B153" t="s">
        <v>2491</v>
      </c>
      <c r="C153" t="s">
        <v>2796</v>
      </c>
      <c r="D153" s="23">
        <v>1</v>
      </c>
      <c r="E153" s="38">
        <v>757000</v>
      </c>
      <c r="F153" s="38">
        <v>1395634</v>
      </c>
      <c r="G153" s="38">
        <v>729000</v>
      </c>
      <c r="H153" s="38">
        <v>630781475</v>
      </c>
      <c r="J153" s="31"/>
      <c r="K153" s="31"/>
      <c r="L153" s="31"/>
      <c r="M153" s="31"/>
      <c r="O153" s="42"/>
    </row>
    <row r="154" spans="1:15">
      <c r="A154" t="s">
        <v>222</v>
      </c>
      <c r="B154" t="s">
        <v>702</v>
      </c>
      <c r="C154" t="s">
        <v>1155</v>
      </c>
      <c r="D154" s="23">
        <v>1</v>
      </c>
      <c r="E154" s="38">
        <v>672000</v>
      </c>
      <c r="F154" s="38">
        <v>4965742</v>
      </c>
      <c r="G154" s="38">
        <v>508000</v>
      </c>
      <c r="H154" s="38">
        <v>247779482</v>
      </c>
      <c r="J154" s="31"/>
      <c r="K154" s="31"/>
      <c r="L154" s="31"/>
      <c r="M154" s="31"/>
      <c r="O154" s="42"/>
    </row>
    <row r="155" spans="1:15">
      <c r="A155" t="s">
        <v>2618</v>
      </c>
      <c r="B155" t="s">
        <v>1251</v>
      </c>
      <c r="C155" t="s">
        <v>2796</v>
      </c>
      <c r="D155" s="23">
        <v>1</v>
      </c>
      <c r="E155" s="38">
        <v>4800000</v>
      </c>
      <c r="F155" s="38">
        <v>20866011</v>
      </c>
      <c r="G155" s="38">
        <v>1800000</v>
      </c>
      <c r="H155" s="38">
        <v>3382099176</v>
      </c>
      <c r="J155" s="31"/>
      <c r="K155" s="31"/>
      <c r="L155" s="31"/>
      <c r="M155" s="31"/>
      <c r="O155" s="42"/>
    </row>
    <row r="156" spans="1:15">
      <c r="A156" t="s">
        <v>1554</v>
      </c>
      <c r="B156" t="s">
        <v>1274</v>
      </c>
      <c r="C156" t="s">
        <v>1275</v>
      </c>
      <c r="D156" s="23">
        <v>1</v>
      </c>
      <c r="E156" s="38">
        <v>4620000</v>
      </c>
      <c r="F156" s="38">
        <v>2000000</v>
      </c>
      <c r="G156" s="38">
        <v>7600000</v>
      </c>
      <c r="H156" s="38">
        <v>200000000</v>
      </c>
      <c r="J156" s="31"/>
      <c r="K156" s="31"/>
      <c r="L156" s="31"/>
      <c r="M156" s="31"/>
      <c r="O156" s="42"/>
    </row>
    <row r="157" spans="1:15">
      <c r="A157" t="s">
        <v>1719</v>
      </c>
      <c r="B157" t="s">
        <v>665</v>
      </c>
      <c r="C157" t="s">
        <v>1720</v>
      </c>
      <c r="D157" s="23">
        <v>1</v>
      </c>
      <c r="E157" s="38">
        <v>1780000</v>
      </c>
      <c r="F157" s="38">
        <v>4202386</v>
      </c>
      <c r="G157" s="38">
        <v>4400000</v>
      </c>
      <c r="H157" s="38">
        <v>1064004242</v>
      </c>
      <c r="J157" s="31"/>
      <c r="K157" s="31"/>
      <c r="L157" s="31"/>
      <c r="M157" s="31"/>
      <c r="O157" s="42"/>
    </row>
    <row r="158" spans="1:15">
      <c r="A158" t="s">
        <v>1723</v>
      </c>
      <c r="B158" t="s">
        <v>664</v>
      </c>
      <c r="C158" t="s">
        <v>707</v>
      </c>
      <c r="D158" s="23">
        <v>1</v>
      </c>
      <c r="E158" s="38">
        <v>1420000</v>
      </c>
      <c r="F158" s="38">
        <v>1362438</v>
      </c>
      <c r="G158" s="38">
        <v>5700000</v>
      </c>
      <c r="H158" s="38">
        <v>2030700327</v>
      </c>
      <c r="J158" s="31"/>
      <c r="K158" s="31"/>
      <c r="L158" s="31"/>
      <c r="M158" s="31"/>
      <c r="O158" s="42"/>
    </row>
    <row r="159" spans="1:15">
      <c r="A159" t="s">
        <v>1564</v>
      </c>
      <c r="B159" t="s">
        <v>707</v>
      </c>
      <c r="C159" t="s">
        <v>1439</v>
      </c>
      <c r="D159" s="23">
        <v>1</v>
      </c>
      <c r="E159" s="38">
        <v>28400000</v>
      </c>
      <c r="F159" s="38">
        <v>19000000</v>
      </c>
      <c r="G159" s="38">
        <v>30800000</v>
      </c>
      <c r="H159" s="38">
        <v>2700000000</v>
      </c>
      <c r="J159" s="31"/>
      <c r="K159" s="31"/>
      <c r="L159" s="31"/>
      <c r="M159" s="31"/>
      <c r="O159" s="42"/>
    </row>
    <row r="160" spans="1:15">
      <c r="A160" t="s">
        <v>2793</v>
      </c>
      <c r="D160" s="23">
        <v>160</v>
      </c>
      <c r="E160" s="38">
        <v>9252931.25</v>
      </c>
      <c r="F160" s="38">
        <v>14648062.137499999</v>
      </c>
      <c r="G160" s="38">
        <v>12196087.5</v>
      </c>
      <c r="H160" s="38">
        <v>2997650123.28125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DAE3B-5725-4F1E-9084-1BDC6EDD1004}">
  <dimension ref="A1:A293"/>
  <sheetViews>
    <sheetView topLeftCell="A236" workbookViewId="0">
      <selection activeCell="A2" sqref="A2"/>
    </sheetView>
  </sheetViews>
  <sheetFormatPr defaultRowHeight="14.4"/>
  <sheetData>
    <row r="1" spans="1:1">
      <c r="A1" t="s">
        <v>2818</v>
      </c>
    </row>
    <row r="2" spans="1:1">
      <c r="A2" s="28" t="s">
        <v>665</v>
      </c>
    </row>
    <row r="3" spans="1:1">
      <c r="A3" s="28" t="s">
        <v>688</v>
      </c>
    </row>
    <row r="4" spans="1:1">
      <c r="A4" s="28"/>
    </row>
    <row r="5" spans="1:1">
      <c r="A5" s="28" t="s">
        <v>664</v>
      </c>
    </row>
    <row r="6" spans="1:1">
      <c r="A6" s="28" t="s">
        <v>664</v>
      </c>
    </row>
    <row r="7" spans="1:1">
      <c r="A7" s="28" t="s">
        <v>688</v>
      </c>
    </row>
    <row r="8" spans="1:1">
      <c r="A8" s="28" t="s">
        <v>1195</v>
      </c>
    </row>
    <row r="9" spans="1:1">
      <c r="A9" s="28" t="s">
        <v>688</v>
      </c>
    </row>
    <row r="10" spans="1:1">
      <c r="A10" s="28" t="s">
        <v>707</v>
      </c>
    </row>
    <row r="11" spans="1:1">
      <c r="A11" s="28"/>
    </row>
    <row r="12" spans="1:1">
      <c r="A12" s="28" t="s">
        <v>1167</v>
      </c>
    </row>
    <row r="13" spans="1:1">
      <c r="A13" s="28" t="s">
        <v>1167</v>
      </c>
    </row>
    <row r="14" spans="1:1">
      <c r="A14" s="28" t="s">
        <v>710</v>
      </c>
    </row>
    <row r="15" spans="1:1">
      <c r="A15" s="28" t="s">
        <v>664</v>
      </c>
    </row>
    <row r="16" spans="1:1">
      <c r="A16" s="28"/>
    </row>
    <row r="17" spans="1:1">
      <c r="A17" s="28" t="s">
        <v>664</v>
      </c>
    </row>
    <row r="18" spans="1:1">
      <c r="A18" s="28" t="s">
        <v>707</v>
      </c>
    </row>
    <row r="19" spans="1:1">
      <c r="A19" s="28"/>
    </row>
    <row r="20" spans="1:1">
      <c r="A20" s="28" t="s">
        <v>702</v>
      </c>
    </row>
    <row r="21" spans="1:1">
      <c r="A21" s="28" t="s">
        <v>2032</v>
      </c>
    </row>
    <row r="22" spans="1:1">
      <c r="A22" s="28" t="s">
        <v>664</v>
      </c>
    </row>
    <row r="23" spans="1:1">
      <c r="A23" s="28"/>
    </row>
    <row r="24" spans="1:1">
      <c r="A24" s="28" t="s">
        <v>709</v>
      </c>
    </row>
    <row r="25" spans="1:1">
      <c r="A25" s="28"/>
    </row>
    <row r="26" spans="1:1">
      <c r="A26" s="28" t="s">
        <v>707</v>
      </c>
    </row>
    <row r="27" spans="1:1">
      <c r="A27" s="28" t="s">
        <v>665</v>
      </c>
    </row>
    <row r="28" spans="1:1">
      <c r="A28" s="28" t="s">
        <v>709</v>
      </c>
    </row>
    <row r="29" spans="1:1">
      <c r="A29" s="28" t="s">
        <v>731</v>
      </c>
    </row>
    <row r="30" spans="1:1">
      <c r="A30" s="28"/>
    </row>
    <row r="31" spans="1:1">
      <c r="A31" s="28" t="s">
        <v>664</v>
      </c>
    </row>
    <row r="32" spans="1:1">
      <c r="A32" s="28" t="s">
        <v>1159</v>
      </c>
    </row>
    <row r="33" spans="1:1">
      <c r="A33" s="28" t="s">
        <v>2340</v>
      </c>
    </row>
    <row r="34" spans="1:1">
      <c r="A34" s="28" t="s">
        <v>664</v>
      </c>
    </row>
    <row r="35" spans="1:1">
      <c r="A35" s="28" t="s">
        <v>664</v>
      </c>
    </row>
    <row r="36" spans="1:1">
      <c r="A36" s="28" t="s">
        <v>708</v>
      </c>
    </row>
    <row r="37" spans="1:1">
      <c r="A37" s="28" t="s">
        <v>1167</v>
      </c>
    </row>
    <row r="38" spans="1:1">
      <c r="A38" s="28" t="s">
        <v>707</v>
      </c>
    </row>
    <row r="39" spans="1:1">
      <c r="A39" s="28"/>
    </row>
    <row r="40" spans="1:1">
      <c r="A40" s="28" t="s">
        <v>702</v>
      </c>
    </row>
    <row r="41" spans="1:1">
      <c r="A41" s="28" t="s">
        <v>707</v>
      </c>
    </row>
    <row r="42" spans="1:1">
      <c r="A42" s="28" t="s">
        <v>708</v>
      </c>
    </row>
    <row r="43" spans="1:1">
      <c r="A43" s="28" t="s">
        <v>689</v>
      </c>
    </row>
    <row r="44" spans="1:1">
      <c r="A44" s="28" t="s">
        <v>665</v>
      </c>
    </row>
    <row r="45" spans="1:1">
      <c r="A45" s="28" t="s">
        <v>689</v>
      </c>
    </row>
    <row r="46" spans="1:1">
      <c r="A46" s="28" t="s">
        <v>2056</v>
      </c>
    </row>
    <row r="47" spans="1:1">
      <c r="A47" s="28" t="s">
        <v>664</v>
      </c>
    </row>
    <row r="48" spans="1:1">
      <c r="A48" s="28" t="s">
        <v>731</v>
      </c>
    </row>
    <row r="49" spans="1:1">
      <c r="A49" s="28" t="s">
        <v>665</v>
      </c>
    </row>
    <row r="50" spans="1:1">
      <c r="A50" s="28" t="s">
        <v>664</v>
      </c>
    </row>
    <row r="51" spans="1:1">
      <c r="A51" s="28" t="s">
        <v>1251</v>
      </c>
    </row>
    <row r="52" spans="1:1">
      <c r="A52" s="28" t="s">
        <v>664</v>
      </c>
    </row>
    <row r="53" spans="1:1">
      <c r="A53" s="28" t="s">
        <v>2311</v>
      </c>
    </row>
    <row r="54" spans="1:1">
      <c r="A54" s="28" t="s">
        <v>690</v>
      </c>
    </row>
    <row r="55" spans="1:1">
      <c r="A55" s="28"/>
    </row>
    <row r="56" spans="1:1">
      <c r="A56" s="28" t="s">
        <v>1171</v>
      </c>
    </row>
    <row r="57" spans="1:1">
      <c r="A57" s="28" t="s">
        <v>708</v>
      </c>
    </row>
    <row r="58" spans="1:1">
      <c r="A58" s="28" t="s">
        <v>665</v>
      </c>
    </row>
    <row r="59" spans="1:1">
      <c r="A59" s="28" t="s">
        <v>665</v>
      </c>
    </row>
    <row r="60" spans="1:1">
      <c r="A60" s="28" t="s">
        <v>1167</v>
      </c>
    </row>
    <row r="61" spans="1:1">
      <c r="A61" s="28" t="s">
        <v>1251</v>
      </c>
    </row>
    <row r="62" spans="1:1">
      <c r="A62" s="28" t="s">
        <v>2418</v>
      </c>
    </row>
    <row r="63" spans="1:1">
      <c r="A63" s="28" t="s">
        <v>791</v>
      </c>
    </row>
    <row r="64" spans="1:1">
      <c r="A64" s="28" t="s">
        <v>708</v>
      </c>
    </row>
    <row r="65" spans="1:1">
      <c r="A65" s="28" t="s">
        <v>664</v>
      </c>
    </row>
    <row r="66" spans="1:1">
      <c r="A66" s="28" t="s">
        <v>723</v>
      </c>
    </row>
    <row r="67" spans="1:1">
      <c r="A67" s="28" t="s">
        <v>1337</v>
      </c>
    </row>
    <row r="68" spans="1:1">
      <c r="A68" s="28" t="s">
        <v>664</v>
      </c>
    </row>
    <row r="69" spans="1:1">
      <c r="A69" s="28"/>
    </row>
    <row r="70" spans="1:1">
      <c r="A70" s="28" t="s">
        <v>706</v>
      </c>
    </row>
    <row r="71" spans="1:1">
      <c r="A71" s="28" t="s">
        <v>707</v>
      </c>
    </row>
    <row r="72" spans="1:1">
      <c r="A72" s="28" t="s">
        <v>707</v>
      </c>
    </row>
    <row r="73" spans="1:1">
      <c r="A73" s="28" t="s">
        <v>707</v>
      </c>
    </row>
    <row r="74" spans="1:1">
      <c r="A74" s="28"/>
    </row>
    <row r="75" spans="1:1">
      <c r="A75" s="28" t="s">
        <v>707</v>
      </c>
    </row>
    <row r="76" spans="1:1">
      <c r="A76" s="28" t="s">
        <v>664</v>
      </c>
    </row>
    <row r="77" spans="1:1">
      <c r="A77" s="28" t="s">
        <v>665</v>
      </c>
    </row>
    <row r="78" spans="1:1">
      <c r="A78" s="28" t="s">
        <v>707</v>
      </c>
    </row>
    <row r="79" spans="1:1">
      <c r="A79" s="28" t="s">
        <v>702</v>
      </c>
    </row>
    <row r="80" spans="1:1">
      <c r="A80" s="28" t="s">
        <v>708</v>
      </c>
    </row>
    <row r="81" spans="1:1">
      <c r="A81" s="28" t="s">
        <v>664</v>
      </c>
    </row>
    <row r="82" spans="1:1">
      <c r="A82" s="28" t="s">
        <v>664</v>
      </c>
    </row>
    <row r="83" spans="1:1">
      <c r="A83" s="28" t="s">
        <v>690</v>
      </c>
    </row>
    <row r="84" spans="1:1">
      <c r="A84" s="28" t="s">
        <v>1381</v>
      </c>
    </row>
    <row r="85" spans="1:1">
      <c r="A85" s="28" t="s">
        <v>918</v>
      </c>
    </row>
    <row r="86" spans="1:1">
      <c r="A86" s="28" t="s">
        <v>1396</v>
      </c>
    </row>
    <row r="87" spans="1:1">
      <c r="A87" s="28" t="s">
        <v>707</v>
      </c>
    </row>
    <row r="88" spans="1:1">
      <c r="A88" s="28" t="s">
        <v>2418</v>
      </c>
    </row>
    <row r="89" spans="1:1">
      <c r="A89" s="28" t="s">
        <v>702</v>
      </c>
    </row>
    <row r="90" spans="1:1">
      <c r="A90" s="28" t="s">
        <v>1251</v>
      </c>
    </row>
    <row r="91" spans="1:1">
      <c r="A91" s="28" t="s">
        <v>791</v>
      </c>
    </row>
    <row r="92" spans="1:1">
      <c r="A92" s="28" t="s">
        <v>664</v>
      </c>
    </row>
    <row r="93" spans="1:1">
      <c r="A93" s="28" t="s">
        <v>707</v>
      </c>
    </row>
    <row r="94" spans="1:1">
      <c r="A94" s="28" t="s">
        <v>1412</v>
      </c>
    </row>
    <row r="95" spans="1:1">
      <c r="A95" s="28" t="s">
        <v>707</v>
      </c>
    </row>
    <row r="96" spans="1:1">
      <c r="A96" s="28" t="s">
        <v>664</v>
      </c>
    </row>
    <row r="97" spans="1:1">
      <c r="A97" s="28" t="s">
        <v>707</v>
      </c>
    </row>
    <row r="98" spans="1:1">
      <c r="A98" s="28" t="s">
        <v>664</v>
      </c>
    </row>
    <row r="99" spans="1:1">
      <c r="A99" s="28" t="s">
        <v>702</v>
      </c>
    </row>
    <row r="100" spans="1:1">
      <c r="A100" s="28" t="s">
        <v>732</v>
      </c>
    </row>
    <row r="101" spans="1:1">
      <c r="A101" s="28" t="s">
        <v>1251</v>
      </c>
    </row>
    <row r="102" spans="1:1">
      <c r="A102" s="28" t="s">
        <v>664</v>
      </c>
    </row>
    <row r="103" spans="1:1">
      <c r="A103" s="28" t="s">
        <v>664</v>
      </c>
    </row>
    <row r="104" spans="1:1">
      <c r="A104" s="28" t="s">
        <v>1391</v>
      </c>
    </row>
    <row r="105" spans="1:1">
      <c r="A105" s="28" t="s">
        <v>1251</v>
      </c>
    </row>
    <row r="106" spans="1:1">
      <c r="A106" s="28" t="s">
        <v>2401</v>
      </c>
    </row>
    <row r="107" spans="1:1">
      <c r="A107" s="28" t="s">
        <v>706</v>
      </c>
    </row>
    <row r="108" spans="1:1">
      <c r="A108" s="28" t="s">
        <v>711</v>
      </c>
    </row>
    <row r="109" spans="1:1">
      <c r="A109" s="28" t="s">
        <v>690</v>
      </c>
    </row>
    <row r="110" spans="1:1">
      <c r="A110" s="28" t="s">
        <v>1476</v>
      </c>
    </row>
    <row r="111" spans="1:1">
      <c r="A111" s="28" t="s">
        <v>665</v>
      </c>
    </row>
    <row r="112" spans="1:1">
      <c r="A112" s="28" t="s">
        <v>664</v>
      </c>
    </row>
    <row r="113" spans="1:1">
      <c r="A113" s="28" t="s">
        <v>1167</v>
      </c>
    </row>
    <row r="114" spans="1:1">
      <c r="A114" s="28" t="s">
        <v>708</v>
      </c>
    </row>
    <row r="115" spans="1:1">
      <c r="A115" s="28" t="s">
        <v>1315</v>
      </c>
    </row>
    <row r="116" spans="1:1">
      <c r="A116" s="28" t="s">
        <v>708</v>
      </c>
    </row>
    <row r="117" spans="1:1">
      <c r="A117" s="28" t="s">
        <v>665</v>
      </c>
    </row>
    <row r="118" spans="1:1">
      <c r="A118" s="28" t="s">
        <v>664</v>
      </c>
    </row>
    <row r="119" spans="1:1">
      <c r="A119" s="28" t="s">
        <v>711</v>
      </c>
    </row>
    <row r="120" spans="1:1">
      <c r="A120" s="28" t="s">
        <v>2574</v>
      </c>
    </row>
    <row r="121" spans="1:1">
      <c r="A121" s="28" t="s">
        <v>2426</v>
      </c>
    </row>
    <row r="122" spans="1:1">
      <c r="A122" s="28" t="s">
        <v>665</v>
      </c>
    </row>
    <row r="123" spans="1:1">
      <c r="A123" s="28" t="s">
        <v>664</v>
      </c>
    </row>
    <row r="124" spans="1:1">
      <c r="A124" s="28" t="s">
        <v>688</v>
      </c>
    </row>
    <row r="125" spans="1:1">
      <c r="A125" s="28" t="s">
        <v>791</v>
      </c>
    </row>
    <row r="126" spans="1:1">
      <c r="A126" s="28" t="s">
        <v>664</v>
      </c>
    </row>
    <row r="127" spans="1:1">
      <c r="A127" s="28" t="s">
        <v>2340</v>
      </c>
    </row>
    <row r="128" spans="1:1">
      <c r="A128" s="28" t="s">
        <v>665</v>
      </c>
    </row>
    <row r="129" spans="1:1">
      <c r="A129" s="28" t="s">
        <v>707</v>
      </c>
    </row>
    <row r="130" spans="1:1">
      <c r="A130" s="28" t="s">
        <v>1412</v>
      </c>
    </row>
    <row r="131" spans="1:1">
      <c r="A131" s="28" t="s">
        <v>706</v>
      </c>
    </row>
    <row r="132" spans="1:1">
      <c r="A132" s="28" t="s">
        <v>708</v>
      </c>
    </row>
    <row r="133" spans="1:1">
      <c r="A133" s="28" t="s">
        <v>690</v>
      </c>
    </row>
    <row r="134" spans="1:1">
      <c r="A134" s="28" t="s">
        <v>664</v>
      </c>
    </row>
    <row r="135" spans="1:1">
      <c r="A135" s="28" t="s">
        <v>1517</v>
      </c>
    </row>
    <row r="136" spans="1:1">
      <c r="A136" s="28" t="s">
        <v>702</v>
      </c>
    </row>
    <row r="137" spans="1:1">
      <c r="A137" s="28" t="s">
        <v>707</v>
      </c>
    </row>
    <row r="138" spans="1:1">
      <c r="A138" s="28" t="s">
        <v>665</v>
      </c>
    </row>
    <row r="139" spans="1:1">
      <c r="A139" s="28" t="s">
        <v>1315</v>
      </c>
    </row>
    <row r="140" spans="1:1">
      <c r="A140" s="28" t="s">
        <v>707</v>
      </c>
    </row>
    <row r="141" spans="1:1">
      <c r="A141" s="28" t="s">
        <v>2491</v>
      </c>
    </row>
    <row r="142" spans="1:1">
      <c r="A142" s="28" t="s">
        <v>702</v>
      </c>
    </row>
    <row r="143" spans="1:1">
      <c r="A143" s="28" t="s">
        <v>1251</v>
      </c>
    </row>
    <row r="144" spans="1:1">
      <c r="A144" s="28" t="s">
        <v>1274</v>
      </c>
    </row>
    <row r="145" spans="1:1">
      <c r="A145" s="28" t="s">
        <v>665</v>
      </c>
    </row>
    <row r="146" spans="1:1">
      <c r="A146" s="28" t="s">
        <v>664</v>
      </c>
    </row>
    <row r="147" spans="1:1">
      <c r="A147" s="28" t="s">
        <v>707</v>
      </c>
    </row>
    <row r="148" spans="1:1">
      <c r="A148" t="s">
        <v>1168</v>
      </c>
    </row>
    <row r="149" spans="1:1">
      <c r="A149" t="s">
        <v>701</v>
      </c>
    </row>
    <row r="150" spans="1:1">
      <c r="A150" t="s">
        <v>2796</v>
      </c>
    </row>
    <row r="151" spans="1:1">
      <c r="A151" t="s">
        <v>737</v>
      </c>
    </row>
    <row r="152" spans="1:1">
      <c r="A152" t="s">
        <v>697</v>
      </c>
    </row>
    <row r="153" spans="1:1">
      <c r="A153" t="s">
        <v>701</v>
      </c>
    </row>
    <row r="154" spans="1:1">
      <c r="A154" t="s">
        <v>1196</v>
      </c>
    </row>
    <row r="155" spans="1:1">
      <c r="A155" t="s">
        <v>706</v>
      </c>
    </row>
    <row r="156" spans="1:1">
      <c r="A156" t="s">
        <v>665</v>
      </c>
    </row>
    <row r="157" spans="1:1">
      <c r="A157" t="s">
        <v>697</v>
      </c>
    </row>
    <row r="158" spans="1:1">
      <c r="A158" t="s">
        <v>1174</v>
      </c>
    </row>
    <row r="159" spans="1:1">
      <c r="A159" t="s">
        <v>1183</v>
      </c>
    </row>
    <row r="160" spans="1:1">
      <c r="A160" t="s">
        <v>737</v>
      </c>
    </row>
    <row r="161" spans="1:1">
      <c r="A161" t="s">
        <v>793</v>
      </c>
    </row>
    <row r="162" spans="1:1">
      <c r="A162" t="s">
        <v>719</v>
      </c>
    </row>
    <row r="163" spans="1:1">
      <c r="A163" t="s">
        <v>1167</v>
      </c>
    </row>
    <row r="164" spans="1:1">
      <c r="A164" t="s">
        <v>665</v>
      </c>
    </row>
    <row r="165" spans="1:1">
      <c r="A165" t="s">
        <v>664</v>
      </c>
    </row>
    <row r="166" spans="1:1">
      <c r="A166" t="s">
        <v>2796</v>
      </c>
    </row>
    <row r="167" spans="1:1">
      <c r="A167" t="s">
        <v>698</v>
      </c>
    </row>
    <row r="168" spans="1:1">
      <c r="A168" t="s">
        <v>793</v>
      </c>
    </row>
    <row r="169" spans="1:1">
      <c r="A169" t="s">
        <v>719</v>
      </c>
    </row>
    <row r="170" spans="1:1">
      <c r="A170" t="s">
        <v>725</v>
      </c>
    </row>
    <row r="171" spans="1:1">
      <c r="A171" t="s">
        <v>2036</v>
      </c>
    </row>
    <row r="172" spans="1:1">
      <c r="A172" t="s">
        <v>1167</v>
      </c>
    </row>
    <row r="173" spans="1:1">
      <c r="A173" t="s">
        <v>2796</v>
      </c>
    </row>
    <row r="174" spans="1:1">
      <c r="A174" t="s">
        <v>690</v>
      </c>
    </row>
    <row r="175" spans="1:1">
      <c r="A175" t="s">
        <v>1228</v>
      </c>
    </row>
    <row r="176" spans="1:1">
      <c r="A176" t="s">
        <v>732</v>
      </c>
    </row>
    <row r="177" spans="1:1">
      <c r="A177" t="s">
        <v>707</v>
      </c>
    </row>
    <row r="178" spans="1:1">
      <c r="A178" t="s">
        <v>2335</v>
      </c>
    </row>
    <row r="179" spans="1:1">
      <c r="A179" t="s">
        <v>2321</v>
      </c>
    </row>
    <row r="180" spans="1:1">
      <c r="A180" t="s">
        <v>707</v>
      </c>
    </row>
    <row r="181" spans="1:1">
      <c r="A181" t="s">
        <v>2038</v>
      </c>
    </row>
    <row r="182" spans="1:1">
      <c r="A182" t="s">
        <v>2796</v>
      </c>
    </row>
    <row r="183" spans="1:1">
      <c r="A183" t="s">
        <v>2796</v>
      </c>
    </row>
    <row r="184" spans="1:1">
      <c r="A184" t="s">
        <v>1167</v>
      </c>
    </row>
    <row r="185" spans="1:1">
      <c r="A185" t="s">
        <v>665</v>
      </c>
    </row>
    <row r="186" spans="1:1">
      <c r="A186" t="s">
        <v>2796</v>
      </c>
    </row>
    <row r="187" spans="1:1">
      <c r="A187" t="s">
        <v>664</v>
      </c>
    </row>
    <row r="188" spans="1:1">
      <c r="A188" t="s">
        <v>1251</v>
      </c>
    </row>
    <row r="189" spans="1:1">
      <c r="A189" t="s">
        <v>664</v>
      </c>
    </row>
    <row r="190" spans="1:1">
      <c r="A190" t="s">
        <v>707</v>
      </c>
    </row>
    <row r="191" spans="1:1">
      <c r="A191" t="s">
        <v>771</v>
      </c>
    </row>
    <row r="192" spans="1:1">
      <c r="A192" t="s">
        <v>689</v>
      </c>
    </row>
    <row r="193" spans="1:1">
      <c r="A193" t="s">
        <v>737</v>
      </c>
    </row>
    <row r="194" spans="1:1">
      <c r="A194" t="s">
        <v>1297</v>
      </c>
    </row>
    <row r="195" spans="1:1">
      <c r="A195" t="s">
        <v>2796</v>
      </c>
    </row>
    <row r="196" spans="1:1">
      <c r="A196" t="s">
        <v>708</v>
      </c>
    </row>
    <row r="197" spans="1:1">
      <c r="A197" t="s">
        <v>2401</v>
      </c>
    </row>
    <row r="198" spans="1:1">
      <c r="A198" t="s">
        <v>707</v>
      </c>
    </row>
    <row r="199" spans="1:1">
      <c r="A199" t="s">
        <v>708</v>
      </c>
    </row>
    <row r="200" spans="1:1">
      <c r="A200" t="s">
        <v>688</v>
      </c>
    </row>
    <row r="201" spans="1:1">
      <c r="A201" t="s">
        <v>797</v>
      </c>
    </row>
    <row r="202" spans="1:1">
      <c r="A202" t="s">
        <v>690</v>
      </c>
    </row>
    <row r="203" spans="1:1">
      <c r="A203" t="s">
        <v>709</v>
      </c>
    </row>
    <row r="204" spans="1:1">
      <c r="A204" t="s">
        <v>2796</v>
      </c>
    </row>
    <row r="205" spans="1:1">
      <c r="A205" t="s">
        <v>1174</v>
      </c>
    </row>
    <row r="206" spans="1:1">
      <c r="A206" t="s">
        <v>1315</v>
      </c>
    </row>
    <row r="207" spans="1:1">
      <c r="A207" t="s">
        <v>2413</v>
      </c>
    </row>
    <row r="208" spans="1:1">
      <c r="A208" t="s">
        <v>2796</v>
      </c>
    </row>
    <row r="209" spans="1:1">
      <c r="A209" t="s">
        <v>766</v>
      </c>
    </row>
    <row r="210" spans="1:1">
      <c r="A210" t="s">
        <v>2422</v>
      </c>
    </row>
    <row r="211" spans="1:1">
      <c r="A211" t="s">
        <v>2796</v>
      </c>
    </row>
    <row r="212" spans="1:1">
      <c r="A212" t="s">
        <v>664</v>
      </c>
    </row>
    <row r="213" spans="1:1">
      <c r="A213" t="s">
        <v>697</v>
      </c>
    </row>
    <row r="214" spans="1:1">
      <c r="A214" t="s">
        <v>2627</v>
      </c>
    </row>
    <row r="215" spans="1:1">
      <c r="A215" t="s">
        <v>1065</v>
      </c>
    </row>
    <row r="216" spans="1:1">
      <c r="A216" t="s">
        <v>2796</v>
      </c>
    </row>
    <row r="217" spans="1:1">
      <c r="A217" t="s">
        <v>697</v>
      </c>
    </row>
    <row r="218" spans="1:1">
      <c r="A218" t="s">
        <v>697</v>
      </c>
    </row>
    <row r="219" spans="1:1">
      <c r="A219" t="s">
        <v>791</v>
      </c>
    </row>
    <row r="220" spans="1:1">
      <c r="A220" t="s">
        <v>664</v>
      </c>
    </row>
    <row r="221" spans="1:1">
      <c r="A221" t="s">
        <v>697</v>
      </c>
    </row>
    <row r="222" spans="1:1">
      <c r="A222" t="s">
        <v>690</v>
      </c>
    </row>
    <row r="223" spans="1:1">
      <c r="A223" t="s">
        <v>2796</v>
      </c>
    </row>
    <row r="224" spans="1:1">
      <c r="A224" t="s">
        <v>664</v>
      </c>
    </row>
    <row r="225" spans="1:1">
      <c r="A225" t="s">
        <v>707</v>
      </c>
    </row>
    <row r="226" spans="1:1">
      <c r="A226" t="s">
        <v>2796</v>
      </c>
    </row>
    <row r="227" spans="1:1">
      <c r="A227" t="s">
        <v>737</v>
      </c>
    </row>
    <row r="228" spans="1:1">
      <c r="A228" t="s">
        <v>709</v>
      </c>
    </row>
    <row r="229" spans="1:1">
      <c r="A229" t="s">
        <v>2796</v>
      </c>
    </row>
    <row r="230" spans="1:1">
      <c r="A230" t="s">
        <v>1382</v>
      </c>
    </row>
    <row r="231" spans="1:1">
      <c r="A231" t="s">
        <v>1764</v>
      </c>
    </row>
    <row r="232" spans="1:1">
      <c r="A232" t="s">
        <v>1397</v>
      </c>
    </row>
    <row r="233" spans="1:1">
      <c r="A233" t="s">
        <v>664</v>
      </c>
    </row>
    <row r="234" spans="1:1">
      <c r="A234" t="s">
        <v>2796</v>
      </c>
    </row>
    <row r="235" spans="1:1">
      <c r="A235" t="s">
        <v>2796</v>
      </c>
    </row>
    <row r="236" spans="1:1">
      <c r="A236" t="s">
        <v>2401</v>
      </c>
    </row>
    <row r="237" spans="1:1">
      <c r="A237" t="s">
        <v>2491</v>
      </c>
    </row>
    <row r="238" spans="1:1">
      <c r="A238" t="s">
        <v>707</v>
      </c>
    </row>
    <row r="239" spans="1:1">
      <c r="A239" t="s">
        <v>665</v>
      </c>
    </row>
    <row r="240" spans="1:1">
      <c r="A240" t="s">
        <v>1431</v>
      </c>
    </row>
    <row r="241" spans="1:1">
      <c r="A241" t="s">
        <v>697</v>
      </c>
    </row>
    <row r="242" spans="1:1">
      <c r="A242" t="s">
        <v>707</v>
      </c>
    </row>
    <row r="243" spans="1:1">
      <c r="A243" t="s">
        <v>1439</v>
      </c>
    </row>
    <row r="244" spans="1:1">
      <c r="A244" t="s">
        <v>1167</v>
      </c>
    </row>
    <row r="245" spans="1:1">
      <c r="A245" t="s">
        <v>2796</v>
      </c>
    </row>
    <row r="246" spans="1:1">
      <c r="A246" t="s">
        <v>1420</v>
      </c>
    </row>
    <row r="247" spans="1:1">
      <c r="A247" t="s">
        <v>708</v>
      </c>
    </row>
    <row r="248" spans="1:1">
      <c r="A248" t="s">
        <v>708</v>
      </c>
    </row>
    <row r="249" spans="1:1">
      <c r="A249" t="s">
        <v>707</v>
      </c>
    </row>
    <row r="250" spans="1:1">
      <c r="A250" t="s">
        <v>2796</v>
      </c>
    </row>
    <row r="251" spans="1:1">
      <c r="A251" t="s">
        <v>2796</v>
      </c>
    </row>
    <row r="252" spans="1:1">
      <c r="A252" t="s">
        <v>1251</v>
      </c>
    </row>
    <row r="253" spans="1:1">
      <c r="A253" t="s">
        <v>2796</v>
      </c>
    </row>
    <row r="254" spans="1:1">
      <c r="A254" t="s">
        <v>707</v>
      </c>
    </row>
    <row r="255" spans="1:1">
      <c r="A255" t="s">
        <v>972</v>
      </c>
    </row>
    <row r="256" spans="1:1">
      <c r="A256" t="s">
        <v>664</v>
      </c>
    </row>
    <row r="257" spans="1:1">
      <c r="A257" t="s">
        <v>707</v>
      </c>
    </row>
    <row r="258" spans="1:1">
      <c r="A258" t="s">
        <v>737</v>
      </c>
    </row>
    <row r="259" spans="1:1">
      <c r="A259" t="s">
        <v>1251</v>
      </c>
    </row>
    <row r="260" spans="1:1">
      <c r="A260" t="s">
        <v>2426</v>
      </c>
    </row>
    <row r="261" spans="1:1">
      <c r="A261" t="s">
        <v>2563</v>
      </c>
    </row>
    <row r="262" spans="1:1">
      <c r="A262" t="s">
        <v>2796</v>
      </c>
    </row>
    <row r="263" spans="1:1">
      <c r="A263" t="s">
        <v>2796</v>
      </c>
    </row>
    <row r="264" spans="1:1">
      <c r="A264" t="s">
        <v>791</v>
      </c>
    </row>
    <row r="265" spans="1:1">
      <c r="A265" t="s">
        <v>723</v>
      </c>
    </row>
    <row r="266" spans="1:1">
      <c r="A266" t="s">
        <v>2575</v>
      </c>
    </row>
    <row r="267" spans="1:1">
      <c r="A267" t="s">
        <v>708</v>
      </c>
    </row>
    <row r="268" spans="1:1">
      <c r="A268" t="s">
        <v>2246</v>
      </c>
    </row>
    <row r="269" spans="1:1">
      <c r="A269" t="s">
        <v>697</v>
      </c>
    </row>
    <row r="270" spans="1:1">
      <c r="A270" t="s">
        <v>706</v>
      </c>
    </row>
    <row r="271" spans="1:1">
      <c r="A271" t="s">
        <v>664</v>
      </c>
    </row>
    <row r="272" spans="1:1">
      <c r="A272" t="s">
        <v>732</v>
      </c>
    </row>
    <row r="273" spans="1:1">
      <c r="A273" t="s">
        <v>791</v>
      </c>
    </row>
    <row r="274" spans="1:1">
      <c r="A274" t="s">
        <v>1426</v>
      </c>
    </row>
    <row r="275" spans="1:1">
      <c r="A275" t="s">
        <v>664</v>
      </c>
    </row>
    <row r="276" spans="1:1">
      <c r="A276" t="s">
        <v>1228</v>
      </c>
    </row>
    <row r="277" spans="1:1">
      <c r="A277" t="s">
        <v>698</v>
      </c>
    </row>
    <row r="278" spans="1:1">
      <c r="A278" t="s">
        <v>2796</v>
      </c>
    </row>
    <row r="279" spans="1:1">
      <c r="A279" t="s">
        <v>1183</v>
      </c>
    </row>
    <row r="280" spans="1:1">
      <c r="A280" t="s">
        <v>723</v>
      </c>
    </row>
    <row r="281" spans="1:1">
      <c r="A281" t="s">
        <v>688</v>
      </c>
    </row>
    <row r="282" spans="1:1">
      <c r="A282" t="s">
        <v>2796</v>
      </c>
    </row>
    <row r="283" spans="1:1">
      <c r="A283" t="s">
        <v>697</v>
      </c>
    </row>
    <row r="284" spans="1:1">
      <c r="A284" t="s">
        <v>1174</v>
      </c>
    </row>
    <row r="285" spans="1:1">
      <c r="A285" t="s">
        <v>2796</v>
      </c>
    </row>
    <row r="286" spans="1:1">
      <c r="A286" t="s">
        <v>664</v>
      </c>
    </row>
    <row r="287" spans="1:1">
      <c r="A287" t="s">
        <v>2796</v>
      </c>
    </row>
    <row r="288" spans="1:1">
      <c r="A288" t="s">
        <v>1155</v>
      </c>
    </row>
    <row r="289" spans="1:1">
      <c r="A289" t="s">
        <v>2796</v>
      </c>
    </row>
    <row r="290" spans="1:1">
      <c r="A290" t="s">
        <v>1275</v>
      </c>
    </row>
    <row r="291" spans="1:1">
      <c r="A291" t="s">
        <v>1720</v>
      </c>
    </row>
    <row r="292" spans="1:1">
      <c r="A292" t="s">
        <v>707</v>
      </c>
    </row>
    <row r="293" spans="1:1">
      <c r="A293" t="s">
        <v>1439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Legacy</vt:lpstr>
      <vt:lpstr>AllLabels</vt:lpstr>
      <vt:lpstr>Twitter</vt:lpstr>
      <vt:lpstr>Facebook</vt:lpstr>
      <vt:lpstr>Instagram</vt:lpstr>
      <vt:lpstr>Youtube</vt:lpstr>
      <vt:lpstr>All_Splits</vt:lpstr>
      <vt:lpstr>All_Splits (genre)</vt:lpstr>
      <vt:lpstr>TopArtistGenres</vt:lpstr>
      <vt:lpstr>PivotGenre</vt:lpstr>
      <vt:lpstr>Descriptives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oldye</dc:creator>
  <cp:lastModifiedBy>oldye</cp:lastModifiedBy>
  <dcterms:created xsi:type="dcterms:W3CDTF">2019-06-08T20:44:14Z</dcterms:created>
  <dcterms:modified xsi:type="dcterms:W3CDTF">2019-06-12T00:59:14Z</dcterms:modified>
</cp:coreProperties>
</file>