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90" windowWidth="19320" windowHeight="12270" firstSheet="8" activeTab="11"/>
  </bookViews>
  <sheets>
    <sheet name="Monthly Chemical Usage JAN" sheetId="22" r:id="rId1"/>
    <sheet name="Monthly Chemical Usage FEB" sheetId="21" r:id="rId2"/>
    <sheet name="Monthly Chemical Usage MAR" sheetId="20" r:id="rId3"/>
    <sheet name="Monthly Chemical Usage APR" sheetId="19" r:id="rId4"/>
    <sheet name="Monthly Chemical Usage MAY" sheetId="18" r:id="rId5"/>
    <sheet name="Monthly Chemical Usage JUN" sheetId="17" r:id="rId6"/>
    <sheet name="Monthly Chemical Usage JUL" sheetId="24" r:id="rId7"/>
    <sheet name="Monthly Chemical Usage AUG" sheetId="23" r:id="rId8"/>
    <sheet name="Monthly Chemical Usage SEPT" sheetId="16" r:id="rId9"/>
    <sheet name="Monthly Chemical Usage OCT" sheetId="6" r:id="rId10"/>
    <sheet name="Monthly Chemical Usage NOV" sheetId="25" r:id="rId11"/>
    <sheet name="Monthly Chemical Usage DEC" sheetId="26" r:id="rId12"/>
  </sheets>
  <calcPr calcId="125725"/>
</workbook>
</file>

<file path=xl/calcChain.xml><?xml version="1.0" encoding="utf-8"?>
<calcChain xmlns="http://schemas.openxmlformats.org/spreadsheetml/2006/main">
  <c r="Z39" i="26"/>
  <c r="Z41" s="1"/>
  <c r="A38"/>
  <c r="AG40"/>
  <c r="AF40"/>
  <c r="AE40"/>
  <c r="AD40"/>
  <c r="AC39"/>
  <c r="AC41" s="1"/>
  <c r="B49" s="1"/>
  <c r="AB39"/>
  <c r="AB41" s="1"/>
  <c r="B48" s="1"/>
  <c r="AA39"/>
  <c r="AA41" s="1"/>
  <c r="Y39"/>
  <c r="Y41" s="1"/>
  <c r="X39"/>
  <c r="X41" s="1"/>
  <c r="W39"/>
  <c r="W41" s="1"/>
  <c r="V39"/>
  <c r="V41" s="1"/>
  <c r="U39"/>
  <c r="U41" s="1"/>
  <c r="T39"/>
  <c r="T41" s="1"/>
  <c r="S39"/>
  <c r="S41" s="1"/>
  <c r="R39"/>
  <c r="R41" s="1"/>
  <c r="Q39"/>
  <c r="Q41" s="1"/>
  <c r="P39"/>
  <c r="P41" s="1"/>
  <c r="O39"/>
  <c r="O41" s="1"/>
  <c r="B46" s="1"/>
  <c r="N39"/>
  <c r="N41" s="1"/>
  <c r="M39"/>
  <c r="M41" s="1"/>
  <c r="L39"/>
  <c r="L41" s="1"/>
  <c r="K39"/>
  <c r="K41" s="1"/>
  <c r="J39"/>
  <c r="J41" s="1"/>
  <c r="I39"/>
  <c r="I41" s="1"/>
  <c r="H39"/>
  <c r="H41" s="1"/>
  <c r="G39"/>
  <c r="G41" s="1"/>
  <c r="F39"/>
  <c r="F41" s="1"/>
  <c r="E39"/>
  <c r="E41" s="1"/>
  <c r="D39"/>
  <c r="D41" s="1"/>
  <c r="C39"/>
  <c r="C41" s="1"/>
  <c r="B39"/>
  <c r="B41" s="1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G40" i="25"/>
  <c r="AF40"/>
  <c r="AE40"/>
  <c r="AD40"/>
  <c r="AC39"/>
  <c r="AC41" s="1"/>
  <c r="B49" s="1"/>
  <c r="AB39"/>
  <c r="AB41" s="1"/>
  <c r="B48" s="1"/>
  <c r="AA39"/>
  <c r="AA41" s="1"/>
  <c r="Z39"/>
  <c r="Z41" s="1"/>
  <c r="Y39"/>
  <c r="Y41" s="1"/>
  <c r="X39"/>
  <c r="X41" s="1"/>
  <c r="W39"/>
  <c r="W41" s="1"/>
  <c r="V39"/>
  <c r="V41" s="1"/>
  <c r="U39"/>
  <c r="U41" s="1"/>
  <c r="T39"/>
  <c r="T41" s="1"/>
  <c r="S39"/>
  <c r="S41" s="1"/>
  <c r="R39"/>
  <c r="R41" s="1"/>
  <c r="Q39"/>
  <c r="Q41" s="1"/>
  <c r="P39"/>
  <c r="P41" s="1"/>
  <c r="O39"/>
  <c r="O41" s="1"/>
  <c r="N39"/>
  <c r="N41" s="1"/>
  <c r="M39"/>
  <c r="M41" s="1"/>
  <c r="L39"/>
  <c r="L41" s="1"/>
  <c r="K39"/>
  <c r="K41" s="1"/>
  <c r="J39"/>
  <c r="J41" s="1"/>
  <c r="I39"/>
  <c r="I41" s="1"/>
  <c r="H39"/>
  <c r="H41" s="1"/>
  <c r="G39"/>
  <c r="G41" s="1"/>
  <c r="F39"/>
  <c r="F41" s="1"/>
  <c r="E39"/>
  <c r="E41" s="1"/>
  <c r="D39"/>
  <c r="D41" s="1"/>
  <c r="C39"/>
  <c r="C41" s="1"/>
  <c r="B39"/>
  <c r="B41" s="1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i="23"/>
  <c r="A38" i="24"/>
  <c r="AG40"/>
  <c r="AF40"/>
  <c r="AE40"/>
  <c r="AD40"/>
  <c r="AC39"/>
  <c r="AC41" s="1"/>
  <c r="B49" s="1"/>
  <c r="AB39"/>
  <c r="AB41" s="1"/>
  <c r="B48" s="1"/>
  <c r="AA39"/>
  <c r="AA41" s="1"/>
  <c r="Z39"/>
  <c r="Z41" s="1"/>
  <c r="Y39"/>
  <c r="Y41" s="1"/>
  <c r="X39"/>
  <c r="X41" s="1"/>
  <c r="W39"/>
  <c r="W41" s="1"/>
  <c r="V39"/>
  <c r="V41" s="1"/>
  <c r="U39"/>
  <c r="U41" s="1"/>
  <c r="T39"/>
  <c r="T41" s="1"/>
  <c r="S39"/>
  <c r="S41" s="1"/>
  <c r="R39"/>
  <c r="R41" s="1"/>
  <c r="Q39"/>
  <c r="Q41" s="1"/>
  <c r="P39"/>
  <c r="P41" s="1"/>
  <c r="O39"/>
  <c r="O41" s="1"/>
  <c r="N39"/>
  <c r="N41" s="1"/>
  <c r="M39"/>
  <c r="M41" s="1"/>
  <c r="L39"/>
  <c r="L41" s="1"/>
  <c r="K39"/>
  <c r="K41" s="1"/>
  <c r="J39"/>
  <c r="J41" s="1"/>
  <c r="I39"/>
  <c r="I41" s="1"/>
  <c r="H39"/>
  <c r="H41" s="1"/>
  <c r="G39"/>
  <c r="G41" s="1"/>
  <c r="F39"/>
  <c r="F41" s="1"/>
  <c r="E39"/>
  <c r="E41" s="1"/>
  <c r="D39"/>
  <c r="D41" s="1"/>
  <c r="C39"/>
  <c r="C41" s="1"/>
  <c r="B39"/>
  <c r="B41" s="1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G40" i="23"/>
  <c r="AF40"/>
  <c r="AE40"/>
  <c r="AD40"/>
  <c r="AC39"/>
  <c r="AC41" s="1"/>
  <c r="B49" s="1"/>
  <c r="AB39"/>
  <c r="AB41" s="1"/>
  <c r="B48" s="1"/>
  <c r="AA39"/>
  <c r="AA41" s="1"/>
  <c r="Z39"/>
  <c r="Z41" s="1"/>
  <c r="Y39"/>
  <c r="Y41" s="1"/>
  <c r="X39"/>
  <c r="X41" s="1"/>
  <c r="W39"/>
  <c r="W41" s="1"/>
  <c r="V39"/>
  <c r="V41" s="1"/>
  <c r="U39"/>
  <c r="U41" s="1"/>
  <c r="B47" s="1"/>
  <c r="T39"/>
  <c r="T41" s="1"/>
  <c r="S39"/>
  <c r="S41" s="1"/>
  <c r="R39"/>
  <c r="R41" s="1"/>
  <c r="Q39"/>
  <c r="Q41" s="1"/>
  <c r="P39"/>
  <c r="P41" s="1"/>
  <c r="O39"/>
  <c r="O41" s="1"/>
  <c r="B46" s="1"/>
  <c r="N39"/>
  <c r="N41" s="1"/>
  <c r="M39"/>
  <c r="M41" s="1"/>
  <c r="L39"/>
  <c r="L41" s="1"/>
  <c r="K39"/>
  <c r="K41" s="1"/>
  <c r="J39"/>
  <c r="J41" s="1"/>
  <c r="I39"/>
  <c r="I41" s="1"/>
  <c r="H39"/>
  <c r="H41" s="1"/>
  <c r="G39"/>
  <c r="G41" s="1"/>
  <c r="F39"/>
  <c r="F41" s="1"/>
  <c r="E39"/>
  <c r="E41" s="1"/>
  <c r="D39"/>
  <c r="D41" s="1"/>
  <c r="C39"/>
  <c r="C41" s="1"/>
  <c r="B39"/>
  <c r="B41" s="1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G40" i="22"/>
  <c r="AF40"/>
  <c r="AE40"/>
  <c r="AD40"/>
  <c r="AC39"/>
  <c r="AC41" s="1"/>
  <c r="B49" s="1"/>
  <c r="AB39"/>
  <c r="AB41" s="1"/>
  <c r="B48" s="1"/>
  <c r="AA39"/>
  <c r="AA41" s="1"/>
  <c r="Z39"/>
  <c r="Z41" s="1"/>
  <c r="Y39"/>
  <c r="Y41" s="1"/>
  <c r="X39"/>
  <c r="X41" s="1"/>
  <c r="W39"/>
  <c r="W41" s="1"/>
  <c r="V39"/>
  <c r="V41" s="1"/>
  <c r="U39"/>
  <c r="U41" s="1"/>
  <c r="T39"/>
  <c r="T41" s="1"/>
  <c r="S39"/>
  <c r="S41" s="1"/>
  <c r="R39"/>
  <c r="R41" s="1"/>
  <c r="Q39"/>
  <c r="Q41" s="1"/>
  <c r="P39"/>
  <c r="P41" s="1"/>
  <c r="O39"/>
  <c r="O41" s="1"/>
  <c r="N39"/>
  <c r="N41" s="1"/>
  <c r="M39"/>
  <c r="M41" s="1"/>
  <c r="L39"/>
  <c r="L41" s="1"/>
  <c r="K39"/>
  <c r="K41" s="1"/>
  <c r="J39"/>
  <c r="J41" s="1"/>
  <c r="I39"/>
  <c r="I41" s="1"/>
  <c r="H39"/>
  <c r="H41" s="1"/>
  <c r="G39"/>
  <c r="G41" s="1"/>
  <c r="F39"/>
  <c r="F41" s="1"/>
  <c r="E39"/>
  <c r="E41" s="1"/>
  <c r="D39"/>
  <c r="D41" s="1"/>
  <c r="C39"/>
  <c r="C41" s="1"/>
  <c r="B39"/>
  <c r="B41" s="1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G40" i="21"/>
  <c r="AF40"/>
  <c r="AE40"/>
  <c r="AD40"/>
  <c r="AC39"/>
  <c r="AC41" s="1"/>
  <c r="B49" s="1"/>
  <c r="AB39"/>
  <c r="AB41" s="1"/>
  <c r="B48" s="1"/>
  <c r="AA39"/>
  <c r="AA41" s="1"/>
  <c r="Z39"/>
  <c r="Z41" s="1"/>
  <c r="Y39"/>
  <c r="Y41" s="1"/>
  <c r="X39"/>
  <c r="X41" s="1"/>
  <c r="W39"/>
  <c r="W41" s="1"/>
  <c r="V39"/>
  <c r="V41" s="1"/>
  <c r="U39"/>
  <c r="U41" s="1"/>
  <c r="B47" s="1"/>
  <c r="T39"/>
  <c r="T41" s="1"/>
  <c r="S39"/>
  <c r="S41" s="1"/>
  <c r="R39"/>
  <c r="R41" s="1"/>
  <c r="Q39"/>
  <c r="Q41" s="1"/>
  <c r="P39"/>
  <c r="P41" s="1"/>
  <c r="O39"/>
  <c r="O41" s="1"/>
  <c r="N39"/>
  <c r="N41" s="1"/>
  <c r="M39"/>
  <c r="M41" s="1"/>
  <c r="L39"/>
  <c r="L41" s="1"/>
  <c r="K39"/>
  <c r="K41" s="1"/>
  <c r="J39"/>
  <c r="J41" s="1"/>
  <c r="I39"/>
  <c r="I41" s="1"/>
  <c r="H39"/>
  <c r="H41" s="1"/>
  <c r="G39"/>
  <c r="G41" s="1"/>
  <c r="F39"/>
  <c r="F41" s="1"/>
  <c r="E39"/>
  <c r="E41" s="1"/>
  <c r="D39"/>
  <c r="D41" s="1"/>
  <c r="C39"/>
  <c r="C41" s="1"/>
  <c r="B39"/>
  <c r="B41" s="1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G40" i="20"/>
  <c r="AF40"/>
  <c r="AE40"/>
  <c r="AD40"/>
  <c r="AC39"/>
  <c r="AC41" s="1"/>
  <c r="B49" s="1"/>
  <c r="AB39"/>
  <c r="AB41" s="1"/>
  <c r="B48" s="1"/>
  <c r="AA39"/>
  <c r="AA41" s="1"/>
  <c r="Z39"/>
  <c r="Z41" s="1"/>
  <c r="Y39"/>
  <c r="Y41" s="1"/>
  <c r="X39"/>
  <c r="X41" s="1"/>
  <c r="W39"/>
  <c r="W41" s="1"/>
  <c r="V39"/>
  <c r="V41" s="1"/>
  <c r="U39"/>
  <c r="U41" s="1"/>
  <c r="T39"/>
  <c r="T41" s="1"/>
  <c r="S39"/>
  <c r="S41" s="1"/>
  <c r="R39"/>
  <c r="R41" s="1"/>
  <c r="Q39"/>
  <c r="Q41" s="1"/>
  <c r="P39"/>
  <c r="P41" s="1"/>
  <c r="O39"/>
  <c r="O41" s="1"/>
  <c r="N39"/>
  <c r="N41" s="1"/>
  <c r="M39"/>
  <c r="M41" s="1"/>
  <c r="L39"/>
  <c r="L41" s="1"/>
  <c r="K39"/>
  <c r="K41" s="1"/>
  <c r="J39"/>
  <c r="J41" s="1"/>
  <c r="I39"/>
  <c r="I41" s="1"/>
  <c r="H39"/>
  <c r="H41" s="1"/>
  <c r="G39"/>
  <c r="G41" s="1"/>
  <c r="F39"/>
  <c r="F41" s="1"/>
  <c r="E39"/>
  <c r="E41" s="1"/>
  <c r="D39"/>
  <c r="D41" s="1"/>
  <c r="C39"/>
  <c r="C41" s="1"/>
  <c r="B39"/>
  <c r="B41" s="1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G40" i="19"/>
  <c r="AF40"/>
  <c r="AE40"/>
  <c r="AD40"/>
  <c r="AC39"/>
  <c r="AC41" s="1"/>
  <c r="B49" s="1"/>
  <c r="AB39"/>
  <c r="AB41" s="1"/>
  <c r="B48" s="1"/>
  <c r="AA39"/>
  <c r="AA41" s="1"/>
  <c r="Z39"/>
  <c r="Z41" s="1"/>
  <c r="Y39"/>
  <c r="Y41" s="1"/>
  <c r="X39"/>
  <c r="X41" s="1"/>
  <c r="W39"/>
  <c r="W41" s="1"/>
  <c r="V39"/>
  <c r="V41" s="1"/>
  <c r="U39"/>
  <c r="U41" s="1"/>
  <c r="T39"/>
  <c r="T41" s="1"/>
  <c r="S39"/>
  <c r="S41" s="1"/>
  <c r="R39"/>
  <c r="R41" s="1"/>
  <c r="Q39"/>
  <c r="Q41" s="1"/>
  <c r="P39"/>
  <c r="P41" s="1"/>
  <c r="O39"/>
  <c r="O41" s="1"/>
  <c r="B46" s="1"/>
  <c r="N39"/>
  <c r="N41" s="1"/>
  <c r="M39"/>
  <c r="M41" s="1"/>
  <c r="L39"/>
  <c r="L41" s="1"/>
  <c r="K39"/>
  <c r="K41" s="1"/>
  <c r="J39"/>
  <c r="J41" s="1"/>
  <c r="I39"/>
  <c r="I41" s="1"/>
  <c r="H39"/>
  <c r="H41" s="1"/>
  <c r="G39"/>
  <c r="G41" s="1"/>
  <c r="F39"/>
  <c r="F41" s="1"/>
  <c r="E39"/>
  <c r="E41" s="1"/>
  <c r="D39"/>
  <c r="D41" s="1"/>
  <c r="C39"/>
  <c r="C41" s="1"/>
  <c r="B39"/>
  <c r="B41" s="1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G40" i="18"/>
  <c r="AF40"/>
  <c r="AE40"/>
  <c r="AD40"/>
  <c r="AC39"/>
  <c r="AC41" s="1"/>
  <c r="B49" s="1"/>
  <c r="AB39"/>
  <c r="AB41" s="1"/>
  <c r="B48" s="1"/>
  <c r="AA39"/>
  <c r="AA41" s="1"/>
  <c r="Z39"/>
  <c r="Z41" s="1"/>
  <c r="Y39"/>
  <c r="Y41" s="1"/>
  <c r="X39"/>
  <c r="X41" s="1"/>
  <c r="W39"/>
  <c r="W41" s="1"/>
  <c r="V39"/>
  <c r="V41" s="1"/>
  <c r="U39"/>
  <c r="U41" s="1"/>
  <c r="T39"/>
  <c r="T41" s="1"/>
  <c r="S39"/>
  <c r="S41" s="1"/>
  <c r="R39"/>
  <c r="R41" s="1"/>
  <c r="Q39"/>
  <c r="Q41" s="1"/>
  <c r="P39"/>
  <c r="P41" s="1"/>
  <c r="O39"/>
  <c r="O41" s="1"/>
  <c r="B46" s="1"/>
  <c r="N39"/>
  <c r="N41" s="1"/>
  <c r="M39"/>
  <c r="M41" s="1"/>
  <c r="L39"/>
  <c r="L41" s="1"/>
  <c r="K39"/>
  <c r="K41" s="1"/>
  <c r="J39"/>
  <c r="J41" s="1"/>
  <c r="I39"/>
  <c r="I41" s="1"/>
  <c r="H39"/>
  <c r="H41" s="1"/>
  <c r="G39"/>
  <c r="G41" s="1"/>
  <c r="F39"/>
  <c r="F41" s="1"/>
  <c r="E39"/>
  <c r="E41" s="1"/>
  <c r="D39"/>
  <c r="D41" s="1"/>
  <c r="C39"/>
  <c r="C41" s="1"/>
  <c r="B39"/>
  <c r="B41" s="1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G40" i="17"/>
  <c r="AF40"/>
  <c r="AE40"/>
  <c r="AD40"/>
  <c r="AC39"/>
  <c r="AC41" s="1"/>
  <c r="B49" s="1"/>
  <c r="AB39"/>
  <c r="AB41" s="1"/>
  <c r="B48" s="1"/>
  <c r="AA39"/>
  <c r="AA41" s="1"/>
  <c r="Z39"/>
  <c r="Z41" s="1"/>
  <c r="Y39"/>
  <c r="Y41" s="1"/>
  <c r="X39"/>
  <c r="X41" s="1"/>
  <c r="W39"/>
  <c r="W41" s="1"/>
  <c r="V39"/>
  <c r="V41" s="1"/>
  <c r="U39"/>
  <c r="U41" s="1"/>
  <c r="T39"/>
  <c r="T41" s="1"/>
  <c r="S39"/>
  <c r="S41" s="1"/>
  <c r="R39"/>
  <c r="R41" s="1"/>
  <c r="Q39"/>
  <c r="Q41" s="1"/>
  <c r="P39"/>
  <c r="P41" s="1"/>
  <c r="O39"/>
  <c r="O41" s="1"/>
  <c r="N39"/>
  <c r="N41" s="1"/>
  <c r="M39"/>
  <c r="M41" s="1"/>
  <c r="L39"/>
  <c r="L41" s="1"/>
  <c r="K39"/>
  <c r="K41" s="1"/>
  <c r="J39"/>
  <c r="J41" s="1"/>
  <c r="I39"/>
  <c r="I41" s="1"/>
  <c r="H39"/>
  <c r="H41" s="1"/>
  <c r="G39"/>
  <c r="G41" s="1"/>
  <c r="F39"/>
  <c r="F41" s="1"/>
  <c r="E39"/>
  <c r="E41" s="1"/>
  <c r="D39"/>
  <c r="D41" s="1"/>
  <c r="C39"/>
  <c r="C41" s="1"/>
  <c r="B39"/>
  <c r="B41" s="1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G40" i="16"/>
  <c r="AF40"/>
  <c r="AE40"/>
  <c r="AD40"/>
  <c r="AC39"/>
  <c r="AC41" s="1"/>
  <c r="B49" s="1"/>
  <c r="AB39"/>
  <c r="AB41" s="1"/>
  <c r="B48" s="1"/>
  <c r="AA39"/>
  <c r="AA41" s="1"/>
  <c r="Z39"/>
  <c r="Z41" s="1"/>
  <c r="Y39"/>
  <c r="Y41" s="1"/>
  <c r="X39"/>
  <c r="X41" s="1"/>
  <c r="W39"/>
  <c r="W41" s="1"/>
  <c r="V39"/>
  <c r="V41" s="1"/>
  <c r="U39"/>
  <c r="U41" s="1"/>
  <c r="T39"/>
  <c r="T41" s="1"/>
  <c r="S39"/>
  <c r="S41" s="1"/>
  <c r="R39"/>
  <c r="R41" s="1"/>
  <c r="Q39"/>
  <c r="Q41" s="1"/>
  <c r="P39"/>
  <c r="P41" s="1"/>
  <c r="O39"/>
  <c r="O41" s="1"/>
  <c r="N39"/>
  <c r="N41" s="1"/>
  <c r="M39"/>
  <c r="M41" s="1"/>
  <c r="L39"/>
  <c r="L41" s="1"/>
  <c r="K39"/>
  <c r="K41" s="1"/>
  <c r="J39"/>
  <c r="J41" s="1"/>
  <c r="I39"/>
  <c r="I41" s="1"/>
  <c r="H39"/>
  <c r="H41" s="1"/>
  <c r="G39"/>
  <c r="G41" s="1"/>
  <c r="F39"/>
  <c r="F41" s="1"/>
  <c r="E39"/>
  <c r="E41" s="1"/>
  <c r="D39"/>
  <c r="D41" s="1"/>
  <c r="C39"/>
  <c r="C41" s="1"/>
  <c r="B39"/>
  <c r="B41" s="1"/>
  <c r="B44" s="1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G40" i="6"/>
  <c r="AF40"/>
  <c r="AE40"/>
  <c r="AD40"/>
  <c r="AC39"/>
  <c r="AC41" s="1"/>
  <c r="B49" s="1"/>
  <c r="AB39"/>
  <c r="AB41" s="1"/>
  <c r="B48" s="1"/>
  <c r="AA39"/>
  <c r="AA41" s="1"/>
  <c r="Z39"/>
  <c r="Z41" s="1"/>
  <c r="Y39"/>
  <c r="Y41" s="1"/>
  <c r="X39"/>
  <c r="X41" s="1"/>
  <c r="A28" i="16" l="1"/>
  <c r="A29" s="1"/>
  <c r="A30" s="1"/>
  <c r="A31" s="1"/>
  <c r="A32" s="1"/>
  <c r="A33" s="1"/>
  <c r="A34" s="1"/>
  <c r="A35" s="1"/>
  <c r="A36" s="1"/>
  <c r="A37" s="1"/>
  <c r="A27"/>
  <c r="B45" i="25"/>
  <c r="B44"/>
  <c r="B47" i="18"/>
  <c r="B47" i="26"/>
  <c r="B47" i="25"/>
  <c r="H44" i="26"/>
  <c r="H45" s="1"/>
  <c r="B45"/>
  <c r="B44"/>
  <c r="E44"/>
  <c r="E45" s="1"/>
  <c r="B46" i="25"/>
  <c r="H44"/>
  <c r="H45" s="1"/>
  <c r="E44"/>
  <c r="E45" s="1"/>
  <c r="H44" i="24"/>
  <c r="H45" s="1"/>
  <c r="B45"/>
  <c r="B46"/>
  <c r="B47"/>
  <c r="B44"/>
  <c r="E44"/>
  <c r="E45" s="1"/>
  <c r="H44" i="23"/>
  <c r="H45" s="1"/>
  <c r="B45"/>
  <c r="B44"/>
  <c r="B50" s="1"/>
  <c r="B51" s="1"/>
  <c r="E44"/>
  <c r="E45" s="1"/>
  <c r="B46" i="21"/>
  <c r="H44" i="22"/>
  <c r="H45" s="1"/>
  <c r="B45"/>
  <c r="B46"/>
  <c r="B47"/>
  <c r="B44"/>
  <c r="B50" s="1"/>
  <c r="B51" s="1"/>
  <c r="E44"/>
  <c r="E45" s="1"/>
  <c r="H44" i="21"/>
  <c r="H45" s="1"/>
  <c r="B45"/>
  <c r="B44"/>
  <c r="B50" s="1"/>
  <c r="B51" s="1"/>
  <c r="E44"/>
  <c r="E45" s="1"/>
  <c r="H44" i="20"/>
  <c r="H45" s="1"/>
  <c r="B45"/>
  <c r="B46"/>
  <c r="B47"/>
  <c r="B44"/>
  <c r="E44"/>
  <c r="E45" s="1"/>
  <c r="H44" i="19"/>
  <c r="H45" s="1"/>
  <c r="B45"/>
  <c r="B47"/>
  <c r="B44"/>
  <c r="E44"/>
  <c r="E45" s="1"/>
  <c r="H44" i="18"/>
  <c r="H45" s="1"/>
  <c r="B45"/>
  <c r="B44"/>
  <c r="B50" s="1"/>
  <c r="B51" s="1"/>
  <c r="E44"/>
  <c r="E45" s="1"/>
  <c r="H44" i="17"/>
  <c r="H45" s="1"/>
  <c r="B45"/>
  <c r="B46"/>
  <c r="B47"/>
  <c r="B44"/>
  <c r="E44"/>
  <c r="E45" s="1"/>
  <c r="B46" i="16"/>
  <c r="H44"/>
  <c r="H45" s="1"/>
  <c r="B45"/>
  <c r="B47"/>
  <c r="E44"/>
  <c r="E45" s="1"/>
  <c r="W39" i="6"/>
  <c r="W41" s="1"/>
  <c r="V39"/>
  <c r="V41" s="1"/>
  <c r="U39"/>
  <c r="U41" s="1"/>
  <c r="T39"/>
  <c r="T41" s="1"/>
  <c r="S39"/>
  <c r="S41" s="1"/>
  <c r="R39"/>
  <c r="R41" s="1"/>
  <c r="Q39"/>
  <c r="Q41" s="1"/>
  <c r="P39"/>
  <c r="P41" s="1"/>
  <c r="O39"/>
  <c r="O41" s="1"/>
  <c r="N39"/>
  <c r="N41" s="1"/>
  <c r="M39"/>
  <c r="M41" s="1"/>
  <c r="L39"/>
  <c r="L41" s="1"/>
  <c r="K39"/>
  <c r="K41" s="1"/>
  <c r="J39"/>
  <c r="J41" s="1"/>
  <c r="I39"/>
  <c r="I41" s="1"/>
  <c r="H39"/>
  <c r="H41" s="1"/>
  <c r="G39"/>
  <c r="G41" s="1"/>
  <c r="F39"/>
  <c r="F41" s="1"/>
  <c r="E39"/>
  <c r="E41" s="1"/>
  <c r="D39"/>
  <c r="D41" s="1"/>
  <c r="C39"/>
  <c r="C41" s="1"/>
  <c r="B39"/>
  <c r="B41" s="1"/>
  <c r="A9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B50" i="26" l="1"/>
  <c r="B51" s="1"/>
  <c r="B50" i="25"/>
  <c r="B51" s="1"/>
  <c r="B50" i="24"/>
  <c r="B51" s="1"/>
  <c r="B50" i="20"/>
  <c r="B51" s="1"/>
  <c r="B50" i="16"/>
  <c r="B51" s="1"/>
  <c r="B50" i="19"/>
  <c r="B51" s="1"/>
  <c r="B50" i="17"/>
  <c r="B51" s="1"/>
  <c r="H44" i="6"/>
  <c r="H45" s="1"/>
  <c r="B47"/>
  <c r="E44"/>
  <c r="E45" s="1"/>
  <c r="B46"/>
  <c r="B45"/>
  <c r="B44"/>
  <c r="B50" l="1"/>
  <c r="B51" s="1"/>
</calcChain>
</file>

<file path=xl/comments1.xml><?xml version="1.0" encoding="utf-8"?>
<comments xmlns="http://schemas.openxmlformats.org/spreadsheetml/2006/main">
  <authors>
    <author>Peter Bong</author>
  </authors>
  <commentList>
    <comment ref="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</commentList>
</comments>
</file>

<file path=xl/comments10.xml><?xml version="1.0" encoding="utf-8"?>
<comments xmlns="http://schemas.openxmlformats.org/spreadsheetml/2006/main">
  <authors>
    <author>Peter Bong</author>
  </authors>
  <commentList>
    <comment ref="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</commentList>
</comments>
</file>

<file path=xl/comments11.xml><?xml version="1.0" encoding="utf-8"?>
<comments xmlns="http://schemas.openxmlformats.org/spreadsheetml/2006/main">
  <authors>
    <author>Peter Bong</author>
  </authors>
  <commentList>
    <comment ref="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</commentList>
</comments>
</file>

<file path=xl/comments12.xml><?xml version="1.0" encoding="utf-8"?>
<comments xmlns="http://schemas.openxmlformats.org/spreadsheetml/2006/main">
  <authors>
    <author>Peter Bong</author>
  </authors>
  <commentList>
    <comment ref="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</commentList>
</comments>
</file>

<file path=xl/comments2.xml><?xml version="1.0" encoding="utf-8"?>
<comments xmlns="http://schemas.openxmlformats.org/spreadsheetml/2006/main">
  <authors>
    <author>Peter Bong</author>
  </authors>
  <commentList>
    <comment ref="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</commentList>
</comments>
</file>

<file path=xl/comments3.xml><?xml version="1.0" encoding="utf-8"?>
<comments xmlns="http://schemas.openxmlformats.org/spreadsheetml/2006/main">
  <authors>
    <author>Peter Bong</author>
  </authors>
  <commentList>
    <comment ref="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</commentList>
</comments>
</file>

<file path=xl/comments4.xml><?xml version="1.0" encoding="utf-8"?>
<comments xmlns="http://schemas.openxmlformats.org/spreadsheetml/2006/main">
  <authors>
    <author>Peter Bong</author>
  </authors>
  <commentList>
    <comment ref="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</commentList>
</comments>
</file>

<file path=xl/comments5.xml><?xml version="1.0" encoding="utf-8"?>
<comments xmlns="http://schemas.openxmlformats.org/spreadsheetml/2006/main">
  <authors>
    <author>Peter Bong</author>
  </authors>
  <commentList>
    <comment ref="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</commentList>
</comments>
</file>

<file path=xl/comments6.xml><?xml version="1.0" encoding="utf-8"?>
<comments xmlns="http://schemas.openxmlformats.org/spreadsheetml/2006/main">
  <authors>
    <author>Peter Bong</author>
  </authors>
  <commentList>
    <comment ref="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</commentList>
</comments>
</file>

<file path=xl/comments7.xml><?xml version="1.0" encoding="utf-8"?>
<comments xmlns="http://schemas.openxmlformats.org/spreadsheetml/2006/main">
  <authors>
    <author>Peter Bong</author>
  </authors>
  <commentList>
    <comment ref="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</commentList>
</comments>
</file>

<file path=xl/comments8.xml><?xml version="1.0" encoding="utf-8"?>
<comments xmlns="http://schemas.openxmlformats.org/spreadsheetml/2006/main">
  <authors>
    <author>Peter Bong</author>
  </authors>
  <commentList>
    <comment ref="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</commentList>
</comments>
</file>

<file path=xl/comments9.xml><?xml version="1.0" encoding="utf-8"?>
<comments xmlns="http://schemas.openxmlformats.org/spreadsheetml/2006/main">
  <authors>
    <author>Peter Bong</author>
  </authors>
  <commentList>
    <comment ref="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D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E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Strength,
PEC Cost</t>
        </r>
      </text>
    </comment>
    <comment ref="F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G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99% Solution Strength</t>
        </r>
      </text>
    </comment>
    <comment ref="H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35% Solution Strength</t>
        </r>
      </text>
    </comment>
    <comment ref="I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  <comment ref="J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K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L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5.5% Solution Strength</t>
        </r>
      </text>
    </comment>
    <comment ref="M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N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0.5% Solution Strength</t>
        </r>
      </text>
    </comment>
    <comment ref="O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P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Q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R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S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T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40% Solution Strength</t>
        </r>
      </text>
    </comment>
    <comment ref="U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V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Y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Z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50% Solution Strength</t>
        </r>
      </text>
    </comment>
    <comment ref="AB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100% Solution Strength</t>
        </r>
      </text>
    </comment>
    <comment ref="AC40" authorId="0">
      <text>
        <r>
          <rPr>
            <b/>
            <sz val="8"/>
            <color indexed="81"/>
            <rFont val="Tahoma"/>
            <family val="2"/>
          </rPr>
          <t>Peter Bong:</t>
        </r>
        <r>
          <rPr>
            <sz val="8"/>
            <color indexed="81"/>
            <rFont val="Tahoma"/>
            <family val="2"/>
          </rPr>
          <t xml:space="preserve">
3% Solution Strength</t>
        </r>
      </text>
    </comment>
  </commentList>
</comments>
</file>

<file path=xl/sharedStrings.xml><?xml version="1.0" encoding="utf-8"?>
<sst xmlns="http://schemas.openxmlformats.org/spreadsheetml/2006/main" count="1164" uniqueCount="66">
  <si>
    <t>Current Application Point</t>
  </si>
  <si>
    <t>Notes: Chemical are arranged in general process flow</t>
  </si>
  <si>
    <t>Not in Use</t>
  </si>
  <si>
    <t>South Platte</t>
  </si>
  <si>
    <t>Aurora Reservoir</t>
  </si>
  <si>
    <t>Filters/Adsorbers</t>
  </si>
  <si>
    <t xml:space="preserve">Finished Water </t>
  </si>
  <si>
    <t>From Chlorinator 5</t>
  </si>
  <si>
    <t>Valve Vault 1 (To Wemlinger RWAR)</t>
  </si>
  <si>
    <r>
      <t>KMnO</t>
    </r>
    <r>
      <rPr>
        <vertAlign val="subscript"/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>(RW)</t>
    </r>
  </si>
  <si>
    <r>
      <t>FeCl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(Rapid Mix &amp; Flow Split)</t>
    </r>
  </si>
  <si>
    <t>NaOH (Rapid Mix)</t>
  </si>
  <si>
    <t>PEC/PEA (Reactors)</t>
  </si>
  <si>
    <t>PEA (Sludge)</t>
  </si>
  <si>
    <r>
      <t>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(Post Softening)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</si>
  <si>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  <r>
      <rPr>
        <vertAlign val="sub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(UV)</t>
    </r>
  </si>
  <si>
    <r>
      <t>FeCl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(Rapid Mix)</t>
    </r>
  </si>
  <si>
    <t>PEC (Rapid Mix)</t>
  </si>
  <si>
    <t xml:space="preserve">PAC (Basin 1 &amp; 2) </t>
  </si>
  <si>
    <t>PEA (Basin 1 &amp; 2)</t>
  </si>
  <si>
    <t>Fluoride(CCB Effluent)</t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</si>
  <si>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to RWAR, RWSP, ARFIC, or SPFIC</t>
    </r>
  </si>
  <si>
    <r>
      <t>KMnO</t>
    </r>
    <r>
      <rPr>
        <vertAlign val="subscript"/>
        <sz val="11"/>
        <color theme="1"/>
        <rFont val="Calibri"/>
        <family val="2"/>
        <scheme val="minor"/>
      </rPr>
      <t xml:space="preserve">4 </t>
    </r>
    <r>
      <rPr>
        <sz val="11"/>
        <color theme="1"/>
        <rFont val="Calibri"/>
        <family val="2"/>
        <scheme val="minor"/>
      </rPr>
      <t>(RWAR to Wemlinger)</t>
    </r>
  </si>
  <si>
    <t>Gallons per Day</t>
  </si>
  <si>
    <t>lbs per day</t>
  </si>
  <si>
    <t>Lbs per day</t>
  </si>
  <si>
    <t>Monthly Chemical Usage</t>
  </si>
  <si>
    <t>Cost Per Month</t>
  </si>
  <si>
    <t>Cost per Gallon or lb</t>
  </si>
  <si>
    <t>Finished Water Flow</t>
  </si>
  <si>
    <t>MGD</t>
  </si>
  <si>
    <t>Total MG</t>
  </si>
  <si>
    <t>Monthly Binney Chemical Cost</t>
  </si>
  <si>
    <t>Monthly Binney Cost per MG</t>
  </si>
  <si>
    <t>Total Produced From Binney</t>
  </si>
  <si>
    <t>AR Net to Distribution</t>
  </si>
  <si>
    <t>SP Net to Distribution</t>
  </si>
  <si>
    <t>AR to Total Flow Blend</t>
  </si>
  <si>
    <t>Ratio</t>
  </si>
  <si>
    <t>South Platte Chemical Cost Per Month</t>
  </si>
  <si>
    <t>Filter/Adsorbers Chemical Cost Per Month</t>
  </si>
  <si>
    <t>Finished Water Chemical Cost Per Month</t>
  </si>
  <si>
    <t>Chlorinator 5 Chemical Cost Per Month</t>
  </si>
  <si>
    <t>Potassium Permanganate to Valve Vault 1 Cost Per Month</t>
  </si>
  <si>
    <t>South Platte Net to Distribution Chemical Cost Per Month</t>
  </si>
  <si>
    <t>Aurora Reservoir Chemical Cost Per Month</t>
  </si>
  <si>
    <t>Aurora Reservoir Net to Distribution Chemical Cost Per Month</t>
  </si>
  <si>
    <t>PEN AR (FIC)</t>
  </si>
  <si>
    <t>PEN SP (FIC)</t>
  </si>
  <si>
    <t>PEN AR (Individual Filters)</t>
  </si>
  <si>
    <t>PEN SP (Individual Filters)</t>
  </si>
  <si>
    <r>
      <t>FeCl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AR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(Backwash Supply)</t>
    </r>
  </si>
  <si>
    <r>
      <t>FeCl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SP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(Backwash Supply)</t>
    </r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</si>
  <si>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AR</t>
    </r>
  </si>
  <si>
    <r>
      <t>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SP</t>
    </r>
  </si>
  <si>
    <r>
      <t>NH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AR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(CCB Effluent)</t>
    </r>
  </si>
  <si>
    <r>
      <t>NH</t>
    </r>
    <r>
      <rPr>
        <vertAlign val="subscript"/>
        <sz val="11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SP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(CCB Effluent)</t>
    </r>
  </si>
  <si>
    <t>NaOH AR (CCB Effluent)</t>
  </si>
  <si>
    <t>NaOH SP (CCB Effluent)</t>
  </si>
  <si>
    <t>Average Ratio</t>
  </si>
  <si>
    <t>Monthly South Platte Cost per MG</t>
  </si>
  <si>
    <t>Monthly Aurora Reservoir Cost per MG</t>
  </si>
  <si>
    <t>Total Binney Costs</t>
  </si>
  <si>
    <t>South Platte Costs</t>
  </si>
  <si>
    <t>Aurora Reservoir Costs</t>
  </si>
  <si>
    <t>bwpfyearly</t>
  </si>
</sst>
</file>

<file path=xl/styles.xml><?xml version="1.0" encoding="utf-8"?>
<styleSheet xmlns="http://schemas.openxmlformats.org/spreadsheetml/2006/main">
  <numFmts count="2">
    <numFmt numFmtId="164" formatCode="m/d/yy\ h:mm;@"/>
    <numFmt numFmtId="165" formatCode="&quot;$&quot;#,##0.00"/>
  </numFmts>
  <fonts count="12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Times New Roman"/>
      <family val="1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79">
    <xf numFmtId="0" fontId="0" fillId="0" borderId="0" xfId="0"/>
    <xf numFmtId="0" fontId="0" fillId="0" borderId="0" xfId="0" applyAlignment="1">
      <alignment horizontal="right" vertical="center"/>
    </xf>
    <xf numFmtId="0" fontId="1" fillId="2" borderId="0" xfId="0" applyFont="1" applyFill="1"/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0" fillId="3" borderId="0" xfId="0" applyFill="1"/>
    <xf numFmtId="164" fontId="0" fillId="0" borderId="0" xfId="0" applyNumberFormat="1" applyFill="1"/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0" fillId="0" borderId="0" xfId="0" applyBorder="1"/>
    <xf numFmtId="164" fontId="0" fillId="0" borderId="0" xfId="0" applyNumberFormat="1" applyFill="1" applyBorder="1"/>
    <xf numFmtId="0" fontId="0" fillId="3" borderId="16" xfId="0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165" fontId="7" fillId="0" borderId="0" xfId="0" applyNumberFormat="1" applyFont="1" applyFill="1" applyBorder="1" applyAlignment="1">
      <alignment horizontal="center"/>
    </xf>
    <xf numFmtId="0" fontId="8" fillId="0" borderId="0" xfId="0" applyFont="1" applyBorder="1"/>
    <xf numFmtId="0" fontId="0" fillId="0" borderId="15" xfId="0" applyBorder="1" applyAlignment="1">
      <alignment horizontal="center" vertical="center"/>
    </xf>
    <xf numFmtId="4" fontId="4" fillId="5" borderId="16" xfId="0" applyNumberFormat="1" applyFont="1" applyFill="1" applyBorder="1"/>
    <xf numFmtId="4" fontId="4" fillId="5" borderId="1" xfId="0" applyNumberFormat="1" applyFont="1" applyFill="1" applyBorder="1"/>
    <xf numFmtId="4" fontId="4" fillId="5" borderId="17" xfId="0" applyNumberFormat="1" applyFont="1" applyFill="1" applyBorder="1"/>
    <xf numFmtId="165" fontId="4" fillId="6" borderId="31" xfId="0" applyNumberFormat="1" applyFont="1" applyFill="1" applyBorder="1"/>
    <xf numFmtId="165" fontId="4" fillId="6" borderId="30" xfId="0" applyNumberFormat="1" applyFont="1" applyFill="1" applyBorder="1"/>
    <xf numFmtId="165" fontId="4" fillId="6" borderId="32" xfId="0" applyNumberFormat="1" applyFont="1" applyFill="1" applyBorder="1"/>
    <xf numFmtId="165" fontId="4" fillId="4" borderId="33" xfId="0" applyNumberFormat="1" applyFont="1" applyFill="1" applyBorder="1"/>
    <xf numFmtId="165" fontId="4" fillId="4" borderId="34" xfId="0" applyNumberFormat="1" applyFont="1" applyFill="1" applyBorder="1"/>
    <xf numFmtId="165" fontId="4" fillId="4" borderId="35" xfId="0" applyNumberFormat="1" applyFont="1" applyFill="1" applyBorder="1"/>
    <xf numFmtId="4" fontId="4" fillId="5" borderId="16" xfId="0" applyNumberFormat="1" applyFont="1" applyFill="1" applyBorder="1" applyAlignment="1">
      <alignment horizontal="center" vertical="center"/>
    </xf>
    <xf numFmtId="4" fontId="4" fillId="5" borderId="1" xfId="0" applyNumberFormat="1" applyFont="1" applyFill="1" applyBorder="1" applyAlignment="1">
      <alignment horizontal="center" vertical="center"/>
    </xf>
    <xf numFmtId="4" fontId="4" fillId="5" borderId="17" xfId="0" applyNumberFormat="1" applyFont="1" applyFill="1" applyBorder="1" applyAlignment="1">
      <alignment horizontal="center" vertical="center"/>
    </xf>
    <xf numFmtId="165" fontId="4" fillId="6" borderId="31" xfId="0" applyNumberFormat="1" applyFont="1" applyFill="1" applyBorder="1" applyAlignment="1">
      <alignment horizontal="center" vertical="center"/>
    </xf>
    <xf numFmtId="165" fontId="4" fillId="6" borderId="30" xfId="0" applyNumberFormat="1" applyFont="1" applyFill="1" applyBorder="1" applyAlignment="1">
      <alignment horizontal="center" vertical="center"/>
    </xf>
    <xf numFmtId="165" fontId="4" fillId="6" borderId="32" xfId="0" applyNumberFormat="1" applyFont="1" applyFill="1" applyBorder="1" applyAlignment="1">
      <alignment horizontal="center" vertical="center"/>
    </xf>
    <xf numFmtId="165" fontId="4" fillId="4" borderId="33" xfId="0" applyNumberFormat="1" applyFont="1" applyFill="1" applyBorder="1" applyAlignment="1">
      <alignment horizontal="center" vertical="center"/>
    </xf>
    <xf numFmtId="165" fontId="4" fillId="4" borderId="34" xfId="0" applyNumberFormat="1" applyFont="1" applyFill="1" applyBorder="1" applyAlignment="1">
      <alignment horizontal="center" vertical="center"/>
    </xf>
    <xf numFmtId="165" fontId="4" fillId="4" borderId="35" xfId="0" applyNumberFormat="1" applyFont="1" applyFill="1" applyBorder="1" applyAlignment="1">
      <alignment horizontal="center" vertical="center"/>
    </xf>
    <xf numFmtId="4" fontId="4" fillId="5" borderId="36" xfId="0" applyNumberFormat="1" applyFont="1" applyFill="1" applyBorder="1"/>
    <xf numFmtId="165" fontId="4" fillId="6" borderId="37" xfId="0" applyNumberFormat="1" applyFont="1" applyFill="1" applyBorder="1"/>
    <xf numFmtId="165" fontId="4" fillId="4" borderId="38" xfId="0" applyNumberFormat="1" applyFont="1" applyFill="1" applyBorder="1"/>
    <xf numFmtId="0" fontId="1" fillId="2" borderId="36" xfId="0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4" fontId="4" fillId="5" borderId="18" xfId="0" applyNumberFormat="1" applyFont="1" applyFill="1" applyBorder="1"/>
    <xf numFmtId="165" fontId="4" fillId="6" borderId="42" xfId="0" applyNumberFormat="1" applyFont="1" applyFill="1" applyBorder="1"/>
    <xf numFmtId="165" fontId="4" fillId="4" borderId="44" xfId="0" applyNumberFormat="1" applyFont="1" applyFill="1" applyBorder="1"/>
    <xf numFmtId="0" fontId="1" fillId="2" borderId="18" xfId="0" applyFont="1" applyFill="1" applyBorder="1" applyAlignment="1">
      <alignment horizontal="center" vertical="center"/>
    </xf>
    <xf numFmtId="4" fontId="4" fillId="8" borderId="18" xfId="0" applyNumberFormat="1" applyFont="1" applyFill="1" applyBorder="1" applyAlignment="1">
      <alignment horizontal="right" vertical="center"/>
    </xf>
    <xf numFmtId="2" fontId="0" fillId="8" borderId="44" xfId="0" applyNumberFormat="1" applyFill="1" applyBorder="1"/>
    <xf numFmtId="0" fontId="4" fillId="0" borderId="0" xfId="0" applyFont="1" applyFill="1"/>
    <xf numFmtId="16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/>
    <xf numFmtId="14" fontId="4" fillId="5" borderId="11" xfId="0" applyNumberFormat="1" applyFont="1" applyFill="1" applyBorder="1"/>
    <xf numFmtId="14" fontId="4" fillId="6" borderId="42" xfId="0" applyNumberFormat="1" applyFont="1" applyFill="1" applyBorder="1"/>
    <xf numFmtId="0" fontId="4" fillId="4" borderId="44" xfId="0" applyFont="1" applyFill="1" applyBorder="1"/>
    <xf numFmtId="0" fontId="0" fillId="3" borderId="46" xfId="0" applyFill="1" applyBorder="1" applyAlignment="1">
      <alignment horizontal="center" vertical="center" wrapText="1"/>
    </xf>
    <xf numFmtId="165" fontId="0" fillId="3" borderId="47" xfId="0" applyNumberFormat="1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 wrapText="1"/>
    </xf>
    <xf numFmtId="165" fontId="0" fillId="3" borderId="48" xfId="0" applyNumberFormat="1" applyFill="1" applyBorder="1" applyAlignment="1">
      <alignment horizontal="center" vertical="center"/>
    </xf>
    <xf numFmtId="0" fontId="9" fillId="7" borderId="49" xfId="0" applyFont="1" applyFill="1" applyBorder="1" applyAlignment="1">
      <alignment horizontal="center" vertical="center" wrapText="1"/>
    </xf>
    <xf numFmtId="165" fontId="9" fillId="7" borderId="50" xfId="0" applyNumberFormat="1" applyFont="1" applyFill="1" applyBorder="1" applyAlignment="1">
      <alignment horizontal="center" vertical="center"/>
    </xf>
    <xf numFmtId="0" fontId="0" fillId="3" borderId="51" xfId="0" applyFill="1" applyBorder="1" applyAlignment="1">
      <alignment horizontal="center" vertical="center" wrapText="1"/>
    </xf>
    <xf numFmtId="165" fontId="0" fillId="3" borderId="52" xfId="0" applyNumberForma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horizontal="center" vertical="center"/>
    </xf>
    <xf numFmtId="0" fontId="9" fillId="7" borderId="53" xfId="0" applyFont="1" applyFill="1" applyBorder="1" applyAlignment="1">
      <alignment horizontal="center" vertical="center" wrapText="1"/>
    </xf>
    <xf numFmtId="165" fontId="9" fillId="7" borderId="54" xfId="0" applyNumberFormat="1" applyFont="1" applyFill="1" applyBorder="1" applyAlignment="1">
      <alignment horizontal="center" vertical="center"/>
    </xf>
    <xf numFmtId="2" fontId="0" fillId="0" borderId="22" xfId="0" applyNumberFormat="1" applyBorder="1" applyAlignment="1" applyProtection="1">
      <alignment horizontal="center" vertical="center"/>
      <protection locked="0"/>
    </xf>
    <xf numFmtId="2" fontId="0" fillId="0" borderId="4" xfId="0" applyNumberFormat="1" applyBorder="1" applyAlignment="1" applyProtection="1">
      <alignment horizontal="center" vertical="center"/>
      <protection locked="0"/>
    </xf>
    <xf numFmtId="2" fontId="0" fillId="0" borderId="23" xfId="0" applyNumberFormat="1" applyBorder="1" applyAlignment="1" applyProtection="1">
      <alignment horizontal="center" vertical="center"/>
      <protection locked="0"/>
    </xf>
    <xf numFmtId="2" fontId="0" fillId="0" borderId="40" xfId="0" applyNumberFormat="1" applyBorder="1" applyAlignment="1" applyProtection="1">
      <alignment horizontal="center" vertical="center"/>
      <protection locked="0"/>
    </xf>
    <xf numFmtId="2" fontId="0" fillId="0" borderId="16" xfId="0" applyNumberFormat="1" applyBorder="1" applyAlignment="1" applyProtection="1">
      <alignment horizontal="center" vertical="center"/>
      <protection locked="0"/>
    </xf>
    <xf numFmtId="2" fontId="0" fillId="0" borderId="1" xfId="0" applyNumberFormat="1" applyBorder="1" applyAlignment="1" applyProtection="1">
      <alignment horizontal="center" vertical="center"/>
      <protection locked="0"/>
    </xf>
    <xf numFmtId="2" fontId="0" fillId="0" borderId="17" xfId="0" applyNumberFormat="1" applyBorder="1" applyAlignment="1" applyProtection="1">
      <alignment horizontal="center" vertical="center"/>
      <protection locked="0"/>
    </xf>
    <xf numFmtId="2" fontId="0" fillId="0" borderId="43" xfId="0" applyNumberFormat="1" applyBorder="1" applyAlignment="1" applyProtection="1">
      <alignment horizontal="center" vertical="center"/>
      <protection locked="0"/>
    </xf>
    <xf numFmtId="2" fontId="0" fillId="0" borderId="18" xfId="0" applyNumberFormat="1" applyFill="1" applyBorder="1" applyAlignment="1" applyProtection="1">
      <alignment horizontal="center" vertical="center"/>
      <protection locked="0"/>
    </xf>
    <xf numFmtId="2" fontId="0" fillId="0" borderId="18" xfId="0" applyNumberFormat="1" applyBorder="1" applyAlignment="1" applyProtection="1">
      <alignment horizontal="center" vertical="center"/>
      <protection locked="0"/>
    </xf>
    <xf numFmtId="2" fontId="0" fillId="0" borderId="22" xfId="0" applyNumberFormat="1" applyFill="1" applyBorder="1" applyAlignment="1" applyProtection="1">
      <alignment horizontal="center" vertical="center"/>
      <protection locked="0"/>
    </xf>
    <xf numFmtId="2" fontId="0" fillId="0" borderId="4" xfId="0" applyNumberFormat="1" applyFill="1" applyBorder="1" applyAlignment="1" applyProtection="1">
      <alignment horizontal="center" vertical="center"/>
      <protection locked="0"/>
    </xf>
    <xf numFmtId="2" fontId="0" fillId="0" borderId="23" xfId="0" applyNumberFormat="1" applyFill="1" applyBorder="1" applyAlignment="1" applyProtection="1">
      <alignment horizontal="center" vertical="center"/>
      <protection locked="0"/>
    </xf>
    <xf numFmtId="2" fontId="0" fillId="0" borderId="30" xfId="0" applyNumberFormat="1" applyFill="1" applyBorder="1" applyAlignment="1" applyProtection="1">
      <alignment horizontal="center" vertical="center"/>
      <protection locked="0"/>
    </xf>
    <xf numFmtId="2" fontId="0" fillId="0" borderId="27" xfId="0" applyNumberFormat="1" applyFill="1" applyBorder="1" applyAlignment="1" applyProtection="1">
      <alignment horizontal="center" vertical="center"/>
      <protection locked="0"/>
    </xf>
    <xf numFmtId="2" fontId="0" fillId="0" borderId="40" xfId="0" applyNumberFormat="1" applyFill="1" applyBorder="1" applyAlignment="1" applyProtection="1">
      <alignment horizontal="center" vertical="center"/>
      <protection locked="0"/>
    </xf>
    <xf numFmtId="2" fontId="0" fillId="0" borderId="31" xfId="0" applyNumberFormat="1" applyFill="1" applyBorder="1" applyAlignment="1" applyProtection="1">
      <alignment horizontal="center" vertical="center"/>
      <protection locked="0"/>
    </xf>
    <xf numFmtId="2" fontId="0" fillId="0" borderId="30" xfId="0" applyNumberFormat="1" applyBorder="1" applyAlignment="1" applyProtection="1">
      <alignment horizontal="center" vertical="center"/>
      <protection locked="0"/>
    </xf>
    <xf numFmtId="2" fontId="0" fillId="0" borderId="32" xfId="0" applyNumberFormat="1" applyBorder="1" applyAlignment="1" applyProtection="1">
      <alignment horizontal="center" vertical="center"/>
      <protection locked="0"/>
    </xf>
    <xf numFmtId="2" fontId="0" fillId="0" borderId="42" xfId="0" applyNumberFormat="1" applyBorder="1" applyAlignment="1" applyProtection="1">
      <alignment horizontal="center" vertical="center"/>
      <protection locked="0"/>
    </xf>
    <xf numFmtId="2" fontId="0" fillId="0" borderId="43" xfId="0" applyNumberFormat="1" applyFill="1" applyBorder="1" applyAlignment="1" applyProtection="1">
      <alignment horizontal="center" vertical="center"/>
      <protection locked="0"/>
    </xf>
    <xf numFmtId="2" fontId="0" fillId="0" borderId="27" xfId="0" applyNumberFormat="1" applyBorder="1" applyAlignment="1" applyProtection="1">
      <alignment horizontal="center" vertical="center"/>
      <protection locked="0"/>
    </xf>
    <xf numFmtId="2" fontId="0" fillId="0" borderId="31" xfId="0" applyNumberFormat="1" applyBorder="1" applyAlignment="1" applyProtection="1">
      <alignment horizontal="center" vertical="center"/>
      <protection locked="0"/>
    </xf>
    <xf numFmtId="2" fontId="0" fillId="0" borderId="32" xfId="0" applyNumberFormat="1" applyFill="1" applyBorder="1" applyAlignment="1" applyProtection="1">
      <alignment horizontal="center" vertical="center"/>
      <protection locked="0"/>
    </xf>
    <xf numFmtId="2" fontId="0" fillId="0" borderId="28" xfId="0" applyNumberFormat="1" applyFill="1" applyBorder="1" applyAlignment="1" applyProtection="1">
      <alignment horizontal="center" vertical="center"/>
      <protection locked="0"/>
    </xf>
    <xf numFmtId="2" fontId="0" fillId="0" borderId="3" xfId="0" applyNumberFormat="1" applyBorder="1" applyAlignment="1" applyProtection="1">
      <alignment horizontal="center" vertical="center"/>
      <protection locked="0"/>
    </xf>
    <xf numFmtId="2" fontId="0" fillId="0" borderId="20" xfId="0" applyNumberFormat="1" applyBorder="1" applyAlignment="1" applyProtection="1">
      <alignment horizontal="center" vertical="center"/>
      <protection locked="0"/>
    </xf>
    <xf numFmtId="2" fontId="0" fillId="0" borderId="19" xfId="0" applyNumberFormat="1" applyBorder="1" applyAlignment="1" applyProtection="1">
      <alignment horizontal="center" vertical="center"/>
      <protection locked="0"/>
    </xf>
    <xf numFmtId="2" fontId="0" fillId="0" borderId="26" xfId="0" applyNumberFormat="1" applyBorder="1" applyAlignment="1" applyProtection="1">
      <alignment horizontal="center" vertical="center"/>
      <protection locked="0"/>
    </xf>
    <xf numFmtId="2" fontId="0" fillId="0" borderId="39" xfId="0" applyNumberFormat="1" applyBorder="1" applyAlignment="1" applyProtection="1">
      <alignment horizontal="center" vertical="center"/>
      <protection locked="0"/>
    </xf>
    <xf numFmtId="2" fontId="0" fillId="0" borderId="12" xfId="0" applyNumberFormat="1" applyBorder="1" applyAlignment="1" applyProtection="1">
      <alignment horizontal="center" vertical="center"/>
      <protection locked="0"/>
    </xf>
    <xf numFmtId="2" fontId="0" fillId="0" borderId="2" xfId="0" applyNumberFormat="1" applyBorder="1" applyAlignment="1" applyProtection="1">
      <alignment horizontal="center" vertical="center"/>
      <protection locked="0"/>
    </xf>
    <xf numFmtId="2" fontId="0" fillId="0" borderId="2" xfId="0" applyNumberFormat="1" applyFill="1" applyBorder="1" applyAlignment="1" applyProtection="1">
      <alignment horizontal="center" vertical="center"/>
      <protection locked="0"/>
    </xf>
    <xf numFmtId="2" fontId="0" fillId="0" borderId="13" xfId="0" applyNumberFormat="1" applyBorder="1" applyAlignment="1" applyProtection="1">
      <alignment horizontal="center" vertical="center"/>
      <protection locked="0"/>
    </xf>
    <xf numFmtId="2" fontId="0" fillId="0" borderId="21" xfId="0" applyNumberFormat="1" applyBorder="1" applyAlignment="1" applyProtection="1">
      <alignment horizontal="center" vertical="center"/>
      <protection locked="0"/>
    </xf>
    <xf numFmtId="2" fontId="0" fillId="0" borderId="25" xfId="0" applyNumberFormat="1" applyFill="1" applyBorder="1" applyAlignment="1" applyProtection="1">
      <alignment horizontal="center" vertical="center"/>
      <protection locked="0"/>
    </xf>
    <xf numFmtId="2" fontId="0" fillId="0" borderId="45" xfId="0" applyNumberFormat="1" applyFill="1" applyBorder="1" applyAlignment="1" applyProtection="1">
      <alignment horizontal="center" vertical="center"/>
      <protection locked="0"/>
    </xf>
    <xf numFmtId="164" fontId="1" fillId="0" borderId="0" xfId="0" applyNumberFormat="1" applyFont="1"/>
    <xf numFmtId="0" fontId="11" fillId="0" borderId="0" xfId="0" applyFont="1"/>
    <xf numFmtId="0" fontId="2" fillId="0" borderId="1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165" fontId="10" fillId="0" borderId="29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12" xfId="0" applyFont="1" applyBorder="1" applyAlignment="1"/>
    <xf numFmtId="0" fontId="2" fillId="0" borderId="2" xfId="0" applyFont="1" applyBorder="1" applyAlignment="1"/>
    <xf numFmtId="0" fontId="2" fillId="0" borderId="13" xfId="0" applyFont="1" applyBorder="1" applyAlignment="1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/>
    <xf numFmtId="0" fontId="0" fillId="0" borderId="10" xfId="0" applyBorder="1" applyAlignment="1"/>
    <xf numFmtId="0" fontId="2" fillId="0" borderId="14" xfId="0" applyFont="1" applyBorder="1" applyAlignment="1"/>
    <xf numFmtId="0" fontId="2" fillId="0" borderId="5" xfId="0" applyFont="1" applyBorder="1" applyAlignment="1"/>
    <xf numFmtId="0" fontId="0" fillId="0" borderId="5" xfId="0" applyBorder="1" applyAlignment="1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2" fontId="0" fillId="0" borderId="4" xfId="0" applyNumberFormat="1" applyFill="1" applyBorder="1" applyAlignment="1" applyProtection="1">
      <alignment horizontal="center" vertical="center"/>
    </xf>
    <xf numFmtId="0" fontId="0" fillId="0" borderId="0" xfId="0" applyAlignment="1" applyProtection="1">
      <alignment horizontal="right" vertical="center"/>
    </xf>
    <xf numFmtId="0" fontId="1" fillId="2" borderId="0" xfId="0" applyFont="1" applyFill="1" applyProtection="1"/>
    <xf numFmtId="0" fontId="0" fillId="0" borderId="0" xfId="0" applyProtection="1"/>
    <xf numFmtId="0" fontId="2" fillId="0" borderId="0" xfId="0" applyFont="1" applyBorder="1" applyAlignment="1" applyProtection="1">
      <alignment horizontal="center" vertical="center"/>
    </xf>
    <xf numFmtId="0" fontId="0" fillId="0" borderId="0" xfId="0" applyBorder="1" applyAlignment="1" applyProtection="1"/>
    <xf numFmtId="0" fontId="0" fillId="3" borderId="0" xfId="0" applyFill="1" applyProtection="1"/>
    <xf numFmtId="164" fontId="0" fillId="0" borderId="0" xfId="0" applyNumberFormat="1" applyFill="1" applyProtection="1"/>
    <xf numFmtId="164" fontId="0" fillId="0" borderId="0" xfId="0" applyNumberFormat="1" applyFill="1" applyBorder="1" applyProtection="1"/>
    <xf numFmtId="0" fontId="2" fillId="0" borderId="6" xfId="0" applyFont="1" applyBorder="1" applyAlignment="1" applyProtection="1">
      <alignment horizontal="center" vertical="center"/>
    </xf>
    <xf numFmtId="0" fontId="2" fillId="0" borderId="7" xfId="0" applyFont="1" applyBorder="1" applyAlignment="1" applyProtection="1"/>
    <xf numFmtId="0" fontId="2" fillId="0" borderId="8" xfId="0" applyFont="1" applyBorder="1" applyAlignment="1" applyProtection="1"/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/>
    <xf numFmtId="0" fontId="0" fillId="0" borderId="10" xfId="0" applyBorder="1" applyAlignment="1" applyProtection="1"/>
    <xf numFmtId="0" fontId="2" fillId="0" borderId="7" xfId="0" applyFont="1" applyBorder="1" applyAlignment="1" applyProtection="1">
      <alignment horizontal="center" vertical="center"/>
    </xf>
    <xf numFmtId="0" fontId="2" fillId="0" borderId="8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24" xfId="0" applyFont="1" applyBorder="1" applyAlignment="1" applyProtection="1">
      <alignment horizontal="center" vertical="center" wrapText="1"/>
    </xf>
    <xf numFmtId="0" fontId="2" fillId="0" borderId="11" xfId="0" applyFont="1" applyBorder="1" applyAlignment="1" applyProtection="1">
      <alignment horizontal="center" vertical="center" wrapText="1"/>
    </xf>
    <xf numFmtId="0" fontId="2" fillId="0" borderId="12" xfId="0" applyFont="1" applyBorder="1" applyAlignment="1" applyProtection="1"/>
    <xf numFmtId="0" fontId="2" fillId="0" borderId="2" xfId="0" applyFont="1" applyBorder="1" applyAlignment="1" applyProtection="1"/>
    <xf numFmtId="0" fontId="2" fillId="0" borderId="13" xfId="0" applyFont="1" applyBorder="1" applyAlignment="1" applyProtection="1"/>
    <xf numFmtId="0" fontId="2" fillId="0" borderId="14" xfId="0" applyFont="1" applyBorder="1" applyAlignment="1" applyProtection="1"/>
    <xf numFmtId="0" fontId="2" fillId="0" borderId="5" xfId="0" applyFont="1" applyBorder="1" applyAlignment="1" applyProtection="1"/>
    <xf numFmtId="0" fontId="0" fillId="0" borderId="5" xfId="0" applyBorder="1" applyAlignment="1" applyProtection="1"/>
    <xf numFmtId="0" fontId="2" fillId="0" borderId="1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0" fontId="2" fillId="0" borderId="25" xfId="0" applyFont="1" applyBorder="1" applyAlignment="1" applyProtection="1">
      <alignment horizontal="center" vertical="center" wrapText="1"/>
    </xf>
    <xf numFmtId="0" fontId="2" fillId="0" borderId="15" xfId="0" applyFont="1" applyBorder="1" applyAlignment="1" applyProtection="1">
      <alignment horizontal="center" vertical="center" wrapText="1"/>
    </xf>
    <xf numFmtId="164" fontId="0" fillId="0" borderId="0" xfId="0" applyNumberFormat="1" applyProtection="1"/>
    <xf numFmtId="0" fontId="0" fillId="3" borderId="16" xfId="0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17" xfId="0" applyFont="1" applyFill="1" applyBorder="1" applyAlignment="1" applyProtection="1">
      <alignment horizontal="center" vertical="center"/>
    </xf>
    <xf numFmtId="0" fontId="0" fillId="2" borderId="16" xfId="0" applyFill="1" applyBorder="1" applyAlignment="1" applyProtection="1">
      <alignment horizontal="center" vertical="center"/>
    </xf>
    <xf numFmtId="0" fontId="0" fillId="3" borderId="1" xfId="0" applyFill="1" applyBorder="1" applyAlignment="1" applyProtection="1">
      <alignment horizontal="center" vertical="center"/>
    </xf>
    <xf numFmtId="0" fontId="1" fillId="2" borderId="36" xfId="0" applyFont="1" applyFill="1" applyBorder="1" applyAlignment="1" applyProtection="1">
      <alignment horizontal="center" vertical="center"/>
    </xf>
    <xf numFmtId="0" fontId="1" fillId="2" borderId="16" xfId="0" applyFont="1" applyFill="1" applyBorder="1" applyAlignment="1" applyProtection="1">
      <alignment horizontal="center" vertical="center"/>
    </xf>
    <xf numFmtId="0" fontId="0" fillId="3" borderId="17" xfId="0" applyFill="1" applyBorder="1" applyAlignment="1" applyProtection="1">
      <alignment horizontal="center" vertical="center"/>
    </xf>
    <xf numFmtId="0" fontId="0" fillId="3" borderId="18" xfId="0" applyFill="1" applyBorder="1" applyAlignment="1" applyProtection="1">
      <alignment horizontal="center" vertical="center"/>
    </xf>
    <xf numFmtId="0" fontId="1" fillId="2" borderId="18" xfId="0" applyFont="1" applyFill="1" applyBorder="1" applyAlignment="1" applyProtection="1">
      <alignment horizontal="center" vertical="center"/>
    </xf>
    <xf numFmtId="0" fontId="0" fillId="0" borderId="19" xfId="0" applyBorder="1" applyAlignment="1" applyProtection="1">
      <alignment horizontal="center" vertical="center"/>
    </xf>
    <xf numFmtId="0" fontId="0" fillId="0" borderId="3" xfId="0" applyBorder="1" applyAlignment="1" applyProtection="1">
      <alignment horizontal="center" vertical="center"/>
    </xf>
    <xf numFmtId="0" fontId="0" fillId="0" borderId="20" xfId="0" applyBorder="1" applyAlignment="1" applyProtection="1">
      <alignment horizontal="center" vertical="center"/>
    </xf>
    <xf numFmtId="0" fontId="0" fillId="0" borderId="39" xfId="0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15" xfId="0" applyBorder="1" applyAlignment="1" applyProtection="1">
      <alignment horizontal="center" vertical="center"/>
    </xf>
    <xf numFmtId="14" fontId="0" fillId="0" borderId="0" xfId="0" applyNumberFormat="1" applyAlignment="1" applyProtection="1">
      <alignment horizontal="right" vertical="center"/>
    </xf>
    <xf numFmtId="2" fontId="0" fillId="0" borderId="22" xfId="0" applyNumberFormat="1" applyBorder="1" applyAlignment="1" applyProtection="1">
      <alignment horizontal="center" vertical="center"/>
    </xf>
    <xf numFmtId="2" fontId="0" fillId="0" borderId="4" xfId="0" applyNumberFormat="1" applyBorder="1" applyAlignment="1" applyProtection="1">
      <alignment horizontal="center" vertical="center"/>
    </xf>
    <xf numFmtId="2" fontId="0" fillId="0" borderId="23" xfId="0" applyNumberFormat="1" applyBorder="1" applyAlignment="1" applyProtection="1">
      <alignment horizontal="center" vertical="center"/>
    </xf>
    <xf numFmtId="2" fontId="0" fillId="0" borderId="40" xfId="0" applyNumberFormat="1" applyBorder="1" applyAlignment="1" applyProtection="1">
      <alignment horizontal="center" vertical="center"/>
    </xf>
    <xf numFmtId="2" fontId="0" fillId="0" borderId="16" xfId="0" applyNumberFormat="1" applyBorder="1" applyAlignment="1" applyProtection="1">
      <alignment horizontal="center" vertical="center"/>
    </xf>
    <xf numFmtId="2" fontId="0" fillId="0" borderId="1" xfId="0" applyNumberFormat="1" applyBorder="1" applyAlignment="1" applyProtection="1">
      <alignment horizontal="center" vertical="center"/>
    </xf>
    <xf numFmtId="2" fontId="0" fillId="0" borderId="17" xfId="0" applyNumberFormat="1" applyBorder="1" applyAlignment="1" applyProtection="1">
      <alignment horizontal="center" vertical="center"/>
    </xf>
    <xf numFmtId="2" fontId="0" fillId="0" borderId="43" xfId="0" applyNumberFormat="1" applyBorder="1" applyAlignment="1" applyProtection="1">
      <alignment horizontal="center" vertical="center"/>
    </xf>
    <xf numFmtId="2" fontId="0" fillId="0" borderId="18" xfId="0" applyNumberFormat="1" applyFill="1" applyBorder="1" applyAlignment="1" applyProtection="1">
      <alignment horizontal="center" vertical="center"/>
    </xf>
    <xf numFmtId="2" fontId="0" fillId="0" borderId="18" xfId="0" applyNumberFormat="1" applyBorder="1" applyAlignment="1" applyProtection="1">
      <alignment horizontal="center" vertical="center"/>
    </xf>
    <xf numFmtId="2" fontId="0" fillId="0" borderId="22" xfId="0" applyNumberFormat="1" applyFill="1" applyBorder="1" applyAlignment="1" applyProtection="1">
      <alignment horizontal="center" vertical="center"/>
    </xf>
    <xf numFmtId="2" fontId="0" fillId="0" borderId="23" xfId="0" applyNumberFormat="1" applyFill="1" applyBorder="1" applyAlignment="1" applyProtection="1">
      <alignment horizontal="center" vertical="center"/>
    </xf>
    <xf numFmtId="2" fontId="0" fillId="0" borderId="30" xfId="0" applyNumberFormat="1" applyFill="1" applyBorder="1" applyAlignment="1" applyProtection="1">
      <alignment horizontal="center" vertical="center"/>
    </xf>
    <xf numFmtId="2" fontId="0" fillId="0" borderId="27" xfId="0" applyNumberFormat="1" applyFill="1" applyBorder="1" applyAlignment="1" applyProtection="1">
      <alignment horizontal="center" vertical="center"/>
    </xf>
    <xf numFmtId="2" fontId="0" fillId="0" borderId="40" xfId="0" applyNumberFormat="1" applyFill="1" applyBorder="1" applyAlignment="1" applyProtection="1">
      <alignment horizontal="center" vertical="center"/>
    </xf>
    <xf numFmtId="2" fontId="0" fillId="0" borderId="31" xfId="0" applyNumberFormat="1" applyFill="1" applyBorder="1" applyAlignment="1" applyProtection="1">
      <alignment horizontal="center" vertical="center"/>
    </xf>
    <xf numFmtId="2" fontId="0" fillId="0" borderId="30" xfId="0" applyNumberFormat="1" applyBorder="1" applyAlignment="1" applyProtection="1">
      <alignment horizontal="center" vertical="center"/>
    </xf>
    <xf numFmtId="2" fontId="0" fillId="0" borderId="32" xfId="0" applyNumberFormat="1" applyBorder="1" applyAlignment="1" applyProtection="1">
      <alignment horizontal="center" vertical="center"/>
    </xf>
    <xf numFmtId="2" fontId="0" fillId="0" borderId="42" xfId="0" applyNumberFormat="1" applyBorder="1" applyAlignment="1" applyProtection="1">
      <alignment horizontal="center" vertical="center"/>
    </xf>
    <xf numFmtId="2" fontId="0" fillId="0" borderId="43" xfId="0" applyNumberFormat="1" applyFill="1" applyBorder="1" applyAlignment="1" applyProtection="1">
      <alignment horizontal="center" vertical="center"/>
    </xf>
    <xf numFmtId="2" fontId="0" fillId="0" borderId="27" xfId="0" applyNumberFormat="1" applyBorder="1" applyAlignment="1" applyProtection="1">
      <alignment horizontal="center" vertical="center"/>
    </xf>
    <xf numFmtId="2" fontId="0" fillId="0" borderId="31" xfId="0" applyNumberFormat="1" applyBorder="1" applyAlignment="1" applyProtection="1">
      <alignment horizontal="center" vertical="center"/>
    </xf>
    <xf numFmtId="2" fontId="0" fillId="0" borderId="32" xfId="0" applyNumberFormat="1" applyFill="1" applyBorder="1" applyAlignment="1" applyProtection="1">
      <alignment horizontal="center" vertical="center"/>
    </xf>
    <xf numFmtId="2" fontId="0" fillId="0" borderId="28" xfId="0" applyNumberFormat="1" applyFill="1" applyBorder="1" applyAlignment="1" applyProtection="1">
      <alignment horizontal="center" vertical="center"/>
    </xf>
    <xf numFmtId="2" fontId="0" fillId="0" borderId="3" xfId="0" applyNumberFormat="1" applyBorder="1" applyAlignment="1" applyProtection="1">
      <alignment horizontal="center" vertical="center"/>
    </xf>
    <xf numFmtId="2" fontId="0" fillId="0" borderId="20" xfId="0" applyNumberFormat="1" applyBorder="1" applyAlignment="1" applyProtection="1">
      <alignment horizontal="center" vertical="center"/>
    </xf>
    <xf numFmtId="2" fontId="0" fillId="0" borderId="19" xfId="0" applyNumberFormat="1" applyBorder="1" applyAlignment="1" applyProtection="1">
      <alignment horizontal="center" vertical="center"/>
    </xf>
    <xf numFmtId="2" fontId="0" fillId="0" borderId="26" xfId="0" applyNumberFormat="1" applyBorder="1" applyAlignment="1" applyProtection="1">
      <alignment horizontal="center" vertical="center"/>
    </xf>
    <xf numFmtId="2" fontId="0" fillId="0" borderId="39" xfId="0" applyNumberFormat="1" applyBorder="1" applyAlignment="1" applyProtection="1">
      <alignment horizontal="center" vertical="center"/>
    </xf>
    <xf numFmtId="2" fontId="0" fillId="0" borderId="12" xfId="0" applyNumberFormat="1" applyBorder="1" applyAlignment="1" applyProtection="1">
      <alignment horizontal="center" vertical="center"/>
    </xf>
    <xf numFmtId="2" fontId="0" fillId="0" borderId="2" xfId="0" applyNumberFormat="1" applyBorder="1" applyAlignment="1" applyProtection="1">
      <alignment horizontal="center" vertical="center"/>
    </xf>
    <xf numFmtId="2" fontId="0" fillId="0" borderId="2" xfId="0" applyNumberFormat="1" applyFill="1" applyBorder="1" applyAlignment="1" applyProtection="1">
      <alignment horizontal="center" vertical="center"/>
    </xf>
    <xf numFmtId="2" fontId="0" fillId="0" borderId="13" xfId="0" applyNumberFormat="1" applyBorder="1" applyAlignment="1" applyProtection="1">
      <alignment horizontal="center" vertical="center"/>
    </xf>
    <xf numFmtId="2" fontId="0" fillId="0" borderId="21" xfId="0" applyNumberFormat="1" applyBorder="1" applyAlignment="1" applyProtection="1">
      <alignment horizontal="center" vertical="center"/>
    </xf>
    <xf numFmtId="2" fontId="0" fillId="0" borderId="25" xfId="0" applyNumberFormat="1" applyFill="1" applyBorder="1" applyAlignment="1" applyProtection="1">
      <alignment horizontal="center" vertical="center"/>
    </xf>
    <xf numFmtId="2" fontId="0" fillId="0" borderId="45" xfId="0" applyNumberFormat="1" applyFill="1" applyBorder="1" applyAlignment="1" applyProtection="1">
      <alignment horizontal="center" vertical="center"/>
    </xf>
    <xf numFmtId="14" fontId="4" fillId="5" borderId="11" xfId="0" applyNumberFormat="1" applyFont="1" applyFill="1" applyBorder="1" applyProtection="1"/>
    <xf numFmtId="4" fontId="4" fillId="5" borderId="16" xfId="0" applyNumberFormat="1" applyFont="1" applyFill="1" applyBorder="1" applyAlignment="1" applyProtection="1">
      <alignment horizontal="center" vertical="center"/>
    </xf>
    <xf numFmtId="4" fontId="4" fillId="5" borderId="1" xfId="0" applyNumberFormat="1" applyFont="1" applyFill="1" applyBorder="1" applyAlignment="1" applyProtection="1">
      <alignment horizontal="center" vertical="center"/>
    </xf>
    <xf numFmtId="4" fontId="4" fillId="5" borderId="17" xfId="0" applyNumberFormat="1" applyFont="1" applyFill="1" applyBorder="1" applyAlignment="1" applyProtection="1">
      <alignment horizontal="center" vertical="center"/>
    </xf>
    <xf numFmtId="4" fontId="4" fillId="5" borderId="16" xfId="0" applyNumberFormat="1" applyFont="1" applyFill="1" applyBorder="1" applyProtection="1"/>
    <xf numFmtId="4" fontId="4" fillId="5" borderId="1" xfId="0" applyNumberFormat="1" applyFont="1" applyFill="1" applyBorder="1" applyProtection="1"/>
    <xf numFmtId="4" fontId="4" fillId="5" borderId="36" xfId="0" applyNumberFormat="1" applyFont="1" applyFill="1" applyBorder="1" applyProtection="1"/>
    <xf numFmtId="4" fontId="4" fillId="5" borderId="17" xfId="0" applyNumberFormat="1" applyFont="1" applyFill="1" applyBorder="1" applyProtection="1"/>
    <xf numFmtId="4" fontId="4" fillId="5" borderId="18" xfId="0" applyNumberFormat="1" applyFont="1" applyFill="1" applyBorder="1" applyProtection="1"/>
    <xf numFmtId="4" fontId="4" fillId="8" borderId="18" xfId="0" applyNumberFormat="1" applyFont="1" applyFill="1" applyBorder="1" applyAlignment="1" applyProtection="1">
      <alignment horizontal="right" vertical="center"/>
    </xf>
    <xf numFmtId="14" fontId="4" fillId="6" borderId="42" xfId="0" applyNumberFormat="1" applyFont="1" applyFill="1" applyBorder="1" applyProtection="1"/>
    <xf numFmtId="165" fontId="4" fillId="6" borderId="31" xfId="0" applyNumberFormat="1" applyFont="1" applyFill="1" applyBorder="1" applyAlignment="1" applyProtection="1">
      <alignment horizontal="center" vertical="center"/>
    </xf>
    <xf numFmtId="165" fontId="4" fillId="6" borderId="30" xfId="0" applyNumberFormat="1" applyFont="1" applyFill="1" applyBorder="1" applyAlignment="1" applyProtection="1">
      <alignment horizontal="center" vertical="center"/>
    </xf>
    <xf numFmtId="165" fontId="4" fillId="6" borderId="32" xfId="0" applyNumberFormat="1" applyFont="1" applyFill="1" applyBorder="1" applyAlignment="1" applyProtection="1">
      <alignment horizontal="center" vertical="center"/>
    </xf>
    <xf numFmtId="165" fontId="4" fillId="6" borderId="31" xfId="0" applyNumberFormat="1" applyFont="1" applyFill="1" applyBorder="1" applyProtection="1"/>
    <xf numFmtId="165" fontId="4" fillId="6" borderId="30" xfId="0" applyNumberFormat="1" applyFont="1" applyFill="1" applyBorder="1" applyProtection="1"/>
    <xf numFmtId="165" fontId="4" fillId="6" borderId="37" xfId="0" applyNumberFormat="1" applyFont="1" applyFill="1" applyBorder="1" applyProtection="1"/>
    <xf numFmtId="165" fontId="4" fillId="6" borderId="32" xfId="0" applyNumberFormat="1" applyFont="1" applyFill="1" applyBorder="1" applyProtection="1"/>
    <xf numFmtId="165" fontId="4" fillId="6" borderId="42" xfId="0" applyNumberFormat="1" applyFont="1" applyFill="1" applyBorder="1" applyProtection="1"/>
    <xf numFmtId="2" fontId="0" fillId="8" borderId="44" xfId="0" applyNumberFormat="1" applyFill="1" applyBorder="1" applyProtection="1"/>
    <xf numFmtId="0" fontId="4" fillId="4" borderId="44" xfId="0" applyFont="1" applyFill="1" applyBorder="1" applyProtection="1"/>
    <xf numFmtId="165" fontId="4" fillId="4" borderId="33" xfId="0" applyNumberFormat="1" applyFont="1" applyFill="1" applyBorder="1" applyAlignment="1" applyProtection="1">
      <alignment horizontal="center" vertical="center"/>
    </xf>
    <xf numFmtId="165" fontId="4" fillId="4" borderId="34" xfId="0" applyNumberFormat="1" applyFont="1" applyFill="1" applyBorder="1" applyAlignment="1" applyProtection="1">
      <alignment horizontal="center" vertical="center"/>
    </xf>
    <xf numFmtId="165" fontId="4" fillId="4" borderId="35" xfId="0" applyNumberFormat="1" applyFont="1" applyFill="1" applyBorder="1" applyAlignment="1" applyProtection="1">
      <alignment horizontal="center" vertical="center"/>
    </xf>
    <xf numFmtId="165" fontId="4" fillId="4" borderId="33" xfId="0" applyNumberFormat="1" applyFont="1" applyFill="1" applyBorder="1" applyProtection="1"/>
    <xf numFmtId="165" fontId="4" fillId="4" borderId="34" xfId="0" applyNumberFormat="1" applyFont="1" applyFill="1" applyBorder="1" applyProtection="1"/>
    <xf numFmtId="165" fontId="4" fillId="4" borderId="38" xfId="0" applyNumberFormat="1" applyFont="1" applyFill="1" applyBorder="1" applyProtection="1"/>
    <xf numFmtId="165" fontId="4" fillId="4" borderId="35" xfId="0" applyNumberFormat="1" applyFont="1" applyFill="1" applyBorder="1" applyProtection="1"/>
    <xf numFmtId="165" fontId="4" fillId="4" borderId="44" xfId="0" applyNumberFormat="1" applyFont="1" applyFill="1" applyBorder="1" applyProtection="1"/>
    <xf numFmtId="0" fontId="11" fillId="0" borderId="0" xfId="0" applyFont="1" applyProtection="1"/>
    <xf numFmtId="0" fontId="4" fillId="0" borderId="0" xfId="0" applyFont="1" applyFill="1" applyProtection="1"/>
    <xf numFmtId="165" fontId="4" fillId="0" borderId="0" xfId="0" applyNumberFormat="1" applyFont="1" applyFill="1" applyBorder="1" applyAlignment="1" applyProtection="1">
      <alignment horizontal="center" vertical="center"/>
    </xf>
    <xf numFmtId="165" fontId="4" fillId="0" borderId="0" xfId="0" applyNumberFormat="1" applyFont="1" applyFill="1" applyBorder="1" applyProtection="1"/>
    <xf numFmtId="165" fontId="10" fillId="0" borderId="29" xfId="0" applyNumberFormat="1" applyFont="1" applyFill="1" applyBorder="1" applyAlignment="1" applyProtection="1">
      <alignment horizontal="center" vertical="center"/>
    </xf>
    <xf numFmtId="165" fontId="10" fillId="0" borderId="0" xfId="0" applyNumberFormat="1" applyFont="1" applyFill="1" applyBorder="1" applyAlignment="1" applyProtection="1">
      <alignment horizontal="center" vertical="center"/>
    </xf>
    <xf numFmtId="0" fontId="0" fillId="3" borderId="46" xfId="0" applyFill="1" applyBorder="1" applyAlignment="1" applyProtection="1">
      <alignment horizontal="center" vertical="center" wrapText="1"/>
    </xf>
    <xf numFmtId="165" fontId="0" fillId="3" borderId="47" xfId="0" applyNumberFormat="1" applyFill="1" applyBorder="1" applyAlignment="1" applyProtection="1">
      <alignment horizontal="center" vertical="center"/>
    </xf>
    <xf numFmtId="0" fontId="0" fillId="0" borderId="0" xfId="0" applyBorder="1" applyProtection="1"/>
    <xf numFmtId="0" fontId="0" fillId="3" borderId="41" xfId="0" applyFill="1" applyBorder="1" applyAlignment="1" applyProtection="1">
      <alignment horizontal="center" vertical="center" wrapText="1"/>
    </xf>
    <xf numFmtId="165" fontId="0" fillId="3" borderId="48" xfId="0" applyNumberFormat="1" applyFill="1" applyBorder="1" applyAlignment="1" applyProtection="1">
      <alignment horizontal="center" vertical="center"/>
    </xf>
    <xf numFmtId="0" fontId="9" fillId="7" borderId="49" xfId="0" applyFont="1" applyFill="1" applyBorder="1" applyAlignment="1" applyProtection="1">
      <alignment horizontal="center" vertical="center" wrapText="1"/>
    </xf>
    <xf numFmtId="165" fontId="9" fillId="7" borderId="50" xfId="0" applyNumberFormat="1" applyFont="1" applyFill="1" applyBorder="1" applyAlignment="1" applyProtection="1">
      <alignment horizontal="center" vertical="center"/>
    </xf>
    <xf numFmtId="0" fontId="8" fillId="0" borderId="0" xfId="0" applyFont="1" applyBorder="1" applyProtection="1"/>
    <xf numFmtId="0" fontId="0" fillId="0" borderId="0" xfId="0" applyFill="1" applyBorder="1" applyAlignment="1" applyProtection="1">
      <alignment horizontal="center" wrapText="1"/>
    </xf>
    <xf numFmtId="165" fontId="0" fillId="0" borderId="0" xfId="0" applyNumberFormat="1" applyFill="1" applyBorder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3" borderId="51" xfId="0" applyFill="1" applyBorder="1" applyAlignment="1" applyProtection="1">
      <alignment horizontal="center" vertical="center" wrapText="1"/>
    </xf>
    <xf numFmtId="165" fontId="0" fillId="3" borderId="52" xfId="0" applyNumberFormat="1" applyFill="1" applyBorder="1" applyAlignment="1" applyProtection="1">
      <alignment horizontal="center" vertical="center"/>
    </xf>
    <xf numFmtId="0" fontId="9" fillId="7" borderId="53" xfId="0" applyFont="1" applyFill="1" applyBorder="1" applyAlignment="1" applyProtection="1">
      <alignment horizontal="center" vertical="center" wrapText="1"/>
    </xf>
    <xf numFmtId="165" fontId="9" fillId="7" borderId="54" xfId="0" applyNumberFormat="1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 wrapText="1"/>
    </xf>
    <xf numFmtId="165" fontId="7" fillId="0" borderId="0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B6D2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59"/>
  <sheetViews>
    <sheetView zoomScaleNormal="100" workbookViewId="0">
      <selection activeCell="A3" sqref="A3"/>
    </sheetView>
  </sheetViews>
  <sheetFormatPr defaultRowHeight="15"/>
  <cols>
    <col min="1" max="1" width="26.28515625" customWidth="1"/>
    <col min="2" max="2" width="17.42578125" bestFit="1" customWidth="1"/>
    <col min="3" max="3" width="27.5703125" bestFit="1" customWidth="1"/>
    <col min="4" max="4" width="29.5703125" customWidth="1"/>
    <col min="5" max="5" width="22.140625" bestFit="1" customWidth="1"/>
    <col min="6" max="6" width="14.85546875" bestFit="1" customWidth="1"/>
    <col min="7" max="7" width="35.5703125" customWidth="1"/>
    <col min="8" max="9" width="14.85546875" bestFit="1" customWidth="1"/>
    <col min="10" max="11" width="16.28515625" bestFit="1" customWidth="1"/>
    <col min="12" max="12" width="16.85546875" bestFit="1" customWidth="1"/>
    <col min="13" max="13" width="15.85546875" bestFit="1" customWidth="1"/>
    <col min="14" max="14" width="14.85546875" bestFit="1" customWidth="1"/>
    <col min="15" max="16" width="15.57031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29" width="36.7109375" customWidth="1"/>
    <col min="30" max="30" width="33.140625" bestFit="1" customWidth="1"/>
    <col min="31" max="31" width="26.85546875" customWidth="1"/>
    <col min="32" max="32" width="23" customWidth="1"/>
    <col min="33" max="33" width="22.28515625" customWidth="1"/>
  </cols>
  <sheetData>
    <row r="1" spans="1:33" ht="15" customHeight="1">
      <c r="A1" s="1" t="s">
        <v>0</v>
      </c>
      <c r="B1" s="2"/>
      <c r="C1" t="s">
        <v>1</v>
      </c>
      <c r="O1" s="3"/>
      <c r="P1" s="4"/>
      <c r="Q1" s="4"/>
      <c r="R1" s="4"/>
    </row>
    <row r="2" spans="1:33" ht="15" customHeight="1">
      <c r="A2" s="1" t="s">
        <v>2</v>
      </c>
      <c r="B2" s="5"/>
      <c r="O2" s="4"/>
      <c r="P2" s="4"/>
      <c r="Q2" s="4"/>
      <c r="R2" s="4"/>
    </row>
    <row r="3" spans="1:33" ht="15.75" thickBot="1">
      <c r="A3" s="6"/>
    </row>
    <row r="4" spans="1:33" ht="30" customHeight="1" thickTop="1">
      <c r="A4" s="13"/>
      <c r="B4" s="118" t="s">
        <v>3</v>
      </c>
      <c r="C4" s="119"/>
      <c r="D4" s="119"/>
      <c r="E4" s="119"/>
      <c r="F4" s="119"/>
      <c r="G4" s="119"/>
      <c r="H4" s="120"/>
      <c r="I4" s="118" t="s">
        <v>4</v>
      </c>
      <c r="J4" s="119"/>
      <c r="K4" s="119"/>
      <c r="L4" s="119"/>
      <c r="M4" s="119"/>
      <c r="N4" s="120"/>
      <c r="O4" s="124" t="s">
        <v>5</v>
      </c>
      <c r="P4" s="125"/>
      <c r="Q4" s="126"/>
      <c r="R4" s="126"/>
      <c r="S4" s="126"/>
      <c r="T4" s="127"/>
      <c r="U4" s="118" t="s">
        <v>6</v>
      </c>
      <c r="V4" s="131"/>
      <c r="W4" s="131"/>
      <c r="X4" s="131"/>
      <c r="Y4" s="131"/>
      <c r="Z4" s="131"/>
      <c r="AA4" s="132"/>
      <c r="AB4" s="136" t="s">
        <v>7</v>
      </c>
      <c r="AC4" s="138" t="s">
        <v>8</v>
      </c>
      <c r="AD4" s="115" t="s">
        <v>29</v>
      </c>
      <c r="AE4" s="115" t="s">
        <v>35</v>
      </c>
      <c r="AF4" s="115" t="s">
        <v>36</v>
      </c>
      <c r="AG4" s="115" t="s">
        <v>37</v>
      </c>
    </row>
    <row r="5" spans="1:33" ht="30" customHeight="1" thickBot="1">
      <c r="A5" s="13"/>
      <c r="B5" s="121"/>
      <c r="C5" s="122"/>
      <c r="D5" s="122"/>
      <c r="E5" s="122"/>
      <c r="F5" s="122"/>
      <c r="G5" s="122"/>
      <c r="H5" s="123"/>
      <c r="I5" s="121"/>
      <c r="J5" s="122"/>
      <c r="K5" s="122"/>
      <c r="L5" s="122"/>
      <c r="M5" s="122"/>
      <c r="N5" s="123"/>
      <c r="O5" s="128"/>
      <c r="P5" s="129"/>
      <c r="Q5" s="129"/>
      <c r="R5" s="129"/>
      <c r="S5" s="129"/>
      <c r="T5" s="130"/>
      <c r="U5" s="133"/>
      <c r="V5" s="134"/>
      <c r="W5" s="134"/>
      <c r="X5" s="134"/>
      <c r="Y5" s="134"/>
      <c r="Z5" s="134"/>
      <c r="AA5" s="135"/>
      <c r="AB5" s="137"/>
      <c r="AC5" s="139"/>
      <c r="AD5" s="116"/>
      <c r="AE5" s="116"/>
      <c r="AF5" s="116"/>
      <c r="AG5" s="116"/>
    </row>
    <row r="6" spans="1:33" ht="18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47</v>
      </c>
      <c r="P6" s="9" t="s">
        <v>48</v>
      </c>
      <c r="Q6" s="9" t="s">
        <v>49</v>
      </c>
      <c r="R6" s="9" t="s">
        <v>50</v>
      </c>
      <c r="S6" s="8" t="s">
        <v>51</v>
      </c>
      <c r="T6" s="51" t="s">
        <v>52</v>
      </c>
      <c r="U6" s="17" t="s">
        <v>53</v>
      </c>
      <c r="V6" s="8" t="s">
        <v>54</v>
      </c>
      <c r="W6" s="8" t="s">
        <v>55</v>
      </c>
      <c r="X6" s="8" t="s">
        <v>56</v>
      </c>
      <c r="Y6" s="8" t="s">
        <v>57</v>
      </c>
      <c r="Z6" s="8" t="s">
        <v>58</v>
      </c>
      <c r="AA6" s="18" t="s">
        <v>20</v>
      </c>
      <c r="AB6" s="19" t="s">
        <v>21</v>
      </c>
      <c r="AC6" s="19" t="s">
        <v>22</v>
      </c>
      <c r="AD6" s="56" t="s">
        <v>34</v>
      </c>
      <c r="AE6" s="56"/>
      <c r="AF6" s="56"/>
      <c r="AG6" s="56"/>
    </row>
    <row r="7" spans="1:33" ht="15.75" thickBot="1">
      <c r="A7" s="113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52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29" t="s">
        <v>23</v>
      </c>
      <c r="AD7" s="22" t="s">
        <v>30</v>
      </c>
      <c r="AE7" s="22" t="s">
        <v>30</v>
      </c>
      <c r="AF7" s="22" t="s">
        <v>30</v>
      </c>
      <c r="AG7" s="22" t="s">
        <v>38</v>
      </c>
    </row>
    <row r="8" spans="1:33">
      <c r="A8" s="11">
        <v>40179</v>
      </c>
      <c r="B8" s="76"/>
      <c r="C8" s="77"/>
      <c r="D8" s="77"/>
      <c r="E8" s="77"/>
      <c r="F8" s="77"/>
      <c r="G8" s="77"/>
      <c r="H8" s="78"/>
      <c r="I8" s="76"/>
      <c r="J8" s="77"/>
      <c r="K8" s="77"/>
      <c r="L8" s="77"/>
      <c r="M8" s="77"/>
      <c r="N8" s="78"/>
      <c r="O8" s="76"/>
      <c r="P8" s="77"/>
      <c r="Q8" s="77"/>
      <c r="R8" s="77"/>
      <c r="S8" s="77"/>
      <c r="T8" s="79"/>
      <c r="U8" s="80"/>
      <c r="V8" s="81"/>
      <c r="W8" s="81"/>
      <c r="X8" s="81"/>
      <c r="Y8" s="81"/>
      <c r="Z8" s="81"/>
      <c r="AA8" s="82"/>
      <c r="AB8" s="83"/>
      <c r="AC8" s="84"/>
      <c r="AD8" s="84"/>
      <c r="AE8" s="85"/>
      <c r="AF8" s="85"/>
      <c r="AG8" s="85"/>
    </row>
    <row r="9" spans="1:33">
      <c r="A9" s="11">
        <f>A8+1</f>
        <v>40180</v>
      </c>
      <c r="B9" s="86"/>
      <c r="C9" s="87"/>
      <c r="D9" s="87"/>
      <c r="E9" s="87"/>
      <c r="F9" s="87"/>
      <c r="G9" s="87"/>
      <c r="H9" s="88"/>
      <c r="I9" s="86"/>
      <c r="J9" s="87"/>
      <c r="K9" s="87"/>
      <c r="L9" s="87"/>
      <c r="M9" s="87"/>
      <c r="N9" s="88"/>
      <c r="O9" s="86"/>
      <c r="P9" s="87"/>
      <c r="Q9" s="89"/>
      <c r="R9" s="90"/>
      <c r="S9" s="87"/>
      <c r="T9" s="91"/>
      <c r="U9" s="92"/>
      <c r="V9" s="89"/>
      <c r="W9" s="89"/>
      <c r="X9" s="89"/>
      <c r="Y9" s="93"/>
      <c r="Z9" s="93"/>
      <c r="AA9" s="94"/>
      <c r="AB9" s="95"/>
      <c r="AC9" s="96"/>
      <c r="AD9" s="96"/>
      <c r="AE9" s="95"/>
      <c r="AF9" s="95"/>
      <c r="AG9" s="95"/>
    </row>
    <row r="10" spans="1:33">
      <c r="A10" s="11">
        <f t="shared" ref="A10:A38" si="0">A9+1</f>
        <v>40181</v>
      </c>
      <c r="B10" s="86"/>
      <c r="C10" s="87"/>
      <c r="D10" s="87"/>
      <c r="E10" s="87"/>
      <c r="F10" s="87"/>
      <c r="G10" s="87"/>
      <c r="H10" s="88"/>
      <c r="I10" s="86"/>
      <c r="J10" s="87"/>
      <c r="K10" s="87"/>
      <c r="L10" s="87"/>
      <c r="M10" s="87"/>
      <c r="N10" s="88"/>
      <c r="O10" s="86"/>
      <c r="P10" s="87"/>
      <c r="Q10" s="87"/>
      <c r="R10" s="90"/>
      <c r="S10" s="87"/>
      <c r="T10" s="91"/>
      <c r="U10" s="92"/>
      <c r="V10" s="89"/>
      <c r="W10" s="89"/>
      <c r="X10" s="89"/>
      <c r="Y10" s="93"/>
      <c r="Z10" s="93"/>
      <c r="AA10" s="94"/>
      <c r="AB10" s="95"/>
      <c r="AC10" s="96"/>
      <c r="AD10" s="96"/>
      <c r="AE10" s="95"/>
      <c r="AF10" s="95"/>
      <c r="AG10" s="95"/>
    </row>
    <row r="11" spans="1:33">
      <c r="A11" s="11">
        <f t="shared" si="0"/>
        <v>40182</v>
      </c>
      <c r="B11" s="86"/>
      <c r="C11" s="87"/>
      <c r="D11" s="87"/>
      <c r="E11" s="87"/>
      <c r="F11" s="87"/>
      <c r="G11" s="87"/>
      <c r="H11" s="88"/>
      <c r="I11" s="86"/>
      <c r="J11" s="87"/>
      <c r="K11" s="87"/>
      <c r="L11" s="87"/>
      <c r="M11" s="87"/>
      <c r="N11" s="88"/>
      <c r="O11" s="86"/>
      <c r="P11" s="87"/>
      <c r="Q11" s="87"/>
      <c r="R11" s="90"/>
      <c r="S11" s="87"/>
      <c r="T11" s="91"/>
      <c r="U11" s="92"/>
      <c r="V11" s="89"/>
      <c r="W11" s="89"/>
      <c r="X11" s="89"/>
      <c r="Y11" s="93"/>
      <c r="Z11" s="93"/>
      <c r="AA11" s="94"/>
      <c r="AB11" s="95"/>
      <c r="AC11" s="96"/>
      <c r="AD11" s="96"/>
      <c r="AE11" s="95"/>
      <c r="AF11" s="95"/>
      <c r="AG11" s="95"/>
    </row>
    <row r="12" spans="1:33">
      <c r="A12" s="11">
        <f t="shared" si="0"/>
        <v>40183</v>
      </c>
      <c r="B12" s="86"/>
      <c r="C12" s="87"/>
      <c r="D12" s="87"/>
      <c r="E12" s="87"/>
      <c r="F12" s="87"/>
      <c r="G12" s="87"/>
      <c r="H12" s="88"/>
      <c r="I12" s="86"/>
      <c r="J12" s="87"/>
      <c r="K12" s="87"/>
      <c r="L12" s="87"/>
      <c r="M12" s="87"/>
      <c r="N12" s="88"/>
      <c r="O12" s="86"/>
      <c r="P12" s="87"/>
      <c r="Q12" s="87"/>
      <c r="R12" s="90"/>
      <c r="S12" s="87"/>
      <c r="T12" s="91"/>
      <c r="U12" s="92"/>
      <c r="V12" s="89"/>
      <c r="W12" s="89"/>
      <c r="X12" s="89"/>
      <c r="Y12" s="93"/>
      <c r="Z12" s="93"/>
      <c r="AA12" s="94"/>
      <c r="AB12" s="95"/>
      <c r="AC12" s="96"/>
      <c r="AD12" s="96"/>
      <c r="AE12" s="95"/>
      <c r="AF12" s="95"/>
      <c r="AG12" s="95"/>
    </row>
    <row r="13" spans="1:33">
      <c r="A13" s="11">
        <f t="shared" si="0"/>
        <v>40184</v>
      </c>
      <c r="B13" s="86"/>
      <c r="C13" s="87"/>
      <c r="D13" s="87"/>
      <c r="E13" s="87"/>
      <c r="F13" s="87"/>
      <c r="G13" s="87"/>
      <c r="H13" s="88"/>
      <c r="I13" s="86"/>
      <c r="J13" s="87"/>
      <c r="K13" s="87"/>
      <c r="L13" s="87"/>
      <c r="M13" s="87"/>
      <c r="N13" s="88"/>
      <c r="O13" s="86"/>
      <c r="P13" s="87"/>
      <c r="Q13" s="87"/>
      <c r="R13" s="90"/>
      <c r="S13" s="87"/>
      <c r="T13" s="91"/>
      <c r="U13" s="92"/>
      <c r="V13" s="89"/>
      <c r="W13" s="89"/>
      <c r="X13" s="89"/>
      <c r="Y13" s="93"/>
      <c r="Z13" s="93"/>
      <c r="AA13" s="94"/>
      <c r="AB13" s="95"/>
      <c r="AC13" s="96"/>
      <c r="AD13" s="96"/>
      <c r="AE13" s="95"/>
      <c r="AF13" s="95"/>
      <c r="AG13" s="95"/>
    </row>
    <row r="14" spans="1:33">
      <c r="A14" s="11">
        <f t="shared" si="0"/>
        <v>40185</v>
      </c>
      <c r="B14" s="86"/>
      <c r="C14" s="87"/>
      <c r="D14" s="87"/>
      <c r="E14" s="87"/>
      <c r="F14" s="87"/>
      <c r="G14" s="87"/>
      <c r="H14" s="88"/>
      <c r="I14" s="86"/>
      <c r="J14" s="87"/>
      <c r="K14" s="87"/>
      <c r="L14" s="87"/>
      <c r="M14" s="87"/>
      <c r="N14" s="88"/>
      <c r="O14" s="86"/>
      <c r="P14" s="87"/>
      <c r="Q14" s="87"/>
      <c r="R14" s="90"/>
      <c r="S14" s="87"/>
      <c r="T14" s="91"/>
      <c r="U14" s="92"/>
      <c r="V14" s="89"/>
      <c r="W14" s="89"/>
      <c r="X14" s="89"/>
      <c r="Y14" s="93"/>
      <c r="Z14" s="93"/>
      <c r="AA14" s="94"/>
      <c r="AB14" s="95"/>
      <c r="AC14" s="96"/>
      <c r="AD14" s="96"/>
      <c r="AE14" s="95"/>
      <c r="AF14" s="95"/>
      <c r="AG14" s="95"/>
    </row>
    <row r="15" spans="1:33">
      <c r="A15" s="11">
        <f t="shared" si="0"/>
        <v>40186</v>
      </c>
      <c r="B15" s="86"/>
      <c r="C15" s="87"/>
      <c r="D15" s="87"/>
      <c r="E15" s="87"/>
      <c r="F15" s="87"/>
      <c r="G15" s="87"/>
      <c r="H15" s="88"/>
      <c r="I15" s="86"/>
      <c r="J15" s="87"/>
      <c r="K15" s="87"/>
      <c r="L15" s="87"/>
      <c r="M15" s="87"/>
      <c r="N15" s="88"/>
      <c r="O15" s="86"/>
      <c r="P15" s="87"/>
      <c r="Q15" s="87"/>
      <c r="R15" s="90"/>
      <c r="S15" s="87"/>
      <c r="T15" s="91"/>
      <c r="U15" s="92"/>
      <c r="V15" s="89"/>
      <c r="W15" s="89"/>
      <c r="X15" s="89"/>
      <c r="Y15" s="93"/>
      <c r="Z15" s="93"/>
      <c r="AA15" s="94"/>
      <c r="AB15" s="95"/>
      <c r="AC15" s="96"/>
      <c r="AD15" s="96"/>
      <c r="AE15" s="95"/>
      <c r="AF15" s="95"/>
      <c r="AG15" s="95"/>
    </row>
    <row r="16" spans="1:33">
      <c r="A16" s="11">
        <f t="shared" si="0"/>
        <v>40187</v>
      </c>
      <c r="B16" s="86"/>
      <c r="C16" s="87"/>
      <c r="D16" s="87"/>
      <c r="E16" s="87"/>
      <c r="F16" s="87"/>
      <c r="G16" s="87"/>
      <c r="H16" s="88"/>
      <c r="I16" s="86"/>
      <c r="J16" s="87"/>
      <c r="K16" s="87"/>
      <c r="L16" s="87"/>
      <c r="M16" s="87"/>
      <c r="N16" s="88"/>
      <c r="O16" s="86"/>
      <c r="P16" s="87"/>
      <c r="Q16" s="87"/>
      <c r="R16" s="90"/>
      <c r="S16" s="87"/>
      <c r="T16" s="91"/>
      <c r="U16" s="92"/>
      <c r="V16" s="89"/>
      <c r="W16" s="89"/>
      <c r="X16" s="89"/>
      <c r="Y16" s="93"/>
      <c r="Z16" s="93"/>
      <c r="AA16" s="94"/>
      <c r="AB16" s="95"/>
      <c r="AC16" s="96"/>
      <c r="AD16" s="96"/>
      <c r="AE16" s="95"/>
      <c r="AF16" s="95"/>
      <c r="AG16" s="95"/>
    </row>
    <row r="17" spans="1:33">
      <c r="A17" s="11">
        <f t="shared" si="0"/>
        <v>40188</v>
      </c>
      <c r="B17" s="76"/>
      <c r="C17" s="77"/>
      <c r="D17" s="77"/>
      <c r="E17" s="77"/>
      <c r="F17" s="77"/>
      <c r="G17" s="77"/>
      <c r="H17" s="78"/>
      <c r="I17" s="76"/>
      <c r="J17" s="77"/>
      <c r="K17" s="77"/>
      <c r="L17" s="87"/>
      <c r="M17" s="77"/>
      <c r="N17" s="78"/>
      <c r="O17" s="76"/>
      <c r="P17" s="77"/>
      <c r="Q17" s="77"/>
      <c r="R17" s="97"/>
      <c r="S17" s="77"/>
      <c r="T17" s="79"/>
      <c r="U17" s="98"/>
      <c r="V17" s="93"/>
      <c r="W17" s="89"/>
      <c r="X17" s="89"/>
      <c r="Y17" s="93"/>
      <c r="Z17" s="93"/>
      <c r="AA17" s="94"/>
      <c r="AB17" s="95"/>
      <c r="AC17" s="96"/>
      <c r="AD17" s="96"/>
      <c r="AE17" s="95"/>
      <c r="AF17" s="95"/>
      <c r="AG17" s="95"/>
    </row>
    <row r="18" spans="1:33">
      <c r="A18" s="11">
        <f t="shared" si="0"/>
        <v>40189</v>
      </c>
      <c r="B18" s="86"/>
      <c r="C18" s="87"/>
      <c r="D18" s="87"/>
      <c r="E18" s="87"/>
      <c r="F18" s="87"/>
      <c r="G18" s="87"/>
      <c r="H18" s="88"/>
      <c r="I18" s="86"/>
      <c r="J18" s="87"/>
      <c r="K18" s="87"/>
      <c r="L18" s="87"/>
      <c r="M18" s="87"/>
      <c r="N18" s="88"/>
      <c r="O18" s="86"/>
      <c r="P18" s="87"/>
      <c r="Q18" s="87"/>
      <c r="R18" s="90"/>
      <c r="S18" s="87"/>
      <c r="T18" s="91"/>
      <c r="U18" s="92"/>
      <c r="V18" s="89"/>
      <c r="W18" s="89"/>
      <c r="X18" s="89"/>
      <c r="Y18" s="93"/>
      <c r="Z18" s="93"/>
      <c r="AA18" s="94"/>
      <c r="AB18" s="95"/>
      <c r="AC18" s="96"/>
      <c r="AD18" s="96"/>
      <c r="AE18" s="95"/>
      <c r="AF18" s="95"/>
      <c r="AG18" s="95"/>
    </row>
    <row r="19" spans="1:33">
      <c r="A19" s="11">
        <f t="shared" si="0"/>
        <v>40190</v>
      </c>
      <c r="B19" s="86"/>
      <c r="C19" s="87"/>
      <c r="D19" s="87"/>
      <c r="E19" s="87"/>
      <c r="F19" s="87"/>
      <c r="G19" s="87"/>
      <c r="H19" s="88"/>
      <c r="I19" s="86"/>
      <c r="J19" s="87"/>
      <c r="K19" s="87"/>
      <c r="L19" s="87"/>
      <c r="M19" s="87"/>
      <c r="N19" s="88"/>
      <c r="O19" s="86"/>
      <c r="P19" s="87"/>
      <c r="Q19" s="87"/>
      <c r="R19" s="90"/>
      <c r="S19" s="87"/>
      <c r="T19" s="91"/>
      <c r="U19" s="92"/>
      <c r="V19" s="89"/>
      <c r="W19" s="89"/>
      <c r="X19" s="89"/>
      <c r="Y19" s="93"/>
      <c r="Z19" s="93"/>
      <c r="AA19" s="94"/>
      <c r="AB19" s="95"/>
      <c r="AC19" s="96"/>
      <c r="AD19" s="96"/>
      <c r="AE19" s="95"/>
      <c r="AF19" s="95"/>
      <c r="AG19" s="95"/>
    </row>
    <row r="20" spans="1:33">
      <c r="A20" s="11">
        <f t="shared" si="0"/>
        <v>40191</v>
      </c>
      <c r="B20" s="86"/>
      <c r="C20" s="87"/>
      <c r="D20" s="87"/>
      <c r="E20" s="87"/>
      <c r="F20" s="87"/>
      <c r="G20" s="87"/>
      <c r="H20" s="88"/>
      <c r="I20" s="86"/>
      <c r="J20" s="87"/>
      <c r="K20" s="87"/>
      <c r="L20" s="87"/>
      <c r="M20" s="87"/>
      <c r="N20" s="88"/>
      <c r="O20" s="86"/>
      <c r="P20" s="87"/>
      <c r="Q20" s="87"/>
      <c r="R20" s="90"/>
      <c r="S20" s="87"/>
      <c r="T20" s="91"/>
      <c r="U20" s="92"/>
      <c r="V20" s="89"/>
      <c r="W20" s="89"/>
      <c r="X20" s="89"/>
      <c r="Y20" s="93"/>
      <c r="Z20" s="93"/>
      <c r="AA20" s="94"/>
      <c r="AB20" s="95"/>
      <c r="AC20" s="96"/>
      <c r="AD20" s="96"/>
      <c r="AE20" s="95"/>
      <c r="AF20" s="95"/>
      <c r="AG20" s="95"/>
    </row>
    <row r="21" spans="1:33">
      <c r="A21" s="11">
        <f t="shared" si="0"/>
        <v>40192</v>
      </c>
      <c r="B21" s="86"/>
      <c r="C21" s="87"/>
      <c r="D21" s="87"/>
      <c r="E21" s="87"/>
      <c r="F21" s="87"/>
      <c r="G21" s="87"/>
      <c r="H21" s="88"/>
      <c r="I21" s="86"/>
      <c r="J21" s="87"/>
      <c r="K21" s="87"/>
      <c r="L21" s="87"/>
      <c r="M21" s="87"/>
      <c r="N21" s="88"/>
      <c r="O21" s="86"/>
      <c r="P21" s="87"/>
      <c r="Q21" s="87"/>
      <c r="R21" s="90"/>
      <c r="S21" s="87"/>
      <c r="T21" s="91"/>
      <c r="U21" s="92"/>
      <c r="V21" s="89"/>
      <c r="W21" s="89"/>
      <c r="X21" s="89"/>
      <c r="Y21" s="93"/>
      <c r="Z21" s="93"/>
      <c r="AA21" s="94"/>
      <c r="AB21" s="95"/>
      <c r="AC21" s="96"/>
      <c r="AD21" s="96"/>
      <c r="AE21" s="95"/>
      <c r="AF21" s="95"/>
      <c r="AG21" s="95"/>
    </row>
    <row r="22" spans="1:33">
      <c r="A22" s="11">
        <f t="shared" si="0"/>
        <v>40193</v>
      </c>
      <c r="B22" s="86"/>
      <c r="C22" s="87"/>
      <c r="D22" s="87"/>
      <c r="E22" s="87"/>
      <c r="F22" s="87"/>
      <c r="G22" s="87"/>
      <c r="H22" s="88"/>
      <c r="I22" s="86"/>
      <c r="J22" s="87"/>
      <c r="K22" s="87"/>
      <c r="L22" s="87"/>
      <c r="M22" s="87"/>
      <c r="N22" s="88"/>
      <c r="O22" s="86"/>
      <c r="P22" s="87"/>
      <c r="Q22" s="87"/>
      <c r="R22" s="90"/>
      <c r="S22" s="87"/>
      <c r="T22" s="91"/>
      <c r="U22" s="92"/>
      <c r="V22" s="89"/>
      <c r="W22" s="89"/>
      <c r="X22" s="89"/>
      <c r="Y22" s="93"/>
      <c r="Z22" s="93"/>
      <c r="AA22" s="94"/>
      <c r="AB22" s="95"/>
      <c r="AC22" s="96"/>
      <c r="AD22" s="96"/>
      <c r="AE22" s="95"/>
      <c r="AF22" s="95"/>
      <c r="AG22" s="95"/>
    </row>
    <row r="23" spans="1:33">
      <c r="A23" s="11">
        <f t="shared" si="0"/>
        <v>40194</v>
      </c>
      <c r="B23" s="86"/>
      <c r="C23" s="87"/>
      <c r="D23" s="87"/>
      <c r="E23" s="87"/>
      <c r="F23" s="87"/>
      <c r="G23" s="87"/>
      <c r="H23" s="88"/>
      <c r="I23" s="86"/>
      <c r="J23" s="87"/>
      <c r="K23" s="87"/>
      <c r="L23" s="87"/>
      <c r="M23" s="87"/>
      <c r="N23" s="88"/>
      <c r="O23" s="86"/>
      <c r="P23" s="87"/>
      <c r="Q23" s="87"/>
      <c r="R23" s="90"/>
      <c r="S23" s="87"/>
      <c r="T23" s="91"/>
      <c r="U23" s="92"/>
      <c r="V23" s="89"/>
      <c r="W23" s="89"/>
      <c r="X23" s="89"/>
      <c r="Y23" s="93"/>
      <c r="Z23" s="93"/>
      <c r="AA23" s="94"/>
      <c r="AB23" s="95"/>
      <c r="AC23" s="96"/>
      <c r="AD23" s="96"/>
      <c r="AE23" s="95"/>
      <c r="AF23" s="95"/>
      <c r="AG23" s="95"/>
    </row>
    <row r="24" spans="1:33">
      <c r="A24" s="11">
        <f t="shared" si="0"/>
        <v>40195</v>
      </c>
      <c r="B24" s="86"/>
      <c r="C24" s="87"/>
      <c r="D24" s="87"/>
      <c r="E24" s="87"/>
      <c r="F24" s="87"/>
      <c r="G24" s="87"/>
      <c r="H24" s="88"/>
      <c r="I24" s="86"/>
      <c r="J24" s="87"/>
      <c r="K24" s="87"/>
      <c r="L24" s="87"/>
      <c r="M24" s="87"/>
      <c r="N24" s="88"/>
      <c r="O24" s="86"/>
      <c r="P24" s="87"/>
      <c r="Q24" s="87"/>
      <c r="R24" s="90"/>
      <c r="S24" s="87"/>
      <c r="T24" s="91"/>
      <c r="U24" s="92"/>
      <c r="V24" s="89"/>
      <c r="W24" s="89"/>
      <c r="X24" s="89"/>
      <c r="Y24" s="93"/>
      <c r="Z24" s="93"/>
      <c r="AA24" s="94"/>
      <c r="AB24" s="95"/>
      <c r="AC24" s="96"/>
      <c r="AD24" s="96"/>
      <c r="AE24" s="95"/>
      <c r="AF24" s="95"/>
      <c r="AG24" s="95"/>
    </row>
    <row r="25" spans="1:33">
      <c r="A25" s="11">
        <f t="shared" si="0"/>
        <v>40196</v>
      </c>
      <c r="B25" s="86"/>
      <c r="C25" s="87"/>
      <c r="D25" s="87"/>
      <c r="E25" s="87"/>
      <c r="F25" s="87"/>
      <c r="G25" s="87"/>
      <c r="H25" s="88"/>
      <c r="I25" s="86"/>
      <c r="J25" s="87"/>
      <c r="K25" s="87"/>
      <c r="L25" s="87"/>
      <c r="M25" s="87"/>
      <c r="N25" s="88"/>
      <c r="O25" s="86"/>
      <c r="P25" s="87"/>
      <c r="Q25" s="87"/>
      <c r="R25" s="90"/>
      <c r="S25" s="87"/>
      <c r="T25" s="91"/>
      <c r="U25" s="92"/>
      <c r="V25" s="89"/>
      <c r="W25" s="89"/>
      <c r="X25" s="89"/>
      <c r="Y25" s="93"/>
      <c r="Z25" s="93"/>
      <c r="AA25" s="94"/>
      <c r="AB25" s="95"/>
      <c r="AC25" s="96"/>
      <c r="AD25" s="96"/>
      <c r="AE25" s="95"/>
      <c r="AF25" s="95"/>
      <c r="AG25" s="95"/>
    </row>
    <row r="26" spans="1:33">
      <c r="A26" s="11">
        <f t="shared" si="0"/>
        <v>40197</v>
      </c>
      <c r="B26" s="86"/>
      <c r="C26" s="87"/>
      <c r="D26" s="87"/>
      <c r="E26" s="87"/>
      <c r="F26" s="87"/>
      <c r="G26" s="87"/>
      <c r="H26" s="88"/>
      <c r="I26" s="86"/>
      <c r="J26" s="87"/>
      <c r="K26" s="87"/>
      <c r="L26" s="87"/>
      <c r="M26" s="87"/>
      <c r="N26" s="88"/>
      <c r="O26" s="86"/>
      <c r="P26" s="87"/>
      <c r="Q26" s="87"/>
      <c r="R26" s="90"/>
      <c r="S26" s="87"/>
      <c r="T26" s="91"/>
      <c r="U26" s="92"/>
      <c r="V26" s="89"/>
      <c r="W26" s="89"/>
      <c r="X26" s="89"/>
      <c r="Y26" s="93"/>
      <c r="Z26" s="93"/>
      <c r="AA26" s="94"/>
      <c r="AB26" s="95"/>
      <c r="AC26" s="96"/>
      <c r="AD26" s="96"/>
      <c r="AE26" s="95"/>
      <c r="AF26" s="95"/>
      <c r="AG26" s="95"/>
    </row>
    <row r="27" spans="1:33">
      <c r="A27" s="11">
        <f t="shared" si="0"/>
        <v>40198</v>
      </c>
      <c r="B27" s="86"/>
      <c r="C27" s="87"/>
      <c r="D27" s="87"/>
      <c r="E27" s="87"/>
      <c r="F27" s="87"/>
      <c r="G27" s="87"/>
      <c r="H27" s="88"/>
      <c r="I27" s="86"/>
      <c r="J27" s="87"/>
      <c r="K27" s="87"/>
      <c r="L27" s="87"/>
      <c r="M27" s="87"/>
      <c r="N27" s="88"/>
      <c r="O27" s="86"/>
      <c r="P27" s="87"/>
      <c r="Q27" s="87"/>
      <c r="R27" s="90"/>
      <c r="S27" s="87"/>
      <c r="T27" s="91"/>
      <c r="U27" s="92"/>
      <c r="V27" s="89"/>
      <c r="W27" s="89"/>
      <c r="X27" s="89"/>
      <c r="Y27" s="89"/>
      <c r="Z27" s="89"/>
      <c r="AA27" s="99"/>
      <c r="AB27" s="96"/>
      <c r="AC27" s="96"/>
      <c r="AD27" s="96"/>
      <c r="AE27" s="96"/>
      <c r="AF27" s="96"/>
      <c r="AG27" s="96"/>
    </row>
    <row r="28" spans="1:33">
      <c r="A28" s="11">
        <f t="shared" si="0"/>
        <v>40199</v>
      </c>
      <c r="B28" s="86"/>
      <c r="C28" s="87"/>
      <c r="D28" s="87"/>
      <c r="E28" s="87"/>
      <c r="F28" s="87"/>
      <c r="G28" s="87"/>
      <c r="H28" s="88"/>
      <c r="I28" s="86"/>
      <c r="J28" s="87"/>
      <c r="K28" s="87"/>
      <c r="L28" s="87"/>
      <c r="M28" s="87"/>
      <c r="N28" s="88"/>
      <c r="O28" s="86"/>
      <c r="P28" s="87"/>
      <c r="Q28" s="87"/>
      <c r="R28" s="90"/>
      <c r="S28" s="87"/>
      <c r="T28" s="91"/>
      <c r="U28" s="92"/>
      <c r="V28" s="89"/>
      <c r="W28" s="89"/>
      <c r="X28" s="89"/>
      <c r="Y28" s="93"/>
      <c r="Z28" s="93"/>
      <c r="AA28" s="94"/>
      <c r="AB28" s="95"/>
      <c r="AC28" s="96"/>
      <c r="AD28" s="96"/>
      <c r="AE28" s="95"/>
      <c r="AF28" s="95"/>
      <c r="AG28" s="95"/>
    </row>
    <row r="29" spans="1:33">
      <c r="A29" s="11">
        <f t="shared" si="0"/>
        <v>40200</v>
      </c>
      <c r="B29" s="86"/>
      <c r="C29" s="87"/>
      <c r="D29" s="87"/>
      <c r="E29" s="87"/>
      <c r="F29" s="87"/>
      <c r="G29" s="87"/>
      <c r="H29" s="88"/>
      <c r="I29" s="86"/>
      <c r="J29" s="87"/>
      <c r="K29" s="87"/>
      <c r="L29" s="87"/>
      <c r="M29" s="87"/>
      <c r="N29" s="88"/>
      <c r="O29" s="86"/>
      <c r="P29" s="87"/>
      <c r="Q29" s="87"/>
      <c r="R29" s="90"/>
      <c r="S29" s="87"/>
      <c r="T29" s="91"/>
      <c r="U29" s="92"/>
      <c r="V29" s="89"/>
      <c r="W29" s="89"/>
      <c r="X29" s="89"/>
      <c r="Y29" s="93"/>
      <c r="Z29" s="93"/>
      <c r="AA29" s="94"/>
      <c r="AB29" s="95"/>
      <c r="AC29" s="96"/>
      <c r="AD29" s="96"/>
      <c r="AE29" s="95"/>
      <c r="AF29" s="95"/>
      <c r="AG29" s="95"/>
    </row>
    <row r="30" spans="1:33">
      <c r="A30" s="11">
        <f t="shared" si="0"/>
        <v>40201</v>
      </c>
      <c r="B30" s="86"/>
      <c r="C30" s="87"/>
      <c r="D30" s="87"/>
      <c r="E30" s="87"/>
      <c r="F30" s="87"/>
      <c r="G30" s="87"/>
      <c r="H30" s="88"/>
      <c r="I30" s="86"/>
      <c r="J30" s="87"/>
      <c r="K30" s="87"/>
      <c r="L30" s="87"/>
      <c r="M30" s="87"/>
      <c r="N30" s="88"/>
      <c r="O30" s="86"/>
      <c r="P30" s="87"/>
      <c r="Q30" s="87"/>
      <c r="R30" s="90"/>
      <c r="S30" s="87"/>
      <c r="T30" s="91"/>
      <c r="U30" s="92"/>
      <c r="V30" s="89"/>
      <c r="W30" s="89"/>
      <c r="X30" s="89"/>
      <c r="Y30" s="93"/>
      <c r="Z30" s="93"/>
      <c r="AA30" s="94"/>
      <c r="AB30" s="95"/>
      <c r="AC30" s="96"/>
      <c r="AD30" s="96"/>
      <c r="AE30" s="95"/>
      <c r="AF30" s="95"/>
      <c r="AG30" s="95"/>
    </row>
    <row r="31" spans="1:33">
      <c r="A31" s="11">
        <f t="shared" si="0"/>
        <v>40202</v>
      </c>
      <c r="B31" s="86"/>
      <c r="C31" s="87"/>
      <c r="D31" s="87"/>
      <c r="E31" s="87"/>
      <c r="F31" s="87"/>
      <c r="G31" s="87"/>
      <c r="H31" s="88"/>
      <c r="I31" s="86"/>
      <c r="J31" s="87"/>
      <c r="K31" s="87"/>
      <c r="L31" s="87"/>
      <c r="M31" s="87"/>
      <c r="N31" s="88"/>
      <c r="O31" s="86"/>
      <c r="P31" s="87"/>
      <c r="Q31" s="87"/>
      <c r="R31" s="90"/>
      <c r="S31" s="87"/>
      <c r="T31" s="91"/>
      <c r="U31" s="92"/>
      <c r="V31" s="89"/>
      <c r="W31" s="89"/>
      <c r="X31" s="89"/>
      <c r="Y31" s="93"/>
      <c r="Z31" s="93"/>
      <c r="AA31" s="94"/>
      <c r="AB31" s="95"/>
      <c r="AC31" s="96"/>
      <c r="AD31" s="96"/>
      <c r="AE31" s="95"/>
      <c r="AF31" s="95"/>
      <c r="AG31" s="95"/>
    </row>
    <row r="32" spans="1:33">
      <c r="A32" s="11">
        <f t="shared" si="0"/>
        <v>40203</v>
      </c>
      <c r="B32" s="86"/>
      <c r="C32" s="87"/>
      <c r="D32" s="87"/>
      <c r="E32" s="87"/>
      <c r="F32" s="87"/>
      <c r="G32" s="87"/>
      <c r="H32" s="88"/>
      <c r="I32" s="86"/>
      <c r="J32" s="87"/>
      <c r="K32" s="87"/>
      <c r="L32" s="87"/>
      <c r="M32" s="87"/>
      <c r="N32" s="88"/>
      <c r="O32" s="86"/>
      <c r="P32" s="87"/>
      <c r="Q32" s="87"/>
      <c r="R32" s="90"/>
      <c r="S32" s="87"/>
      <c r="T32" s="91"/>
      <c r="U32" s="92"/>
      <c r="V32" s="89"/>
      <c r="W32" s="89"/>
      <c r="X32" s="89"/>
      <c r="Y32" s="93"/>
      <c r="Z32" s="93"/>
      <c r="AA32" s="94"/>
      <c r="AB32" s="95"/>
      <c r="AC32" s="96"/>
      <c r="AD32" s="96"/>
      <c r="AE32" s="95"/>
      <c r="AF32" s="95"/>
      <c r="AG32" s="95"/>
    </row>
    <row r="33" spans="1:33">
      <c r="A33" s="11">
        <f t="shared" si="0"/>
        <v>40204</v>
      </c>
      <c r="B33" s="86"/>
      <c r="C33" s="87"/>
      <c r="D33" s="87"/>
      <c r="E33" s="87"/>
      <c r="F33" s="87"/>
      <c r="G33" s="87"/>
      <c r="H33" s="88"/>
      <c r="I33" s="86"/>
      <c r="J33" s="87"/>
      <c r="K33" s="87"/>
      <c r="L33" s="87"/>
      <c r="M33" s="87"/>
      <c r="N33" s="88"/>
      <c r="O33" s="86"/>
      <c r="P33" s="87"/>
      <c r="Q33" s="87"/>
      <c r="R33" s="90"/>
      <c r="S33" s="87"/>
      <c r="T33" s="91"/>
      <c r="U33" s="92"/>
      <c r="V33" s="89"/>
      <c r="W33" s="89"/>
      <c r="X33" s="89"/>
      <c r="Y33" s="93"/>
      <c r="Z33" s="93"/>
      <c r="AA33" s="94"/>
      <c r="AB33" s="95"/>
      <c r="AC33" s="96"/>
      <c r="AD33" s="96"/>
      <c r="AE33" s="95"/>
      <c r="AF33" s="95"/>
      <c r="AG33" s="95"/>
    </row>
    <row r="34" spans="1:33">
      <c r="A34" s="11">
        <f t="shared" si="0"/>
        <v>40205</v>
      </c>
      <c r="B34" s="86"/>
      <c r="C34" s="87"/>
      <c r="D34" s="87"/>
      <c r="E34" s="87"/>
      <c r="F34" s="87"/>
      <c r="G34" s="87"/>
      <c r="H34" s="88"/>
      <c r="I34" s="86"/>
      <c r="J34" s="87"/>
      <c r="K34" s="87"/>
      <c r="L34" s="87"/>
      <c r="M34" s="87"/>
      <c r="N34" s="88"/>
      <c r="O34" s="86"/>
      <c r="P34" s="87"/>
      <c r="Q34" s="87"/>
      <c r="R34" s="90"/>
      <c r="S34" s="87"/>
      <c r="T34" s="91"/>
      <c r="U34" s="92"/>
      <c r="V34" s="89"/>
      <c r="W34" s="89"/>
      <c r="X34" s="89"/>
      <c r="Y34" s="93"/>
      <c r="Z34" s="93"/>
      <c r="AA34" s="94"/>
      <c r="AB34" s="95"/>
      <c r="AC34" s="96"/>
      <c r="AD34" s="96"/>
      <c r="AE34" s="95"/>
      <c r="AF34" s="95"/>
      <c r="AG34" s="95"/>
    </row>
    <row r="35" spans="1:33">
      <c r="A35" s="11">
        <f t="shared" si="0"/>
        <v>40206</v>
      </c>
      <c r="B35" s="86"/>
      <c r="C35" s="87"/>
      <c r="D35" s="87"/>
      <c r="E35" s="87"/>
      <c r="F35" s="87"/>
      <c r="G35" s="87"/>
      <c r="H35" s="88"/>
      <c r="I35" s="86"/>
      <c r="J35" s="87"/>
      <c r="K35" s="87"/>
      <c r="L35" s="87"/>
      <c r="M35" s="87"/>
      <c r="N35" s="88"/>
      <c r="O35" s="86"/>
      <c r="P35" s="87"/>
      <c r="Q35" s="87"/>
      <c r="R35" s="90"/>
      <c r="S35" s="87"/>
      <c r="T35" s="91"/>
      <c r="U35" s="92"/>
      <c r="V35" s="89"/>
      <c r="W35" s="89"/>
      <c r="X35" s="89"/>
      <c r="Y35" s="93"/>
      <c r="Z35" s="93"/>
      <c r="AA35" s="94"/>
      <c r="AB35" s="95"/>
      <c r="AC35" s="96"/>
      <c r="AD35" s="96"/>
      <c r="AE35" s="95"/>
      <c r="AF35" s="95"/>
      <c r="AG35" s="95"/>
    </row>
    <row r="36" spans="1:33">
      <c r="A36" s="11">
        <f t="shared" si="0"/>
        <v>40207</v>
      </c>
      <c r="B36" s="86"/>
      <c r="C36" s="87"/>
      <c r="D36" s="87"/>
      <c r="E36" s="87"/>
      <c r="F36" s="87"/>
      <c r="G36" s="87"/>
      <c r="H36" s="88"/>
      <c r="I36" s="86"/>
      <c r="J36" s="87"/>
      <c r="K36" s="87"/>
      <c r="L36" s="87"/>
      <c r="M36" s="87"/>
      <c r="N36" s="88"/>
      <c r="O36" s="86"/>
      <c r="P36" s="87"/>
      <c r="Q36" s="87"/>
      <c r="R36" s="90"/>
      <c r="S36" s="87"/>
      <c r="T36" s="91"/>
      <c r="U36" s="92"/>
      <c r="V36" s="89"/>
      <c r="W36" s="89"/>
      <c r="X36" s="89"/>
      <c r="Y36" s="93"/>
      <c r="Z36" s="93"/>
      <c r="AA36" s="94"/>
      <c r="AB36" s="95"/>
      <c r="AC36" s="96"/>
      <c r="AD36" s="96"/>
      <c r="AE36" s="95"/>
      <c r="AF36" s="95"/>
      <c r="AG36" s="95"/>
    </row>
    <row r="37" spans="1:33">
      <c r="A37" s="11">
        <f t="shared" si="0"/>
        <v>40208</v>
      </c>
      <c r="B37" s="86"/>
      <c r="C37" s="87"/>
      <c r="D37" s="87"/>
      <c r="E37" s="87"/>
      <c r="F37" s="87"/>
      <c r="G37" s="87"/>
      <c r="H37" s="88"/>
      <c r="I37" s="86"/>
      <c r="J37" s="87"/>
      <c r="K37" s="87"/>
      <c r="L37" s="87"/>
      <c r="M37" s="87"/>
      <c r="N37" s="88"/>
      <c r="O37" s="86"/>
      <c r="P37" s="87"/>
      <c r="Q37" s="87"/>
      <c r="R37" s="90"/>
      <c r="S37" s="87"/>
      <c r="T37" s="91"/>
      <c r="U37" s="92"/>
      <c r="V37" s="89"/>
      <c r="W37" s="89"/>
      <c r="X37" s="89"/>
      <c r="Y37" s="93"/>
      <c r="Z37" s="93"/>
      <c r="AA37" s="94"/>
      <c r="AB37" s="95"/>
      <c r="AC37" s="96"/>
      <c r="AD37" s="96"/>
      <c r="AE37" s="95"/>
      <c r="AF37" s="95"/>
      <c r="AG37" s="95"/>
    </row>
    <row r="38" spans="1:33" ht="15.75" thickBot="1">
      <c r="A38" s="11">
        <f t="shared" si="0"/>
        <v>40209</v>
      </c>
      <c r="B38" s="100"/>
      <c r="C38" s="101"/>
      <c r="D38" s="101"/>
      <c r="E38" s="101"/>
      <c r="F38" s="101"/>
      <c r="G38" s="101"/>
      <c r="H38" s="102"/>
      <c r="I38" s="103"/>
      <c r="J38" s="101"/>
      <c r="K38" s="101"/>
      <c r="L38" s="101"/>
      <c r="M38" s="101"/>
      <c r="N38" s="102"/>
      <c r="O38" s="103"/>
      <c r="P38" s="101"/>
      <c r="Q38" s="101"/>
      <c r="R38" s="104"/>
      <c r="S38" s="101"/>
      <c r="T38" s="105"/>
      <c r="U38" s="106"/>
      <c r="V38" s="107"/>
      <c r="W38" s="108"/>
      <c r="X38" s="108"/>
      <c r="Y38" s="107"/>
      <c r="Z38" s="107"/>
      <c r="AA38" s="109"/>
      <c r="AB38" s="110"/>
      <c r="AC38" s="111"/>
      <c r="AD38" s="112"/>
      <c r="AE38" s="110"/>
      <c r="AF38" s="110"/>
      <c r="AG38" s="110"/>
    </row>
    <row r="39" spans="1:33" ht="15.75" thickTop="1">
      <c r="A39" s="62" t="s">
        <v>26</v>
      </c>
      <c r="B39" s="39">
        <f>SUM(B8:B38)</f>
        <v>0</v>
      </c>
      <c r="C39" s="40">
        <f t="shared" ref="C39:AC39" si="1">SUM(C8:C38)</f>
        <v>0</v>
      </c>
      <c r="D39" s="40">
        <f t="shared" si="1"/>
        <v>0</v>
      </c>
      <c r="E39" s="40">
        <f t="shared" si="1"/>
        <v>0</v>
      </c>
      <c r="F39" s="40">
        <f t="shared" si="1"/>
        <v>0</v>
      </c>
      <c r="G39" s="40">
        <f t="shared" si="1"/>
        <v>0</v>
      </c>
      <c r="H39" s="41">
        <f t="shared" si="1"/>
        <v>0</v>
      </c>
      <c r="I39" s="39">
        <f t="shared" si="1"/>
        <v>0</v>
      </c>
      <c r="J39" s="40">
        <f t="shared" si="1"/>
        <v>0</v>
      </c>
      <c r="K39" s="40">
        <f t="shared" si="1"/>
        <v>0</v>
      </c>
      <c r="L39" s="40">
        <f t="shared" si="1"/>
        <v>0</v>
      </c>
      <c r="M39" s="40">
        <f t="shared" si="1"/>
        <v>0</v>
      </c>
      <c r="N39" s="41">
        <f t="shared" si="1"/>
        <v>0</v>
      </c>
      <c r="O39" s="30">
        <f t="shared" si="1"/>
        <v>0</v>
      </c>
      <c r="P39" s="31">
        <f t="shared" si="1"/>
        <v>0</v>
      </c>
      <c r="Q39" s="31">
        <f t="shared" si="1"/>
        <v>0</v>
      </c>
      <c r="R39" s="31">
        <f t="shared" si="1"/>
        <v>0</v>
      </c>
      <c r="S39" s="31">
        <f t="shared" si="1"/>
        <v>0</v>
      </c>
      <c r="T39" s="48">
        <f t="shared" si="1"/>
        <v>0</v>
      </c>
      <c r="U39" s="30">
        <f t="shared" si="1"/>
        <v>0</v>
      </c>
      <c r="V39" s="31">
        <f t="shared" si="1"/>
        <v>0</v>
      </c>
      <c r="W39" s="31">
        <f t="shared" si="1"/>
        <v>0</v>
      </c>
      <c r="X39" s="31">
        <f t="shared" si="1"/>
        <v>0</v>
      </c>
      <c r="Y39" s="31">
        <f t="shared" si="1"/>
        <v>0</v>
      </c>
      <c r="Z39" s="31">
        <f t="shared" si="1"/>
        <v>0</v>
      </c>
      <c r="AA39" s="32">
        <f t="shared" si="1"/>
        <v>0</v>
      </c>
      <c r="AB39" s="53">
        <f t="shared" si="1"/>
        <v>0</v>
      </c>
      <c r="AC39" s="53">
        <f t="shared" si="1"/>
        <v>0</v>
      </c>
      <c r="AD39" s="57" t="s">
        <v>31</v>
      </c>
      <c r="AE39" s="57" t="s">
        <v>31</v>
      </c>
      <c r="AF39" s="57" t="s">
        <v>31</v>
      </c>
      <c r="AG39" s="57" t="s">
        <v>59</v>
      </c>
    </row>
    <row r="40" spans="1:33" ht="15.75" thickBot="1">
      <c r="A40" s="63" t="s">
        <v>28</v>
      </c>
      <c r="B40" s="42">
        <v>1.01</v>
      </c>
      <c r="C40" s="43">
        <v>1.48</v>
      </c>
      <c r="D40" s="43">
        <v>1.9279999999999999</v>
      </c>
      <c r="E40" s="43">
        <v>3.78</v>
      </c>
      <c r="F40" s="43">
        <v>4.9599999999999998E-2</v>
      </c>
      <c r="G40" s="43">
        <v>0.05</v>
      </c>
      <c r="H40" s="44">
        <v>4.72</v>
      </c>
      <c r="I40" s="42">
        <v>1.01</v>
      </c>
      <c r="J40" s="43">
        <v>1.48</v>
      </c>
      <c r="K40" s="43">
        <v>3.78</v>
      </c>
      <c r="L40" s="43">
        <v>0.379</v>
      </c>
      <c r="M40" s="43">
        <v>4.9599999999999998E-2</v>
      </c>
      <c r="N40" s="44">
        <v>4.9599999999999998E-2</v>
      </c>
      <c r="O40" s="33">
        <v>15.77</v>
      </c>
      <c r="P40" s="34">
        <v>15.77</v>
      </c>
      <c r="Q40" s="34">
        <v>15.77</v>
      </c>
      <c r="R40" s="34">
        <v>15.77</v>
      </c>
      <c r="S40" s="34">
        <v>1.48</v>
      </c>
      <c r="T40" s="49">
        <v>1.48</v>
      </c>
      <c r="U40" s="33">
        <v>0.34300000000000003</v>
      </c>
      <c r="V40" s="34">
        <v>0.34300000000000003</v>
      </c>
      <c r="W40" s="34">
        <v>0.82499999999999996</v>
      </c>
      <c r="X40" s="34">
        <v>0.82499999999999996</v>
      </c>
      <c r="Y40" s="34">
        <v>1.9279999999999999</v>
      </c>
      <c r="Z40" s="34">
        <v>1.9279999999999999</v>
      </c>
      <c r="AA40" s="35">
        <v>0</v>
      </c>
      <c r="AB40" s="54">
        <v>0.34300000000000003</v>
      </c>
      <c r="AC40" s="54">
        <v>1.01</v>
      </c>
      <c r="AD40" s="58">
        <f>SUM(AD8:AD38)</f>
        <v>0</v>
      </c>
      <c r="AE40" s="58">
        <f>SUM(AE8:AE38)</f>
        <v>0</v>
      </c>
      <c r="AF40" s="58">
        <f>SUM(AF8:AF38)</f>
        <v>0</v>
      </c>
      <c r="AG40" s="58" t="e">
        <f>AVERAGE(AG8:AG38)</f>
        <v>#DIV/0!</v>
      </c>
    </row>
    <row r="41" spans="1:33" ht="16.5" thickTop="1" thickBot="1">
      <c r="A41" s="64" t="s">
        <v>27</v>
      </c>
      <c r="B41" s="45">
        <f t="shared" ref="B41:AC41" si="2">B40*B39</f>
        <v>0</v>
      </c>
      <c r="C41" s="46">
        <f t="shared" si="2"/>
        <v>0</v>
      </c>
      <c r="D41" s="46">
        <f t="shared" si="2"/>
        <v>0</v>
      </c>
      <c r="E41" s="46">
        <f t="shared" si="2"/>
        <v>0</v>
      </c>
      <c r="F41" s="46">
        <f t="shared" si="2"/>
        <v>0</v>
      </c>
      <c r="G41" s="46">
        <f t="shared" si="2"/>
        <v>0</v>
      </c>
      <c r="H41" s="47">
        <f t="shared" si="2"/>
        <v>0</v>
      </c>
      <c r="I41" s="45">
        <f t="shared" si="2"/>
        <v>0</v>
      </c>
      <c r="J41" s="46">
        <f t="shared" si="2"/>
        <v>0</v>
      </c>
      <c r="K41" s="46">
        <f t="shared" si="2"/>
        <v>0</v>
      </c>
      <c r="L41" s="46">
        <f t="shared" si="2"/>
        <v>0</v>
      </c>
      <c r="M41" s="46">
        <f t="shared" si="2"/>
        <v>0</v>
      </c>
      <c r="N41" s="47">
        <f t="shared" si="2"/>
        <v>0</v>
      </c>
      <c r="O41" s="36">
        <f t="shared" si="2"/>
        <v>0</v>
      </c>
      <c r="P41" s="37">
        <f t="shared" si="2"/>
        <v>0</v>
      </c>
      <c r="Q41" s="37">
        <f t="shared" si="2"/>
        <v>0</v>
      </c>
      <c r="R41" s="37">
        <f t="shared" si="2"/>
        <v>0</v>
      </c>
      <c r="S41" s="37">
        <f t="shared" si="2"/>
        <v>0</v>
      </c>
      <c r="T41" s="50">
        <f t="shared" si="2"/>
        <v>0</v>
      </c>
      <c r="U41" s="36">
        <f t="shared" si="2"/>
        <v>0</v>
      </c>
      <c r="V41" s="37">
        <f t="shared" si="2"/>
        <v>0</v>
      </c>
      <c r="W41" s="37">
        <f t="shared" si="2"/>
        <v>0</v>
      </c>
      <c r="X41" s="37">
        <f t="shared" si="2"/>
        <v>0</v>
      </c>
      <c r="Y41" s="37">
        <f t="shared" si="2"/>
        <v>0</v>
      </c>
      <c r="Z41" s="37">
        <f t="shared" si="2"/>
        <v>0</v>
      </c>
      <c r="AA41" s="38">
        <f t="shared" si="2"/>
        <v>0</v>
      </c>
      <c r="AB41" s="55">
        <f t="shared" si="2"/>
        <v>0</v>
      </c>
      <c r="AC41" s="55">
        <f t="shared" si="2"/>
        <v>0</v>
      </c>
      <c r="AG41" s="114" t="s">
        <v>65</v>
      </c>
    </row>
    <row r="42" spans="1:33" ht="49.5" customHeight="1" thickTop="1">
      <c r="A42" s="59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</row>
    <row r="43" spans="1:33" ht="38.25" customHeight="1" thickBot="1">
      <c r="A43" s="117" t="s">
        <v>62</v>
      </c>
      <c r="B43" s="117"/>
      <c r="C43" s="73"/>
      <c r="D43" s="117" t="s">
        <v>63</v>
      </c>
      <c r="E43" s="117"/>
      <c r="F43" s="73"/>
      <c r="G43" s="117" t="s">
        <v>64</v>
      </c>
      <c r="H43" s="117"/>
      <c r="I43" s="60"/>
      <c r="J43" s="60"/>
      <c r="K43" s="60"/>
      <c r="L43" s="60"/>
      <c r="M43" s="60"/>
      <c r="N43" s="60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</row>
    <row r="44" spans="1:33" ht="31.5" thickTop="1" thickBot="1">
      <c r="A44" s="65" t="s">
        <v>39</v>
      </c>
      <c r="B44" s="66">
        <f>SUM(B41:H41)</f>
        <v>0</v>
      </c>
      <c r="C44" s="12"/>
      <c r="D44" s="65" t="s">
        <v>44</v>
      </c>
      <c r="E44" s="66">
        <f>SUM(B41:H41)+P41+R41+T41+V41+X41+Z41</f>
        <v>0</v>
      </c>
      <c r="F44" s="12"/>
      <c r="G44" s="65" t="s">
        <v>46</v>
      </c>
      <c r="H44" s="66">
        <f>SUM(I41:N41)+O41+Q41+S41+U41+W41+Y41</f>
        <v>0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spans="1:33" ht="47.25" thickBot="1">
      <c r="A45" s="67" t="s">
        <v>45</v>
      </c>
      <c r="B45" s="68">
        <f>SUM(I41:N41)</f>
        <v>0</v>
      </c>
      <c r="C45" s="12"/>
      <c r="D45" s="69" t="s">
        <v>60</v>
      </c>
      <c r="E45" s="70" t="e">
        <f>E44/AF40</f>
        <v>#DIV/0!</v>
      </c>
      <c r="F45" s="28"/>
      <c r="G45" s="69" t="s">
        <v>61</v>
      </c>
      <c r="H45" s="70" t="e">
        <f>H44/AE40</f>
        <v>#DIV/0!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33" ht="30.75" thickBot="1">
      <c r="A46" s="67" t="s">
        <v>40</v>
      </c>
      <c r="B46" s="68">
        <f>SUM(O41:T41)</f>
        <v>0</v>
      </c>
      <c r="C46" s="12"/>
      <c r="D46" s="23"/>
      <c r="E46" s="24"/>
      <c r="F46" s="25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33" ht="30.75" thickBot="1">
      <c r="A47" s="67" t="s">
        <v>41</v>
      </c>
      <c r="B47" s="68">
        <f>SUM(U41:AA41)</f>
        <v>0</v>
      </c>
      <c r="C47" s="12"/>
      <c r="D47" s="23"/>
      <c r="E47" s="24"/>
      <c r="F47" s="25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33" ht="30.75" thickBot="1">
      <c r="A48" s="67" t="s">
        <v>42</v>
      </c>
      <c r="B48" s="68">
        <f>AB41</f>
        <v>0</v>
      </c>
      <c r="C48" s="12"/>
      <c r="D48" s="23"/>
      <c r="E48" s="24"/>
      <c r="F48" s="25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 ht="45.75" thickBot="1">
      <c r="A49" s="71" t="s">
        <v>43</v>
      </c>
      <c r="B49" s="72">
        <f>AC41</f>
        <v>0</v>
      </c>
      <c r="C49" s="12"/>
      <c r="D49" s="23"/>
      <c r="E49" s="24"/>
      <c r="F49" s="25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spans="1:25" ht="48" thickTop="1" thickBot="1">
      <c r="A50" s="74" t="s">
        <v>32</v>
      </c>
      <c r="B50" s="75">
        <f>SUM(B44:B49)</f>
        <v>0</v>
      </c>
      <c r="C50" s="12"/>
      <c r="D50" s="26"/>
      <c r="E50" s="27"/>
      <c r="F50" s="25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ht="48" thickTop="1" thickBot="1">
      <c r="A51" s="69" t="s">
        <v>33</v>
      </c>
      <c r="B51" s="70" t="e">
        <f>B50/AD40</f>
        <v>#DIV/0!</v>
      </c>
      <c r="C51" s="12"/>
      <c r="D51" s="26"/>
      <c r="E51" s="27"/>
      <c r="F51" s="25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spans="1:25" ht="15.75" thickTop="1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spans="1:25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1:25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</sheetData>
  <sheetProtection password="A25B" sheet="1" objects="1" scenarios="1"/>
  <mergeCells count="13">
    <mergeCell ref="AD4:AD5"/>
    <mergeCell ref="AE4:AE5"/>
    <mergeCell ref="AF4:AF5"/>
    <mergeCell ref="AG4:AG5"/>
    <mergeCell ref="A43:B43"/>
    <mergeCell ref="D43:E43"/>
    <mergeCell ref="G43:H43"/>
    <mergeCell ref="B4:H5"/>
    <mergeCell ref="I4:N5"/>
    <mergeCell ref="O4:T5"/>
    <mergeCell ref="U4:AA5"/>
    <mergeCell ref="AB4:AB5"/>
    <mergeCell ref="AC4:AC5"/>
  </mergeCells>
  <pageMargins left="0.33" right="0.19" top="0.75" bottom="0.75" header="0.3" footer="0.3"/>
  <pageSetup paperSize="17" scale="28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59"/>
  <sheetViews>
    <sheetView zoomScaleNormal="100" workbookViewId="0">
      <selection activeCell="C28" sqref="C28"/>
    </sheetView>
  </sheetViews>
  <sheetFormatPr defaultRowHeight="15"/>
  <cols>
    <col min="1" max="1" width="26.28515625" style="143" customWidth="1"/>
    <col min="2" max="2" width="17.42578125" style="143" bestFit="1" customWidth="1"/>
    <col min="3" max="3" width="27.5703125" style="143" bestFit="1" customWidth="1"/>
    <col min="4" max="4" width="29.5703125" style="143" customWidth="1"/>
    <col min="5" max="5" width="22.140625" style="143" bestFit="1" customWidth="1"/>
    <col min="6" max="6" width="14.85546875" style="143" bestFit="1" customWidth="1"/>
    <col min="7" max="7" width="35.5703125" style="143" customWidth="1"/>
    <col min="8" max="9" width="14.85546875" style="143" bestFit="1" customWidth="1"/>
    <col min="10" max="11" width="16.28515625" style="143" bestFit="1" customWidth="1"/>
    <col min="12" max="12" width="16.85546875" style="143" bestFit="1" customWidth="1"/>
    <col min="13" max="13" width="15.85546875" style="143" bestFit="1" customWidth="1"/>
    <col min="14" max="14" width="14.85546875" style="143" bestFit="1" customWidth="1"/>
    <col min="15" max="16" width="15.5703125" style="143" bestFit="1" customWidth="1"/>
    <col min="17" max="17" width="23.85546875" style="143" bestFit="1" customWidth="1"/>
    <col min="18" max="18" width="24.28515625" style="143" bestFit="1" customWidth="1"/>
    <col min="19" max="19" width="25.85546875" style="143" bestFit="1" customWidth="1"/>
    <col min="20" max="20" width="25.7109375" style="143" bestFit="1" customWidth="1"/>
    <col min="21" max="22" width="11.42578125" style="143" bestFit="1" customWidth="1"/>
    <col min="23" max="23" width="20.140625" style="143" bestFit="1" customWidth="1"/>
    <col min="24" max="24" width="19.85546875" style="143" bestFit="1" customWidth="1"/>
    <col min="25" max="25" width="22.42578125" style="143" bestFit="1" customWidth="1"/>
    <col min="26" max="26" width="22.140625" style="143" bestFit="1" customWidth="1"/>
    <col min="27" max="27" width="21.140625" style="143" bestFit="1" customWidth="1"/>
    <col min="28" max="28" width="32.7109375" style="143" bestFit="1" customWidth="1"/>
    <col min="29" max="29" width="36.7109375" style="143" customWidth="1"/>
    <col min="30" max="30" width="33.140625" style="143" bestFit="1" customWidth="1"/>
    <col min="31" max="31" width="26.85546875" style="143" customWidth="1"/>
    <col min="32" max="32" width="23" style="143" customWidth="1"/>
    <col min="33" max="33" width="22.28515625" style="143" customWidth="1"/>
    <col min="34" max="16384" width="9.140625" style="143"/>
  </cols>
  <sheetData>
    <row r="1" spans="1:33" ht="15" customHeight="1">
      <c r="A1" s="141" t="s">
        <v>0</v>
      </c>
      <c r="B1" s="142"/>
      <c r="C1" s="143" t="s">
        <v>1</v>
      </c>
      <c r="O1" s="144"/>
      <c r="P1" s="145"/>
      <c r="Q1" s="145"/>
      <c r="R1" s="145"/>
    </row>
    <row r="2" spans="1:33" ht="15" customHeight="1">
      <c r="A2" s="141" t="s">
        <v>2</v>
      </c>
      <c r="B2" s="146"/>
      <c r="O2" s="145"/>
      <c r="P2" s="145"/>
      <c r="Q2" s="145"/>
      <c r="R2" s="145"/>
    </row>
    <row r="3" spans="1:33" ht="15.75" thickBot="1">
      <c r="A3" s="147"/>
    </row>
    <row r="4" spans="1:33" ht="30" customHeight="1" thickTop="1">
      <c r="A4" s="148"/>
      <c r="B4" s="149" t="s">
        <v>3</v>
      </c>
      <c r="C4" s="150"/>
      <c r="D4" s="150"/>
      <c r="E4" s="150"/>
      <c r="F4" s="150"/>
      <c r="G4" s="150"/>
      <c r="H4" s="151"/>
      <c r="I4" s="149" t="s">
        <v>4</v>
      </c>
      <c r="J4" s="150"/>
      <c r="K4" s="150"/>
      <c r="L4" s="150"/>
      <c r="M4" s="150"/>
      <c r="N4" s="151"/>
      <c r="O4" s="152" t="s">
        <v>5</v>
      </c>
      <c r="P4" s="153"/>
      <c r="Q4" s="154"/>
      <c r="R4" s="154"/>
      <c r="S4" s="154"/>
      <c r="T4" s="155"/>
      <c r="U4" s="149" t="s">
        <v>6</v>
      </c>
      <c r="V4" s="156"/>
      <c r="W4" s="156"/>
      <c r="X4" s="156"/>
      <c r="Y4" s="156"/>
      <c r="Z4" s="156"/>
      <c r="AA4" s="157"/>
      <c r="AB4" s="158" t="s">
        <v>7</v>
      </c>
      <c r="AC4" s="159" t="s">
        <v>8</v>
      </c>
      <c r="AD4" s="160" t="s">
        <v>29</v>
      </c>
      <c r="AE4" s="160" t="s">
        <v>35</v>
      </c>
      <c r="AF4" s="160" t="s">
        <v>36</v>
      </c>
      <c r="AG4" s="160" t="s">
        <v>37</v>
      </c>
    </row>
    <row r="5" spans="1:33" ht="30" customHeight="1" thickBot="1">
      <c r="A5" s="148"/>
      <c r="B5" s="161"/>
      <c r="C5" s="162"/>
      <c r="D5" s="162"/>
      <c r="E5" s="162"/>
      <c r="F5" s="162"/>
      <c r="G5" s="162"/>
      <c r="H5" s="163"/>
      <c r="I5" s="161"/>
      <c r="J5" s="162"/>
      <c r="K5" s="162"/>
      <c r="L5" s="162"/>
      <c r="M5" s="162"/>
      <c r="N5" s="163"/>
      <c r="O5" s="164"/>
      <c r="P5" s="165"/>
      <c r="Q5" s="165"/>
      <c r="R5" s="165"/>
      <c r="S5" s="165"/>
      <c r="T5" s="166"/>
      <c r="U5" s="167"/>
      <c r="V5" s="168"/>
      <c r="W5" s="168"/>
      <c r="X5" s="168"/>
      <c r="Y5" s="168"/>
      <c r="Z5" s="168"/>
      <c r="AA5" s="169"/>
      <c r="AB5" s="170"/>
      <c r="AC5" s="171"/>
      <c r="AD5" s="172"/>
      <c r="AE5" s="172"/>
      <c r="AF5" s="172"/>
      <c r="AG5" s="172"/>
    </row>
    <row r="6" spans="1:33" ht="18">
      <c r="A6" s="173"/>
      <c r="B6" s="174" t="s">
        <v>9</v>
      </c>
      <c r="C6" s="175" t="s">
        <v>10</v>
      </c>
      <c r="D6" s="175" t="s">
        <v>11</v>
      </c>
      <c r="E6" s="175" t="s">
        <v>12</v>
      </c>
      <c r="F6" s="175" t="s">
        <v>13</v>
      </c>
      <c r="G6" s="175" t="s">
        <v>14</v>
      </c>
      <c r="H6" s="176" t="s">
        <v>15</v>
      </c>
      <c r="I6" s="177" t="s">
        <v>9</v>
      </c>
      <c r="J6" s="175" t="s">
        <v>16</v>
      </c>
      <c r="K6" s="175" t="s">
        <v>17</v>
      </c>
      <c r="L6" s="178" t="s">
        <v>18</v>
      </c>
      <c r="M6" s="175" t="s">
        <v>19</v>
      </c>
      <c r="N6" s="176" t="s">
        <v>13</v>
      </c>
      <c r="O6" s="174" t="s">
        <v>47</v>
      </c>
      <c r="P6" s="178" t="s">
        <v>48</v>
      </c>
      <c r="Q6" s="178" t="s">
        <v>49</v>
      </c>
      <c r="R6" s="178" t="s">
        <v>50</v>
      </c>
      <c r="S6" s="175" t="s">
        <v>51</v>
      </c>
      <c r="T6" s="179" t="s">
        <v>52</v>
      </c>
      <c r="U6" s="180" t="s">
        <v>53</v>
      </c>
      <c r="V6" s="175" t="s">
        <v>54</v>
      </c>
      <c r="W6" s="175" t="s">
        <v>55</v>
      </c>
      <c r="X6" s="175" t="s">
        <v>56</v>
      </c>
      <c r="Y6" s="175" t="s">
        <v>57</v>
      </c>
      <c r="Z6" s="175" t="s">
        <v>58</v>
      </c>
      <c r="AA6" s="181" t="s">
        <v>20</v>
      </c>
      <c r="AB6" s="182" t="s">
        <v>21</v>
      </c>
      <c r="AC6" s="182" t="s">
        <v>22</v>
      </c>
      <c r="AD6" s="183" t="s">
        <v>34</v>
      </c>
      <c r="AE6" s="183"/>
      <c r="AF6" s="183"/>
      <c r="AG6" s="183"/>
    </row>
    <row r="7" spans="1:33" ht="15.75" thickBot="1">
      <c r="A7" s="173"/>
      <c r="B7" s="184" t="s">
        <v>23</v>
      </c>
      <c r="C7" s="185" t="s">
        <v>23</v>
      </c>
      <c r="D7" s="185" t="s">
        <v>23</v>
      </c>
      <c r="E7" s="185" t="s">
        <v>23</v>
      </c>
      <c r="F7" s="185" t="s">
        <v>23</v>
      </c>
      <c r="G7" s="185" t="s">
        <v>24</v>
      </c>
      <c r="H7" s="186" t="s">
        <v>23</v>
      </c>
      <c r="I7" s="184" t="s">
        <v>23</v>
      </c>
      <c r="J7" s="185" t="s">
        <v>23</v>
      </c>
      <c r="K7" s="185" t="s">
        <v>23</v>
      </c>
      <c r="L7" s="185" t="s">
        <v>23</v>
      </c>
      <c r="M7" s="185" t="s">
        <v>23</v>
      </c>
      <c r="N7" s="186" t="s">
        <v>23</v>
      </c>
      <c r="O7" s="184" t="s">
        <v>23</v>
      </c>
      <c r="P7" s="185" t="s">
        <v>23</v>
      </c>
      <c r="Q7" s="185" t="s">
        <v>23</v>
      </c>
      <c r="R7" s="185" t="s">
        <v>23</v>
      </c>
      <c r="S7" s="185" t="s">
        <v>23</v>
      </c>
      <c r="T7" s="187" t="s">
        <v>23</v>
      </c>
      <c r="U7" s="184" t="s">
        <v>25</v>
      </c>
      <c r="V7" s="185" t="s">
        <v>25</v>
      </c>
      <c r="W7" s="185" t="s">
        <v>23</v>
      </c>
      <c r="X7" s="185" t="s">
        <v>23</v>
      </c>
      <c r="Y7" s="185" t="s">
        <v>23</v>
      </c>
      <c r="Z7" s="185" t="s">
        <v>23</v>
      </c>
      <c r="AA7" s="186" t="s">
        <v>23</v>
      </c>
      <c r="AB7" s="188" t="s">
        <v>25</v>
      </c>
      <c r="AC7" s="189" t="s">
        <v>23</v>
      </c>
      <c r="AD7" s="188" t="s">
        <v>30</v>
      </c>
      <c r="AE7" s="188" t="s">
        <v>30</v>
      </c>
      <c r="AF7" s="188" t="s">
        <v>30</v>
      </c>
      <c r="AG7" s="188" t="s">
        <v>38</v>
      </c>
    </row>
    <row r="8" spans="1:33">
      <c r="A8" s="190">
        <v>40452</v>
      </c>
      <c r="B8" s="191"/>
      <c r="C8" s="192">
        <v>132.60490852197015</v>
      </c>
      <c r="D8" s="192">
        <v>809.15759805043342</v>
      </c>
      <c r="E8" s="192">
        <v>0</v>
      </c>
      <c r="F8" s="192">
        <v>6.066340889533361</v>
      </c>
      <c r="G8" s="192">
        <v>2313.4542673448755</v>
      </c>
      <c r="H8" s="193">
        <v>48.089748344818737</v>
      </c>
      <c r="I8" s="191">
        <v>280.87775502204914</v>
      </c>
      <c r="J8" s="192">
        <v>609.50422347386734</v>
      </c>
      <c r="K8" s="192">
        <v>11.558562686045986</v>
      </c>
      <c r="L8" s="192">
        <v>8.138465881347437E-2</v>
      </c>
      <c r="M8" s="192">
        <v>0</v>
      </c>
      <c r="N8" s="193">
        <v>35.047243024905512</v>
      </c>
      <c r="O8" s="191">
        <v>2.7511280207674516E-2</v>
      </c>
      <c r="P8" s="192">
        <v>1.3755205006559454E-2</v>
      </c>
      <c r="Q8" s="192">
        <v>8.1809410530169924E-3</v>
      </c>
      <c r="R8" s="192">
        <v>4.09034114302815E-3</v>
      </c>
      <c r="S8" s="192">
        <v>8.651326053849806E-2</v>
      </c>
      <c r="T8" s="194">
        <v>4.3255262041966613E-2</v>
      </c>
      <c r="U8" s="195">
        <v>161.8288548546887</v>
      </c>
      <c r="V8" s="196">
        <v>80.911868066468159</v>
      </c>
      <c r="W8" s="196">
        <v>16.04411093486155</v>
      </c>
      <c r="X8" s="196">
        <v>8.0218017260948624</v>
      </c>
      <c r="Y8" s="196">
        <v>82.728223273740738</v>
      </c>
      <c r="Z8" s="196">
        <v>41.362803270830248</v>
      </c>
      <c r="AA8" s="197">
        <v>0</v>
      </c>
      <c r="AB8" s="198">
        <v>0</v>
      </c>
      <c r="AC8" s="199">
        <v>0</v>
      </c>
      <c r="AD8" s="199">
        <v>11.742170487509823</v>
      </c>
      <c r="AE8" s="200">
        <v>7.7650325282686206</v>
      </c>
      <c r="AF8" s="200">
        <v>3.8823934583437554</v>
      </c>
      <c r="AG8" s="200">
        <v>0.66667369573275659</v>
      </c>
    </row>
    <row r="9" spans="1:33">
      <c r="A9" s="190">
        <f>A8+1</f>
        <v>40453</v>
      </c>
      <c r="B9" s="201"/>
      <c r="C9" s="140">
        <v>136.47083177566543</v>
      </c>
      <c r="D9" s="140">
        <v>802.5861301740008</v>
      </c>
      <c r="E9" s="140">
        <v>0</v>
      </c>
      <c r="F9" s="140">
        <v>12.234647129476068</v>
      </c>
      <c r="G9" s="140">
        <v>2313.0315790017453</v>
      </c>
      <c r="H9" s="202">
        <v>47.873724222183277</v>
      </c>
      <c r="I9" s="201">
        <v>283.11504640579267</v>
      </c>
      <c r="J9" s="140">
        <v>619.11198285420789</v>
      </c>
      <c r="K9" s="140">
        <v>11.471778584023326</v>
      </c>
      <c r="L9" s="140">
        <v>8.138465881347437E-2</v>
      </c>
      <c r="M9" s="140">
        <v>0</v>
      </c>
      <c r="N9" s="202">
        <v>80.629869325955681</v>
      </c>
      <c r="O9" s="201">
        <v>2.7510877200854603E-2</v>
      </c>
      <c r="P9" s="140">
        <v>1.3755608013379368E-2</v>
      </c>
      <c r="Q9" s="203">
        <v>8.1808212121730617E-3</v>
      </c>
      <c r="R9" s="204">
        <v>4.0904609838720799E-3</v>
      </c>
      <c r="S9" s="140">
        <v>0</v>
      </c>
      <c r="T9" s="205">
        <v>0</v>
      </c>
      <c r="U9" s="206">
        <v>167.39541883093761</v>
      </c>
      <c r="V9" s="203">
        <v>83.698740242361737</v>
      </c>
      <c r="W9" s="203">
        <v>16.821724746045483</v>
      </c>
      <c r="X9" s="203">
        <v>8.4109659617970021</v>
      </c>
      <c r="Y9" s="207">
        <v>87.908959642249272</v>
      </c>
      <c r="Z9" s="207">
        <v>43.955021167598517</v>
      </c>
      <c r="AA9" s="208">
        <v>0</v>
      </c>
      <c r="AB9" s="209">
        <v>0</v>
      </c>
      <c r="AC9" s="210">
        <v>0</v>
      </c>
      <c r="AD9" s="210">
        <v>12.120518126752632</v>
      </c>
      <c r="AE9" s="209">
        <v>8.0001020260042282</v>
      </c>
      <c r="AF9" s="209">
        <v>4.0001002779125407</v>
      </c>
      <c r="AG9" s="209">
        <v>0.66666392977333888</v>
      </c>
    </row>
    <row r="10" spans="1:33">
      <c r="A10" s="190">
        <f t="shared" ref="A10:A38" si="0">A9+1</f>
        <v>40454</v>
      </c>
      <c r="B10" s="201"/>
      <c r="C10" s="140">
        <v>136.76222945849085</v>
      </c>
      <c r="D10" s="140">
        <v>799.06068636576288</v>
      </c>
      <c r="E10" s="140">
        <v>0</v>
      </c>
      <c r="F10" s="140">
        <v>13.91952212899923</v>
      </c>
      <c r="G10" s="140">
        <v>2311.6011781911088</v>
      </c>
      <c r="H10" s="202">
        <v>48.261771333217695</v>
      </c>
      <c r="I10" s="201">
        <v>289.51005384127353</v>
      </c>
      <c r="J10" s="140">
        <v>648.13810583750376</v>
      </c>
      <c r="K10" s="140">
        <v>11.478622071444994</v>
      </c>
      <c r="L10" s="140">
        <v>8.138465881347437E-2</v>
      </c>
      <c r="M10" s="140">
        <v>0</v>
      </c>
      <c r="N10" s="202">
        <v>93.410717330376215</v>
      </c>
      <c r="O10" s="201">
        <v>2.7511467236860335E-2</v>
      </c>
      <c r="P10" s="140">
        <v>1.3755017977373633E-2</v>
      </c>
      <c r="Q10" s="140">
        <v>8.1809966692854043E-3</v>
      </c>
      <c r="R10" s="204">
        <v>4.0902855267597382E-3</v>
      </c>
      <c r="S10" s="140">
        <v>0</v>
      </c>
      <c r="T10" s="205">
        <v>0</v>
      </c>
      <c r="U10" s="206">
        <v>163.43872151256318</v>
      </c>
      <c r="V10" s="203">
        <v>81.715109312389671</v>
      </c>
      <c r="W10" s="203">
        <v>16.399147618971455</v>
      </c>
      <c r="X10" s="203">
        <v>8.1991472272454118</v>
      </c>
      <c r="Y10" s="207">
        <v>86.271261224022112</v>
      </c>
      <c r="Z10" s="207">
        <v>43.13338648391715</v>
      </c>
      <c r="AA10" s="208">
        <v>0</v>
      </c>
      <c r="AB10" s="209">
        <v>0</v>
      </c>
      <c r="AC10" s="210">
        <v>0</v>
      </c>
      <c r="AD10" s="210">
        <v>12.116367040077828</v>
      </c>
      <c r="AE10" s="209">
        <v>7.9999412643654466</v>
      </c>
      <c r="AF10" s="209">
        <v>3.9997625339969987</v>
      </c>
      <c r="AG10" s="209">
        <v>0.66667822796235765</v>
      </c>
    </row>
    <row r="11" spans="1:33">
      <c r="A11" s="190">
        <f t="shared" si="0"/>
        <v>40455</v>
      </c>
      <c r="B11" s="201"/>
      <c r="C11" s="140">
        <v>134.16473473707828</v>
      </c>
      <c r="D11" s="140">
        <v>799.44989267984863</v>
      </c>
      <c r="E11" s="140">
        <v>0</v>
      </c>
      <c r="F11" s="140">
        <v>12.349119037886462</v>
      </c>
      <c r="G11" s="140">
        <v>2317.0745524624963</v>
      </c>
      <c r="H11" s="202">
        <v>47.39120910763733</v>
      </c>
      <c r="I11" s="201">
        <v>253.75750331083987</v>
      </c>
      <c r="J11" s="140">
        <v>675.76684993107949</v>
      </c>
      <c r="K11" s="140">
        <v>11.515835911035543</v>
      </c>
      <c r="L11" s="140">
        <v>8.138465881347437E-2</v>
      </c>
      <c r="M11" s="140">
        <v>0</v>
      </c>
      <c r="N11" s="202">
        <v>81.2566090693077</v>
      </c>
      <c r="O11" s="201">
        <v>2.7511585609917767E-2</v>
      </c>
      <c r="P11" s="140">
        <v>1.37548996043162E-2</v>
      </c>
      <c r="Q11" s="140">
        <v>8.1810318695013807E-3</v>
      </c>
      <c r="R11" s="204">
        <v>4.0902503265437609E-3</v>
      </c>
      <c r="S11" s="140">
        <v>0</v>
      </c>
      <c r="T11" s="205">
        <v>0</v>
      </c>
      <c r="U11" s="206">
        <v>155.08182477994313</v>
      </c>
      <c r="V11" s="203">
        <v>77.535877449873027</v>
      </c>
      <c r="W11" s="203">
        <v>15.459269336264123</v>
      </c>
      <c r="X11" s="203">
        <v>7.7291327621531645</v>
      </c>
      <c r="Y11" s="207">
        <v>85.650676018089882</v>
      </c>
      <c r="Z11" s="207">
        <v>42.822557244608085</v>
      </c>
      <c r="AA11" s="208">
        <v>0</v>
      </c>
      <c r="AB11" s="209">
        <v>0</v>
      </c>
      <c r="AC11" s="210">
        <v>0</v>
      </c>
      <c r="AD11" s="210">
        <v>12.116102162996906</v>
      </c>
      <c r="AE11" s="209">
        <v>8.0002558763630951</v>
      </c>
      <c r="AF11" s="209">
        <v>3.9998681991104634</v>
      </c>
      <c r="AG11" s="209">
        <v>0.6666810964658616</v>
      </c>
    </row>
    <row r="12" spans="1:33">
      <c r="A12" s="190">
        <f t="shared" si="0"/>
        <v>40456</v>
      </c>
      <c r="B12" s="201"/>
      <c r="C12" s="140">
        <v>135.3652782440187</v>
      </c>
      <c r="D12" s="140">
        <v>794.1423606872537</v>
      </c>
      <c r="E12" s="140">
        <v>0</v>
      </c>
      <c r="F12" s="140">
        <v>13.955011997620264</v>
      </c>
      <c r="G12" s="140">
        <v>2688.4232398788126</v>
      </c>
      <c r="H12" s="202">
        <v>44.918787600596779</v>
      </c>
      <c r="I12" s="201">
        <v>309.74382607142121</v>
      </c>
      <c r="J12" s="140">
        <v>725.47313124338712</v>
      </c>
      <c r="K12" s="140">
        <v>12.040031266212473</v>
      </c>
      <c r="L12" s="140">
        <v>0.12977852821350117</v>
      </c>
      <c r="M12" s="140">
        <v>0</v>
      </c>
      <c r="N12" s="202">
        <v>84.1811717584729</v>
      </c>
      <c r="O12" s="201">
        <v>2.7597038894648453E-2</v>
      </c>
      <c r="P12" s="140">
        <v>1.3669446319585518E-2</v>
      </c>
      <c r="Q12" s="140">
        <v>8.2064428383800073E-3</v>
      </c>
      <c r="R12" s="204">
        <v>4.0648393576651334E-3</v>
      </c>
      <c r="S12" s="140">
        <v>0</v>
      </c>
      <c r="T12" s="205">
        <v>0</v>
      </c>
      <c r="U12" s="206">
        <v>160.42650061487413</v>
      </c>
      <c r="V12" s="203">
        <v>79.46292523504124</v>
      </c>
      <c r="W12" s="203">
        <v>15.478118588843497</v>
      </c>
      <c r="X12" s="203">
        <v>7.6666671372269386</v>
      </c>
      <c r="Y12" s="207">
        <v>92.615544860963638</v>
      </c>
      <c r="Z12" s="207">
        <v>45.874603564138432</v>
      </c>
      <c r="AA12" s="208">
        <v>0</v>
      </c>
      <c r="AB12" s="209">
        <v>0</v>
      </c>
      <c r="AC12" s="210">
        <v>0</v>
      </c>
      <c r="AD12" s="210">
        <v>12.192055026690165</v>
      </c>
      <c r="AE12" s="209">
        <v>8.0768156028575362</v>
      </c>
      <c r="AF12" s="209">
        <v>4.0006320148304555</v>
      </c>
      <c r="AG12" s="209">
        <v>0.66875186368257644</v>
      </c>
    </row>
    <row r="13" spans="1:33">
      <c r="A13" s="190">
        <f t="shared" si="0"/>
        <v>40457</v>
      </c>
      <c r="B13" s="201"/>
      <c r="C13" s="140">
        <v>136.04666704336785</v>
      </c>
      <c r="D13" s="140">
        <v>792.74102188745951</v>
      </c>
      <c r="E13" s="140">
        <v>0</v>
      </c>
      <c r="F13" s="140">
        <v>12.270406835277875</v>
      </c>
      <c r="G13" s="140">
        <v>2783.2634962876623</v>
      </c>
      <c r="H13" s="202">
        <v>45.244625095526445</v>
      </c>
      <c r="I13" s="201">
        <v>259.27487839857753</v>
      </c>
      <c r="J13" s="140">
        <v>681.4830286979676</v>
      </c>
      <c r="K13" s="140">
        <v>11.298832667370652</v>
      </c>
      <c r="L13" s="140">
        <v>0.12714228630065841</v>
      </c>
      <c r="M13" s="140">
        <v>0</v>
      </c>
      <c r="N13" s="202">
        <v>74.094924099246697</v>
      </c>
      <c r="O13" s="201">
        <v>2.751188123824002E-2</v>
      </c>
      <c r="P13" s="140">
        <v>1.3754603975993948E-2</v>
      </c>
      <c r="Q13" s="140">
        <v>8.1811197795462684E-3</v>
      </c>
      <c r="R13" s="204">
        <v>4.0901624164988741E-3</v>
      </c>
      <c r="S13" s="140">
        <v>4.3913941698553421E-2</v>
      </c>
      <c r="T13" s="205">
        <v>2.1954837324934941E-2</v>
      </c>
      <c r="U13" s="206">
        <v>161.04847023776446</v>
      </c>
      <c r="V13" s="203">
        <v>80.51641070553724</v>
      </c>
      <c r="W13" s="203">
        <v>15.517645408231463</v>
      </c>
      <c r="X13" s="203">
        <v>7.7580687915101931</v>
      </c>
      <c r="Y13" s="207">
        <v>89.102860494771093</v>
      </c>
      <c r="Z13" s="207">
        <v>44.547101254941829</v>
      </c>
      <c r="AA13" s="208">
        <v>0</v>
      </c>
      <c r="AB13" s="209">
        <v>0</v>
      </c>
      <c r="AC13" s="210">
        <v>0</v>
      </c>
      <c r="AD13" s="210">
        <v>11.91199089686075</v>
      </c>
      <c r="AE13" s="209">
        <v>7.8630419800987053</v>
      </c>
      <c r="AF13" s="209">
        <v>3.9311389703349735</v>
      </c>
      <c r="AG13" s="209">
        <v>0.66668826035008188</v>
      </c>
    </row>
    <row r="14" spans="1:33">
      <c r="A14" s="190">
        <f t="shared" si="0"/>
        <v>40458</v>
      </c>
      <c r="B14" s="201"/>
      <c r="C14" s="140">
        <v>136.49080684979771</v>
      </c>
      <c r="D14" s="140">
        <v>793.51237608591407</v>
      </c>
      <c r="E14" s="140">
        <v>0</v>
      </c>
      <c r="F14" s="140">
        <v>89.554294889171899</v>
      </c>
      <c r="G14" s="140">
        <v>2781.1739445050607</v>
      </c>
      <c r="H14" s="202">
        <v>45.279707968235087</v>
      </c>
      <c r="I14" s="201">
        <v>227.87772432963027</v>
      </c>
      <c r="J14" s="140">
        <v>678.11385943094854</v>
      </c>
      <c r="K14" s="140">
        <v>11.332358089089407</v>
      </c>
      <c r="L14" s="140">
        <v>8.138465881347437E-2</v>
      </c>
      <c r="M14" s="140">
        <v>0</v>
      </c>
      <c r="N14" s="202">
        <v>78.035941294332346</v>
      </c>
      <c r="O14" s="201">
        <v>2.8017028889298672E-2</v>
      </c>
      <c r="P14" s="140">
        <v>1.3249456324935297E-2</v>
      </c>
      <c r="Q14" s="140">
        <v>8.3313339144460308E-3</v>
      </c>
      <c r="R14" s="204">
        <v>3.9399482815991099E-3</v>
      </c>
      <c r="S14" s="140">
        <v>0</v>
      </c>
      <c r="T14" s="205">
        <v>0</v>
      </c>
      <c r="U14" s="206">
        <v>159.61436592125784</v>
      </c>
      <c r="V14" s="203">
        <v>75.482792214049255</v>
      </c>
      <c r="W14" s="203">
        <v>15.348923494449741</v>
      </c>
      <c r="X14" s="203">
        <v>7.2586173315530242</v>
      </c>
      <c r="Y14" s="207">
        <v>88.963287769009384</v>
      </c>
      <c r="Z14" s="207">
        <v>42.071384531011432</v>
      </c>
      <c r="AA14" s="208">
        <v>0</v>
      </c>
      <c r="AB14" s="209">
        <v>0</v>
      </c>
      <c r="AC14" s="210">
        <v>0</v>
      </c>
      <c r="AD14" s="210">
        <v>11.464388696683789</v>
      </c>
      <c r="AE14" s="209">
        <v>7.7095027983888125</v>
      </c>
      <c r="AF14" s="209">
        <v>3.6458798332193876</v>
      </c>
      <c r="AG14" s="209">
        <v>0.6789293719552062</v>
      </c>
    </row>
    <row r="15" spans="1:33">
      <c r="A15" s="190">
        <f t="shared" si="0"/>
        <v>40459</v>
      </c>
      <c r="B15" s="201"/>
      <c r="C15" s="140">
        <v>133.06231973171228</v>
      </c>
      <c r="D15" s="140">
        <v>773.80011370976615</v>
      </c>
      <c r="E15" s="140">
        <v>0</v>
      </c>
      <c r="F15" s="140">
        <v>12.229114602009455</v>
      </c>
      <c r="G15" s="140">
        <v>2794.0962845424833</v>
      </c>
      <c r="H15" s="202">
        <v>45.398706201712343</v>
      </c>
      <c r="I15" s="201">
        <v>239.7483270168301</v>
      </c>
      <c r="J15" s="140">
        <v>675.17620681126994</v>
      </c>
      <c r="K15" s="140">
        <v>11.327685182293269</v>
      </c>
      <c r="L15" s="140">
        <v>8.138465881347437E-2</v>
      </c>
      <c r="M15" s="140">
        <v>0</v>
      </c>
      <c r="N15" s="202">
        <v>65.689098439613971</v>
      </c>
      <c r="O15" s="201">
        <v>2.8847702363729761E-2</v>
      </c>
      <c r="P15" s="140">
        <v>1.2418782850504208E-2</v>
      </c>
      <c r="Q15" s="140">
        <v>8.5783486181358233E-3</v>
      </c>
      <c r="R15" s="204">
        <v>3.6929335779093183E-3</v>
      </c>
      <c r="S15" s="140">
        <v>0</v>
      </c>
      <c r="T15" s="205">
        <v>0</v>
      </c>
      <c r="U15" s="206">
        <v>171.05883643966487</v>
      </c>
      <c r="V15" s="203">
        <v>73.639921738621794</v>
      </c>
      <c r="W15" s="203">
        <v>16.565875960510326</v>
      </c>
      <c r="X15" s="203">
        <v>7.1315217305010599</v>
      </c>
      <c r="Y15" s="207">
        <v>89.177452184690509</v>
      </c>
      <c r="Z15" s="207">
        <v>38.3904201408887</v>
      </c>
      <c r="AA15" s="208">
        <v>0</v>
      </c>
      <c r="AB15" s="209">
        <v>0</v>
      </c>
      <c r="AC15" s="210">
        <v>0</v>
      </c>
      <c r="AD15" s="210">
        <v>11.559217573536737</v>
      </c>
      <c r="AE15" s="209">
        <v>7.9991166357401386</v>
      </c>
      <c r="AF15" s="209">
        <v>3.4435772819124728</v>
      </c>
      <c r="AG15" s="209">
        <v>0.69905886614688906</v>
      </c>
    </row>
    <row r="16" spans="1:33">
      <c r="A16" s="190">
        <f t="shared" si="0"/>
        <v>40460</v>
      </c>
      <c r="B16" s="201"/>
      <c r="C16" s="140">
        <v>130.05570994218186</v>
      </c>
      <c r="D16" s="140">
        <v>792.60029465357422</v>
      </c>
      <c r="E16" s="140">
        <v>0</v>
      </c>
      <c r="F16" s="140">
        <v>0</v>
      </c>
      <c r="G16" s="140">
        <v>2784.0062027056993</v>
      </c>
      <c r="H16" s="202">
        <v>45.495035976171579</v>
      </c>
      <c r="I16" s="201">
        <v>234.80842630068489</v>
      </c>
      <c r="J16" s="140">
        <v>671.32373119989984</v>
      </c>
      <c r="K16" s="140">
        <v>11.399114807943505</v>
      </c>
      <c r="L16" s="140">
        <v>8.138465881347437E-2</v>
      </c>
      <c r="M16" s="140">
        <v>0</v>
      </c>
      <c r="N16" s="202">
        <v>0</v>
      </c>
      <c r="O16" s="201">
        <v>2.7509433414419481E-2</v>
      </c>
      <c r="P16" s="140">
        <v>1.375705179981449E-2</v>
      </c>
      <c r="Q16" s="140">
        <v>8.1803918780370376E-3</v>
      </c>
      <c r="R16" s="204">
        <v>4.090890318008104E-3</v>
      </c>
      <c r="S16" s="140">
        <v>0</v>
      </c>
      <c r="T16" s="205">
        <v>0</v>
      </c>
      <c r="U16" s="206">
        <v>160.44801647465715</v>
      </c>
      <c r="V16" s="203">
        <v>80.237627600950958</v>
      </c>
      <c r="W16" s="203">
        <v>16.096908530013078</v>
      </c>
      <c r="X16" s="203">
        <v>8.0498206243750339</v>
      </c>
      <c r="Y16" s="207">
        <v>98.816053183291416</v>
      </c>
      <c r="Z16" s="207">
        <v>49.4164144283395</v>
      </c>
      <c r="AA16" s="208">
        <v>0</v>
      </c>
      <c r="AB16" s="209">
        <v>0</v>
      </c>
      <c r="AC16" s="210">
        <v>0</v>
      </c>
      <c r="AD16" s="210">
        <v>12.107673303948509</v>
      </c>
      <c r="AE16" s="209">
        <v>7.9987869076045994</v>
      </c>
      <c r="AF16" s="209">
        <v>4.0000724175553355</v>
      </c>
      <c r="AG16" s="209">
        <v>0.6666289428722828</v>
      </c>
    </row>
    <row r="17" spans="1:33">
      <c r="A17" s="190">
        <f t="shared" si="0"/>
        <v>40461</v>
      </c>
      <c r="B17" s="191"/>
      <c r="C17" s="192">
        <v>127.19324964682248</v>
      </c>
      <c r="D17" s="192">
        <v>789.77675876617207</v>
      </c>
      <c r="E17" s="192">
        <v>0</v>
      </c>
      <c r="F17" s="192">
        <v>0</v>
      </c>
      <c r="G17" s="192">
        <v>2783.4577621142084</v>
      </c>
      <c r="H17" s="193">
        <v>44.357235421737023</v>
      </c>
      <c r="I17" s="191">
        <v>231.53045463561963</v>
      </c>
      <c r="J17" s="192">
        <v>666.94135672251298</v>
      </c>
      <c r="K17" s="192">
        <v>11.447416983544832</v>
      </c>
      <c r="L17" s="140">
        <v>8.138465881347437E-2</v>
      </c>
      <c r="M17" s="192">
        <v>0</v>
      </c>
      <c r="N17" s="193">
        <v>0</v>
      </c>
      <c r="O17" s="191">
        <v>2.7513391267356219E-2</v>
      </c>
      <c r="P17" s="192">
        <v>1.3753093946877753E-2</v>
      </c>
      <c r="Q17" s="192">
        <v>8.1815688120556486E-3</v>
      </c>
      <c r="R17" s="211">
        <v>4.0897133839894921E-3</v>
      </c>
      <c r="S17" s="192">
        <v>0</v>
      </c>
      <c r="T17" s="194">
        <v>0</v>
      </c>
      <c r="U17" s="212">
        <v>160.22193073303967</v>
      </c>
      <c r="V17" s="207">
        <v>80.089991244956948</v>
      </c>
      <c r="W17" s="203">
        <v>16.06664242050331</v>
      </c>
      <c r="X17" s="203">
        <v>8.031217979378745</v>
      </c>
      <c r="Y17" s="207">
        <v>102.87460026384703</v>
      </c>
      <c r="Z17" s="207">
        <v>51.423833159195155</v>
      </c>
      <c r="AA17" s="208">
        <v>0</v>
      </c>
      <c r="AB17" s="209">
        <v>0</v>
      </c>
      <c r="AC17" s="210">
        <v>0</v>
      </c>
      <c r="AD17" s="210">
        <v>12.104170478714835</v>
      </c>
      <c r="AE17" s="209">
        <v>8.0011855642907506</v>
      </c>
      <c r="AF17" s="209">
        <v>3.9995453734797524</v>
      </c>
      <c r="AG17" s="209">
        <v>0.66672485249279423</v>
      </c>
    </row>
    <row r="18" spans="1:33">
      <c r="A18" s="190">
        <f t="shared" si="0"/>
        <v>40462</v>
      </c>
      <c r="B18" s="201"/>
      <c r="C18" s="140">
        <v>73.789709043502725</v>
      </c>
      <c r="D18" s="140">
        <v>641.49677829742393</v>
      </c>
      <c r="E18" s="140">
        <v>0</v>
      </c>
      <c r="F18" s="140">
        <v>0</v>
      </c>
      <c r="G18" s="140">
        <v>2493.8791967590705</v>
      </c>
      <c r="H18" s="202">
        <v>39.314388942718473</v>
      </c>
      <c r="I18" s="201">
        <v>238.87629779179883</v>
      </c>
      <c r="J18" s="140">
        <v>658.20808197657277</v>
      </c>
      <c r="K18" s="140">
        <v>11.149469024439663</v>
      </c>
      <c r="L18" s="140">
        <v>8.138465881347437E-2</v>
      </c>
      <c r="M18" s="140">
        <v>0</v>
      </c>
      <c r="N18" s="202">
        <v>0</v>
      </c>
      <c r="O18" s="201">
        <v>2.9541709799434913E-2</v>
      </c>
      <c r="P18" s="140">
        <v>1.1724775414799056E-2</v>
      </c>
      <c r="Q18" s="140">
        <v>8.7847233807423087E-3</v>
      </c>
      <c r="R18" s="204">
        <v>3.4865588153028325E-3</v>
      </c>
      <c r="S18" s="140">
        <v>0</v>
      </c>
      <c r="T18" s="205">
        <v>0</v>
      </c>
      <c r="U18" s="206">
        <v>160.4752044245956</v>
      </c>
      <c r="V18" s="203">
        <v>63.690820345081789</v>
      </c>
      <c r="W18" s="203">
        <v>15.493369245848754</v>
      </c>
      <c r="X18" s="203">
        <v>6.1491455998801419</v>
      </c>
      <c r="Y18" s="207">
        <v>99.988592391391393</v>
      </c>
      <c r="Z18" s="207">
        <v>39.684358075082535</v>
      </c>
      <c r="AA18" s="208">
        <v>0</v>
      </c>
      <c r="AB18" s="209">
        <v>0</v>
      </c>
      <c r="AC18" s="210">
        <v>0</v>
      </c>
      <c r="AD18" s="210">
        <v>11.158887590302351</v>
      </c>
      <c r="AE18" s="209">
        <v>7.9500066740422159</v>
      </c>
      <c r="AF18" s="209">
        <v>3.1397099979482523</v>
      </c>
      <c r="AG18" s="209">
        <v>0.71587656777818209</v>
      </c>
    </row>
    <row r="19" spans="1:33">
      <c r="A19" s="190">
        <f t="shared" si="0"/>
        <v>40463</v>
      </c>
      <c r="B19" s="201"/>
      <c r="C19" s="140">
        <v>30.371347333987526</v>
      </c>
      <c r="D19" s="140">
        <v>404.87514014244118</v>
      </c>
      <c r="E19" s="140">
        <v>0</v>
      </c>
      <c r="F19" s="140">
        <v>3.5000589092572527</v>
      </c>
      <c r="G19" s="140">
        <v>2087.1938530604048</v>
      </c>
      <c r="H19" s="202">
        <v>39.038435071706729</v>
      </c>
      <c r="I19" s="201">
        <v>252.25283670425401</v>
      </c>
      <c r="J19" s="140">
        <v>668.10109647114962</v>
      </c>
      <c r="K19" s="140">
        <v>11.258936384816966</v>
      </c>
      <c r="L19" s="140">
        <v>8.138465881347437E-2</v>
      </c>
      <c r="M19" s="140">
        <v>0</v>
      </c>
      <c r="N19" s="202">
        <v>82.062966453035685</v>
      </c>
      <c r="O19" s="201">
        <v>3.3012302160092814E-2</v>
      </c>
      <c r="P19" s="140">
        <v>8.2541830541411534E-3</v>
      </c>
      <c r="Q19" s="140">
        <v>9.8167622865026078E-3</v>
      </c>
      <c r="R19" s="204">
        <v>2.4545199095425334E-3</v>
      </c>
      <c r="S19" s="140">
        <v>0</v>
      </c>
      <c r="T19" s="205">
        <v>0</v>
      </c>
      <c r="U19" s="206">
        <v>173.86439723558934</v>
      </c>
      <c r="V19" s="203">
        <v>43.47193220336235</v>
      </c>
      <c r="W19" s="203">
        <v>15.118585187955105</v>
      </c>
      <c r="X19" s="203">
        <v>3.7801535032556366</v>
      </c>
      <c r="Y19" s="207">
        <v>97.148532479393182</v>
      </c>
      <c r="Z19" s="207">
        <v>24.290392310035553</v>
      </c>
      <c r="AA19" s="208">
        <v>0</v>
      </c>
      <c r="AB19" s="209">
        <v>0</v>
      </c>
      <c r="AC19" s="210">
        <v>0</v>
      </c>
      <c r="AD19" s="210">
        <v>9.9485531979136788</v>
      </c>
      <c r="AE19" s="209">
        <v>7.9991946731185681</v>
      </c>
      <c r="AF19" s="209">
        <v>2.0000670294799523</v>
      </c>
      <c r="AG19" s="209">
        <v>0.7999785295188151</v>
      </c>
    </row>
    <row r="20" spans="1:33">
      <c r="A20" s="190">
        <f t="shared" si="0"/>
        <v>40464</v>
      </c>
      <c r="B20" s="201"/>
      <c r="C20" s="140">
        <v>77.90124857425684</v>
      </c>
      <c r="D20" s="140">
        <v>390.3010054588313</v>
      </c>
      <c r="E20" s="140">
        <v>0</v>
      </c>
      <c r="F20" s="140">
        <v>3.9553124139706304</v>
      </c>
      <c r="G20" s="140">
        <v>2001.5748604496321</v>
      </c>
      <c r="H20" s="202">
        <v>39.209476634859996</v>
      </c>
      <c r="I20" s="201">
        <v>216.13953169186976</v>
      </c>
      <c r="J20" s="140">
        <v>610.28049914042128</v>
      </c>
      <c r="K20" s="140">
        <v>10.263966677089497</v>
      </c>
      <c r="L20" s="140">
        <v>8.138465881347437E-2</v>
      </c>
      <c r="M20" s="140">
        <v>0</v>
      </c>
      <c r="N20" s="202">
        <v>108.48106776575236</v>
      </c>
      <c r="O20" s="201">
        <v>3.2209677527080448E-2</v>
      </c>
      <c r="P20" s="140">
        <v>9.0207391046182202E-3</v>
      </c>
      <c r="Q20" s="140">
        <v>9.5300737078939986E-3</v>
      </c>
      <c r="R20" s="204">
        <v>2.6690210882867444E-3</v>
      </c>
      <c r="S20" s="140">
        <v>0</v>
      </c>
      <c r="T20" s="205">
        <v>0</v>
      </c>
      <c r="U20" s="206">
        <v>154.37150236989132</v>
      </c>
      <c r="V20" s="203">
        <v>43.233746966139407</v>
      </c>
      <c r="W20" s="203">
        <v>13.646883556866857</v>
      </c>
      <c r="X20" s="203">
        <v>3.8219872289655532</v>
      </c>
      <c r="Y20" s="207">
        <v>91.038962001370038</v>
      </c>
      <c r="Z20" s="207">
        <v>25.49664534452884</v>
      </c>
      <c r="AA20" s="208">
        <v>0</v>
      </c>
      <c r="AB20" s="209">
        <v>0</v>
      </c>
      <c r="AC20" s="210">
        <v>0</v>
      </c>
      <c r="AD20" s="210">
        <v>9.0182200739781262</v>
      </c>
      <c r="AE20" s="209">
        <v>7.0170221934240731</v>
      </c>
      <c r="AF20" s="209">
        <v>1.9588269615368503</v>
      </c>
      <c r="AG20" s="209">
        <v>0.78121154619420174</v>
      </c>
    </row>
    <row r="21" spans="1:33">
      <c r="A21" s="190">
        <f t="shared" si="0"/>
        <v>40465</v>
      </c>
      <c r="B21" s="201"/>
      <c r="C21" s="140">
        <v>70.019759327173176</v>
      </c>
      <c r="D21" s="140">
        <v>324.04099294344633</v>
      </c>
      <c r="E21" s="140">
        <v>0</v>
      </c>
      <c r="F21" s="140">
        <v>3.3484190305074053</v>
      </c>
      <c r="G21" s="140">
        <v>1736.254759037492</v>
      </c>
      <c r="H21" s="202">
        <v>39.345741396149009</v>
      </c>
      <c r="I21" s="201">
        <v>154.89976668357849</v>
      </c>
      <c r="J21" s="140">
        <v>443.81162330309729</v>
      </c>
      <c r="K21" s="140">
        <v>7.5133916104833283</v>
      </c>
      <c r="L21" s="140">
        <v>8.138465881347437E-2</v>
      </c>
      <c r="M21" s="140">
        <v>8.7842359761397013</v>
      </c>
      <c r="N21" s="202">
        <v>107.43919790585825</v>
      </c>
      <c r="O21" s="201">
        <v>2.8918438759133712E-2</v>
      </c>
      <c r="P21" s="140">
        <v>1.2261769447042631E-2</v>
      </c>
      <c r="Q21" s="140">
        <v>8.4961409922394895E-3</v>
      </c>
      <c r="R21" s="204">
        <v>3.6024670247284613E-3</v>
      </c>
      <c r="S21" s="140">
        <v>0</v>
      </c>
      <c r="T21" s="205">
        <v>0</v>
      </c>
      <c r="U21" s="206">
        <v>102.77305720837639</v>
      </c>
      <c r="V21" s="203">
        <v>43.577025141400966</v>
      </c>
      <c r="W21" s="203">
        <v>8.9631622317731843</v>
      </c>
      <c r="X21" s="203">
        <v>3.8004897054731313</v>
      </c>
      <c r="Y21" s="207">
        <v>61.367740401620821</v>
      </c>
      <c r="Z21" s="207">
        <v>26.02066766322136</v>
      </c>
      <c r="AA21" s="208">
        <v>0</v>
      </c>
      <c r="AB21" s="209">
        <v>0</v>
      </c>
      <c r="AC21" s="210">
        <v>0</v>
      </c>
      <c r="AD21" s="210">
        <v>6.5187554876009592</v>
      </c>
      <c r="AE21" s="209">
        <v>4.5693301501720018</v>
      </c>
      <c r="AF21" s="209">
        <v>1.9374515095886233</v>
      </c>
      <c r="AG21" s="209">
        <v>0.70224119835305809</v>
      </c>
    </row>
    <row r="22" spans="1:33">
      <c r="A22" s="190">
        <f t="shared" si="0"/>
        <v>40466</v>
      </c>
      <c r="B22" s="201"/>
      <c r="C22" s="140">
        <v>68.612784991661925</v>
      </c>
      <c r="D22" s="140">
        <v>309.04148499965669</v>
      </c>
      <c r="E22" s="140">
        <v>0</v>
      </c>
      <c r="F22" s="140">
        <v>3.5934985796610515</v>
      </c>
      <c r="G22" s="140">
        <v>1533.9289411286518</v>
      </c>
      <c r="H22" s="202">
        <v>39.641614705324173</v>
      </c>
      <c r="I22" s="201">
        <v>200.32802438735948</v>
      </c>
      <c r="J22" s="140">
        <v>581.66887261072839</v>
      </c>
      <c r="K22" s="140">
        <v>10.363908092180889</v>
      </c>
      <c r="L22" s="140">
        <v>0.10666433572769095</v>
      </c>
      <c r="M22" s="140">
        <v>0</v>
      </c>
      <c r="N22" s="202">
        <v>109.43991952935856</v>
      </c>
      <c r="O22" s="201">
        <v>3.177187412241126E-2</v>
      </c>
      <c r="P22" s="140">
        <v>9.4405082180199912E-3</v>
      </c>
      <c r="Q22" s="140">
        <v>9.3519874762712906E-3</v>
      </c>
      <c r="R22" s="204">
        <v>2.7787946749506624E-3</v>
      </c>
      <c r="S22" s="140">
        <v>0</v>
      </c>
      <c r="T22" s="205">
        <v>0</v>
      </c>
      <c r="U22" s="206">
        <v>141.18618498793717</v>
      </c>
      <c r="V22" s="203">
        <v>41.951234431881737</v>
      </c>
      <c r="W22" s="203">
        <v>13.098293483204985</v>
      </c>
      <c r="X22" s="203">
        <v>3.8919500560091564</v>
      </c>
      <c r="Y22" s="207">
        <v>104.7807190487042</v>
      </c>
      <c r="Z22" s="207">
        <v>31.133927934442664</v>
      </c>
      <c r="AA22" s="208">
        <v>0</v>
      </c>
      <c r="AB22" s="209">
        <v>0</v>
      </c>
      <c r="AC22" s="210">
        <v>0</v>
      </c>
      <c r="AD22" s="210">
        <v>8.8467754062678843</v>
      </c>
      <c r="AE22" s="209">
        <v>6.730369365362348</v>
      </c>
      <c r="AF22" s="209">
        <v>1.9910186818517468</v>
      </c>
      <c r="AG22" s="209">
        <v>0.77093029614164243</v>
      </c>
    </row>
    <row r="23" spans="1:33">
      <c r="A23" s="190">
        <f t="shared" si="0"/>
        <v>40467</v>
      </c>
      <c r="B23" s="201"/>
      <c r="C23" s="140">
        <v>67.557456394036677</v>
      </c>
      <c r="D23" s="140">
        <v>302.16866251627584</v>
      </c>
      <c r="E23" s="140">
        <v>0</v>
      </c>
      <c r="F23" s="140">
        <v>1.4890279849370323</v>
      </c>
      <c r="G23" s="140">
        <v>1526.7757633308552</v>
      </c>
      <c r="H23" s="202">
        <v>39.764715333779648</v>
      </c>
      <c r="I23" s="201">
        <v>193.41611337661755</v>
      </c>
      <c r="J23" s="140">
        <v>522.25381147861413</v>
      </c>
      <c r="K23" s="140">
        <v>9.2681426679094674</v>
      </c>
      <c r="L23" s="140">
        <v>0.14917373657226565</v>
      </c>
      <c r="M23" s="140">
        <v>0</v>
      </c>
      <c r="N23" s="202">
        <v>112.975031125049</v>
      </c>
      <c r="O23" s="201">
        <v>3.1221704060796683E-2</v>
      </c>
      <c r="P23" s="140">
        <v>1.0044781153437288E-2</v>
      </c>
      <c r="Q23" s="140">
        <v>9.2189308658376865E-3</v>
      </c>
      <c r="R23" s="204">
        <v>2.9659541591864273E-3</v>
      </c>
      <c r="S23" s="140">
        <v>8.9849946567324077E-2</v>
      </c>
      <c r="T23" s="205">
        <v>2.8906911940468075E-2</v>
      </c>
      <c r="U23" s="206">
        <v>128.12178305759619</v>
      </c>
      <c r="V23" s="203">
        <v>41.219892075579551</v>
      </c>
      <c r="W23" s="203">
        <v>11.057596204889458</v>
      </c>
      <c r="X23" s="203">
        <v>3.5574974942081723</v>
      </c>
      <c r="Y23" s="207">
        <v>75.917126523070635</v>
      </c>
      <c r="Z23" s="207">
        <v>24.424385044363124</v>
      </c>
      <c r="AA23" s="208">
        <v>0</v>
      </c>
      <c r="AB23" s="209">
        <v>0</v>
      </c>
      <c r="AC23" s="210">
        <v>0</v>
      </c>
      <c r="AD23" s="210">
        <v>7.8238302783833493</v>
      </c>
      <c r="AE23" s="209">
        <v>5.8352662450231616</v>
      </c>
      <c r="AF23" s="209">
        <v>1.8773469983944815</v>
      </c>
      <c r="AG23" s="209">
        <v>0.7565874316339265</v>
      </c>
    </row>
    <row r="24" spans="1:33">
      <c r="A24" s="190">
        <f t="shared" si="0"/>
        <v>40468</v>
      </c>
      <c r="B24" s="201"/>
      <c r="C24" s="140">
        <v>66.948266863823065</v>
      </c>
      <c r="D24" s="140">
        <v>330.3474934895836</v>
      </c>
      <c r="E24" s="140">
        <v>0</v>
      </c>
      <c r="F24" s="140">
        <v>1.2662799810369811</v>
      </c>
      <c r="G24" s="140">
        <v>1533.191954370337</v>
      </c>
      <c r="H24" s="202">
        <v>39.500482653578118</v>
      </c>
      <c r="I24" s="201">
        <v>219.97685130437193</v>
      </c>
      <c r="J24" s="140">
        <v>542.56624097824067</v>
      </c>
      <c r="K24" s="140">
        <v>9.3429734433690719</v>
      </c>
      <c r="L24" s="140">
        <v>0.14917373657226565</v>
      </c>
      <c r="M24" s="140">
        <v>0</v>
      </c>
      <c r="N24" s="202">
        <v>126.92998923212285</v>
      </c>
      <c r="O24" s="201">
        <v>3.0948994441935069E-2</v>
      </c>
      <c r="P24" s="140">
        <v>1.0317490772298902E-2</v>
      </c>
      <c r="Q24" s="140">
        <v>9.1384070379954083E-3</v>
      </c>
      <c r="R24" s="204">
        <v>3.0464779870287063E-3</v>
      </c>
      <c r="S24" s="140">
        <v>0</v>
      </c>
      <c r="T24" s="205">
        <v>0</v>
      </c>
      <c r="U24" s="206">
        <v>134.07115876164931</v>
      </c>
      <c r="V24" s="203">
        <v>44.695408309629372</v>
      </c>
      <c r="W24" s="203">
        <v>11.596957954918548</v>
      </c>
      <c r="X24" s="203">
        <v>3.8660870520719035</v>
      </c>
      <c r="Y24" s="207">
        <v>76.169278028537875</v>
      </c>
      <c r="Z24" s="207">
        <v>25.392612502048468</v>
      </c>
      <c r="AA24" s="208">
        <v>0</v>
      </c>
      <c r="AB24" s="209">
        <v>0</v>
      </c>
      <c r="AC24" s="210">
        <v>0</v>
      </c>
      <c r="AD24" s="210">
        <v>8.0962249815463849</v>
      </c>
      <c r="AE24" s="209">
        <v>5.9999428516445441</v>
      </c>
      <c r="AF24" s="209">
        <v>2.0002056972256446</v>
      </c>
      <c r="AG24" s="209">
        <v>0.74997893039022112</v>
      </c>
    </row>
    <row r="25" spans="1:33">
      <c r="A25" s="190">
        <f t="shared" si="0"/>
        <v>40469</v>
      </c>
      <c r="B25" s="201"/>
      <c r="C25" s="140">
        <v>66.751182281971055</v>
      </c>
      <c r="D25" s="140">
        <v>345.09380553563386</v>
      </c>
      <c r="E25" s="140">
        <v>0</v>
      </c>
      <c r="F25" s="140">
        <v>0.40643302599589032</v>
      </c>
      <c r="G25" s="140">
        <v>1552.1681182424161</v>
      </c>
      <c r="H25" s="202">
        <v>39.845082561174962</v>
      </c>
      <c r="I25" s="201">
        <v>218.98034429550157</v>
      </c>
      <c r="J25" s="140">
        <v>557.31865568160924</v>
      </c>
      <c r="K25" s="140">
        <v>9.0009859974185655</v>
      </c>
      <c r="L25" s="140">
        <v>0.14917373657226565</v>
      </c>
      <c r="M25" s="140">
        <v>0</v>
      </c>
      <c r="N25" s="202">
        <v>98.294829475879723</v>
      </c>
      <c r="O25" s="201">
        <v>3.0949588984721457E-2</v>
      </c>
      <c r="P25" s="140">
        <v>1.031689622951251E-2</v>
      </c>
      <c r="Q25" s="140">
        <v>9.1385825905159826E-3</v>
      </c>
      <c r="R25" s="204">
        <v>3.0463024345081312E-3</v>
      </c>
      <c r="S25" s="140">
        <v>0</v>
      </c>
      <c r="T25" s="205">
        <v>0</v>
      </c>
      <c r="U25" s="206">
        <v>135.3466519451774</v>
      </c>
      <c r="V25" s="203">
        <v>45.117153698540783</v>
      </c>
      <c r="W25" s="203">
        <v>12.270417393595766</v>
      </c>
      <c r="X25" s="203">
        <v>4.0902844624213417</v>
      </c>
      <c r="Y25" s="207">
        <v>76.382881848475094</v>
      </c>
      <c r="Z25" s="207">
        <v>25.461865297495631</v>
      </c>
      <c r="AA25" s="208">
        <v>0</v>
      </c>
      <c r="AB25" s="209">
        <v>0</v>
      </c>
      <c r="AC25" s="210">
        <v>0</v>
      </c>
      <c r="AD25" s="210">
        <v>8.1012499352295979</v>
      </c>
      <c r="AE25" s="209">
        <v>5.999749117424007</v>
      </c>
      <c r="AF25" s="209">
        <v>1.9999874336983814</v>
      </c>
      <c r="AG25" s="209">
        <v>0.74999333779088306</v>
      </c>
    </row>
    <row r="26" spans="1:33">
      <c r="A26" s="190">
        <f t="shared" si="0"/>
        <v>40470</v>
      </c>
      <c r="B26" s="201"/>
      <c r="C26" s="140">
        <v>65.0198543190957</v>
      </c>
      <c r="D26" s="140">
        <v>1448.4230280717215</v>
      </c>
      <c r="E26" s="140">
        <v>4.2451567202806384</v>
      </c>
      <c r="F26" s="140">
        <v>0.41581273078918457</v>
      </c>
      <c r="G26" s="140">
        <v>1558.3924228608539</v>
      </c>
      <c r="H26" s="202">
        <v>40.017587915062933</v>
      </c>
      <c r="I26" s="201">
        <v>207.02242771784466</v>
      </c>
      <c r="J26" s="140">
        <v>558.71785256067858</v>
      </c>
      <c r="K26" s="140">
        <v>5.1621270651618705</v>
      </c>
      <c r="L26" s="140">
        <v>0.14917373657226565</v>
      </c>
      <c r="M26" s="140">
        <v>0</v>
      </c>
      <c r="N26" s="202">
        <v>104.83433811267206</v>
      </c>
      <c r="O26" s="201">
        <v>3.0949655743574746E-2</v>
      </c>
      <c r="P26" s="140">
        <v>1.0316829470659223E-2</v>
      </c>
      <c r="Q26" s="140">
        <v>9.1386023026127968E-3</v>
      </c>
      <c r="R26" s="204">
        <v>3.0462827224113169E-3</v>
      </c>
      <c r="S26" s="140">
        <v>0</v>
      </c>
      <c r="T26" s="205">
        <v>0</v>
      </c>
      <c r="U26" s="206">
        <v>132.16864146635942</v>
      </c>
      <c r="V26" s="203">
        <v>44.057399108880539</v>
      </c>
      <c r="W26" s="203">
        <v>12.148216887795355</v>
      </c>
      <c r="X26" s="203">
        <v>4.0495145743256398</v>
      </c>
      <c r="Y26" s="207">
        <v>75.809396142358395</v>
      </c>
      <c r="Z26" s="207">
        <v>25.270478571857197</v>
      </c>
      <c r="AA26" s="208">
        <v>0</v>
      </c>
      <c r="AB26" s="209">
        <v>0</v>
      </c>
      <c r="AC26" s="210">
        <v>0</v>
      </c>
      <c r="AD26" s="210">
        <v>8.0926305966244687</v>
      </c>
      <c r="AE26" s="209">
        <v>5.9995339923923456</v>
      </c>
      <c r="AF26" s="209">
        <v>1.9998984678782725</v>
      </c>
      <c r="AG26" s="209">
        <v>0.74999495554080631</v>
      </c>
    </row>
    <row r="27" spans="1:33">
      <c r="A27" s="190">
        <f t="shared" si="0"/>
        <v>40471</v>
      </c>
      <c r="B27" s="201"/>
      <c r="C27" s="140">
        <v>64.509222579002568</v>
      </c>
      <c r="D27" s="140">
        <v>523.45871721108733</v>
      </c>
      <c r="E27" s="140">
        <v>8.6895993351936252</v>
      </c>
      <c r="F27" s="140">
        <v>0.74767355918884282</v>
      </c>
      <c r="G27" s="140">
        <v>1509.2755517164869</v>
      </c>
      <c r="H27" s="202">
        <v>32.184716827670734</v>
      </c>
      <c r="I27" s="201">
        <v>187.74914940198269</v>
      </c>
      <c r="J27" s="140">
        <v>559.91650679906218</v>
      </c>
      <c r="K27" s="140">
        <v>4.9661844596266782</v>
      </c>
      <c r="L27" s="140">
        <v>0.14917373657226565</v>
      </c>
      <c r="M27" s="140">
        <v>0</v>
      </c>
      <c r="N27" s="202">
        <v>124.83064007262384</v>
      </c>
      <c r="O27" s="201">
        <v>3.0950368697056366E-2</v>
      </c>
      <c r="P27" s="140">
        <v>1.0316116517177605E-2</v>
      </c>
      <c r="Q27" s="140">
        <v>9.1388128186321912E-3</v>
      </c>
      <c r="R27" s="204">
        <v>3.0460722063919226E-3</v>
      </c>
      <c r="S27" s="140">
        <v>0</v>
      </c>
      <c r="T27" s="205">
        <v>0</v>
      </c>
      <c r="U27" s="206">
        <v>122.11169090671363</v>
      </c>
      <c r="V27" s="203">
        <v>40.70124152101117</v>
      </c>
      <c r="W27" s="203">
        <v>11.290595724814729</v>
      </c>
      <c r="X27" s="203">
        <v>3.7632863823238982</v>
      </c>
      <c r="Y27" s="203">
        <v>83.36975886591776</v>
      </c>
      <c r="Z27" s="203">
        <v>27.788106658374193</v>
      </c>
      <c r="AA27" s="213">
        <v>0</v>
      </c>
      <c r="AB27" s="210">
        <v>0</v>
      </c>
      <c r="AC27" s="210">
        <v>0</v>
      </c>
      <c r="AD27" s="210">
        <v>7.7691265487008367</v>
      </c>
      <c r="AE27" s="210">
        <v>5.757960047744457</v>
      </c>
      <c r="AF27" s="210">
        <v>1.9191948029825809</v>
      </c>
      <c r="AG27" s="210">
        <v>0.75001223235703907</v>
      </c>
    </row>
    <row r="28" spans="1:33">
      <c r="A28" s="190">
        <f t="shared" si="0"/>
        <v>40472</v>
      </c>
      <c r="B28" s="201"/>
      <c r="C28" s="140">
        <v>57.332344716787503</v>
      </c>
      <c r="D28" s="140">
        <v>351.68850010236082</v>
      </c>
      <c r="E28" s="140">
        <v>8.6997097482283987</v>
      </c>
      <c r="F28" s="140">
        <v>0.40428202946980796</v>
      </c>
      <c r="G28" s="140">
        <v>1422.6210227807385</v>
      </c>
      <c r="H28" s="202">
        <v>21.159728566805491</v>
      </c>
      <c r="I28" s="201">
        <v>182.10295875867217</v>
      </c>
      <c r="J28" s="140">
        <v>557.27963097890245</v>
      </c>
      <c r="K28" s="140">
        <v>4.8008810604611956</v>
      </c>
      <c r="L28" s="140">
        <v>0.14917373657226565</v>
      </c>
      <c r="M28" s="140">
        <v>0</v>
      </c>
      <c r="N28" s="202">
        <v>110.61026873240856</v>
      </c>
      <c r="O28" s="201">
        <v>3.0949508213267127E-2</v>
      </c>
      <c r="P28" s="140">
        <v>1.0316977000966843E-2</v>
      </c>
      <c r="Q28" s="140">
        <v>9.1385587408743373E-3</v>
      </c>
      <c r="R28" s="204">
        <v>3.0463262841497769E-3</v>
      </c>
      <c r="S28" s="140">
        <v>0</v>
      </c>
      <c r="T28" s="205">
        <v>0</v>
      </c>
      <c r="U28" s="206">
        <v>127.07298690171839</v>
      </c>
      <c r="V28" s="203">
        <v>42.359609538066884</v>
      </c>
      <c r="W28" s="203">
        <v>11.69963802191527</v>
      </c>
      <c r="X28" s="203">
        <v>3.9000586232253753</v>
      </c>
      <c r="Y28" s="207">
        <v>103.27246292493872</v>
      </c>
      <c r="Z28" s="207">
        <v>34.425736832001199</v>
      </c>
      <c r="AA28" s="208">
        <v>0</v>
      </c>
      <c r="AB28" s="209">
        <v>0</v>
      </c>
      <c r="AC28" s="210">
        <v>0</v>
      </c>
      <c r="AD28" s="210">
        <v>8.09591761959922</v>
      </c>
      <c r="AE28" s="209">
        <v>5.9997627174612216</v>
      </c>
      <c r="AF28" s="209">
        <v>2.0000128448170735</v>
      </c>
      <c r="AG28" s="209">
        <v>0.74999138047724434</v>
      </c>
    </row>
    <row r="29" spans="1:33">
      <c r="A29" s="190">
        <f t="shared" si="0"/>
        <v>40473</v>
      </c>
      <c r="B29" s="201"/>
      <c r="C29" s="140">
        <v>52.166923733552338</v>
      </c>
      <c r="D29" s="140">
        <v>347.77331150372839</v>
      </c>
      <c r="E29" s="140">
        <v>8.7043305983146002</v>
      </c>
      <c r="F29" s="140">
        <v>0.741627319653829</v>
      </c>
      <c r="G29" s="140">
        <v>1392.6641385853334</v>
      </c>
      <c r="H29" s="202">
        <v>20.571102574467648</v>
      </c>
      <c r="I29" s="201">
        <v>184.852597554525</v>
      </c>
      <c r="J29" s="140">
        <v>578.31315043767222</v>
      </c>
      <c r="K29" s="140">
        <v>4.9248844236135509</v>
      </c>
      <c r="L29" s="140">
        <v>0.10864151716232062</v>
      </c>
      <c r="M29" s="140">
        <v>0</v>
      </c>
      <c r="N29" s="202">
        <v>113.77742648969097</v>
      </c>
      <c r="O29" s="201">
        <v>3.0919148565824683E-2</v>
      </c>
      <c r="P29" s="140">
        <v>1.0295750187341362E-2</v>
      </c>
      <c r="Q29" s="140">
        <v>9.1410213719686044E-3</v>
      </c>
      <c r="R29" s="204">
        <v>3.0438636530555102E-3</v>
      </c>
      <c r="S29" s="140">
        <v>0</v>
      </c>
      <c r="T29" s="205">
        <v>0</v>
      </c>
      <c r="U29" s="206">
        <v>124.54042808131554</v>
      </c>
      <c r="V29" s="203">
        <v>41.47064829485798</v>
      </c>
      <c r="W29" s="203">
        <v>11.296768349610332</v>
      </c>
      <c r="X29" s="203">
        <v>3.7617046473398044</v>
      </c>
      <c r="Y29" s="207">
        <v>103.70413584014308</v>
      </c>
      <c r="Z29" s="207">
        <v>34.532382860774582</v>
      </c>
      <c r="AA29" s="208">
        <v>0</v>
      </c>
      <c r="AB29" s="209">
        <v>0</v>
      </c>
      <c r="AC29" s="210">
        <v>0</v>
      </c>
      <c r="AD29" s="210">
        <v>7.8784293949603885</v>
      </c>
      <c r="AE29" s="209">
        <v>5.8342955321810139</v>
      </c>
      <c r="AF29" s="209">
        <v>1.9427588437817438</v>
      </c>
      <c r="AG29" s="209">
        <v>0.75019348587989765</v>
      </c>
    </row>
    <row r="30" spans="1:33">
      <c r="A30" s="190">
        <f t="shared" si="0"/>
        <v>40474</v>
      </c>
      <c r="B30" s="201"/>
      <c r="C30" s="140">
        <v>50.847451372941137</v>
      </c>
      <c r="D30" s="140">
        <v>341.54641782442735</v>
      </c>
      <c r="E30" s="140">
        <v>8.6912218481302119</v>
      </c>
      <c r="F30" s="140">
        <v>0.40751919746398924</v>
      </c>
      <c r="G30" s="140">
        <v>1379.7315826416059</v>
      </c>
      <c r="H30" s="202">
        <v>20.702943056821866</v>
      </c>
      <c r="I30" s="201">
        <v>201.18081871668466</v>
      </c>
      <c r="J30" s="140">
        <v>574.62123009363711</v>
      </c>
      <c r="K30" s="140">
        <v>4.8954041128357186</v>
      </c>
      <c r="L30" s="140">
        <v>8.138465881347437E-2</v>
      </c>
      <c r="M30" s="140">
        <v>0</v>
      </c>
      <c r="N30" s="202">
        <v>152.19807900587736</v>
      </c>
      <c r="O30" s="201">
        <v>3.0883200747771834E-2</v>
      </c>
      <c r="P30" s="140">
        <v>1.0297007458404509E-2</v>
      </c>
      <c r="Q30" s="140">
        <v>9.1380851799554193E-3</v>
      </c>
      <c r="R30" s="204">
        <v>3.0467998450686958E-3</v>
      </c>
      <c r="S30" s="140">
        <v>0</v>
      </c>
      <c r="T30" s="205">
        <v>0</v>
      </c>
      <c r="U30" s="206">
        <v>132.08746476433862</v>
      </c>
      <c r="V30" s="203">
        <v>44.040305956249256</v>
      </c>
      <c r="W30" s="203">
        <v>13.268856341282003</v>
      </c>
      <c r="X30" s="203">
        <v>4.4240722918117967</v>
      </c>
      <c r="Y30" s="207">
        <v>120.01721437988367</v>
      </c>
      <c r="Z30" s="207">
        <v>40.01587017160962</v>
      </c>
      <c r="AA30" s="208">
        <v>0</v>
      </c>
      <c r="AB30" s="209">
        <v>0</v>
      </c>
      <c r="AC30" s="210">
        <v>0</v>
      </c>
      <c r="AD30" s="210">
        <v>8.0842214137315622</v>
      </c>
      <c r="AE30" s="209">
        <v>6.0008910288146771</v>
      </c>
      <c r="AF30" s="209">
        <v>2.0008036144127828</v>
      </c>
      <c r="AG30" s="209">
        <v>0.74995251585784528</v>
      </c>
    </row>
    <row r="31" spans="1:33">
      <c r="A31" s="190">
        <f t="shared" si="0"/>
        <v>40475</v>
      </c>
      <c r="B31" s="201"/>
      <c r="C31" s="140">
        <v>50.376735037565268</v>
      </c>
      <c r="D31" s="140">
        <v>355.69549757639612</v>
      </c>
      <c r="E31" s="140">
        <v>8.2550518463055713</v>
      </c>
      <c r="F31" s="140">
        <v>0</v>
      </c>
      <c r="G31" s="140">
        <v>1381.0604260126745</v>
      </c>
      <c r="H31" s="202">
        <v>21.163260539372736</v>
      </c>
      <c r="I31" s="201">
        <v>195.59815287590007</v>
      </c>
      <c r="J31" s="140">
        <v>566.80473518371525</v>
      </c>
      <c r="K31" s="140">
        <v>4.8520887742439873</v>
      </c>
      <c r="L31" s="140">
        <v>8.138465881347437E-2</v>
      </c>
      <c r="M31" s="140">
        <v>0</v>
      </c>
      <c r="N31" s="202">
        <v>0</v>
      </c>
      <c r="O31" s="201">
        <v>3.0884376509305093E-2</v>
      </c>
      <c r="P31" s="140">
        <v>1.029583169687125E-2</v>
      </c>
      <c r="Q31" s="140">
        <v>9.1384330781260122E-3</v>
      </c>
      <c r="R31" s="204">
        <v>3.046451946898102E-3</v>
      </c>
      <c r="S31" s="140">
        <v>0</v>
      </c>
      <c r="T31" s="205">
        <v>0</v>
      </c>
      <c r="U31" s="206">
        <v>132.14567060008932</v>
      </c>
      <c r="V31" s="203">
        <v>44.053004714496652</v>
      </c>
      <c r="W31" s="203">
        <v>13.584348063235517</v>
      </c>
      <c r="X31" s="203">
        <v>4.5285732521960744</v>
      </c>
      <c r="Y31" s="207">
        <v>119.13548095533397</v>
      </c>
      <c r="Z31" s="207">
        <v>39.715836927203924</v>
      </c>
      <c r="AA31" s="208">
        <v>0</v>
      </c>
      <c r="AB31" s="209">
        <v>0</v>
      </c>
      <c r="AC31" s="210">
        <v>0</v>
      </c>
      <c r="AD31" s="210">
        <v>8.0906049258178978</v>
      </c>
      <c r="AE31" s="209">
        <v>5.9992137079557981</v>
      </c>
      <c r="AF31" s="209">
        <v>1.9999398282191707</v>
      </c>
      <c r="AG31" s="209">
        <v>0.74998106747485926</v>
      </c>
    </row>
    <row r="32" spans="1:33">
      <c r="A32" s="190">
        <f t="shared" si="0"/>
        <v>40476</v>
      </c>
      <c r="B32" s="201"/>
      <c r="C32" s="140">
        <v>50.063899401823626</v>
      </c>
      <c r="D32" s="140">
        <v>359.99154349962856</v>
      </c>
      <c r="E32" s="140">
        <v>8.0101947734753871</v>
      </c>
      <c r="F32" s="140">
        <v>0</v>
      </c>
      <c r="G32" s="140">
        <v>1382.003860537214</v>
      </c>
      <c r="H32" s="202">
        <v>20.877874592939996</v>
      </c>
      <c r="I32" s="201">
        <v>200.37379821141533</v>
      </c>
      <c r="J32" s="140">
        <v>557.1918806711825</v>
      </c>
      <c r="K32" s="140">
        <v>4.7830919722716017</v>
      </c>
      <c r="L32" s="140">
        <v>8.138465881347437E-2</v>
      </c>
      <c r="M32" s="140">
        <v>0</v>
      </c>
      <c r="N32" s="202">
        <v>0</v>
      </c>
      <c r="O32" s="201">
        <v>3.0884421005265488E-2</v>
      </c>
      <c r="P32" s="140">
        <v>1.0295787200910853E-2</v>
      </c>
      <c r="Q32" s="140">
        <v>9.1384462441148478E-3</v>
      </c>
      <c r="R32" s="204">
        <v>3.0464387809092655E-3</v>
      </c>
      <c r="S32" s="140">
        <v>0</v>
      </c>
      <c r="T32" s="205">
        <v>0</v>
      </c>
      <c r="U32" s="206">
        <v>123.39016323927144</v>
      </c>
      <c r="V32" s="203">
        <v>41.133970527749291</v>
      </c>
      <c r="W32" s="203">
        <v>12.273510484980575</v>
      </c>
      <c r="X32" s="203">
        <v>4.0915596941242347</v>
      </c>
      <c r="Y32" s="207">
        <v>117.64441626967388</v>
      </c>
      <c r="Z32" s="207">
        <v>39.218539181337803</v>
      </c>
      <c r="AA32" s="208">
        <v>0</v>
      </c>
      <c r="AB32" s="209">
        <v>0</v>
      </c>
      <c r="AC32" s="210">
        <v>0</v>
      </c>
      <c r="AD32" s="210">
        <v>7.964508132802103</v>
      </c>
      <c r="AE32" s="209">
        <v>5.9031377544395145</v>
      </c>
      <c r="AF32" s="209">
        <v>1.967899936573525</v>
      </c>
      <c r="AG32" s="209">
        <v>0.74998214799296092</v>
      </c>
    </row>
    <row r="33" spans="1:33">
      <c r="A33" s="190">
        <f t="shared" si="0"/>
        <v>40477</v>
      </c>
      <c r="B33" s="201"/>
      <c r="C33" s="140">
        <v>59.948568002382885</v>
      </c>
      <c r="D33" s="140">
        <v>369.41482785542803</v>
      </c>
      <c r="E33" s="140">
        <v>7.9364517082771204</v>
      </c>
      <c r="F33" s="140">
        <v>0</v>
      </c>
      <c r="G33" s="140">
        <v>1382.0100898106914</v>
      </c>
      <c r="H33" s="202">
        <v>21.252902139226606</v>
      </c>
      <c r="I33" s="201">
        <v>158.87201825777703</v>
      </c>
      <c r="J33" s="140">
        <v>414.42536549568155</v>
      </c>
      <c r="K33" s="140">
        <v>4.4379219065109883</v>
      </c>
      <c r="L33" s="140">
        <v>8.138465881347437E-2</v>
      </c>
      <c r="M33" s="140">
        <v>0</v>
      </c>
      <c r="N33" s="202">
        <v>0</v>
      </c>
      <c r="O33" s="201">
        <v>2.817122678582586E-2</v>
      </c>
      <c r="P33" s="140">
        <v>1.2959072567772571E-2</v>
      </c>
      <c r="Q33" s="140">
        <v>8.3115652248395167E-3</v>
      </c>
      <c r="R33" s="204">
        <v>3.8234109476078552E-3</v>
      </c>
      <c r="S33" s="140">
        <v>0</v>
      </c>
      <c r="T33" s="205">
        <v>0</v>
      </c>
      <c r="U33" s="206">
        <v>95.749578842018423</v>
      </c>
      <c r="V33" s="203">
        <v>44.045853948103179</v>
      </c>
      <c r="W33" s="203">
        <v>8.7115736004373776</v>
      </c>
      <c r="X33" s="203">
        <v>4.0074191772280745</v>
      </c>
      <c r="Y33" s="207">
        <v>86.82206397035128</v>
      </c>
      <c r="Z33" s="207">
        <v>39.939099423305095</v>
      </c>
      <c r="AA33" s="208">
        <v>0</v>
      </c>
      <c r="AB33" s="209">
        <v>0</v>
      </c>
      <c r="AC33" s="210">
        <v>0</v>
      </c>
      <c r="AD33" s="210">
        <v>6.417582918869126</v>
      </c>
      <c r="AE33" s="209">
        <v>4.3478950338763678</v>
      </c>
      <c r="AF33" s="209">
        <v>2.0000792897457793</v>
      </c>
      <c r="AG33" s="209">
        <v>0.68492637370900145</v>
      </c>
    </row>
    <row r="34" spans="1:33">
      <c r="A34" s="190">
        <f t="shared" si="0"/>
        <v>40478</v>
      </c>
      <c r="B34" s="201"/>
      <c r="C34" s="140">
        <v>62.742968070507366</v>
      </c>
      <c r="D34" s="140">
        <v>360.85085941950553</v>
      </c>
      <c r="E34" s="140">
        <v>7.9717942575614211</v>
      </c>
      <c r="F34" s="140">
        <v>0</v>
      </c>
      <c r="G34" s="140">
        <v>1384.7513555844621</v>
      </c>
      <c r="H34" s="202">
        <v>20.762585895260184</v>
      </c>
      <c r="I34" s="201">
        <v>173.11767268180864</v>
      </c>
      <c r="J34" s="140">
        <v>454.18830261230329</v>
      </c>
      <c r="K34" s="140">
        <v>5.1883796329299674</v>
      </c>
      <c r="L34" s="140">
        <v>8.138465881347437E-2</v>
      </c>
      <c r="M34" s="140">
        <v>0</v>
      </c>
      <c r="N34" s="202">
        <v>0</v>
      </c>
      <c r="O34" s="201">
        <v>2.7397647154420664E-2</v>
      </c>
      <c r="P34" s="140">
        <v>1.3696284043698536E-2</v>
      </c>
      <c r="Q34" s="140">
        <v>8.0662371266077369E-3</v>
      </c>
      <c r="R34" s="204">
        <v>4.0323708903602148E-3</v>
      </c>
      <c r="S34" s="140">
        <v>0</v>
      </c>
      <c r="T34" s="205">
        <v>0</v>
      </c>
      <c r="U34" s="206">
        <v>100.95767891192212</v>
      </c>
      <c r="V34" s="203">
        <v>50.469481520681981</v>
      </c>
      <c r="W34" s="203">
        <v>9.1668841380089852</v>
      </c>
      <c r="X34" s="203">
        <v>4.5825923752575797</v>
      </c>
      <c r="Y34" s="207">
        <v>78.427811108252115</v>
      </c>
      <c r="Z34" s="207">
        <v>39.206635949789465</v>
      </c>
      <c r="AA34" s="208">
        <v>0</v>
      </c>
      <c r="AB34" s="209">
        <v>0</v>
      </c>
      <c r="AC34" s="210">
        <v>0</v>
      </c>
      <c r="AD34" s="210">
        <v>6.0996187468369722</v>
      </c>
      <c r="AE34" s="209">
        <v>4.0005261179226537</v>
      </c>
      <c r="AF34" s="209">
        <v>1.9998922435375059</v>
      </c>
      <c r="AG34" s="209">
        <v>0.66670786550775674</v>
      </c>
    </row>
    <row r="35" spans="1:33">
      <c r="A35" s="190">
        <f t="shared" si="0"/>
        <v>40479</v>
      </c>
      <c r="B35" s="201"/>
      <c r="C35" s="140">
        <v>62.821293920278556</v>
      </c>
      <c r="D35" s="140">
        <v>356.43699413935383</v>
      </c>
      <c r="E35" s="140">
        <v>8.0077534417311824</v>
      </c>
      <c r="F35" s="140">
        <v>0</v>
      </c>
      <c r="G35" s="140">
        <v>1399.0942001660637</v>
      </c>
      <c r="H35" s="202">
        <v>21.194080845514936</v>
      </c>
      <c r="I35" s="201">
        <v>142.64716871579483</v>
      </c>
      <c r="J35" s="140">
        <v>368.42523144086272</v>
      </c>
      <c r="K35" s="140">
        <v>3.9398204237222605</v>
      </c>
      <c r="L35" s="140">
        <v>8.138465881347437E-2</v>
      </c>
      <c r="M35" s="140">
        <v>0</v>
      </c>
      <c r="N35" s="202">
        <v>0</v>
      </c>
      <c r="O35" s="201">
        <v>2.7395609796633736E-2</v>
      </c>
      <c r="P35" s="140">
        <v>1.3698321401485466E-2</v>
      </c>
      <c r="Q35" s="140">
        <v>8.0656373009756858E-3</v>
      </c>
      <c r="R35" s="204">
        <v>4.0329707159922658E-3</v>
      </c>
      <c r="S35" s="140">
        <v>0</v>
      </c>
      <c r="T35" s="205">
        <v>0</v>
      </c>
      <c r="U35" s="206">
        <v>111.53588305535295</v>
      </c>
      <c r="V35" s="203">
        <v>55.770044369607646</v>
      </c>
      <c r="W35" s="203">
        <v>11.795561338980393</v>
      </c>
      <c r="X35" s="203">
        <v>5.8980030571228204</v>
      </c>
      <c r="Y35" s="207">
        <v>78.206681086041442</v>
      </c>
      <c r="Z35" s="207">
        <v>39.104815012794759</v>
      </c>
      <c r="AA35" s="208">
        <v>0</v>
      </c>
      <c r="AB35" s="209">
        <v>0</v>
      </c>
      <c r="AC35" s="210">
        <v>0</v>
      </c>
      <c r="AD35" s="210">
        <v>6.1040910753938951</v>
      </c>
      <c r="AE35" s="209">
        <v>3.9996947624595203</v>
      </c>
      <c r="AF35" s="209">
        <v>1.999922789480701</v>
      </c>
      <c r="AG35" s="209">
        <v>0.66665828743801436</v>
      </c>
    </row>
    <row r="36" spans="1:33">
      <c r="A36" s="190">
        <f t="shared" si="0"/>
        <v>40480</v>
      </c>
      <c r="B36" s="201"/>
      <c r="C36" s="140">
        <v>63.985555851459587</v>
      </c>
      <c r="D36" s="140">
        <v>362.53888834317462</v>
      </c>
      <c r="E36" s="140">
        <v>8.089530145128581</v>
      </c>
      <c r="F36" s="140">
        <v>0</v>
      </c>
      <c r="G36" s="140">
        <v>2423.9404696782381</v>
      </c>
      <c r="H36" s="202">
        <v>20.841882515947049</v>
      </c>
      <c r="I36" s="201">
        <v>216.67604986826609</v>
      </c>
      <c r="J36" s="140">
        <v>531.50585347811284</v>
      </c>
      <c r="K36" s="140">
        <v>5.2024429365992573</v>
      </c>
      <c r="L36" s="140">
        <v>8.138465881347437E-2</v>
      </c>
      <c r="M36" s="140">
        <v>0</v>
      </c>
      <c r="N36" s="202">
        <v>0</v>
      </c>
      <c r="O36" s="201">
        <v>3.0667434130283045E-2</v>
      </c>
      <c r="P36" s="140">
        <v>1.0426497067836158E-2</v>
      </c>
      <c r="Q36" s="140">
        <v>9.0289065468007728E-3</v>
      </c>
      <c r="R36" s="204">
        <v>3.069701470167178E-3</v>
      </c>
      <c r="S36" s="140">
        <v>1.7435783171901837</v>
      </c>
      <c r="T36" s="205">
        <v>0.592792149956054</v>
      </c>
      <c r="U36" s="206">
        <v>142.8932688344951</v>
      </c>
      <c r="V36" s="203">
        <v>48.581705342123328</v>
      </c>
      <c r="W36" s="203">
        <v>18.150214534967528</v>
      </c>
      <c r="X36" s="203">
        <v>6.1708181331859455</v>
      </c>
      <c r="Y36" s="207">
        <v>118.35674383862001</v>
      </c>
      <c r="Z36" s="207">
        <v>40.239631308881762</v>
      </c>
      <c r="AA36" s="208">
        <v>0</v>
      </c>
      <c r="AB36" s="209">
        <v>0</v>
      </c>
      <c r="AC36" s="210">
        <v>0</v>
      </c>
      <c r="AD36" s="210">
        <v>7.5777888937128779</v>
      </c>
      <c r="AE36" s="209">
        <v>5.6008878962184534</v>
      </c>
      <c r="AF36" s="209">
        <v>1.9042232545152866</v>
      </c>
      <c r="AG36" s="209">
        <v>0.74627647528856134</v>
      </c>
    </row>
    <row r="37" spans="1:33">
      <c r="A37" s="190">
        <f t="shared" si="0"/>
        <v>40481</v>
      </c>
      <c r="B37" s="201"/>
      <c r="C37" s="140">
        <v>65.799870850642606</v>
      </c>
      <c r="D37" s="140">
        <v>373.5182319800054</v>
      </c>
      <c r="E37" s="140">
        <v>8.0756663779417863</v>
      </c>
      <c r="F37" s="140">
        <v>0</v>
      </c>
      <c r="G37" s="140">
        <v>3300.6481894175176</v>
      </c>
      <c r="H37" s="202">
        <v>20.887362959980983</v>
      </c>
      <c r="I37" s="201">
        <v>281.95953353246011</v>
      </c>
      <c r="J37" s="140">
        <v>728.86784175236892</v>
      </c>
      <c r="K37" s="140">
        <v>6.0943339491883988</v>
      </c>
      <c r="L37" s="140">
        <v>8.138465881347437E-2</v>
      </c>
      <c r="M37" s="140">
        <v>0</v>
      </c>
      <c r="N37" s="202">
        <v>0</v>
      </c>
      <c r="O37" s="201">
        <v>3.2876046853393688E-2</v>
      </c>
      <c r="P37" s="140">
        <v>8.2178843447255137E-3</v>
      </c>
      <c r="Q37" s="140">
        <v>9.6791519436059074E-3</v>
      </c>
      <c r="R37" s="204">
        <v>2.4194560733620451E-3</v>
      </c>
      <c r="S37" s="140">
        <v>0</v>
      </c>
      <c r="T37" s="205">
        <v>0</v>
      </c>
      <c r="U37" s="206">
        <v>201.19450630865396</v>
      </c>
      <c r="V37" s="203">
        <v>50.291727317817454</v>
      </c>
      <c r="W37" s="203">
        <v>25.344797766725108</v>
      </c>
      <c r="X37" s="203">
        <v>6.3353303308090494</v>
      </c>
      <c r="Y37" s="207">
        <v>167.60805948033885</v>
      </c>
      <c r="Z37" s="207">
        <v>41.896267340035031</v>
      </c>
      <c r="AA37" s="208">
        <v>0</v>
      </c>
      <c r="AB37" s="209">
        <v>0</v>
      </c>
      <c r="AC37" s="210">
        <v>0</v>
      </c>
      <c r="AD37" s="210">
        <v>10.111247828933932</v>
      </c>
      <c r="AE37" s="209">
        <v>8.0000402821134351</v>
      </c>
      <c r="AF37" s="209">
        <v>1.9997357372292159</v>
      </c>
      <c r="AG37" s="209">
        <v>0.80002194715550523</v>
      </c>
    </row>
    <row r="38" spans="1:33" ht="15.75" thickBot="1">
      <c r="A38" s="190">
        <f t="shared" si="0"/>
        <v>40482</v>
      </c>
      <c r="B38" s="214"/>
      <c r="C38" s="215">
        <v>63.656106424331746</v>
      </c>
      <c r="D38" s="215">
        <v>367.76337982813516</v>
      </c>
      <c r="E38" s="215">
        <v>8.1050068636735393</v>
      </c>
      <c r="F38" s="215">
        <v>0</v>
      </c>
      <c r="G38" s="215">
        <v>3323.7297853787732</v>
      </c>
      <c r="H38" s="216">
        <v>20.513387475411115</v>
      </c>
      <c r="I38" s="217">
        <v>255.97838115692161</v>
      </c>
      <c r="J38" s="215">
        <v>731.06585836410557</v>
      </c>
      <c r="K38" s="215">
        <v>6.0950206220149967</v>
      </c>
      <c r="L38" s="215">
        <v>8.138465881347437E-2</v>
      </c>
      <c r="M38" s="215">
        <v>0</v>
      </c>
      <c r="N38" s="216">
        <v>0</v>
      </c>
      <c r="O38" s="217">
        <v>3.2877389079625473E-2</v>
      </c>
      <c r="P38" s="215">
        <v>8.2165421184937307E-3</v>
      </c>
      <c r="Q38" s="215">
        <v>9.6795471131254675E-3</v>
      </c>
      <c r="R38" s="218">
        <v>2.4190609038424837E-3</v>
      </c>
      <c r="S38" s="215">
        <v>0</v>
      </c>
      <c r="T38" s="219">
        <v>0</v>
      </c>
      <c r="U38" s="220">
        <v>199.73607737365273</v>
      </c>
      <c r="V38" s="221">
        <v>49.916977541880755</v>
      </c>
      <c r="W38" s="222">
        <v>25.1094280321215</v>
      </c>
      <c r="X38" s="222">
        <v>6.2752146314765609</v>
      </c>
      <c r="Y38" s="221">
        <v>166.87944594071203</v>
      </c>
      <c r="Z38" s="221">
        <v>41.705623063982607</v>
      </c>
      <c r="AA38" s="223">
        <v>0</v>
      </c>
      <c r="AB38" s="224">
        <v>0</v>
      </c>
      <c r="AC38" s="225">
        <v>0</v>
      </c>
      <c r="AD38" s="226">
        <v>10.11487985518243</v>
      </c>
      <c r="AE38" s="224">
        <v>8.0009226873035431</v>
      </c>
      <c r="AF38" s="224">
        <v>1.9995480203074123</v>
      </c>
      <c r="AG38" s="224">
        <v>0.80005460955096486</v>
      </c>
    </row>
    <row r="39" spans="1:33" ht="15.75" thickTop="1">
      <c r="A39" s="227" t="s">
        <v>26</v>
      </c>
      <c r="B39" s="228">
        <f>SUM(B8:B38)</f>
        <v>0</v>
      </c>
      <c r="C39" s="229">
        <f t="shared" ref="C39:W39" si="1">SUM(C8:C38)</f>
        <v>2629.4392850418894</v>
      </c>
      <c r="D39" s="229">
        <f t="shared" si="1"/>
        <v>16913.292793798435</v>
      </c>
      <c r="E39" s="229">
        <f t="shared" si="1"/>
        <v>103.48146766424206</v>
      </c>
      <c r="F39" s="229">
        <f t="shared" si="1"/>
        <v>192.85440227190651</v>
      </c>
      <c r="G39" s="229">
        <f t="shared" si="1"/>
        <v>63574.47304858367</v>
      </c>
      <c r="H39" s="230">
        <f t="shared" si="1"/>
        <v>1080.0999044756095</v>
      </c>
      <c r="I39" s="228">
        <f t="shared" si="1"/>
        <v>6893.2444890181232</v>
      </c>
      <c r="J39" s="229">
        <f t="shared" si="1"/>
        <v>18416.564797711362</v>
      </c>
      <c r="K39" s="229">
        <f t="shared" si="1"/>
        <v>258.37459348589186</v>
      </c>
      <c r="L39" s="229">
        <f t="shared" si="1"/>
        <v>3.076346921920726</v>
      </c>
      <c r="M39" s="229">
        <f t="shared" si="1"/>
        <v>8.7842359761397013</v>
      </c>
      <c r="N39" s="230">
        <f t="shared" si="1"/>
        <v>1944.2193282425399</v>
      </c>
      <c r="O39" s="231">
        <f t="shared" si="1"/>
        <v>0.92142200946085395</v>
      </c>
      <c r="P39" s="232">
        <f t="shared" si="1"/>
        <v>0.3563532102895533</v>
      </c>
      <c r="Q39" s="232">
        <f t="shared" si="1"/>
        <v>0.27266160997481564</v>
      </c>
      <c r="R39" s="232">
        <f t="shared" si="1"/>
        <v>0.1054991278496249</v>
      </c>
      <c r="S39" s="232">
        <f t="shared" si="1"/>
        <v>1.9638554659945593</v>
      </c>
      <c r="T39" s="233">
        <f t="shared" si="1"/>
        <v>0.68690916126342361</v>
      </c>
      <c r="U39" s="231">
        <f t="shared" si="1"/>
        <v>4496.3569196761046</v>
      </c>
      <c r="V39" s="232">
        <f t="shared" si="1"/>
        <v>1757.1404466833922</v>
      </c>
      <c r="W39" s="232">
        <f t="shared" si="1"/>
        <v>444.88402558262135</v>
      </c>
      <c r="X39" s="232">
        <f t="shared" ref="X39:AA39" si="2">SUM(X8:X38)</f>
        <v>173.00270354454733</v>
      </c>
      <c r="Y39" s="232">
        <f t="shared" si="2"/>
        <v>3006.1564224398039</v>
      </c>
      <c r="Z39" s="232">
        <f t="shared" si="2"/>
        <v>1147.9614027186344</v>
      </c>
      <c r="AA39" s="234">
        <f t="shared" si="2"/>
        <v>0</v>
      </c>
      <c r="AB39" s="235">
        <f t="shared" ref="AB39" si="3">SUM(AB8:AB38)</f>
        <v>0</v>
      </c>
      <c r="AC39" s="235">
        <f t="shared" ref="AC39" si="4">SUM(AC8:AC38)</f>
        <v>0</v>
      </c>
      <c r="AD39" s="236" t="s">
        <v>31</v>
      </c>
      <c r="AE39" s="236" t="s">
        <v>31</v>
      </c>
      <c r="AF39" s="236" t="s">
        <v>31</v>
      </c>
      <c r="AG39" s="236" t="s">
        <v>59</v>
      </c>
    </row>
    <row r="40" spans="1:33" ht="15.75" thickBot="1">
      <c r="A40" s="237" t="s">
        <v>28</v>
      </c>
      <c r="B40" s="238">
        <v>1.01</v>
      </c>
      <c r="C40" s="239">
        <v>1.48</v>
      </c>
      <c r="D40" s="239">
        <v>1.9279999999999999</v>
      </c>
      <c r="E40" s="239">
        <v>3.78</v>
      </c>
      <c r="F40" s="239">
        <v>4.9599999999999998E-2</v>
      </c>
      <c r="G40" s="239">
        <v>0.05</v>
      </c>
      <c r="H40" s="240">
        <v>4.72</v>
      </c>
      <c r="I40" s="238">
        <v>1.01</v>
      </c>
      <c r="J40" s="239">
        <v>1.48</v>
      </c>
      <c r="K40" s="239">
        <v>3.78</v>
      </c>
      <c r="L40" s="239">
        <v>0.379</v>
      </c>
      <c r="M40" s="239">
        <v>4.9599999999999998E-2</v>
      </c>
      <c r="N40" s="240">
        <v>4.9599999999999998E-2</v>
      </c>
      <c r="O40" s="241">
        <v>15.77</v>
      </c>
      <c r="P40" s="242">
        <v>15.77</v>
      </c>
      <c r="Q40" s="242">
        <v>15.77</v>
      </c>
      <c r="R40" s="242">
        <v>15.77</v>
      </c>
      <c r="S40" s="242">
        <v>1.48</v>
      </c>
      <c r="T40" s="243">
        <v>1.48</v>
      </c>
      <c r="U40" s="241">
        <v>0.34300000000000003</v>
      </c>
      <c r="V40" s="242">
        <v>0.34300000000000003</v>
      </c>
      <c r="W40" s="242">
        <v>0.83</v>
      </c>
      <c r="X40" s="242">
        <v>0.83</v>
      </c>
      <c r="Y40" s="242">
        <v>1.9279999999999999</v>
      </c>
      <c r="Z40" s="242">
        <v>1.9279999999999999</v>
      </c>
      <c r="AA40" s="244">
        <v>0</v>
      </c>
      <c r="AB40" s="245">
        <v>0.34300000000000003</v>
      </c>
      <c r="AC40" s="245">
        <v>1.01</v>
      </c>
      <c r="AD40" s="246">
        <f>SUM(AD8:AD38)</f>
        <v>291.34779869616</v>
      </c>
      <c r="AE40" s="246">
        <f>SUM(AE8:AE38)</f>
        <v>206.95942401507585</v>
      </c>
      <c r="AF40" s="246">
        <f>SUM(AF8:AF38)</f>
        <v>81.541494343901135</v>
      </c>
      <c r="AG40" s="246">
        <f>AVERAGE(AG8:AG38)</f>
        <v>0.72113000933759763</v>
      </c>
    </row>
    <row r="41" spans="1:33" ht="16.5" thickTop="1" thickBot="1">
      <c r="A41" s="247" t="s">
        <v>27</v>
      </c>
      <c r="B41" s="248">
        <f t="shared" ref="B41:W41" si="5">B40*B39</f>
        <v>0</v>
      </c>
      <c r="C41" s="249">
        <f t="shared" si="5"/>
        <v>3891.5701418619965</v>
      </c>
      <c r="D41" s="249">
        <f t="shared" si="5"/>
        <v>32608.82850644338</v>
      </c>
      <c r="E41" s="249">
        <f t="shared" si="5"/>
        <v>391.15994777083495</v>
      </c>
      <c r="F41" s="249">
        <f t="shared" si="5"/>
        <v>9.565578352686563</v>
      </c>
      <c r="G41" s="249">
        <f t="shared" si="5"/>
        <v>3178.7236524291839</v>
      </c>
      <c r="H41" s="250">
        <f t="shared" si="5"/>
        <v>5098.0715491248766</v>
      </c>
      <c r="I41" s="248">
        <f t="shared" si="5"/>
        <v>6962.1769339083048</v>
      </c>
      <c r="J41" s="249">
        <f t="shared" si="5"/>
        <v>27256.515900612816</v>
      </c>
      <c r="K41" s="249">
        <f t="shared" si="5"/>
        <v>976.65596337667125</v>
      </c>
      <c r="L41" s="249">
        <f t="shared" si="5"/>
        <v>1.1659354834079552</v>
      </c>
      <c r="M41" s="249">
        <f t="shared" si="5"/>
        <v>0.43569810441652917</v>
      </c>
      <c r="N41" s="250">
        <f t="shared" si="5"/>
        <v>96.433278680829972</v>
      </c>
      <c r="O41" s="251">
        <f t="shared" si="5"/>
        <v>14.530825089197666</v>
      </c>
      <c r="P41" s="252">
        <f t="shared" si="5"/>
        <v>5.6196901262662555</v>
      </c>
      <c r="Q41" s="252">
        <f t="shared" si="5"/>
        <v>4.2998735893028428</v>
      </c>
      <c r="R41" s="252">
        <f t="shared" si="5"/>
        <v>1.6637212461885846</v>
      </c>
      <c r="S41" s="252">
        <f t="shared" si="5"/>
        <v>2.9065060896719479</v>
      </c>
      <c r="T41" s="253">
        <f t="shared" si="5"/>
        <v>1.0166255586698669</v>
      </c>
      <c r="U41" s="251">
        <f t="shared" si="5"/>
        <v>1542.250423448904</v>
      </c>
      <c r="V41" s="252">
        <f t="shared" si="5"/>
        <v>602.69917321240359</v>
      </c>
      <c r="W41" s="252">
        <f t="shared" si="5"/>
        <v>369.25374123357568</v>
      </c>
      <c r="X41" s="252">
        <f t="shared" ref="X41:AA41" si="6">X40*X39</f>
        <v>143.59224394197429</v>
      </c>
      <c r="Y41" s="252">
        <f t="shared" si="6"/>
        <v>5795.8695824639417</v>
      </c>
      <c r="Z41" s="252">
        <f t="shared" si="6"/>
        <v>2213.2695844415271</v>
      </c>
      <c r="AA41" s="254">
        <f t="shared" si="6"/>
        <v>0</v>
      </c>
      <c r="AB41" s="255">
        <f t="shared" ref="AB41:AC41" si="7">AB40*AB39</f>
        <v>0</v>
      </c>
      <c r="AC41" s="255">
        <f t="shared" si="7"/>
        <v>0</v>
      </c>
      <c r="AG41" s="256" t="s">
        <v>65</v>
      </c>
    </row>
    <row r="42" spans="1:33" ht="49.5" customHeight="1" thickTop="1">
      <c r="A42" s="257"/>
      <c r="B42" s="258"/>
      <c r="C42" s="258"/>
      <c r="D42" s="258"/>
      <c r="E42" s="258"/>
      <c r="F42" s="258"/>
      <c r="G42" s="258"/>
      <c r="H42" s="258"/>
      <c r="I42" s="258"/>
      <c r="J42" s="258"/>
      <c r="K42" s="258"/>
      <c r="L42" s="258"/>
      <c r="M42" s="258"/>
      <c r="N42" s="258"/>
      <c r="O42" s="259"/>
      <c r="P42" s="259"/>
      <c r="Q42" s="259"/>
      <c r="R42" s="259"/>
      <c r="S42" s="259"/>
      <c r="T42" s="259"/>
      <c r="U42" s="259"/>
      <c r="V42" s="259"/>
      <c r="W42" s="259"/>
      <c r="X42" s="259"/>
      <c r="Y42" s="259"/>
      <c r="Z42" s="259"/>
      <c r="AA42" s="259"/>
      <c r="AB42" s="259"/>
      <c r="AC42" s="259"/>
    </row>
    <row r="43" spans="1:33" ht="38.25" customHeight="1" thickBot="1">
      <c r="A43" s="260" t="s">
        <v>62</v>
      </c>
      <c r="B43" s="260"/>
      <c r="C43" s="261"/>
      <c r="D43" s="260" t="s">
        <v>63</v>
      </c>
      <c r="E43" s="260"/>
      <c r="F43" s="261"/>
      <c r="G43" s="260" t="s">
        <v>64</v>
      </c>
      <c r="H43" s="260"/>
      <c r="I43" s="258"/>
      <c r="J43" s="258"/>
      <c r="K43" s="258"/>
      <c r="L43" s="258"/>
      <c r="M43" s="258"/>
      <c r="N43" s="258"/>
      <c r="O43" s="259"/>
      <c r="P43" s="259"/>
      <c r="Q43" s="259"/>
      <c r="R43" s="259"/>
      <c r="S43" s="259"/>
      <c r="T43" s="259"/>
      <c r="U43" s="259"/>
      <c r="V43" s="259"/>
      <c r="W43" s="259"/>
      <c r="X43" s="259"/>
      <c r="Y43" s="259"/>
      <c r="Z43" s="259"/>
      <c r="AA43" s="259"/>
      <c r="AB43" s="259"/>
      <c r="AC43" s="259"/>
    </row>
    <row r="44" spans="1:33" ht="31.5" thickTop="1" thickBot="1">
      <c r="A44" s="262" t="s">
        <v>39</v>
      </c>
      <c r="B44" s="263">
        <f>SUM(B41:H41)</f>
        <v>45177.919375982958</v>
      </c>
      <c r="C44" s="264"/>
      <c r="D44" s="262" t="s">
        <v>44</v>
      </c>
      <c r="E44" s="263">
        <f>SUM(B41:H41)+P41+R41+T41+V41+X41+Z41</f>
        <v>48145.78041450998</v>
      </c>
      <c r="F44" s="264"/>
      <c r="G44" s="262" t="s">
        <v>46</v>
      </c>
      <c r="H44" s="263">
        <f>SUM(I41:N41)+O41+Q41+S41+U41+W41+Y41</f>
        <v>43022.494662081044</v>
      </c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  <c r="X44" s="264"/>
      <c r="Y44" s="264"/>
    </row>
    <row r="45" spans="1:33" ht="47.25" thickBot="1">
      <c r="A45" s="265" t="s">
        <v>45</v>
      </c>
      <c r="B45" s="266">
        <f>SUM(I41:N41)</f>
        <v>35293.383710166447</v>
      </c>
      <c r="C45" s="264"/>
      <c r="D45" s="267" t="s">
        <v>60</v>
      </c>
      <c r="E45" s="268">
        <f>E44/AF40</f>
        <v>590.44515681126984</v>
      </c>
      <c r="F45" s="269"/>
      <c r="G45" s="267" t="s">
        <v>61</v>
      </c>
      <c r="H45" s="268">
        <f>H44/AE40</f>
        <v>207.87888672780173</v>
      </c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  <c r="X45" s="264"/>
      <c r="Y45" s="264"/>
    </row>
    <row r="46" spans="1:33" ht="30.75" thickBot="1">
      <c r="A46" s="265" t="s">
        <v>40</v>
      </c>
      <c r="B46" s="266">
        <f>SUM(O41:T41)</f>
        <v>30.037241699297162</v>
      </c>
      <c r="C46" s="264"/>
      <c r="D46" s="270"/>
      <c r="E46" s="271"/>
      <c r="F46" s="272"/>
      <c r="G46" s="264"/>
      <c r="H46" s="264"/>
      <c r="I46" s="264"/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  <c r="X46" s="264"/>
      <c r="Y46" s="264"/>
    </row>
    <row r="47" spans="1:33" ht="30.75" thickBot="1">
      <c r="A47" s="265" t="s">
        <v>41</v>
      </c>
      <c r="B47" s="266">
        <f>SUM(U41:AA41)</f>
        <v>10666.934748742326</v>
      </c>
      <c r="C47" s="264"/>
      <c r="D47" s="270"/>
      <c r="E47" s="271"/>
      <c r="F47" s="272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  <c r="X47" s="264"/>
      <c r="Y47" s="264"/>
    </row>
    <row r="48" spans="1:33" ht="30.75" thickBot="1">
      <c r="A48" s="265" t="s">
        <v>42</v>
      </c>
      <c r="B48" s="266">
        <f>AB41</f>
        <v>0</v>
      </c>
      <c r="C48" s="264"/>
      <c r="D48" s="270"/>
      <c r="E48" s="271"/>
      <c r="F48" s="272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  <c r="X48" s="264"/>
      <c r="Y48" s="264"/>
    </row>
    <row r="49" spans="1:25" ht="45.75" thickBot="1">
      <c r="A49" s="273" t="s">
        <v>43</v>
      </c>
      <c r="B49" s="274">
        <f>AC41</f>
        <v>0</v>
      </c>
      <c r="C49" s="264"/>
      <c r="D49" s="270"/>
      <c r="E49" s="271"/>
      <c r="F49" s="272"/>
      <c r="G49" s="264"/>
      <c r="H49" s="264"/>
      <c r="I49" s="264"/>
      <c r="J49" s="264"/>
      <c r="K49" s="264"/>
      <c r="L49" s="264"/>
      <c r="M49" s="264"/>
      <c r="N49" s="264"/>
      <c r="O49" s="264"/>
      <c r="P49" s="264"/>
      <c r="Q49" s="264"/>
      <c r="R49" s="264"/>
      <c r="S49" s="264"/>
      <c r="T49" s="264"/>
      <c r="U49" s="264"/>
      <c r="V49" s="264"/>
      <c r="W49" s="264"/>
      <c r="X49" s="264"/>
      <c r="Y49" s="264"/>
    </row>
    <row r="50" spans="1:25" ht="48" thickTop="1" thickBot="1">
      <c r="A50" s="275" t="s">
        <v>32</v>
      </c>
      <c r="B50" s="276">
        <f>SUM(B44:B49)</f>
        <v>91168.275076591017</v>
      </c>
      <c r="C50" s="264"/>
      <c r="D50" s="277"/>
      <c r="E50" s="278"/>
      <c r="F50" s="272"/>
      <c r="G50" s="264"/>
      <c r="H50" s="264"/>
      <c r="I50" s="264"/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  <c r="X50" s="264"/>
      <c r="Y50" s="264"/>
    </row>
    <row r="51" spans="1:25" ht="48" thickTop="1" thickBot="1">
      <c r="A51" s="267" t="s">
        <v>33</v>
      </c>
      <c r="B51" s="268">
        <f>B50/AD40</f>
        <v>312.91904550021445</v>
      </c>
      <c r="C51" s="264"/>
      <c r="D51" s="277"/>
      <c r="E51" s="278"/>
      <c r="F51" s="272"/>
      <c r="G51" s="264"/>
      <c r="H51" s="264"/>
      <c r="I51" s="264"/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  <c r="X51" s="264"/>
      <c r="Y51" s="264"/>
    </row>
    <row r="52" spans="1:25" ht="15.75" thickTop="1">
      <c r="B52" s="264"/>
      <c r="C52" s="264"/>
      <c r="D52" s="264"/>
      <c r="E52" s="264"/>
      <c r="F52" s="264"/>
      <c r="G52" s="264"/>
      <c r="H52" s="264"/>
      <c r="I52" s="264"/>
      <c r="J52" s="264"/>
      <c r="K52" s="264"/>
      <c r="L52" s="264"/>
      <c r="M52" s="264"/>
      <c r="N52" s="264"/>
      <c r="O52" s="264"/>
      <c r="P52" s="264"/>
      <c r="Q52" s="264"/>
      <c r="R52" s="264"/>
      <c r="S52" s="264"/>
      <c r="T52" s="264"/>
      <c r="U52" s="264"/>
      <c r="V52" s="264"/>
      <c r="W52" s="264"/>
      <c r="X52" s="264"/>
      <c r="Y52" s="264"/>
    </row>
    <row r="53" spans="1:25">
      <c r="B53" s="264"/>
      <c r="C53" s="264"/>
      <c r="D53" s="264"/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  <c r="X53" s="264"/>
      <c r="Y53" s="264"/>
    </row>
    <row r="54" spans="1:25">
      <c r="B54" s="264"/>
      <c r="C54" s="264"/>
      <c r="D54" s="264"/>
      <c r="E54" s="264"/>
      <c r="F54" s="264"/>
      <c r="G54" s="264"/>
      <c r="H54" s="264"/>
      <c r="I54" s="264"/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  <c r="X54" s="264"/>
      <c r="Y54" s="264"/>
    </row>
    <row r="55" spans="1:25">
      <c r="B55" s="264"/>
      <c r="C55" s="264"/>
      <c r="D55" s="264"/>
      <c r="E55" s="264"/>
      <c r="F55" s="264"/>
      <c r="G55" s="264"/>
      <c r="H55" s="264"/>
      <c r="I55" s="264"/>
      <c r="J55" s="264"/>
      <c r="K55" s="264"/>
      <c r="L55" s="264"/>
      <c r="M55" s="264"/>
      <c r="N55" s="264"/>
      <c r="O55" s="264"/>
      <c r="P55" s="264"/>
      <c r="Q55" s="264"/>
      <c r="R55" s="264"/>
      <c r="S55" s="264"/>
      <c r="T55" s="264"/>
      <c r="U55" s="264"/>
      <c r="V55" s="264"/>
      <c r="W55" s="264"/>
      <c r="X55" s="264"/>
      <c r="Y55" s="264"/>
    </row>
    <row r="56" spans="1:25">
      <c r="B56" s="264"/>
      <c r="C56" s="264"/>
      <c r="D56" s="264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  <c r="X56" s="264"/>
      <c r="Y56" s="264"/>
    </row>
    <row r="57" spans="1:25">
      <c r="B57" s="264"/>
      <c r="C57" s="264"/>
      <c r="D57" s="264"/>
      <c r="E57" s="264"/>
      <c r="F57" s="264"/>
      <c r="G57" s="264"/>
      <c r="H57" s="264"/>
      <c r="I57" s="264"/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  <c r="X57" s="264"/>
      <c r="Y57" s="264"/>
    </row>
    <row r="58" spans="1:25">
      <c r="B58" s="264"/>
      <c r="C58" s="264"/>
      <c r="D58" s="264"/>
      <c r="E58" s="264"/>
      <c r="F58" s="264"/>
      <c r="G58" s="264"/>
      <c r="H58" s="264"/>
      <c r="I58" s="264"/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  <c r="X58" s="264"/>
      <c r="Y58" s="264"/>
    </row>
    <row r="59" spans="1:25">
      <c r="B59" s="264"/>
      <c r="C59" s="264"/>
      <c r="D59" s="264"/>
      <c r="E59" s="264"/>
      <c r="F59" s="264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  <c r="X59" s="264"/>
      <c r="Y59" s="264"/>
    </row>
  </sheetData>
  <sheetProtection password="A25B" sheet="1" objects="1" scenarios="1"/>
  <mergeCells count="13">
    <mergeCell ref="AG4:AG5"/>
    <mergeCell ref="AB4:AB5"/>
    <mergeCell ref="AC4:AC5"/>
    <mergeCell ref="AD4:AD5"/>
    <mergeCell ref="AE4:AE5"/>
    <mergeCell ref="AF4:AF5"/>
    <mergeCell ref="O4:T5"/>
    <mergeCell ref="U4:AA5"/>
    <mergeCell ref="B4:H5"/>
    <mergeCell ref="I4:N5"/>
    <mergeCell ref="G43:H43"/>
    <mergeCell ref="D43:E43"/>
    <mergeCell ref="A43:B43"/>
  </mergeCells>
  <pageMargins left="0.33" right="0.19" top="0.75" bottom="0.75" header="0.3" footer="0.3"/>
  <pageSetup paperSize="17" scale="28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59"/>
  <sheetViews>
    <sheetView zoomScaleNormal="100" workbookViewId="0">
      <selection activeCell="A3" sqref="A3"/>
    </sheetView>
  </sheetViews>
  <sheetFormatPr defaultRowHeight="15"/>
  <cols>
    <col min="1" max="1" width="26.28515625" style="143" customWidth="1"/>
    <col min="2" max="2" width="19.85546875" style="143" customWidth="1"/>
    <col min="3" max="3" width="27.5703125" style="143" bestFit="1" customWidth="1"/>
    <col min="4" max="4" width="29.5703125" style="143" customWidth="1"/>
    <col min="5" max="5" width="22.140625" style="143" bestFit="1" customWidth="1"/>
    <col min="6" max="6" width="14.85546875" style="143" bestFit="1" customWidth="1"/>
    <col min="7" max="7" width="35.5703125" style="143" customWidth="1"/>
    <col min="8" max="9" width="14.85546875" style="143" bestFit="1" customWidth="1"/>
    <col min="10" max="11" width="16.28515625" style="143" bestFit="1" customWidth="1"/>
    <col min="12" max="12" width="16.85546875" style="143" bestFit="1" customWidth="1"/>
    <col min="13" max="13" width="15.85546875" style="143" bestFit="1" customWidth="1"/>
    <col min="14" max="14" width="14.85546875" style="143" bestFit="1" customWidth="1"/>
    <col min="15" max="16" width="15.5703125" style="143" bestFit="1" customWidth="1"/>
    <col min="17" max="17" width="23.85546875" style="143" bestFit="1" customWidth="1"/>
    <col min="18" max="18" width="24.28515625" style="143" bestFit="1" customWidth="1"/>
    <col min="19" max="19" width="25.85546875" style="143" bestFit="1" customWidth="1"/>
    <col min="20" max="20" width="25.7109375" style="143" bestFit="1" customWidth="1"/>
    <col min="21" max="22" width="11.42578125" style="143" bestFit="1" customWidth="1"/>
    <col min="23" max="23" width="20.140625" style="143" bestFit="1" customWidth="1"/>
    <col min="24" max="24" width="19.85546875" style="143" bestFit="1" customWidth="1"/>
    <col min="25" max="25" width="22.42578125" style="143" bestFit="1" customWidth="1"/>
    <col min="26" max="26" width="22.140625" style="143" bestFit="1" customWidth="1"/>
    <col min="27" max="27" width="21.140625" style="143" bestFit="1" customWidth="1"/>
    <col min="28" max="28" width="32.7109375" style="143" bestFit="1" customWidth="1"/>
    <col min="29" max="29" width="36.7109375" style="143" customWidth="1"/>
    <col min="30" max="30" width="33.140625" style="143" bestFit="1" customWidth="1"/>
    <col min="31" max="31" width="26.85546875" style="143" customWidth="1"/>
    <col min="32" max="32" width="23" style="143" customWidth="1"/>
    <col min="33" max="33" width="22.28515625" style="143" customWidth="1"/>
    <col min="34" max="16384" width="9.140625" style="143"/>
  </cols>
  <sheetData>
    <row r="1" spans="1:33" ht="15" customHeight="1">
      <c r="A1" s="141" t="s">
        <v>0</v>
      </c>
      <c r="B1" s="142"/>
      <c r="C1" s="143" t="s">
        <v>1</v>
      </c>
      <c r="O1" s="144"/>
      <c r="P1" s="145"/>
      <c r="Q1" s="145"/>
      <c r="R1" s="145"/>
    </row>
    <row r="2" spans="1:33" ht="15" customHeight="1">
      <c r="A2" s="141" t="s">
        <v>2</v>
      </c>
      <c r="B2" s="146"/>
      <c r="O2" s="145"/>
      <c r="P2" s="145"/>
      <c r="Q2" s="145"/>
      <c r="R2" s="145"/>
    </row>
    <row r="3" spans="1:33" ht="15.75" thickBot="1">
      <c r="A3" s="147"/>
    </row>
    <row r="4" spans="1:33" ht="30" customHeight="1" thickTop="1">
      <c r="A4" s="148"/>
      <c r="B4" s="149" t="s">
        <v>3</v>
      </c>
      <c r="C4" s="150"/>
      <c r="D4" s="150"/>
      <c r="E4" s="150"/>
      <c r="F4" s="150"/>
      <c r="G4" s="150"/>
      <c r="H4" s="151"/>
      <c r="I4" s="149" t="s">
        <v>4</v>
      </c>
      <c r="J4" s="150"/>
      <c r="K4" s="150"/>
      <c r="L4" s="150"/>
      <c r="M4" s="150"/>
      <c r="N4" s="151"/>
      <c r="O4" s="152" t="s">
        <v>5</v>
      </c>
      <c r="P4" s="153"/>
      <c r="Q4" s="154"/>
      <c r="R4" s="154"/>
      <c r="S4" s="154"/>
      <c r="T4" s="155"/>
      <c r="U4" s="149" t="s">
        <v>6</v>
      </c>
      <c r="V4" s="156"/>
      <c r="W4" s="156"/>
      <c r="X4" s="156"/>
      <c r="Y4" s="156"/>
      <c r="Z4" s="156"/>
      <c r="AA4" s="157"/>
      <c r="AB4" s="158" t="s">
        <v>7</v>
      </c>
      <c r="AC4" s="159" t="s">
        <v>8</v>
      </c>
      <c r="AD4" s="160" t="s">
        <v>29</v>
      </c>
      <c r="AE4" s="160" t="s">
        <v>35</v>
      </c>
      <c r="AF4" s="160" t="s">
        <v>36</v>
      </c>
      <c r="AG4" s="160" t="s">
        <v>37</v>
      </c>
    </row>
    <row r="5" spans="1:33" ht="30" customHeight="1" thickBot="1">
      <c r="A5" s="148"/>
      <c r="B5" s="161"/>
      <c r="C5" s="162"/>
      <c r="D5" s="162"/>
      <c r="E5" s="162"/>
      <c r="F5" s="162"/>
      <c r="G5" s="162"/>
      <c r="H5" s="163"/>
      <c r="I5" s="161"/>
      <c r="J5" s="162"/>
      <c r="K5" s="162"/>
      <c r="L5" s="162"/>
      <c r="M5" s="162"/>
      <c r="N5" s="163"/>
      <c r="O5" s="164"/>
      <c r="P5" s="165"/>
      <c r="Q5" s="165"/>
      <c r="R5" s="165"/>
      <c r="S5" s="165"/>
      <c r="T5" s="166"/>
      <c r="U5" s="167"/>
      <c r="V5" s="168"/>
      <c r="W5" s="168"/>
      <c r="X5" s="168"/>
      <c r="Y5" s="168"/>
      <c r="Z5" s="168"/>
      <c r="AA5" s="169"/>
      <c r="AB5" s="170"/>
      <c r="AC5" s="171"/>
      <c r="AD5" s="172"/>
      <c r="AE5" s="172"/>
      <c r="AF5" s="172"/>
      <c r="AG5" s="172"/>
    </row>
    <row r="6" spans="1:33" ht="18">
      <c r="A6" s="173"/>
      <c r="B6" s="174" t="s">
        <v>9</v>
      </c>
      <c r="C6" s="175" t="s">
        <v>10</v>
      </c>
      <c r="D6" s="175" t="s">
        <v>11</v>
      </c>
      <c r="E6" s="175" t="s">
        <v>12</v>
      </c>
      <c r="F6" s="175" t="s">
        <v>13</v>
      </c>
      <c r="G6" s="175" t="s">
        <v>14</v>
      </c>
      <c r="H6" s="176" t="s">
        <v>15</v>
      </c>
      <c r="I6" s="177" t="s">
        <v>9</v>
      </c>
      <c r="J6" s="175" t="s">
        <v>16</v>
      </c>
      <c r="K6" s="175" t="s">
        <v>17</v>
      </c>
      <c r="L6" s="178" t="s">
        <v>18</v>
      </c>
      <c r="M6" s="175" t="s">
        <v>19</v>
      </c>
      <c r="N6" s="176" t="s">
        <v>13</v>
      </c>
      <c r="O6" s="174" t="s">
        <v>47</v>
      </c>
      <c r="P6" s="178" t="s">
        <v>48</v>
      </c>
      <c r="Q6" s="178" t="s">
        <v>49</v>
      </c>
      <c r="R6" s="178" t="s">
        <v>50</v>
      </c>
      <c r="S6" s="175" t="s">
        <v>51</v>
      </c>
      <c r="T6" s="179" t="s">
        <v>52</v>
      </c>
      <c r="U6" s="180" t="s">
        <v>53</v>
      </c>
      <c r="V6" s="175" t="s">
        <v>54</v>
      </c>
      <c r="W6" s="175" t="s">
        <v>55</v>
      </c>
      <c r="X6" s="175" t="s">
        <v>56</v>
      </c>
      <c r="Y6" s="175" t="s">
        <v>57</v>
      </c>
      <c r="Z6" s="175" t="s">
        <v>58</v>
      </c>
      <c r="AA6" s="181" t="s">
        <v>20</v>
      </c>
      <c r="AB6" s="182" t="s">
        <v>21</v>
      </c>
      <c r="AC6" s="182" t="s">
        <v>22</v>
      </c>
      <c r="AD6" s="183" t="s">
        <v>34</v>
      </c>
      <c r="AE6" s="183"/>
      <c r="AF6" s="183"/>
      <c r="AG6" s="183"/>
    </row>
    <row r="7" spans="1:33" ht="15.75" thickBot="1">
      <c r="A7" s="173"/>
      <c r="B7" s="184" t="s">
        <v>23</v>
      </c>
      <c r="C7" s="185" t="s">
        <v>23</v>
      </c>
      <c r="D7" s="185" t="s">
        <v>23</v>
      </c>
      <c r="E7" s="185" t="s">
        <v>23</v>
      </c>
      <c r="F7" s="185" t="s">
        <v>23</v>
      </c>
      <c r="G7" s="185" t="s">
        <v>24</v>
      </c>
      <c r="H7" s="186" t="s">
        <v>23</v>
      </c>
      <c r="I7" s="184" t="s">
        <v>23</v>
      </c>
      <c r="J7" s="185" t="s">
        <v>23</v>
      </c>
      <c r="K7" s="185" t="s">
        <v>23</v>
      </c>
      <c r="L7" s="185" t="s">
        <v>23</v>
      </c>
      <c r="M7" s="185" t="s">
        <v>23</v>
      </c>
      <c r="N7" s="186" t="s">
        <v>23</v>
      </c>
      <c r="O7" s="184" t="s">
        <v>23</v>
      </c>
      <c r="P7" s="185" t="s">
        <v>23</v>
      </c>
      <c r="Q7" s="185" t="s">
        <v>23</v>
      </c>
      <c r="R7" s="185" t="s">
        <v>23</v>
      </c>
      <c r="S7" s="185" t="s">
        <v>23</v>
      </c>
      <c r="T7" s="187" t="s">
        <v>23</v>
      </c>
      <c r="U7" s="184" t="s">
        <v>25</v>
      </c>
      <c r="V7" s="185" t="s">
        <v>25</v>
      </c>
      <c r="W7" s="185" t="s">
        <v>23</v>
      </c>
      <c r="X7" s="185" t="s">
        <v>23</v>
      </c>
      <c r="Y7" s="185" t="s">
        <v>23</v>
      </c>
      <c r="Z7" s="185" t="s">
        <v>23</v>
      </c>
      <c r="AA7" s="186" t="s">
        <v>23</v>
      </c>
      <c r="AB7" s="188" t="s">
        <v>25</v>
      </c>
      <c r="AC7" s="189" t="s">
        <v>23</v>
      </c>
      <c r="AD7" s="188" t="s">
        <v>30</v>
      </c>
      <c r="AE7" s="188" t="s">
        <v>30</v>
      </c>
      <c r="AF7" s="188" t="s">
        <v>30</v>
      </c>
      <c r="AG7" s="188" t="s">
        <v>38</v>
      </c>
    </row>
    <row r="8" spans="1:33">
      <c r="A8" s="190">
        <v>40483</v>
      </c>
      <c r="B8" s="191"/>
      <c r="C8" s="192">
        <v>64.284992607434717</v>
      </c>
      <c r="D8" s="192">
        <v>370.47209774653072</v>
      </c>
      <c r="E8" s="192">
        <v>8.0621852477392064</v>
      </c>
      <c r="F8" s="192">
        <v>0</v>
      </c>
      <c r="G8" s="192">
        <v>3351.2751768748003</v>
      </c>
      <c r="H8" s="193">
        <v>20.535842699805926</v>
      </c>
      <c r="I8" s="191">
        <v>79.083014647165939</v>
      </c>
      <c r="J8" s="192">
        <v>728.1282725334155</v>
      </c>
      <c r="K8" s="192">
        <v>6.0959213053186829</v>
      </c>
      <c r="L8" s="192">
        <v>8.138465881347437E-2</v>
      </c>
      <c r="M8" s="192">
        <v>0</v>
      </c>
      <c r="N8" s="193">
        <v>0</v>
      </c>
      <c r="O8" s="191">
        <v>3.2876665791886368E-2</v>
      </c>
      <c r="P8" s="192">
        <v>8.2172654062328317E-3</v>
      </c>
      <c r="Q8" s="192">
        <v>9.6793341674523796E-3</v>
      </c>
      <c r="R8" s="192">
        <v>2.4192738495155729E-3</v>
      </c>
      <c r="S8" s="192">
        <v>0</v>
      </c>
      <c r="T8" s="194">
        <v>0</v>
      </c>
      <c r="U8" s="195">
        <v>196.55296543248224</v>
      </c>
      <c r="V8" s="196">
        <v>49.126875990551667</v>
      </c>
      <c r="W8" s="196">
        <v>24.622850780221892</v>
      </c>
      <c r="X8" s="196">
        <v>6.154288917250363</v>
      </c>
      <c r="Y8" s="196">
        <v>166.06446840795309</v>
      </c>
      <c r="Z8" s="196">
        <v>41.506514684037278</v>
      </c>
      <c r="AA8" s="197">
        <v>0</v>
      </c>
      <c r="AB8" s="198">
        <v>0</v>
      </c>
      <c r="AC8" s="199">
        <v>0</v>
      </c>
      <c r="AD8" s="199">
        <v>10.112169927358613</v>
      </c>
      <c r="AE8" s="200">
        <v>8.0003394643885546</v>
      </c>
      <c r="AF8" s="200">
        <v>1.999622258990251</v>
      </c>
      <c r="AG8" s="200">
        <v>0.80003700871020778</v>
      </c>
    </row>
    <row r="9" spans="1:33">
      <c r="A9" s="190">
        <f>A8+1</f>
        <v>40484</v>
      </c>
      <c r="B9" s="201"/>
      <c r="C9" s="140">
        <v>64.339497536420893</v>
      </c>
      <c r="D9" s="140">
        <v>368.97615830103592</v>
      </c>
      <c r="E9" s="140">
        <v>8.0328475435575211</v>
      </c>
      <c r="F9" s="140">
        <v>0</v>
      </c>
      <c r="G9" s="140">
        <v>3344.6328140576716</v>
      </c>
      <c r="H9" s="202">
        <v>20.503132392962755</v>
      </c>
      <c r="I9" s="201">
        <v>322.84668960571264</v>
      </c>
      <c r="J9" s="140">
        <v>849.6460985183719</v>
      </c>
      <c r="K9" s="140">
        <v>7.2128307496507906</v>
      </c>
      <c r="L9" s="140">
        <v>8.138465881347437E-2</v>
      </c>
      <c r="M9" s="140">
        <v>0</v>
      </c>
      <c r="N9" s="202">
        <v>0</v>
      </c>
      <c r="O9" s="201">
        <v>3.3787999980064272E-2</v>
      </c>
      <c r="P9" s="140">
        <v>7.3059312180549325E-3</v>
      </c>
      <c r="Q9" s="203">
        <v>9.9476432533382956E-3</v>
      </c>
      <c r="R9" s="204">
        <v>2.1509647636296565E-3</v>
      </c>
      <c r="S9" s="140">
        <v>0</v>
      </c>
      <c r="T9" s="205">
        <v>0</v>
      </c>
      <c r="U9" s="206">
        <v>238.94899233037754</v>
      </c>
      <c r="V9" s="203">
        <v>51.667601030522825</v>
      </c>
      <c r="W9" s="203">
        <v>30.339751121921971</v>
      </c>
      <c r="X9" s="203">
        <v>6.5603212679191341</v>
      </c>
      <c r="Y9" s="207">
        <v>214.87902925044381</v>
      </c>
      <c r="Z9" s="207">
        <v>46.46298712064727</v>
      </c>
      <c r="AA9" s="208">
        <v>0</v>
      </c>
      <c r="AB9" s="209">
        <v>0</v>
      </c>
      <c r="AC9" s="210">
        <v>0</v>
      </c>
      <c r="AD9" s="210">
        <v>11.309612922204845</v>
      </c>
      <c r="AE9" s="209">
        <v>9.2499057365438428</v>
      </c>
      <c r="AF9" s="209">
        <v>2.0000939719591098</v>
      </c>
      <c r="AG9" s="209">
        <v>0.82221386455260059</v>
      </c>
    </row>
    <row r="10" spans="1:33">
      <c r="A10" s="190">
        <f t="shared" ref="A10:A37" si="0">A9+1</f>
        <v>40485</v>
      </c>
      <c r="B10" s="201"/>
      <c r="C10" s="140">
        <v>83.930300941070115</v>
      </c>
      <c r="D10" s="140">
        <v>492.55952164332052</v>
      </c>
      <c r="E10" s="140">
        <v>2.4972502887248957</v>
      </c>
      <c r="F10" s="140">
        <v>0</v>
      </c>
      <c r="G10" s="140">
        <v>2766.8276983579008</v>
      </c>
      <c r="H10" s="202">
        <v>24.375352380673114</v>
      </c>
      <c r="I10" s="201">
        <v>340.33196635246236</v>
      </c>
      <c r="J10" s="140">
        <v>890.07786699930909</v>
      </c>
      <c r="K10" s="140">
        <v>7.9306236580014247</v>
      </c>
      <c r="L10" s="140">
        <v>0.11800959110260006</v>
      </c>
      <c r="M10" s="140">
        <v>0</v>
      </c>
      <c r="N10" s="202">
        <v>0</v>
      </c>
      <c r="O10" s="201">
        <v>3.298230503283716E-2</v>
      </c>
      <c r="P10" s="140">
        <v>8.1116261652820418E-3</v>
      </c>
      <c r="Q10" s="140">
        <v>9.7104357858716975E-3</v>
      </c>
      <c r="R10" s="204">
        <v>2.3881722310962546E-3</v>
      </c>
      <c r="S10" s="140">
        <v>0</v>
      </c>
      <c r="T10" s="205">
        <v>0</v>
      </c>
      <c r="U10" s="206">
        <v>280.1485537219603</v>
      </c>
      <c r="V10" s="203">
        <v>68.899379114786413</v>
      </c>
      <c r="W10" s="203">
        <v>36.200371412151661</v>
      </c>
      <c r="X10" s="203">
        <v>8.90307331908385</v>
      </c>
      <c r="Y10" s="207">
        <v>224.21434465174337</v>
      </c>
      <c r="Z10" s="207">
        <v>55.142990852152636</v>
      </c>
      <c r="AA10" s="208">
        <v>0</v>
      </c>
      <c r="AB10" s="209">
        <v>0</v>
      </c>
      <c r="AC10" s="210">
        <v>0</v>
      </c>
      <c r="AD10" s="210">
        <v>12.848610403140414</v>
      </c>
      <c r="AE10" s="209">
        <v>10.243452206046314</v>
      </c>
      <c r="AF10" s="209">
        <v>2.5192616117841364</v>
      </c>
      <c r="AG10" s="209">
        <v>0.80260768612827926</v>
      </c>
    </row>
    <row r="11" spans="1:33">
      <c r="A11" s="190">
        <f t="shared" si="0"/>
        <v>40486</v>
      </c>
      <c r="B11" s="201"/>
      <c r="C11" s="140">
        <v>82.401725518703373</v>
      </c>
      <c r="D11" s="140">
        <v>571.0756552378333</v>
      </c>
      <c r="E11" s="140">
        <v>0</v>
      </c>
      <c r="F11" s="140">
        <v>0</v>
      </c>
      <c r="G11" s="140">
        <v>2087.4314704894964</v>
      </c>
      <c r="H11" s="202">
        <v>29.044660110275007</v>
      </c>
      <c r="I11" s="201">
        <v>332.8950314521789</v>
      </c>
      <c r="J11" s="140">
        <v>962.08552748362206</v>
      </c>
      <c r="K11" s="140">
        <v>8.3894766196608579</v>
      </c>
      <c r="L11" s="140">
        <v>0.14917373657226565</v>
      </c>
      <c r="M11" s="140">
        <v>0</v>
      </c>
      <c r="N11" s="202">
        <v>0</v>
      </c>
      <c r="O11" s="201">
        <v>3.2286625745842332E-2</v>
      </c>
      <c r="P11" s="140">
        <v>8.8073054522768701E-3</v>
      </c>
      <c r="Q11" s="140">
        <v>9.5056184137323439E-3</v>
      </c>
      <c r="R11" s="204">
        <v>2.5929896032356086E-3</v>
      </c>
      <c r="S11" s="140">
        <v>0</v>
      </c>
      <c r="T11" s="205">
        <v>0</v>
      </c>
      <c r="U11" s="206">
        <v>306.65384555504392</v>
      </c>
      <c r="V11" s="203">
        <v>83.650552621355885</v>
      </c>
      <c r="W11" s="203">
        <v>36.326165232233258</v>
      </c>
      <c r="X11" s="203">
        <v>9.9092310118953133</v>
      </c>
      <c r="Y11" s="207">
        <v>234.63896454634065</v>
      </c>
      <c r="Z11" s="207">
        <v>64.005977212769011</v>
      </c>
      <c r="AA11" s="208">
        <v>0</v>
      </c>
      <c r="AB11" s="209">
        <v>0</v>
      </c>
      <c r="AC11" s="210">
        <v>0</v>
      </c>
      <c r="AD11" s="210">
        <v>13.66352206402353</v>
      </c>
      <c r="AE11" s="209">
        <v>10.659464363994616</v>
      </c>
      <c r="AF11" s="209">
        <v>2.9077414081727082</v>
      </c>
      <c r="AG11" s="209">
        <v>0.7856786830684146</v>
      </c>
    </row>
    <row r="12" spans="1:33">
      <c r="A12" s="190">
        <f t="shared" si="0"/>
        <v>40487</v>
      </c>
      <c r="B12" s="201"/>
      <c r="C12" s="140">
        <v>71.820292659600454</v>
      </c>
      <c r="D12" s="140">
        <v>573.79689518610633</v>
      </c>
      <c r="E12" s="140">
        <v>0</v>
      </c>
      <c r="F12" s="140">
        <v>0</v>
      </c>
      <c r="G12" s="140">
        <v>2190.2883865992253</v>
      </c>
      <c r="H12" s="202">
        <v>29.891098334392016</v>
      </c>
      <c r="I12" s="201">
        <v>298.41868082682294</v>
      </c>
      <c r="J12" s="140">
        <v>967.05618890126607</v>
      </c>
      <c r="K12" s="140">
        <v>8.3785220483938918</v>
      </c>
      <c r="L12" s="140">
        <v>0.1032748818397495</v>
      </c>
      <c r="M12" s="140">
        <v>0</v>
      </c>
      <c r="N12" s="202">
        <v>0</v>
      </c>
      <c r="O12" s="201">
        <v>3.2250709687710807E-2</v>
      </c>
      <c r="P12" s="140">
        <v>8.7954096684445728E-3</v>
      </c>
      <c r="Q12" s="140">
        <v>9.5061043748129685E-3</v>
      </c>
      <c r="R12" s="204">
        <v>2.5925036421549823E-3</v>
      </c>
      <c r="S12" s="140">
        <v>0</v>
      </c>
      <c r="T12" s="205">
        <v>0</v>
      </c>
      <c r="U12" s="206">
        <v>328.46559121474792</v>
      </c>
      <c r="V12" s="203">
        <v>89.57909654380137</v>
      </c>
      <c r="W12" s="203">
        <v>39.468061420831866</v>
      </c>
      <c r="X12" s="203">
        <v>10.763724965340106</v>
      </c>
      <c r="Y12" s="207">
        <v>242.35444618037681</v>
      </c>
      <c r="Z12" s="207">
        <v>66.094875423397852</v>
      </c>
      <c r="AA12" s="208">
        <v>0</v>
      </c>
      <c r="AB12" s="209">
        <v>0</v>
      </c>
      <c r="AC12" s="210">
        <v>0</v>
      </c>
      <c r="AD12" s="210">
        <v>14.087699917952218</v>
      </c>
      <c r="AE12" s="209">
        <v>10.999504276891299</v>
      </c>
      <c r="AF12" s="209">
        <v>2.9997834838943742</v>
      </c>
      <c r="AG12" s="209">
        <v>0.78571884976196682</v>
      </c>
    </row>
    <row r="13" spans="1:33">
      <c r="A13" s="190">
        <f t="shared" si="0"/>
        <v>40488</v>
      </c>
      <c r="B13" s="201"/>
      <c r="C13" s="140">
        <v>70.235141023000125</v>
      </c>
      <c r="D13" s="140">
        <v>574.8547197977706</v>
      </c>
      <c r="E13" s="140">
        <v>0</v>
      </c>
      <c r="F13" s="140">
        <v>0</v>
      </c>
      <c r="G13" s="140">
        <v>2213.0854603449493</v>
      </c>
      <c r="H13" s="202">
        <v>29.915140785773659</v>
      </c>
      <c r="I13" s="201">
        <v>271.97157899538632</v>
      </c>
      <c r="J13" s="140">
        <v>883.83478918075571</v>
      </c>
      <c r="K13" s="140">
        <v>7.7152684554457673</v>
      </c>
      <c r="L13" s="140">
        <v>8.138465881347437E-2</v>
      </c>
      <c r="M13" s="140">
        <v>0</v>
      </c>
      <c r="N13" s="202">
        <v>0</v>
      </c>
      <c r="O13" s="201">
        <v>3.1632775182980702E-2</v>
      </c>
      <c r="P13" s="140">
        <v>9.3748790070827884E-3</v>
      </c>
      <c r="Q13" s="140">
        <v>9.3327100753909931E-3</v>
      </c>
      <c r="R13" s="204">
        <v>2.765897941576959E-3</v>
      </c>
      <c r="S13" s="140">
        <v>0</v>
      </c>
      <c r="T13" s="205">
        <v>0</v>
      </c>
      <c r="U13" s="206">
        <v>308.57320003741097</v>
      </c>
      <c r="V13" s="203">
        <v>91.450604584813888</v>
      </c>
      <c r="W13" s="203">
        <v>38.12441882847947</v>
      </c>
      <c r="X13" s="203">
        <v>11.298781458942031</v>
      </c>
      <c r="Y13" s="207">
        <v>224.62679069097865</v>
      </c>
      <c r="Z13" s="207">
        <v>66.571743146021518</v>
      </c>
      <c r="AA13" s="208">
        <v>0</v>
      </c>
      <c r="AB13" s="209">
        <v>0</v>
      </c>
      <c r="AC13" s="210">
        <v>0</v>
      </c>
      <c r="AD13" s="210">
        <v>13.246926966640657</v>
      </c>
      <c r="AE13" s="209">
        <v>10.122444037331629</v>
      </c>
      <c r="AF13" s="209">
        <v>2.9999482358730156</v>
      </c>
      <c r="AG13" s="209">
        <v>0.77138709364764391</v>
      </c>
    </row>
    <row r="14" spans="1:33">
      <c r="A14" s="190">
        <f t="shared" si="0"/>
        <v>40489</v>
      </c>
      <c r="B14" s="201"/>
      <c r="C14" s="140">
        <v>69.778658135732073</v>
      </c>
      <c r="D14" s="140">
        <v>575.80767606099471</v>
      </c>
      <c r="E14" s="140">
        <v>0</v>
      </c>
      <c r="F14" s="140">
        <v>0</v>
      </c>
      <c r="G14" s="140">
        <v>2139.9725868860855</v>
      </c>
      <c r="H14" s="202">
        <v>30.462032079696709</v>
      </c>
      <c r="I14" s="201">
        <v>247.33896048863747</v>
      </c>
      <c r="J14" s="140">
        <v>796.46148834228586</v>
      </c>
      <c r="K14" s="140">
        <v>6.8301710759599912</v>
      </c>
      <c r="L14" s="140">
        <v>8.138465881347437E-2</v>
      </c>
      <c r="M14" s="140">
        <v>0</v>
      </c>
      <c r="N14" s="202">
        <v>0</v>
      </c>
      <c r="O14" s="201">
        <v>3.0754157101293551E-2</v>
      </c>
      <c r="P14" s="140">
        <v>1.0253497088769938E-2</v>
      </c>
      <c r="Q14" s="140">
        <v>9.0734888159235607E-3</v>
      </c>
      <c r="R14" s="204">
        <v>3.0251192010443905E-3</v>
      </c>
      <c r="S14" s="140">
        <v>0</v>
      </c>
      <c r="T14" s="205">
        <v>0</v>
      </c>
      <c r="U14" s="206">
        <v>275.77759431345743</v>
      </c>
      <c r="V14" s="203">
        <v>91.944797938294911</v>
      </c>
      <c r="W14" s="203">
        <v>32.867864844501071</v>
      </c>
      <c r="X14" s="203">
        <v>10.958211450477389</v>
      </c>
      <c r="Y14" s="207">
        <v>201.28121050470784</v>
      </c>
      <c r="Z14" s="207">
        <v>67.107555545630731</v>
      </c>
      <c r="AA14" s="208">
        <v>0</v>
      </c>
      <c r="AB14" s="209">
        <v>0</v>
      </c>
      <c r="AC14" s="210">
        <v>0</v>
      </c>
      <c r="AD14" s="210">
        <v>12.09731688102085</v>
      </c>
      <c r="AE14" s="209">
        <v>8.9988601140652609</v>
      </c>
      <c r="AF14" s="209">
        <v>3.0002378435510781</v>
      </c>
      <c r="AG14" s="209">
        <v>0.7499613842516637</v>
      </c>
    </row>
    <row r="15" spans="1:33">
      <c r="A15" s="190">
        <f t="shared" si="0"/>
        <v>40490</v>
      </c>
      <c r="B15" s="201"/>
      <c r="C15" s="140">
        <v>67.486508337656645</v>
      </c>
      <c r="D15" s="140">
        <v>572.36645174026512</v>
      </c>
      <c r="E15" s="140">
        <v>0</v>
      </c>
      <c r="F15" s="140">
        <v>0</v>
      </c>
      <c r="G15" s="140">
        <v>2252.6385604858392</v>
      </c>
      <c r="H15" s="202">
        <v>29.184865009784723</v>
      </c>
      <c r="I15" s="201">
        <v>252.08698097864851</v>
      </c>
      <c r="J15" s="140">
        <v>791.77884031931444</v>
      </c>
      <c r="K15" s="140">
        <v>6.8200886746247553</v>
      </c>
      <c r="L15" s="140">
        <v>8.138465881347437E-2</v>
      </c>
      <c r="M15" s="140">
        <v>7.1068158467610676</v>
      </c>
      <c r="N15" s="202">
        <v>0</v>
      </c>
      <c r="O15" s="201">
        <v>3.0777150580253817E-2</v>
      </c>
      <c r="P15" s="140">
        <v>1.0259322527084076E-2</v>
      </c>
      <c r="Q15" s="140">
        <v>9.0738957944976363E-3</v>
      </c>
      <c r="R15" s="204">
        <v>3.0247122224703145E-3</v>
      </c>
      <c r="S15" s="140">
        <v>0</v>
      </c>
      <c r="T15" s="205">
        <v>0</v>
      </c>
      <c r="U15" s="206">
        <v>271.59591824477349</v>
      </c>
      <c r="V15" s="203">
        <v>90.534375982824017</v>
      </c>
      <c r="W15" s="203">
        <v>31.3470969269395</v>
      </c>
      <c r="X15" s="203">
        <v>10.449309685854166</v>
      </c>
      <c r="Y15" s="207">
        <v>199.71916720993565</v>
      </c>
      <c r="Z15" s="207">
        <v>66.574822964994112</v>
      </c>
      <c r="AA15" s="208">
        <v>0</v>
      </c>
      <c r="AB15" s="209">
        <v>0</v>
      </c>
      <c r="AC15" s="210">
        <v>0</v>
      </c>
      <c r="AD15" s="210">
        <v>11.711809992127929</v>
      </c>
      <c r="AE15" s="209">
        <v>8.7463229620266034</v>
      </c>
      <c r="AF15" s="209">
        <v>2.8918532404813453</v>
      </c>
      <c r="AG15" s="209">
        <v>0.74999502271432861</v>
      </c>
    </row>
    <row r="16" spans="1:33">
      <c r="A16" s="190">
        <f t="shared" si="0"/>
        <v>40491</v>
      </c>
      <c r="B16" s="201"/>
      <c r="C16" s="140">
        <v>62.370634849866427</v>
      </c>
      <c r="D16" s="140">
        <v>572.56998729705754</v>
      </c>
      <c r="E16" s="140">
        <v>1.7528807123502098E-2</v>
      </c>
      <c r="F16" s="140">
        <v>0.25</v>
      </c>
      <c r="G16" s="140">
        <v>2565.0878277460729</v>
      </c>
      <c r="H16" s="202">
        <v>29.065224252144574</v>
      </c>
      <c r="I16" s="201">
        <v>256.64163382848096</v>
      </c>
      <c r="J16" s="140">
        <v>789.88748639424568</v>
      </c>
      <c r="K16" s="140">
        <v>6.8145400707920381</v>
      </c>
      <c r="L16" s="140">
        <v>8.138465881347437E-2</v>
      </c>
      <c r="M16" s="140">
        <v>0</v>
      </c>
      <c r="N16" s="202">
        <v>86.248243840535451</v>
      </c>
      <c r="O16" s="201">
        <v>3.0819994816183662E-2</v>
      </c>
      <c r="P16" s="140">
        <v>1.027393638193554E-2</v>
      </c>
      <c r="Q16" s="140">
        <v>9.0738224719434084E-3</v>
      </c>
      <c r="R16" s="204">
        <v>3.0247855450245423E-3</v>
      </c>
      <c r="S16" s="140">
        <v>0</v>
      </c>
      <c r="T16" s="205">
        <v>0</v>
      </c>
      <c r="U16" s="206">
        <v>286.78462930612875</v>
      </c>
      <c r="V16" s="203">
        <v>95.600503970914588</v>
      </c>
      <c r="W16" s="203">
        <v>33.590826444108416</v>
      </c>
      <c r="X16" s="203">
        <v>11.197601296227008</v>
      </c>
      <c r="Y16" s="207">
        <v>184.71490518050686</v>
      </c>
      <c r="Z16" s="207">
        <v>61.575259695477619</v>
      </c>
      <c r="AA16" s="208">
        <v>0</v>
      </c>
      <c r="AB16" s="209">
        <v>0</v>
      </c>
      <c r="AC16" s="210">
        <v>0</v>
      </c>
      <c r="AD16" s="210">
        <v>11.822072559595098</v>
      </c>
      <c r="AE16" s="209">
        <v>8.8595288406351589</v>
      </c>
      <c r="AF16" s="209">
        <v>2.9533501295338551</v>
      </c>
      <c r="AG16" s="209">
        <v>0.74998896230191381</v>
      </c>
    </row>
    <row r="17" spans="1:33">
      <c r="A17" s="190">
        <f t="shared" si="0"/>
        <v>40492</v>
      </c>
      <c r="B17" s="191"/>
      <c r="C17" s="192">
        <v>57.321250136693365</v>
      </c>
      <c r="D17" s="192">
        <v>612.35311349233098</v>
      </c>
      <c r="E17" s="192">
        <v>0</v>
      </c>
      <c r="F17" s="192">
        <v>0.63857784271240237</v>
      </c>
      <c r="G17" s="192">
        <v>3657.9785469690942</v>
      </c>
      <c r="H17" s="193">
        <v>30.588415267070257</v>
      </c>
      <c r="I17" s="191">
        <v>266.74647858937595</v>
      </c>
      <c r="J17" s="192">
        <v>866.37240769068285</v>
      </c>
      <c r="K17" s="192">
        <v>6.9987633153796098</v>
      </c>
      <c r="L17" s="140">
        <v>8.138465881347437E-2</v>
      </c>
      <c r="M17" s="192">
        <v>0</v>
      </c>
      <c r="N17" s="193">
        <v>199.35662643909416</v>
      </c>
      <c r="O17" s="191">
        <v>3.0819427558243132E-2</v>
      </c>
      <c r="P17" s="192">
        <v>1.027450363987607E-2</v>
      </c>
      <c r="Q17" s="192">
        <v>9.0736554635490584E-3</v>
      </c>
      <c r="R17" s="211">
        <v>3.0249525534188932E-3</v>
      </c>
      <c r="S17" s="192">
        <v>0</v>
      </c>
      <c r="T17" s="194">
        <v>0</v>
      </c>
      <c r="U17" s="212">
        <v>280.53881894739698</v>
      </c>
      <c r="V17" s="207">
        <v>93.525329468055688</v>
      </c>
      <c r="W17" s="203">
        <v>33.112772191581755</v>
      </c>
      <c r="X17" s="203">
        <v>11.039053135099437</v>
      </c>
      <c r="Y17" s="207">
        <v>173.58222108043327</v>
      </c>
      <c r="Z17" s="207">
        <v>57.86840650879212</v>
      </c>
      <c r="AA17" s="208">
        <v>0</v>
      </c>
      <c r="AB17" s="209">
        <v>0</v>
      </c>
      <c r="AC17" s="210">
        <v>0</v>
      </c>
      <c r="AD17" s="210">
        <v>11.789051993025675</v>
      </c>
      <c r="AE17" s="209">
        <v>8.7638999592525035</v>
      </c>
      <c r="AF17" s="209">
        <v>2.921687038498082</v>
      </c>
      <c r="AG17" s="209">
        <v>0.74997515836726969</v>
      </c>
    </row>
    <row r="18" spans="1:33">
      <c r="A18" s="190">
        <f t="shared" si="0"/>
        <v>40493</v>
      </c>
      <c r="B18" s="201"/>
      <c r="C18" s="140">
        <v>61.278277117014014</v>
      </c>
      <c r="D18" s="140">
        <v>613.67290751139365</v>
      </c>
      <c r="E18" s="140">
        <v>0</v>
      </c>
      <c r="F18" s="140">
        <v>0.51667372783025112</v>
      </c>
      <c r="G18" s="140">
        <v>3528.5934086481743</v>
      </c>
      <c r="H18" s="202">
        <v>28.378128537535712</v>
      </c>
      <c r="I18" s="201">
        <v>234.51398324966411</v>
      </c>
      <c r="J18" s="140">
        <v>745.06379111607953</v>
      </c>
      <c r="K18" s="140">
        <v>6.3143334041039152</v>
      </c>
      <c r="L18" s="140">
        <v>8.138465881347437E-2</v>
      </c>
      <c r="M18" s="140">
        <v>0</v>
      </c>
      <c r="N18" s="202">
        <v>195.14720741113021</v>
      </c>
      <c r="O18" s="201">
        <v>3.0639607561713411E-2</v>
      </c>
      <c r="P18" s="140">
        <v>1.0454323636405792E-2</v>
      </c>
      <c r="Q18" s="140">
        <v>9.0207140294200888E-3</v>
      </c>
      <c r="R18" s="204">
        <v>3.0778939875478633E-3</v>
      </c>
      <c r="S18" s="140">
        <v>0</v>
      </c>
      <c r="T18" s="205">
        <v>0</v>
      </c>
      <c r="U18" s="206">
        <v>259.14805407863713</v>
      </c>
      <c r="V18" s="203">
        <v>88.422073344968112</v>
      </c>
      <c r="W18" s="203">
        <v>29.843348634634598</v>
      </c>
      <c r="X18" s="203">
        <v>10.182637763625193</v>
      </c>
      <c r="Y18" s="207">
        <v>183.61218584415752</v>
      </c>
      <c r="Z18" s="207">
        <v>62.649014369274298</v>
      </c>
      <c r="AA18" s="208">
        <v>0</v>
      </c>
      <c r="AB18" s="209">
        <v>0</v>
      </c>
      <c r="AC18" s="210">
        <v>0</v>
      </c>
      <c r="AD18" s="210">
        <v>11.28668556312719</v>
      </c>
      <c r="AE18" s="209">
        <v>8.245553956180629</v>
      </c>
      <c r="AF18" s="209">
        <v>2.8134071053532104</v>
      </c>
      <c r="AG18" s="209">
        <v>0.74559932983768007</v>
      </c>
    </row>
    <row r="19" spans="1:33">
      <c r="A19" s="190">
        <f t="shared" si="0"/>
        <v>40494</v>
      </c>
      <c r="B19" s="201"/>
      <c r="C19" s="140">
        <v>62.559383285045584</v>
      </c>
      <c r="D19" s="140">
        <v>427.12885843912744</v>
      </c>
      <c r="E19" s="140">
        <v>4.6442726502815805</v>
      </c>
      <c r="F19" s="140">
        <v>0.5</v>
      </c>
      <c r="G19" s="140">
        <v>2097.4784633636486</v>
      </c>
      <c r="H19" s="202">
        <v>18.466831793387723</v>
      </c>
      <c r="I19" s="201">
        <v>191.12009342511482</v>
      </c>
      <c r="J19" s="140">
        <v>551.55667107899944</v>
      </c>
      <c r="K19" s="140">
        <v>5.117337182164194</v>
      </c>
      <c r="L19" s="140">
        <v>3.5109198093415873E-2</v>
      </c>
      <c r="M19" s="140">
        <v>0</v>
      </c>
      <c r="N19" s="202">
        <v>195.14901055494951</v>
      </c>
      <c r="O19" s="201">
        <v>3.1498412466678234E-2</v>
      </c>
      <c r="P19" s="140">
        <v>9.4777266496084839E-3</v>
      </c>
      <c r="Q19" s="140">
        <v>9.2549425587763676E-3</v>
      </c>
      <c r="R19" s="204">
        <v>2.7847694172747264E-3</v>
      </c>
      <c r="S19" s="140">
        <v>0</v>
      </c>
      <c r="T19" s="205">
        <v>0</v>
      </c>
      <c r="U19" s="206">
        <v>212.46680710751147</v>
      </c>
      <c r="V19" s="203">
        <v>63.930279724743478</v>
      </c>
      <c r="W19" s="203">
        <v>22.065885807779797</v>
      </c>
      <c r="X19" s="203">
        <v>6.6395229978289487</v>
      </c>
      <c r="Y19" s="207">
        <v>156.04424635398726</v>
      </c>
      <c r="Z19" s="207">
        <v>46.952992115136382</v>
      </c>
      <c r="AA19" s="208">
        <v>0</v>
      </c>
      <c r="AB19" s="209">
        <v>0</v>
      </c>
      <c r="AC19" s="210">
        <v>0</v>
      </c>
      <c r="AD19" s="210">
        <v>8.5201632976532249</v>
      </c>
      <c r="AE19" s="209">
        <v>6.4082275880102593</v>
      </c>
      <c r="AF19" s="209">
        <v>1.9282060469521236</v>
      </c>
      <c r="AG19" s="209">
        <v>0.76870132584449891</v>
      </c>
    </row>
    <row r="20" spans="1:33">
      <c r="A20" s="190">
        <f t="shared" si="0"/>
        <v>40495</v>
      </c>
      <c r="B20" s="201"/>
      <c r="C20" s="140">
        <v>50.943440395593669</v>
      </c>
      <c r="D20" s="140">
        <v>424.57530272801728</v>
      </c>
      <c r="E20" s="140">
        <v>7.7612531681856209</v>
      </c>
      <c r="F20" s="140">
        <v>0.5</v>
      </c>
      <c r="G20" s="140">
        <v>2031.5961157480815</v>
      </c>
      <c r="H20" s="202">
        <v>19.60760881404082</v>
      </c>
      <c r="I20" s="201">
        <v>224.5105577309923</v>
      </c>
      <c r="J20" s="140">
        <v>636.07856480280509</v>
      </c>
      <c r="K20" s="140">
        <v>6.0917603249351284</v>
      </c>
      <c r="L20" s="140">
        <v>1.3595581054687169E-2</v>
      </c>
      <c r="M20" s="140">
        <v>0</v>
      </c>
      <c r="N20" s="202">
        <v>195.08069889545428</v>
      </c>
      <c r="O20" s="201">
        <v>3.3044550594313681E-2</v>
      </c>
      <c r="P20" s="140">
        <v>7.8768265876926723E-3</v>
      </c>
      <c r="Q20" s="140">
        <v>9.7001153703629474E-3</v>
      </c>
      <c r="R20" s="204">
        <v>2.3122156385479552E-3</v>
      </c>
      <c r="S20" s="140">
        <v>0.13865221378720252</v>
      </c>
      <c r="T20" s="205">
        <v>3.3050515875056904E-2</v>
      </c>
      <c r="U20" s="206">
        <v>264.5759074349844</v>
      </c>
      <c r="V20" s="203">
        <v>63.066935535973649</v>
      </c>
      <c r="W20" s="203">
        <v>29.020382060160141</v>
      </c>
      <c r="X20" s="203">
        <v>6.9175858919323439</v>
      </c>
      <c r="Y20" s="207">
        <v>170.28466789744112</v>
      </c>
      <c r="Z20" s="207">
        <v>40.590741149368</v>
      </c>
      <c r="AA20" s="208">
        <v>0</v>
      </c>
      <c r="AB20" s="209">
        <v>0</v>
      </c>
      <c r="AC20" s="210">
        <v>0</v>
      </c>
      <c r="AD20" s="210">
        <v>9.870731675955982</v>
      </c>
      <c r="AE20" s="209">
        <v>7.8091472752276623</v>
      </c>
      <c r="AF20" s="209">
        <v>1.8614657418069394</v>
      </c>
      <c r="AG20" s="209">
        <v>0.80751315986608063</v>
      </c>
    </row>
    <row r="21" spans="1:33">
      <c r="A21" s="190">
        <f t="shared" si="0"/>
        <v>40496</v>
      </c>
      <c r="B21" s="201"/>
      <c r="C21" s="140">
        <v>51.378236015637697</v>
      </c>
      <c r="D21" s="140">
        <v>414.5403568903605</v>
      </c>
      <c r="E21" s="140">
        <v>7.6458749920129963</v>
      </c>
      <c r="F21" s="140">
        <v>0.3293085734049479</v>
      </c>
      <c r="G21" s="140">
        <v>1885.9887311299617</v>
      </c>
      <c r="H21" s="202">
        <v>19.411596531669289</v>
      </c>
      <c r="I21" s="201">
        <v>215.38561034202539</v>
      </c>
      <c r="J21" s="140">
        <v>635.35169512430832</v>
      </c>
      <c r="K21" s="140">
        <v>6.0961442366242471</v>
      </c>
      <c r="L21" s="140">
        <v>1.3595581054687169E-2</v>
      </c>
      <c r="M21" s="140">
        <v>0</v>
      </c>
      <c r="N21" s="202">
        <v>194.45614290237427</v>
      </c>
      <c r="O21" s="201">
        <v>3.2737505953696316E-2</v>
      </c>
      <c r="P21" s="140">
        <v>8.1838712283100329E-3</v>
      </c>
      <c r="Q21" s="140">
        <v>9.6099834610383107E-3</v>
      </c>
      <c r="R21" s="204">
        <v>2.402347547872591E-3</v>
      </c>
      <c r="S21" s="140">
        <v>0</v>
      </c>
      <c r="T21" s="205">
        <v>0</v>
      </c>
      <c r="U21" s="206">
        <v>266.9665341523438</v>
      </c>
      <c r="V21" s="203">
        <v>66.737513262653749</v>
      </c>
      <c r="W21" s="203">
        <v>29.314324533757471</v>
      </c>
      <c r="X21" s="203">
        <v>7.3281287056039028</v>
      </c>
      <c r="Y21" s="207">
        <v>165.38024515432491</v>
      </c>
      <c r="Z21" s="207">
        <v>41.342508863187369</v>
      </c>
      <c r="AA21" s="208">
        <v>0</v>
      </c>
      <c r="AB21" s="209">
        <v>0</v>
      </c>
      <c r="AC21" s="210">
        <v>0</v>
      </c>
      <c r="AD21" s="210">
        <v>10.193761627541646</v>
      </c>
      <c r="AE21" s="209">
        <v>8.0002750960889379</v>
      </c>
      <c r="AF21" s="209">
        <v>1.9999453003552676</v>
      </c>
      <c r="AG21" s="209">
        <v>0.8000098776756569</v>
      </c>
    </row>
    <row r="22" spans="1:33">
      <c r="A22" s="190">
        <f t="shared" si="0"/>
        <v>40497</v>
      </c>
      <c r="B22" s="201"/>
      <c r="C22" s="140">
        <v>64.481577223539475</v>
      </c>
      <c r="D22" s="140">
        <v>522.16643822987896</v>
      </c>
      <c r="E22" s="140">
        <v>7.6385071873665078</v>
      </c>
      <c r="F22" s="140">
        <v>0.40661490758260088</v>
      </c>
      <c r="G22" s="140">
        <v>2974.0070021947295</v>
      </c>
      <c r="H22" s="202">
        <v>24.716385353604966</v>
      </c>
      <c r="I22" s="201">
        <v>206.62849378585804</v>
      </c>
      <c r="J22" s="140">
        <v>615.097884360948</v>
      </c>
      <c r="K22" s="140">
        <v>6.086027945081411</v>
      </c>
      <c r="L22" s="140">
        <v>1.3595581054687169E-2</v>
      </c>
      <c r="M22" s="140">
        <v>0</v>
      </c>
      <c r="N22" s="202">
        <v>192.71387177308449</v>
      </c>
      <c r="O22" s="201">
        <v>3.1196337662837616E-2</v>
      </c>
      <c r="P22" s="140">
        <v>9.7250395191687336E-3</v>
      </c>
      <c r="Q22" s="140">
        <v>9.1575787541319023E-3</v>
      </c>
      <c r="R22" s="204">
        <v>2.8547522547790003E-3</v>
      </c>
      <c r="S22" s="140">
        <v>0</v>
      </c>
      <c r="T22" s="205">
        <v>0</v>
      </c>
      <c r="U22" s="206">
        <v>261.23144505341787</v>
      </c>
      <c r="V22" s="203">
        <v>81.435396495928373</v>
      </c>
      <c r="W22" s="203">
        <v>29.321231167366228</v>
      </c>
      <c r="X22" s="203">
        <v>9.1405002386867142</v>
      </c>
      <c r="Y22" s="207">
        <v>159.61621476773391</v>
      </c>
      <c r="Z22" s="207">
        <v>49.758212431630078</v>
      </c>
      <c r="AA22" s="208">
        <v>0</v>
      </c>
      <c r="AB22" s="209">
        <v>0</v>
      </c>
      <c r="AC22" s="210">
        <v>0</v>
      </c>
      <c r="AD22" s="210">
        <v>10.452896274129545</v>
      </c>
      <c r="AE22" s="209">
        <v>7.8262954554195892</v>
      </c>
      <c r="AF22" s="209">
        <v>2.4397425561691106</v>
      </c>
      <c r="AG22" s="209">
        <v>0.76234818598810605</v>
      </c>
    </row>
    <row r="23" spans="1:33">
      <c r="A23" s="190">
        <f t="shared" si="0"/>
        <v>40498</v>
      </c>
      <c r="B23" s="201"/>
      <c r="C23" s="140">
        <v>75.380481060345971</v>
      </c>
      <c r="D23" s="140">
        <v>647.48148539860961</v>
      </c>
      <c r="E23" s="140">
        <v>9.8557417839765478</v>
      </c>
      <c r="F23" s="140">
        <v>0.4897160530090332</v>
      </c>
      <c r="G23" s="140">
        <v>3968.7430489857961</v>
      </c>
      <c r="H23" s="202">
        <v>29.981792624791463</v>
      </c>
      <c r="I23" s="201">
        <v>219.48282019297258</v>
      </c>
      <c r="J23" s="140">
        <v>643.95313536325921</v>
      </c>
      <c r="K23" s="140">
        <v>6.6796319633722216</v>
      </c>
      <c r="L23" s="140">
        <v>1.3595581054687169E-2</v>
      </c>
      <c r="M23" s="140">
        <v>0</v>
      </c>
      <c r="N23" s="202">
        <v>191.52030482689537</v>
      </c>
      <c r="O23" s="201">
        <v>3.0397992496305072E-2</v>
      </c>
      <c r="P23" s="140">
        <v>1.0523384685701279E-2</v>
      </c>
      <c r="Q23" s="140">
        <v>8.9232272474096437E-3</v>
      </c>
      <c r="R23" s="204">
        <v>3.0891037615012585E-3</v>
      </c>
      <c r="S23" s="140">
        <v>0</v>
      </c>
      <c r="T23" s="205">
        <v>0</v>
      </c>
      <c r="U23" s="206">
        <v>283.6453470995711</v>
      </c>
      <c r="V23" s="203">
        <v>98.194283790315126</v>
      </c>
      <c r="W23" s="203">
        <v>32.850318376944962</v>
      </c>
      <c r="X23" s="203">
        <v>11.372347610467168</v>
      </c>
      <c r="Y23" s="207">
        <v>189.51437181897168</v>
      </c>
      <c r="Z23" s="207">
        <v>65.607379775571673</v>
      </c>
      <c r="AA23" s="208">
        <v>0</v>
      </c>
      <c r="AB23" s="209">
        <v>0</v>
      </c>
      <c r="AC23" s="210">
        <v>0</v>
      </c>
      <c r="AD23" s="210">
        <v>11.852424073219291</v>
      </c>
      <c r="AE23" s="209">
        <v>8.6660584857755314</v>
      </c>
      <c r="AF23" s="209">
        <v>3.0000753229242658</v>
      </c>
      <c r="AG23" s="209">
        <v>0.74283894115057925</v>
      </c>
    </row>
    <row r="24" spans="1:33">
      <c r="A24" s="190">
        <f t="shared" si="0"/>
        <v>40499</v>
      </c>
      <c r="B24" s="201"/>
      <c r="C24" s="140">
        <v>69.12951746980346</v>
      </c>
      <c r="D24" s="140">
        <v>646.63939971923855</v>
      </c>
      <c r="E24" s="140">
        <v>10.46303361654285</v>
      </c>
      <c r="F24" s="140">
        <v>0.25</v>
      </c>
      <c r="G24" s="140">
        <v>4183.0325330098431</v>
      </c>
      <c r="H24" s="202">
        <v>30.972181769212135</v>
      </c>
      <c r="I24" s="201">
        <v>214.71562298138937</v>
      </c>
      <c r="J24" s="140">
        <v>662.82238197326717</v>
      </c>
      <c r="K24" s="140">
        <v>6.9556421687205576</v>
      </c>
      <c r="L24" s="140">
        <v>1.3595581054687169E-2</v>
      </c>
      <c r="M24" s="140">
        <v>0</v>
      </c>
      <c r="N24" s="202">
        <v>152.09790663917846</v>
      </c>
      <c r="O24" s="201">
        <v>3.2048077933754922E-2</v>
      </c>
      <c r="P24" s="140">
        <v>8.8732992482514275E-3</v>
      </c>
      <c r="Q24" s="140">
        <v>9.4076042120330838E-3</v>
      </c>
      <c r="R24" s="204">
        <v>2.604726796877818E-3</v>
      </c>
      <c r="S24" s="140">
        <v>0</v>
      </c>
      <c r="T24" s="205">
        <v>0</v>
      </c>
      <c r="U24" s="206">
        <v>271.40767414553449</v>
      </c>
      <c r="V24" s="203">
        <v>75.145895362064621</v>
      </c>
      <c r="W24" s="203">
        <v>32.452171171277129</v>
      </c>
      <c r="X24" s="203">
        <v>8.9851824079261213</v>
      </c>
      <c r="Y24" s="207">
        <v>201.5801472873749</v>
      </c>
      <c r="Z24" s="207">
        <v>55.812425727520207</v>
      </c>
      <c r="AA24" s="208">
        <v>0</v>
      </c>
      <c r="AB24" s="209">
        <v>0</v>
      </c>
      <c r="AC24" s="210">
        <v>0</v>
      </c>
      <c r="AD24" s="210">
        <v>11.465932072533503</v>
      </c>
      <c r="AE24" s="209">
        <v>8.8126052809811206</v>
      </c>
      <c r="AF24" s="209">
        <v>2.4399866967530284</v>
      </c>
      <c r="AG24" s="209">
        <v>0.78316225260978922</v>
      </c>
    </row>
    <row r="25" spans="1:33">
      <c r="A25" s="190">
        <f t="shared" si="0"/>
        <v>40500</v>
      </c>
      <c r="B25" s="201"/>
      <c r="C25" s="140">
        <v>83.650568183263175</v>
      </c>
      <c r="D25" s="140">
        <v>627.06565871040027</v>
      </c>
      <c r="E25" s="140">
        <v>10.624825954437288</v>
      </c>
      <c r="F25" s="140">
        <v>0.5</v>
      </c>
      <c r="G25" s="140">
        <v>3423.419389979043</v>
      </c>
      <c r="H25" s="202">
        <v>29.704040047526458</v>
      </c>
      <c r="I25" s="201">
        <v>210.18054588635786</v>
      </c>
      <c r="J25" s="140">
        <v>657.89716825485186</v>
      </c>
      <c r="K25" s="140">
        <v>6.9328448474407072</v>
      </c>
      <c r="L25" s="140">
        <v>1.3595581054687169E-2</v>
      </c>
      <c r="M25" s="140">
        <v>0</v>
      </c>
      <c r="N25" s="202">
        <v>133.95126585910728</v>
      </c>
      <c r="O25" s="201">
        <v>3.2718625901108515E-2</v>
      </c>
      <c r="P25" s="140">
        <v>8.2027512808978305E-3</v>
      </c>
      <c r="Q25" s="140">
        <v>9.6044412858534052E-3</v>
      </c>
      <c r="R25" s="204">
        <v>2.4078897230574966E-3</v>
      </c>
      <c r="S25" s="140">
        <v>0</v>
      </c>
      <c r="T25" s="205">
        <v>0</v>
      </c>
      <c r="U25" s="206">
        <v>262.71236642581778</v>
      </c>
      <c r="V25" s="203">
        <v>65.863530049226981</v>
      </c>
      <c r="W25" s="203">
        <v>31.833622378164975</v>
      </c>
      <c r="X25" s="203">
        <v>7.9808757105922234</v>
      </c>
      <c r="Y25" s="207">
        <v>205.71579711610372</v>
      </c>
      <c r="Z25" s="207">
        <v>51.574156060076689</v>
      </c>
      <c r="AA25" s="208">
        <v>0</v>
      </c>
      <c r="AB25" s="209">
        <v>0</v>
      </c>
      <c r="AC25" s="210">
        <v>0</v>
      </c>
      <c r="AD25" s="210">
        <v>11.42643723156716</v>
      </c>
      <c r="AE25" s="209">
        <v>9.000390598893814</v>
      </c>
      <c r="AF25" s="209">
        <v>2.2564506754287548</v>
      </c>
      <c r="AG25" s="209">
        <v>0.7995485038439839</v>
      </c>
    </row>
    <row r="26" spans="1:33">
      <c r="A26" s="190">
        <f t="shared" si="0"/>
        <v>40501</v>
      </c>
      <c r="B26" s="201"/>
      <c r="C26" s="140">
        <v>87.589582733313463</v>
      </c>
      <c r="D26" s="140">
        <v>657.70362911820507</v>
      </c>
      <c r="E26" s="140">
        <v>10.794342830777131</v>
      </c>
      <c r="F26" s="140">
        <v>0.49997110913197196</v>
      </c>
      <c r="G26" s="140">
        <v>2856.1680539449017</v>
      </c>
      <c r="H26" s="202">
        <v>30.153370740016378</v>
      </c>
      <c r="I26" s="201">
        <v>215.92022220293674</v>
      </c>
      <c r="J26" s="140">
        <v>677.07640174229948</v>
      </c>
      <c r="K26" s="140">
        <v>7.1052145188053455</v>
      </c>
      <c r="L26" s="140">
        <v>1.3595581054687169E-2</v>
      </c>
      <c r="M26" s="140">
        <v>0</v>
      </c>
      <c r="N26" s="202">
        <v>139.63577395578224</v>
      </c>
      <c r="O26" s="201">
        <v>3.069290468018172E-2</v>
      </c>
      <c r="P26" s="140">
        <v>1.0228472501824628E-2</v>
      </c>
      <c r="Q26" s="140">
        <v>9.0097977153469951E-3</v>
      </c>
      <c r="R26" s="204">
        <v>3.0025332935639075E-3</v>
      </c>
      <c r="S26" s="140">
        <v>0</v>
      </c>
      <c r="T26" s="205">
        <v>0</v>
      </c>
      <c r="U26" s="206">
        <v>242.04274857628488</v>
      </c>
      <c r="V26" s="203">
        <v>80.66123502729765</v>
      </c>
      <c r="W26" s="203">
        <v>29.751985619021607</v>
      </c>
      <c r="X26" s="203">
        <v>9.9149093235004475</v>
      </c>
      <c r="Y26" s="207">
        <v>207.72741128689478</v>
      </c>
      <c r="Z26" s="207">
        <v>69.225579539076662</v>
      </c>
      <c r="AA26" s="208">
        <v>0</v>
      </c>
      <c r="AB26" s="209">
        <v>0</v>
      </c>
      <c r="AC26" s="210">
        <v>0</v>
      </c>
      <c r="AD26" s="210">
        <v>11.849230274226933</v>
      </c>
      <c r="AE26" s="209">
        <v>8.7628744158124494</v>
      </c>
      <c r="AF26" s="209">
        <v>2.9202456050682755</v>
      </c>
      <c r="AG26" s="209">
        <v>0.75004574121903655</v>
      </c>
    </row>
    <row r="27" spans="1:33">
      <c r="A27" s="190">
        <f t="shared" si="0"/>
        <v>40502</v>
      </c>
      <c r="B27" s="201"/>
      <c r="C27" s="140">
        <v>85.213995913664689</v>
      </c>
      <c r="D27" s="140">
        <v>678.12427492141876</v>
      </c>
      <c r="E27" s="140">
        <v>10.801332344611446</v>
      </c>
      <c r="F27" s="140">
        <v>0</v>
      </c>
      <c r="G27" s="140">
        <v>2477.2039995829241</v>
      </c>
      <c r="H27" s="202">
        <v>29.766660388310829</v>
      </c>
      <c r="I27" s="201">
        <v>190.8743352095284</v>
      </c>
      <c r="J27" s="140">
        <v>603.85117727915406</v>
      </c>
      <c r="K27" s="140">
        <v>6.2820029978950966</v>
      </c>
      <c r="L27" s="140">
        <v>1.3595581054687169E-2</v>
      </c>
      <c r="M27" s="140">
        <v>0</v>
      </c>
      <c r="N27" s="202">
        <v>139.44243238816654</v>
      </c>
      <c r="O27" s="201">
        <v>3.0014949240521525E-2</v>
      </c>
      <c r="P27" s="140">
        <v>1.0906427941484824E-2</v>
      </c>
      <c r="Q27" s="140">
        <v>8.8107862032400439E-3</v>
      </c>
      <c r="R27" s="204">
        <v>3.2015448056708592E-3</v>
      </c>
      <c r="S27" s="140">
        <v>0</v>
      </c>
      <c r="T27" s="205">
        <v>0</v>
      </c>
      <c r="U27" s="206">
        <v>233.9336867232098</v>
      </c>
      <c r="V27" s="203">
        <v>85.003671899870952</v>
      </c>
      <c r="W27" s="203">
        <v>29.057605113531135</v>
      </c>
      <c r="X27" s="203">
        <v>10.558561128432602</v>
      </c>
      <c r="Y27" s="203">
        <v>211.00869174579077</v>
      </c>
      <c r="Z27" s="203">
        <v>76.673496033953754</v>
      </c>
      <c r="AA27" s="213">
        <v>0</v>
      </c>
      <c r="AB27" s="210">
        <v>0</v>
      </c>
      <c r="AC27" s="210">
        <v>0</v>
      </c>
      <c r="AD27" s="210">
        <v>11.34237438374095</v>
      </c>
      <c r="AE27" s="210">
        <v>8.25576308234956</v>
      </c>
      <c r="AF27" s="210">
        <v>2.9998679803881485</v>
      </c>
      <c r="AG27" s="210">
        <v>0.73347847280466116</v>
      </c>
    </row>
    <row r="28" spans="1:33">
      <c r="A28" s="190">
        <f t="shared" si="0"/>
        <v>40503</v>
      </c>
      <c r="B28" s="201"/>
      <c r="C28" s="140">
        <v>90.030839733282846</v>
      </c>
      <c r="D28" s="140">
        <v>656.17237403591446</v>
      </c>
      <c r="E28" s="140">
        <v>10.845146452387155</v>
      </c>
      <c r="F28" s="140">
        <v>0.2243339478969574</v>
      </c>
      <c r="G28" s="140">
        <v>2657.7234520594293</v>
      </c>
      <c r="H28" s="202">
        <v>29.603696497281465</v>
      </c>
      <c r="I28" s="201">
        <v>173.20613710085505</v>
      </c>
      <c r="J28" s="140">
        <v>551.39479494094849</v>
      </c>
      <c r="K28" s="140">
        <v>5.711251554389797</v>
      </c>
      <c r="L28" s="140">
        <v>1.3595581054687169E-2</v>
      </c>
      <c r="M28" s="140">
        <v>0</v>
      </c>
      <c r="N28" s="202">
        <v>141.01963667025188</v>
      </c>
      <c r="O28" s="201">
        <v>2.9231950416471381E-2</v>
      </c>
      <c r="P28" s="140">
        <v>1.1689426765534968E-2</v>
      </c>
      <c r="Q28" s="140">
        <v>8.5809395631271067E-3</v>
      </c>
      <c r="R28" s="204">
        <v>3.4313914457837955E-3</v>
      </c>
      <c r="S28" s="140">
        <v>0</v>
      </c>
      <c r="T28" s="205">
        <v>0</v>
      </c>
      <c r="U28" s="206">
        <v>212.62562258384565</v>
      </c>
      <c r="V28" s="203">
        <v>85.025857264373599</v>
      </c>
      <c r="W28" s="203">
        <v>26.479424178670968</v>
      </c>
      <c r="X28" s="203">
        <v>10.588732031910508</v>
      </c>
      <c r="Y28" s="207">
        <v>181.45318076078874</v>
      </c>
      <c r="Z28" s="207">
        <v>72.56045654351712</v>
      </c>
      <c r="AA28" s="208">
        <v>0</v>
      </c>
      <c r="AB28" s="209">
        <v>0</v>
      </c>
      <c r="AC28" s="210">
        <v>0</v>
      </c>
      <c r="AD28" s="210">
        <v>10.595796824826147</v>
      </c>
      <c r="AE28" s="209">
        <v>7.5007493136471171</v>
      </c>
      <c r="AF28" s="209">
        <v>2.9994392621543899</v>
      </c>
      <c r="AG28" s="209">
        <v>0.7143442481531399</v>
      </c>
    </row>
    <row r="29" spans="1:33">
      <c r="A29" s="190">
        <f t="shared" si="0"/>
        <v>40504</v>
      </c>
      <c r="B29" s="201"/>
      <c r="C29" s="140">
        <v>92.527351605892221</v>
      </c>
      <c r="D29" s="140">
        <v>652.95543201764508</v>
      </c>
      <c r="E29" s="140">
        <v>10.676757320761695</v>
      </c>
      <c r="F29" s="140">
        <v>0.26076660354932152</v>
      </c>
      <c r="G29" s="140">
        <v>2706.2789700190201</v>
      </c>
      <c r="H29" s="202">
        <v>29.79573220014581</v>
      </c>
      <c r="I29" s="201">
        <v>181.91004999478702</v>
      </c>
      <c r="J29" s="140">
        <v>547.24906749725244</v>
      </c>
      <c r="K29" s="140">
        <v>5.7018824592232695</v>
      </c>
      <c r="L29" s="140">
        <v>1.3595581054687169E-2</v>
      </c>
      <c r="M29" s="140">
        <v>0</v>
      </c>
      <c r="N29" s="202">
        <v>139.01347911208882</v>
      </c>
      <c r="O29" s="201">
        <v>2.9229409721805787E-2</v>
      </c>
      <c r="P29" s="140">
        <v>1.1691967460200563E-2</v>
      </c>
      <c r="Q29" s="140">
        <v>8.580193750854467E-3</v>
      </c>
      <c r="R29" s="204">
        <v>3.4321372580564356E-3</v>
      </c>
      <c r="S29" s="140">
        <v>0</v>
      </c>
      <c r="T29" s="205">
        <v>0</v>
      </c>
      <c r="U29" s="206">
        <v>216.68996786436384</v>
      </c>
      <c r="V29" s="203">
        <v>86.677496307151785</v>
      </c>
      <c r="W29" s="203">
        <v>27.192724005843491</v>
      </c>
      <c r="X29" s="203">
        <v>10.877278989091222</v>
      </c>
      <c r="Y29" s="207">
        <v>168.56009314291859</v>
      </c>
      <c r="Z29" s="207">
        <v>67.425211212702678</v>
      </c>
      <c r="AA29" s="208">
        <v>0</v>
      </c>
      <c r="AB29" s="209">
        <v>0</v>
      </c>
      <c r="AC29" s="210">
        <v>0</v>
      </c>
      <c r="AD29" s="210">
        <v>10.588755181100618</v>
      </c>
      <c r="AE29" s="209">
        <v>7.4995115042949392</v>
      </c>
      <c r="AF29" s="209">
        <v>2.9998568329008011</v>
      </c>
      <c r="AG29" s="209">
        <v>0.71428216093026142</v>
      </c>
    </row>
    <row r="30" spans="1:33">
      <c r="A30" s="190">
        <f t="shared" si="0"/>
        <v>40505</v>
      </c>
      <c r="B30" s="201"/>
      <c r="C30" s="140">
        <v>88.621868860721776</v>
      </c>
      <c r="D30" s="140">
        <v>655.23962364196814</v>
      </c>
      <c r="E30" s="140">
        <v>10.64118164281051</v>
      </c>
      <c r="F30" s="140">
        <v>0.31373387028773625</v>
      </c>
      <c r="G30" s="140">
        <v>3010.4955975850421</v>
      </c>
      <c r="H30" s="202">
        <v>30.058627951145247</v>
      </c>
      <c r="I30" s="201">
        <v>185.64409947395353</v>
      </c>
      <c r="J30" s="140">
        <v>549.1465574582412</v>
      </c>
      <c r="K30" s="140">
        <v>5.6637751062711104</v>
      </c>
      <c r="L30" s="140">
        <v>1.3595581054687169E-2</v>
      </c>
      <c r="M30" s="140">
        <v>0</v>
      </c>
      <c r="N30" s="202">
        <v>124.94572782864162</v>
      </c>
      <c r="O30" s="201">
        <v>2.9227897292406754E-2</v>
      </c>
      <c r="P30" s="140">
        <v>1.1693479889599595E-2</v>
      </c>
      <c r="Q30" s="140">
        <v>8.5797497823514521E-3</v>
      </c>
      <c r="R30" s="204">
        <v>3.4325812265594501E-3</v>
      </c>
      <c r="S30" s="140">
        <v>0</v>
      </c>
      <c r="T30" s="205">
        <v>0</v>
      </c>
      <c r="U30" s="206">
        <v>207.31111945987368</v>
      </c>
      <c r="V30" s="203">
        <v>82.940910255771385</v>
      </c>
      <c r="W30" s="203">
        <v>26.008768677292547</v>
      </c>
      <c r="X30" s="203">
        <v>10.405572814168206</v>
      </c>
      <c r="Y30" s="207">
        <v>176.58037326511385</v>
      </c>
      <c r="Z30" s="207">
        <v>70.646171464754417</v>
      </c>
      <c r="AA30" s="208">
        <v>0</v>
      </c>
      <c r="AB30" s="209">
        <v>0</v>
      </c>
      <c r="AC30" s="210">
        <v>0</v>
      </c>
      <c r="AD30" s="210">
        <v>10.586783483293322</v>
      </c>
      <c r="AE30" s="209">
        <v>7.5001317499013895</v>
      </c>
      <c r="AF30" s="209">
        <v>3.0006482816539783</v>
      </c>
      <c r="AG30" s="209">
        <v>0.71424520153389737</v>
      </c>
    </row>
    <row r="31" spans="1:33">
      <c r="A31" s="190">
        <f t="shared" si="0"/>
        <v>40506</v>
      </c>
      <c r="B31" s="201"/>
      <c r="C31" s="140">
        <v>84.537743258476311</v>
      </c>
      <c r="D31" s="140">
        <v>637.48838040034025</v>
      </c>
      <c r="E31" s="140">
        <v>10.536356493830624</v>
      </c>
      <c r="F31" s="140">
        <v>0.15601029396057128</v>
      </c>
      <c r="G31" s="140">
        <v>3557.9683069229091</v>
      </c>
      <c r="H31" s="202">
        <v>29.614612019062061</v>
      </c>
      <c r="I31" s="201">
        <v>182.44174947738662</v>
      </c>
      <c r="J31" s="140">
        <v>547.66784671147548</v>
      </c>
      <c r="K31" s="140">
        <v>5.6520161057511995</v>
      </c>
      <c r="L31" s="140">
        <v>6.1377465724943882E-2</v>
      </c>
      <c r="M31" s="140">
        <v>0</v>
      </c>
      <c r="N31" s="202">
        <v>114.32320726911232</v>
      </c>
      <c r="O31" s="201">
        <v>2.9228796196169655E-2</v>
      </c>
      <c r="P31" s="140">
        <v>1.1692580985836696E-2</v>
      </c>
      <c r="Q31" s="140">
        <v>8.5800136524919191E-3</v>
      </c>
      <c r="R31" s="204">
        <v>3.4323173564189836E-3</v>
      </c>
      <c r="S31" s="140">
        <v>0</v>
      </c>
      <c r="T31" s="205">
        <v>0</v>
      </c>
      <c r="U31" s="206">
        <v>209.14082364020982</v>
      </c>
      <c r="V31" s="203">
        <v>83.663932015722381</v>
      </c>
      <c r="W31" s="203">
        <v>25.735329721484678</v>
      </c>
      <c r="X31" s="203">
        <v>10.295067403600543</v>
      </c>
      <c r="Y31" s="207">
        <v>192.87080841230377</v>
      </c>
      <c r="Z31" s="207">
        <v>77.155334486891633</v>
      </c>
      <c r="AA31" s="208">
        <v>0</v>
      </c>
      <c r="AB31" s="209">
        <v>0</v>
      </c>
      <c r="AC31" s="210">
        <v>0</v>
      </c>
      <c r="AD31" s="210">
        <v>10.586482632491325</v>
      </c>
      <c r="AE31" s="209">
        <v>7.4996961398562361</v>
      </c>
      <c r="AF31" s="209">
        <v>3.0001510803215186</v>
      </c>
      <c r="AG31" s="209">
        <v>0.71426716813973523</v>
      </c>
    </row>
    <row r="32" spans="1:33">
      <c r="A32" s="190">
        <f t="shared" si="0"/>
        <v>40507</v>
      </c>
      <c r="B32" s="201"/>
      <c r="C32" s="140">
        <v>87.876664308706992</v>
      </c>
      <c r="D32" s="140">
        <v>644.41395374933893</v>
      </c>
      <c r="E32" s="140">
        <v>10.419085820515928</v>
      </c>
      <c r="F32" s="140">
        <v>0</v>
      </c>
      <c r="G32" s="140">
        <v>3638.0183228174806</v>
      </c>
      <c r="H32" s="202">
        <v>30.240533029039817</v>
      </c>
      <c r="I32" s="201">
        <v>171.73711585998512</v>
      </c>
      <c r="J32" s="140">
        <v>546.34659137725737</v>
      </c>
      <c r="K32" s="140">
        <v>5.6320795466502478</v>
      </c>
      <c r="L32" s="140">
        <v>8.138465881347437E-2</v>
      </c>
      <c r="M32" s="140">
        <v>0</v>
      </c>
      <c r="N32" s="202">
        <v>126.82801309128621</v>
      </c>
      <c r="O32" s="201">
        <v>2.9228885935669385E-2</v>
      </c>
      <c r="P32" s="140">
        <v>1.1692491246336962E-2</v>
      </c>
      <c r="Q32" s="140">
        <v>8.5800399952166654E-3</v>
      </c>
      <c r="R32" s="204">
        <v>3.4322910136942368E-3</v>
      </c>
      <c r="S32" s="140">
        <v>0</v>
      </c>
      <c r="T32" s="205">
        <v>0</v>
      </c>
      <c r="U32" s="206">
        <v>215.97384815794535</v>
      </c>
      <c r="V32" s="203">
        <v>86.396461862502107</v>
      </c>
      <c r="W32" s="203">
        <v>26.679476378799098</v>
      </c>
      <c r="X32" s="203">
        <v>10.672645707487451</v>
      </c>
      <c r="Y32" s="207">
        <v>182.32157272156101</v>
      </c>
      <c r="Z32" s="207">
        <v>72.934473033189136</v>
      </c>
      <c r="AA32" s="208">
        <v>0</v>
      </c>
      <c r="AB32" s="209">
        <v>0</v>
      </c>
      <c r="AC32" s="210">
        <v>0</v>
      </c>
      <c r="AD32" s="210">
        <v>10.582482826709755</v>
      </c>
      <c r="AE32" s="209">
        <v>7.4997077049730159</v>
      </c>
      <c r="AF32" s="209">
        <v>3.000123469758055</v>
      </c>
      <c r="AG32" s="209">
        <v>0.71426936111333272</v>
      </c>
    </row>
    <row r="33" spans="1:33">
      <c r="A33" s="190">
        <f t="shared" si="0"/>
        <v>40508</v>
      </c>
      <c r="B33" s="201"/>
      <c r="C33" s="140">
        <v>92.665041776498285</v>
      </c>
      <c r="D33" s="140">
        <v>635.45609165827477</v>
      </c>
      <c r="E33" s="140">
        <v>10.516959875822071</v>
      </c>
      <c r="F33" s="140">
        <v>0</v>
      </c>
      <c r="G33" s="140">
        <v>3143.0646786371854</v>
      </c>
      <c r="H33" s="202">
        <v>29.338750118017263</v>
      </c>
      <c r="I33" s="201">
        <v>174.73285786310811</v>
      </c>
      <c r="J33" s="140">
        <v>546.46391337712555</v>
      </c>
      <c r="K33" s="140">
        <v>5.6420210724075757</v>
      </c>
      <c r="L33" s="140">
        <v>8.138465881347437E-2</v>
      </c>
      <c r="M33" s="140">
        <v>0</v>
      </c>
      <c r="N33" s="202">
        <v>125.10451169808705</v>
      </c>
      <c r="O33" s="201">
        <v>2.9231224137739729E-2</v>
      </c>
      <c r="P33" s="140">
        <v>1.169015304426662E-2</v>
      </c>
      <c r="Q33" s="140">
        <v>8.5807263664770886E-3</v>
      </c>
      <c r="R33" s="204">
        <v>3.4316046424338132E-3</v>
      </c>
      <c r="S33" s="140">
        <v>0</v>
      </c>
      <c r="T33" s="205">
        <v>0</v>
      </c>
      <c r="U33" s="206">
        <v>212.70996381769754</v>
      </c>
      <c r="V33" s="203">
        <v>85.066982462047989</v>
      </c>
      <c r="W33" s="203">
        <v>26.750110492146508</v>
      </c>
      <c r="X33" s="203">
        <v>10.69790591494589</v>
      </c>
      <c r="Y33" s="207">
        <v>189.47204400764926</v>
      </c>
      <c r="Z33" s="207">
        <v>75.773672071425906</v>
      </c>
      <c r="AA33" s="208">
        <v>0</v>
      </c>
      <c r="AB33" s="209">
        <v>0</v>
      </c>
      <c r="AC33" s="210">
        <v>0</v>
      </c>
      <c r="AD33" s="210">
        <v>10.582709257470258</v>
      </c>
      <c r="AE33" s="209">
        <v>7.5006494187230555</v>
      </c>
      <c r="AF33" s="209">
        <v>2.9996601997606933</v>
      </c>
      <c r="AG33" s="209">
        <v>0.71432650000335451</v>
      </c>
    </row>
    <row r="34" spans="1:33">
      <c r="A34" s="190">
        <f t="shared" si="0"/>
        <v>40509</v>
      </c>
      <c r="B34" s="201"/>
      <c r="C34" s="140">
        <v>98.82425862550744</v>
      </c>
      <c r="D34" s="140">
        <v>639.48749383290703</v>
      </c>
      <c r="E34" s="140">
        <v>10.654412433505072</v>
      </c>
      <c r="F34" s="140">
        <v>3.2388619581858319E-2</v>
      </c>
      <c r="G34" s="140">
        <v>2791.4767957687309</v>
      </c>
      <c r="H34" s="202">
        <v>29.537045973539406</v>
      </c>
      <c r="I34" s="201">
        <v>189.73759651184093</v>
      </c>
      <c r="J34" s="140">
        <v>573.62408208846864</v>
      </c>
      <c r="K34" s="140">
        <v>5.9028176615635584</v>
      </c>
      <c r="L34" s="140">
        <v>8.138465881347437E-2</v>
      </c>
      <c r="M34" s="140">
        <v>0</v>
      </c>
      <c r="N34" s="202">
        <v>128.49133147746326</v>
      </c>
      <c r="O34" s="201">
        <v>2.9392354986060212E-2</v>
      </c>
      <c r="P34" s="140">
        <v>1.1529022195946138E-2</v>
      </c>
      <c r="Q34" s="140">
        <v>8.6280257786440721E-3</v>
      </c>
      <c r="R34" s="204">
        <v>3.3843052302668314E-3</v>
      </c>
      <c r="S34" s="140">
        <v>0</v>
      </c>
      <c r="T34" s="205">
        <v>0</v>
      </c>
      <c r="U34" s="206">
        <v>207.68491743215961</v>
      </c>
      <c r="V34" s="203">
        <v>81.463497020711443</v>
      </c>
      <c r="W34" s="203">
        <v>26.041362652766914</v>
      </c>
      <c r="X34" s="203">
        <v>10.214610165766643</v>
      </c>
      <c r="Y34" s="207">
        <v>185.96873751804364</v>
      </c>
      <c r="Z34" s="207">
        <v>72.945420794436174</v>
      </c>
      <c r="AA34" s="208">
        <v>0</v>
      </c>
      <c r="AB34" s="209">
        <v>0</v>
      </c>
      <c r="AC34" s="210">
        <v>0</v>
      </c>
      <c r="AD34" s="210">
        <v>10.420222309562883</v>
      </c>
      <c r="AE34" s="209">
        <v>7.421822201349273</v>
      </c>
      <c r="AF34" s="209">
        <v>2.911177172918018</v>
      </c>
      <c r="AG34" s="209">
        <v>0.71826407149817051</v>
      </c>
    </row>
    <row r="35" spans="1:33">
      <c r="A35" s="190">
        <f t="shared" si="0"/>
        <v>40510</v>
      </c>
      <c r="B35" s="201"/>
      <c r="C35" s="140">
        <v>95.369085494677421</v>
      </c>
      <c r="D35" s="140">
        <v>645.11157147089682</v>
      </c>
      <c r="E35" s="140">
        <v>10.802467564741738</v>
      </c>
      <c r="F35" s="140">
        <v>1.0759494225184123</v>
      </c>
      <c r="G35" s="140">
        <v>2720.8071806589774</v>
      </c>
      <c r="H35" s="202">
        <v>29.438825331131653</v>
      </c>
      <c r="I35" s="201">
        <v>192.52701671918251</v>
      </c>
      <c r="J35" s="140">
        <v>592.5326043764743</v>
      </c>
      <c r="K35" s="140">
        <v>6.0760810623566348</v>
      </c>
      <c r="L35" s="140">
        <v>8.138465881347437E-2</v>
      </c>
      <c r="M35" s="140">
        <v>0</v>
      </c>
      <c r="N35" s="202">
        <v>128.18310535301768</v>
      </c>
      <c r="O35" s="201">
        <v>2.9760727726365503E-2</v>
      </c>
      <c r="P35" s="140">
        <v>1.1160649455640846E-2</v>
      </c>
      <c r="Q35" s="140">
        <v>8.7361603429214549E-3</v>
      </c>
      <c r="R35" s="204">
        <v>3.2761706659894477E-3</v>
      </c>
      <c r="S35" s="140">
        <v>0</v>
      </c>
      <c r="T35" s="205">
        <v>0</v>
      </c>
      <c r="U35" s="206">
        <v>224.79937932969082</v>
      </c>
      <c r="V35" s="203">
        <v>84.302611603197903</v>
      </c>
      <c r="W35" s="203">
        <v>27.946564151777888</v>
      </c>
      <c r="X35" s="203">
        <v>10.480315160816888</v>
      </c>
      <c r="Y35" s="207">
        <v>196.94803332380354</v>
      </c>
      <c r="Z35" s="207">
        <v>73.858004451871651</v>
      </c>
      <c r="AA35" s="208">
        <v>0</v>
      </c>
      <c r="AB35" s="209">
        <v>0</v>
      </c>
      <c r="AC35" s="210">
        <v>0</v>
      </c>
      <c r="AD35" s="210">
        <v>11.081548333830284</v>
      </c>
      <c r="AE35" s="209">
        <v>8.0010759215861285</v>
      </c>
      <c r="AF35" s="209">
        <v>3.0005047070700996</v>
      </c>
      <c r="AG35" s="209">
        <v>0.72726603491369479</v>
      </c>
    </row>
    <row r="36" spans="1:33">
      <c r="A36" s="190">
        <f t="shared" si="0"/>
        <v>40511</v>
      </c>
      <c r="B36" s="201"/>
      <c r="C36" s="140">
        <v>92.139713215828039</v>
      </c>
      <c r="D36" s="140">
        <v>640.61819432576601</v>
      </c>
      <c r="E36" s="140">
        <v>10.727812498807912</v>
      </c>
      <c r="F36" s="140">
        <v>2.1932498306035995</v>
      </c>
      <c r="G36" s="140">
        <v>3148.7221373240118</v>
      </c>
      <c r="H36" s="202">
        <v>29.981507505973248</v>
      </c>
      <c r="I36" s="201">
        <v>197.8131283124292</v>
      </c>
      <c r="J36" s="140">
        <v>601.84574820200703</v>
      </c>
      <c r="K36" s="140">
        <v>6.1948906953136111</v>
      </c>
      <c r="L36" s="140">
        <v>8.138465881347437E-2</v>
      </c>
      <c r="M36" s="140">
        <v>0</v>
      </c>
      <c r="N36" s="202">
        <v>133.50602333148311</v>
      </c>
      <c r="O36" s="201">
        <v>3.0144551795795844E-2</v>
      </c>
      <c r="P36" s="140">
        <v>1.0776825386210505E-2</v>
      </c>
      <c r="Q36" s="140">
        <v>8.8488305922798226E-3</v>
      </c>
      <c r="R36" s="204">
        <v>3.16350041663108E-3</v>
      </c>
      <c r="S36" s="140">
        <v>0</v>
      </c>
      <c r="T36" s="205">
        <v>0</v>
      </c>
      <c r="U36" s="206">
        <v>227.13731056210872</v>
      </c>
      <c r="V36" s="203">
        <v>81.202704594954412</v>
      </c>
      <c r="W36" s="203">
        <v>28.968676230204021</v>
      </c>
      <c r="X36" s="203">
        <v>10.356444093692435</v>
      </c>
      <c r="Y36" s="207">
        <v>190.87758154198198</v>
      </c>
      <c r="Z36" s="207">
        <v>68.23967330331935</v>
      </c>
      <c r="AA36" s="208">
        <v>0</v>
      </c>
      <c r="AB36" s="209">
        <v>0</v>
      </c>
      <c r="AC36" s="210">
        <v>0</v>
      </c>
      <c r="AD36" s="210">
        <v>11.134463457266477</v>
      </c>
      <c r="AE36" s="209">
        <v>8.1416803602920425</v>
      </c>
      <c r="AF36" s="209">
        <v>2.9106907340199282</v>
      </c>
      <c r="AG36" s="209">
        <v>0.73664558408485792</v>
      </c>
    </row>
    <row r="37" spans="1:33">
      <c r="A37" s="190">
        <f t="shared" si="0"/>
        <v>40512</v>
      </c>
      <c r="B37" s="201"/>
      <c r="C37" s="140">
        <v>81.206421476602614</v>
      </c>
      <c r="D37" s="140">
        <v>564.73169813156267</v>
      </c>
      <c r="E37" s="140">
        <v>13.514780855178794</v>
      </c>
      <c r="F37" s="140">
        <v>5.2387285451094332</v>
      </c>
      <c r="G37" s="140">
        <v>3123.8461820602488</v>
      </c>
      <c r="H37" s="202">
        <v>26.370738206307053</v>
      </c>
      <c r="I37" s="201">
        <v>155.94190820058182</v>
      </c>
      <c r="J37" s="140">
        <v>556.21410161654126</v>
      </c>
      <c r="K37" s="140">
        <v>5.6526974985996894</v>
      </c>
      <c r="L37" s="140">
        <v>4.9090695381165214E-2</v>
      </c>
      <c r="M37" s="140">
        <v>0</v>
      </c>
      <c r="N37" s="202">
        <v>117.52690912435456</v>
      </c>
      <c r="O37" s="201">
        <v>3.0417612494587826E-2</v>
      </c>
      <c r="P37" s="140">
        <v>1.0503764687418522E-2</v>
      </c>
      <c r="Q37" s="140">
        <v>8.8984351984182832E-3</v>
      </c>
      <c r="R37" s="204">
        <v>3.0727944024883111E-3</v>
      </c>
      <c r="S37" s="140">
        <v>0</v>
      </c>
      <c r="T37" s="205">
        <v>0</v>
      </c>
      <c r="U37" s="206">
        <v>196.09328830586503</v>
      </c>
      <c r="V37" s="203">
        <v>67.71464254511784</v>
      </c>
      <c r="W37" s="203">
        <v>25.214882746743751</v>
      </c>
      <c r="X37" s="203">
        <v>8.7071657921794561</v>
      </c>
      <c r="Y37" s="207">
        <v>173.75588219383835</v>
      </c>
      <c r="Z37" s="207">
        <v>60.001122702961268</v>
      </c>
      <c r="AA37" s="208">
        <v>0</v>
      </c>
      <c r="AB37" s="209">
        <v>0</v>
      </c>
      <c r="AC37" s="210">
        <v>0</v>
      </c>
      <c r="AD37" s="210">
        <v>10.020546317762797</v>
      </c>
      <c r="AE37" s="209">
        <v>7.396092099940013</v>
      </c>
      <c r="AF37" s="209">
        <v>2.5301851608248209</v>
      </c>
      <c r="AG37" s="209">
        <v>0.74331839711305803</v>
      </c>
    </row>
    <row r="38" spans="1:33" ht="15.75" thickBot="1">
      <c r="A38" s="190"/>
      <c r="B38" s="214"/>
      <c r="C38" s="215"/>
      <c r="D38" s="215"/>
      <c r="E38" s="215"/>
      <c r="F38" s="215"/>
      <c r="G38" s="215"/>
      <c r="H38" s="216"/>
      <c r="I38" s="217"/>
      <c r="J38" s="215"/>
      <c r="K38" s="215"/>
      <c r="L38" s="215"/>
      <c r="M38" s="215"/>
      <c r="N38" s="216"/>
      <c r="O38" s="217"/>
      <c r="P38" s="215"/>
      <c r="Q38" s="215"/>
      <c r="R38" s="218"/>
      <c r="S38" s="215"/>
      <c r="T38" s="219"/>
      <c r="U38" s="220"/>
      <c r="V38" s="221"/>
      <c r="W38" s="222"/>
      <c r="X38" s="222"/>
      <c r="Y38" s="221"/>
      <c r="Z38" s="221"/>
      <c r="AA38" s="223"/>
      <c r="AB38" s="224"/>
      <c r="AC38" s="225"/>
      <c r="AD38" s="226"/>
      <c r="AE38" s="224"/>
      <c r="AF38" s="224"/>
      <c r="AG38" s="224"/>
    </row>
    <row r="39" spans="1:33" ht="15.75" thickTop="1">
      <c r="A39" s="227" t="s">
        <v>26</v>
      </c>
      <c r="B39" s="228">
        <f>SUM(B8:B38)</f>
        <v>0</v>
      </c>
      <c r="C39" s="229">
        <f t="shared" ref="C39:AC39" si="1">SUM(C8:C38)</f>
        <v>2289.3730494995934</v>
      </c>
      <c r="D39" s="229">
        <f t="shared" si="1"/>
        <v>17315.605401434506</v>
      </c>
      <c r="E39" s="229">
        <f t="shared" si="1"/>
        <v>208.17395737369856</v>
      </c>
      <c r="F39" s="229">
        <f t="shared" si="1"/>
        <v>14.376023347179098</v>
      </c>
      <c r="G39" s="229">
        <f t="shared" si="1"/>
        <v>86493.85089925128</v>
      </c>
      <c r="H39" s="230">
        <f t="shared" si="1"/>
        <v>828.70442874431751</v>
      </c>
      <c r="I39" s="228">
        <f t="shared" si="1"/>
        <v>6597.3849602858227</v>
      </c>
      <c r="J39" s="229">
        <f t="shared" si="1"/>
        <v>20566.563145105032</v>
      </c>
      <c r="K39" s="229">
        <f t="shared" si="1"/>
        <v>194.67665832489726</v>
      </c>
      <c r="L39" s="229">
        <f t="shared" si="1"/>
        <v>1.723587524890867</v>
      </c>
      <c r="M39" s="229">
        <f t="shared" si="1"/>
        <v>7.1068158467610676</v>
      </c>
      <c r="N39" s="230">
        <f t="shared" si="1"/>
        <v>3293.7414304415393</v>
      </c>
      <c r="O39" s="231">
        <f t="shared" si="1"/>
        <v>0.929070186671479</v>
      </c>
      <c r="P39" s="232">
        <f t="shared" si="1"/>
        <v>0.30024616095137674</v>
      </c>
      <c r="Q39" s="232">
        <f t="shared" si="1"/>
        <v>0.27306901447690746</v>
      </c>
      <c r="R39" s="232">
        <f t="shared" si="1"/>
        <v>8.8236242438183052E-2</v>
      </c>
      <c r="S39" s="232">
        <f t="shared" si="1"/>
        <v>0.13865221378720252</v>
      </c>
      <c r="T39" s="233">
        <f t="shared" si="1"/>
        <v>3.3050515875056904E-2</v>
      </c>
      <c r="U39" s="231">
        <f t="shared" si="1"/>
        <v>7462.3369210548517</v>
      </c>
      <c r="V39" s="232">
        <f t="shared" si="1"/>
        <v>2398.8950276705154</v>
      </c>
      <c r="W39" s="232">
        <f t="shared" si="1"/>
        <v>898.528373301339</v>
      </c>
      <c r="X39" s="232">
        <f t="shared" si="1"/>
        <v>289.54958636034371</v>
      </c>
      <c r="Y39" s="232">
        <f t="shared" si="1"/>
        <v>5755.367833864203</v>
      </c>
      <c r="Z39" s="232">
        <f t="shared" si="1"/>
        <v>1864.6371792837845</v>
      </c>
      <c r="AA39" s="234">
        <f t="shared" si="1"/>
        <v>0</v>
      </c>
      <c r="AB39" s="235">
        <f t="shared" si="1"/>
        <v>0</v>
      </c>
      <c r="AC39" s="235">
        <f t="shared" si="1"/>
        <v>0</v>
      </c>
      <c r="AD39" s="236" t="s">
        <v>31</v>
      </c>
      <c r="AE39" s="236" t="s">
        <v>31</v>
      </c>
      <c r="AF39" s="236" t="s">
        <v>31</v>
      </c>
      <c r="AG39" s="236" t="s">
        <v>59</v>
      </c>
    </row>
    <row r="40" spans="1:33" ht="15.75" thickBot="1">
      <c r="A40" s="237" t="s">
        <v>28</v>
      </c>
      <c r="B40" s="238">
        <v>1.01</v>
      </c>
      <c r="C40" s="239">
        <v>1.48</v>
      </c>
      <c r="D40" s="239">
        <v>1.9279999999999999</v>
      </c>
      <c r="E40" s="239">
        <v>3.78</v>
      </c>
      <c r="F40" s="239">
        <v>4.9599999999999998E-2</v>
      </c>
      <c r="G40" s="239">
        <v>0.05</v>
      </c>
      <c r="H40" s="240">
        <v>4.72</v>
      </c>
      <c r="I40" s="238">
        <v>1.01</v>
      </c>
      <c r="J40" s="239">
        <v>1.48</v>
      </c>
      <c r="K40" s="239">
        <v>3.78</v>
      </c>
      <c r="L40" s="239">
        <v>0.379</v>
      </c>
      <c r="M40" s="239">
        <v>4.9599999999999998E-2</v>
      </c>
      <c r="N40" s="240">
        <v>4.9599999999999998E-2</v>
      </c>
      <c r="O40" s="241">
        <v>15.77</v>
      </c>
      <c r="P40" s="242">
        <v>15.77</v>
      </c>
      <c r="Q40" s="242">
        <v>15.77</v>
      </c>
      <c r="R40" s="242">
        <v>15.77</v>
      </c>
      <c r="S40" s="242">
        <v>1.48</v>
      </c>
      <c r="T40" s="243">
        <v>1.48</v>
      </c>
      <c r="U40" s="241">
        <v>0.34300000000000003</v>
      </c>
      <c r="V40" s="242">
        <v>0.34300000000000003</v>
      </c>
      <c r="W40" s="242">
        <v>0.82499999999999996</v>
      </c>
      <c r="X40" s="242">
        <v>0.82499999999999996</v>
      </c>
      <c r="Y40" s="242">
        <v>1.9279999999999999</v>
      </c>
      <c r="Z40" s="242">
        <v>1.9279999999999999</v>
      </c>
      <c r="AA40" s="244">
        <v>0</v>
      </c>
      <c r="AB40" s="245">
        <v>0.34300000000000003</v>
      </c>
      <c r="AC40" s="245">
        <v>1.01</v>
      </c>
      <c r="AD40" s="246">
        <f>SUM(AD8:AD38)</f>
        <v>337.129220725099</v>
      </c>
      <c r="AE40" s="246">
        <f>SUM(AE8:AE38)</f>
        <v>252.39202961047855</v>
      </c>
      <c r="AF40" s="246">
        <f>SUM(AF8:AF38)</f>
        <v>81.205409155319359</v>
      </c>
      <c r="AG40" s="246">
        <f>AVERAGE(AG8:AG38)</f>
        <v>0.75573460772759538</v>
      </c>
    </row>
    <row r="41" spans="1:33" ht="16.5" thickTop="1" thickBot="1">
      <c r="A41" s="247" t="s">
        <v>27</v>
      </c>
      <c r="B41" s="248">
        <f t="shared" ref="B41:AC41" si="2">B40*B39</f>
        <v>0</v>
      </c>
      <c r="C41" s="249">
        <f t="shared" si="2"/>
        <v>3388.2721132593983</v>
      </c>
      <c r="D41" s="249">
        <f t="shared" si="2"/>
        <v>33384.487213965724</v>
      </c>
      <c r="E41" s="249">
        <f t="shared" si="2"/>
        <v>786.89755887258048</v>
      </c>
      <c r="F41" s="249">
        <f t="shared" si="2"/>
        <v>0.71305075802008322</v>
      </c>
      <c r="G41" s="249">
        <f t="shared" si="2"/>
        <v>4324.6925449625642</v>
      </c>
      <c r="H41" s="250">
        <f t="shared" si="2"/>
        <v>3911.4849036731785</v>
      </c>
      <c r="I41" s="248">
        <f t="shared" si="2"/>
        <v>6663.3588098886812</v>
      </c>
      <c r="J41" s="249">
        <f t="shared" si="2"/>
        <v>30438.513454755448</v>
      </c>
      <c r="K41" s="249">
        <f t="shared" si="2"/>
        <v>735.87776846811164</v>
      </c>
      <c r="L41" s="249">
        <f t="shared" si="2"/>
        <v>0.65323967193363863</v>
      </c>
      <c r="M41" s="249">
        <f t="shared" si="2"/>
        <v>0.35249806599934896</v>
      </c>
      <c r="N41" s="250">
        <f t="shared" si="2"/>
        <v>163.36957494990034</v>
      </c>
      <c r="O41" s="251">
        <f t="shared" si="2"/>
        <v>14.651436843809224</v>
      </c>
      <c r="P41" s="252">
        <f t="shared" si="2"/>
        <v>4.7348819582032107</v>
      </c>
      <c r="Q41" s="252">
        <f t="shared" si="2"/>
        <v>4.3062983583008307</v>
      </c>
      <c r="R41" s="252">
        <f t="shared" si="2"/>
        <v>1.3914855432501467</v>
      </c>
      <c r="S41" s="252">
        <f t="shared" si="2"/>
        <v>0.20520527640505973</v>
      </c>
      <c r="T41" s="253">
        <f t="shared" si="2"/>
        <v>4.8914763495084217E-2</v>
      </c>
      <c r="U41" s="251">
        <f t="shared" si="2"/>
        <v>2559.5815639218144</v>
      </c>
      <c r="V41" s="252">
        <f t="shared" si="2"/>
        <v>822.82099449098689</v>
      </c>
      <c r="W41" s="252">
        <f t="shared" si="2"/>
        <v>741.28590797360459</v>
      </c>
      <c r="X41" s="252">
        <f t="shared" si="2"/>
        <v>238.87840874728354</v>
      </c>
      <c r="Y41" s="252">
        <f t="shared" si="2"/>
        <v>11096.349183690183</v>
      </c>
      <c r="Z41" s="252">
        <f t="shared" si="2"/>
        <v>3595.0204816591363</v>
      </c>
      <c r="AA41" s="254">
        <f t="shared" si="2"/>
        <v>0</v>
      </c>
      <c r="AB41" s="255">
        <f t="shared" si="2"/>
        <v>0</v>
      </c>
      <c r="AC41" s="255">
        <f t="shared" si="2"/>
        <v>0</v>
      </c>
      <c r="AG41" s="256" t="s">
        <v>65</v>
      </c>
    </row>
    <row r="42" spans="1:33" ht="49.5" customHeight="1" thickTop="1">
      <c r="A42" s="257"/>
      <c r="B42" s="258"/>
      <c r="C42" s="258"/>
      <c r="D42" s="258"/>
      <c r="E42" s="258"/>
      <c r="F42" s="258"/>
      <c r="G42" s="258"/>
      <c r="H42" s="258"/>
      <c r="I42" s="258"/>
      <c r="J42" s="258"/>
      <c r="K42" s="258"/>
      <c r="L42" s="258"/>
      <c r="M42" s="258"/>
      <c r="N42" s="258"/>
      <c r="O42" s="259"/>
      <c r="P42" s="259"/>
      <c r="Q42" s="259"/>
      <c r="R42" s="259"/>
      <c r="S42" s="259"/>
      <c r="T42" s="259"/>
      <c r="U42" s="259"/>
      <c r="V42" s="259"/>
      <c r="W42" s="259"/>
      <c r="X42" s="259"/>
      <c r="Y42" s="259"/>
      <c r="Z42" s="259"/>
      <c r="AA42" s="259"/>
      <c r="AB42" s="259"/>
      <c r="AC42" s="259"/>
    </row>
    <row r="43" spans="1:33" ht="38.25" customHeight="1" thickBot="1">
      <c r="A43" s="260" t="s">
        <v>62</v>
      </c>
      <c r="B43" s="260"/>
      <c r="C43" s="261"/>
      <c r="D43" s="260" t="s">
        <v>63</v>
      </c>
      <c r="E43" s="260"/>
      <c r="F43" s="261"/>
      <c r="G43" s="260" t="s">
        <v>64</v>
      </c>
      <c r="H43" s="260"/>
      <c r="I43" s="258"/>
      <c r="J43" s="258"/>
      <c r="K43" s="258"/>
      <c r="L43" s="258"/>
      <c r="M43" s="258"/>
      <c r="N43" s="258"/>
      <c r="O43" s="259"/>
      <c r="P43" s="259"/>
      <c r="Q43" s="259"/>
      <c r="R43" s="259"/>
      <c r="S43" s="259"/>
      <c r="T43" s="259"/>
      <c r="U43" s="259"/>
      <c r="V43" s="259"/>
      <c r="W43" s="259"/>
      <c r="X43" s="259"/>
      <c r="Y43" s="259"/>
      <c r="Z43" s="259"/>
      <c r="AA43" s="259"/>
      <c r="AB43" s="259"/>
      <c r="AC43" s="259"/>
    </row>
    <row r="44" spans="1:33" ht="31.5" thickTop="1" thickBot="1">
      <c r="A44" s="262" t="s">
        <v>39</v>
      </c>
      <c r="B44" s="263">
        <f>SUM(B41:H41)</f>
        <v>45796.547385491467</v>
      </c>
      <c r="C44" s="264"/>
      <c r="D44" s="262" t="s">
        <v>44</v>
      </c>
      <c r="E44" s="263">
        <f>SUM(B41:H41)+P41+R41+T41+V41+X41+Z41</f>
        <v>50459.442552653825</v>
      </c>
      <c r="F44" s="264"/>
      <c r="G44" s="262" t="s">
        <v>46</v>
      </c>
      <c r="H44" s="263">
        <f>SUM(I41:N41)+O41+Q41+S41+U41+W41+Y41</f>
        <v>52418.504941864194</v>
      </c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  <c r="X44" s="264"/>
      <c r="Y44" s="264"/>
    </row>
    <row r="45" spans="1:33" ht="47.25" thickBot="1">
      <c r="A45" s="265" t="s">
        <v>45</v>
      </c>
      <c r="B45" s="266">
        <f>SUM(I41:N41)</f>
        <v>38002.125345800079</v>
      </c>
      <c r="C45" s="264"/>
      <c r="D45" s="267" t="s">
        <v>60</v>
      </c>
      <c r="E45" s="268">
        <f>E44/AF40</f>
        <v>621.38031293138897</v>
      </c>
      <c r="F45" s="269"/>
      <c r="G45" s="267" t="s">
        <v>61</v>
      </c>
      <c r="H45" s="268">
        <f>H44/AE40</f>
        <v>207.68684741258539</v>
      </c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  <c r="X45" s="264"/>
      <c r="Y45" s="264"/>
    </row>
    <row r="46" spans="1:33" ht="30.75" thickBot="1">
      <c r="A46" s="265" t="s">
        <v>40</v>
      </c>
      <c r="B46" s="266">
        <f>SUM(O41:T41)</f>
        <v>25.338222743463554</v>
      </c>
      <c r="C46" s="264"/>
      <c r="D46" s="270"/>
      <c r="E46" s="271"/>
      <c r="F46" s="272"/>
      <c r="G46" s="264"/>
      <c r="H46" s="264"/>
      <c r="I46" s="264"/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  <c r="X46" s="264"/>
      <c r="Y46" s="264"/>
    </row>
    <row r="47" spans="1:33" ht="30.75" thickBot="1">
      <c r="A47" s="265" t="s">
        <v>41</v>
      </c>
      <c r="B47" s="266">
        <f>SUM(U41:AA41)</f>
        <v>19053.93654048301</v>
      </c>
      <c r="C47" s="264"/>
      <c r="D47" s="270"/>
      <c r="E47" s="271"/>
      <c r="F47" s="272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  <c r="X47" s="264"/>
      <c r="Y47" s="264"/>
    </row>
    <row r="48" spans="1:33" ht="30.75" thickBot="1">
      <c r="A48" s="265" t="s">
        <v>42</v>
      </c>
      <c r="B48" s="266">
        <f>AB41</f>
        <v>0</v>
      </c>
      <c r="C48" s="264"/>
      <c r="D48" s="270"/>
      <c r="E48" s="271"/>
      <c r="F48" s="272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  <c r="X48" s="264"/>
      <c r="Y48" s="264"/>
    </row>
    <row r="49" spans="1:25" ht="45.75" thickBot="1">
      <c r="A49" s="273" t="s">
        <v>43</v>
      </c>
      <c r="B49" s="274">
        <f>AC41</f>
        <v>0</v>
      </c>
      <c r="C49" s="264"/>
      <c r="D49" s="270"/>
      <c r="E49" s="271"/>
      <c r="F49" s="272"/>
      <c r="G49" s="264"/>
      <c r="H49" s="264"/>
      <c r="I49" s="264"/>
      <c r="J49" s="264"/>
      <c r="K49" s="264"/>
      <c r="L49" s="264"/>
      <c r="M49" s="264"/>
      <c r="N49" s="264"/>
      <c r="O49" s="264"/>
      <c r="P49" s="264"/>
      <c r="Q49" s="264"/>
      <c r="R49" s="264"/>
      <c r="S49" s="264"/>
      <c r="T49" s="264"/>
      <c r="U49" s="264"/>
      <c r="V49" s="264"/>
      <c r="W49" s="264"/>
      <c r="X49" s="264"/>
      <c r="Y49" s="264"/>
    </row>
    <row r="50" spans="1:25" ht="48" thickTop="1" thickBot="1">
      <c r="A50" s="275" t="s">
        <v>32</v>
      </c>
      <c r="B50" s="276">
        <f>SUM(B44:B49)</f>
        <v>102877.94749451801</v>
      </c>
      <c r="C50" s="264"/>
      <c r="D50" s="277"/>
      <c r="E50" s="278"/>
      <c r="F50" s="272"/>
      <c r="G50" s="264"/>
      <c r="H50" s="264"/>
      <c r="I50" s="264"/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  <c r="X50" s="264"/>
      <c r="Y50" s="264"/>
    </row>
    <row r="51" spans="1:25" ht="48" thickTop="1" thickBot="1">
      <c r="A51" s="267" t="s">
        <v>33</v>
      </c>
      <c r="B51" s="268">
        <f>B50/AD40</f>
        <v>305.15879719131931</v>
      </c>
      <c r="C51" s="264"/>
      <c r="D51" s="277"/>
      <c r="E51" s="278"/>
      <c r="F51" s="272"/>
      <c r="G51" s="264"/>
      <c r="H51" s="264"/>
      <c r="I51" s="264"/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  <c r="X51" s="264"/>
      <c r="Y51" s="264"/>
    </row>
    <row r="52" spans="1:25" ht="15.75" thickTop="1">
      <c r="B52" s="264"/>
      <c r="C52" s="264"/>
      <c r="D52" s="264"/>
      <c r="E52" s="264"/>
      <c r="F52" s="264"/>
      <c r="G52" s="264"/>
      <c r="H52" s="264"/>
      <c r="I52" s="264"/>
      <c r="J52" s="264"/>
      <c r="K52" s="264"/>
      <c r="L52" s="264"/>
      <c r="M52" s="264"/>
      <c r="N52" s="264"/>
      <c r="O52" s="264"/>
      <c r="P52" s="264"/>
      <c r="Q52" s="264"/>
      <c r="R52" s="264"/>
      <c r="S52" s="264"/>
      <c r="T52" s="264"/>
      <c r="U52" s="264"/>
      <c r="V52" s="264"/>
      <c r="W52" s="264"/>
      <c r="X52" s="264"/>
      <c r="Y52" s="264"/>
    </row>
    <row r="53" spans="1:25">
      <c r="B53" s="264"/>
      <c r="C53" s="264"/>
      <c r="D53" s="264"/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  <c r="X53" s="264"/>
      <c r="Y53" s="264"/>
    </row>
    <row r="54" spans="1:25">
      <c r="B54" s="264"/>
      <c r="C54" s="264"/>
      <c r="D54" s="264"/>
      <c r="E54" s="264"/>
      <c r="F54" s="264"/>
      <c r="G54" s="264"/>
      <c r="H54" s="264"/>
      <c r="I54" s="264"/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  <c r="X54" s="264"/>
      <c r="Y54" s="264"/>
    </row>
    <row r="55" spans="1:25">
      <c r="B55" s="264"/>
      <c r="C55" s="264"/>
      <c r="D55" s="264"/>
      <c r="E55" s="264"/>
      <c r="F55" s="264"/>
      <c r="G55" s="264"/>
      <c r="H55" s="264"/>
      <c r="I55" s="264"/>
      <c r="J55" s="264"/>
      <c r="K55" s="264"/>
      <c r="L55" s="264"/>
      <c r="M55" s="264"/>
      <c r="N55" s="264"/>
      <c r="O55" s="264"/>
      <c r="P55" s="264"/>
      <c r="Q55" s="264"/>
      <c r="R55" s="264"/>
      <c r="S55" s="264"/>
      <c r="T55" s="264"/>
      <c r="U55" s="264"/>
      <c r="V55" s="264"/>
      <c r="W55" s="264"/>
      <c r="X55" s="264"/>
      <c r="Y55" s="264"/>
    </row>
    <row r="56" spans="1:25">
      <c r="B56" s="264"/>
      <c r="C56" s="264"/>
      <c r="D56" s="264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  <c r="X56" s="264"/>
      <c r="Y56" s="264"/>
    </row>
    <row r="57" spans="1:25">
      <c r="B57" s="264"/>
      <c r="C57" s="264"/>
      <c r="D57" s="264"/>
      <c r="E57" s="264"/>
      <c r="F57" s="264"/>
      <c r="G57" s="264"/>
      <c r="H57" s="264"/>
      <c r="I57" s="264"/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  <c r="X57" s="264"/>
      <c r="Y57" s="264"/>
    </row>
    <row r="58" spans="1:25">
      <c r="B58" s="264"/>
      <c r="C58" s="264"/>
      <c r="D58" s="264"/>
      <c r="E58" s="264"/>
      <c r="F58" s="264"/>
      <c r="G58" s="264"/>
      <c r="H58" s="264"/>
      <c r="I58" s="264"/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  <c r="X58" s="264"/>
      <c r="Y58" s="264"/>
    </row>
    <row r="59" spans="1:25">
      <c r="B59" s="264"/>
      <c r="C59" s="264"/>
      <c r="D59" s="264"/>
      <c r="E59" s="264"/>
      <c r="F59" s="264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  <c r="X59" s="264"/>
      <c r="Y59" s="264"/>
    </row>
  </sheetData>
  <sheetProtection password="A25B" sheet="1" objects="1" scenarios="1"/>
  <mergeCells count="13">
    <mergeCell ref="AD4:AD5"/>
    <mergeCell ref="AE4:AE5"/>
    <mergeCell ref="AF4:AF5"/>
    <mergeCell ref="AG4:AG5"/>
    <mergeCell ref="A43:B43"/>
    <mergeCell ref="D43:E43"/>
    <mergeCell ref="G43:H43"/>
    <mergeCell ref="B4:H5"/>
    <mergeCell ref="I4:N5"/>
    <mergeCell ref="O4:T5"/>
    <mergeCell ref="U4:AA5"/>
    <mergeCell ref="AB4:AB5"/>
    <mergeCell ref="AC4:AC5"/>
  </mergeCells>
  <pageMargins left="0.33" right="0.19" top="0.75" bottom="0.75" header="0.3" footer="0.3"/>
  <pageSetup paperSize="17" scale="28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59"/>
  <sheetViews>
    <sheetView tabSelected="1" zoomScaleNormal="100" workbookViewId="0">
      <selection activeCell="A4" sqref="A4"/>
    </sheetView>
  </sheetViews>
  <sheetFormatPr defaultRowHeight="15"/>
  <cols>
    <col min="1" max="1" width="26.28515625" style="143" customWidth="1"/>
    <col min="2" max="2" width="17.42578125" style="143" bestFit="1" customWidth="1"/>
    <col min="3" max="3" width="27.5703125" style="143" bestFit="1" customWidth="1"/>
    <col min="4" max="4" width="29.5703125" style="143" customWidth="1"/>
    <col min="5" max="5" width="22.140625" style="143" bestFit="1" customWidth="1"/>
    <col min="6" max="6" width="14.85546875" style="143" bestFit="1" customWidth="1"/>
    <col min="7" max="7" width="35.5703125" style="143" customWidth="1"/>
    <col min="8" max="9" width="14.85546875" style="143" bestFit="1" customWidth="1"/>
    <col min="10" max="11" width="16.28515625" style="143" bestFit="1" customWidth="1"/>
    <col min="12" max="12" width="16.85546875" style="143" bestFit="1" customWidth="1"/>
    <col min="13" max="13" width="15.85546875" style="143" bestFit="1" customWidth="1"/>
    <col min="14" max="14" width="14.85546875" style="143" bestFit="1" customWidth="1"/>
    <col min="15" max="16" width="15.5703125" style="143" bestFit="1" customWidth="1"/>
    <col min="17" max="17" width="23.85546875" style="143" bestFit="1" customWidth="1"/>
    <col min="18" max="18" width="24.28515625" style="143" bestFit="1" customWidth="1"/>
    <col min="19" max="19" width="25.85546875" style="143" bestFit="1" customWidth="1"/>
    <col min="20" max="20" width="25.7109375" style="143" bestFit="1" customWidth="1"/>
    <col min="21" max="22" width="11.42578125" style="143" bestFit="1" customWidth="1"/>
    <col min="23" max="23" width="20.140625" style="143" bestFit="1" customWidth="1"/>
    <col min="24" max="24" width="19.85546875" style="143" bestFit="1" customWidth="1"/>
    <col min="25" max="25" width="22.42578125" style="143" bestFit="1" customWidth="1"/>
    <col min="26" max="26" width="22.140625" style="143" bestFit="1" customWidth="1"/>
    <col min="27" max="27" width="21.140625" style="143" bestFit="1" customWidth="1"/>
    <col min="28" max="28" width="32.7109375" style="143" bestFit="1" customWidth="1"/>
    <col min="29" max="29" width="36.7109375" style="143" customWidth="1"/>
    <col min="30" max="30" width="33.140625" style="143" bestFit="1" customWidth="1"/>
    <col min="31" max="31" width="26.85546875" style="143" customWidth="1"/>
    <col min="32" max="32" width="23" style="143" customWidth="1"/>
    <col min="33" max="33" width="22.28515625" style="143" customWidth="1"/>
    <col min="34" max="16384" width="9.140625" style="143"/>
  </cols>
  <sheetData>
    <row r="1" spans="1:33" ht="15" customHeight="1">
      <c r="A1" s="141" t="s">
        <v>0</v>
      </c>
      <c r="B1" s="142"/>
      <c r="C1" s="143" t="s">
        <v>1</v>
      </c>
      <c r="O1" s="144"/>
      <c r="P1" s="145"/>
      <c r="Q1" s="145"/>
      <c r="R1" s="145"/>
    </row>
    <row r="2" spans="1:33" ht="15" customHeight="1">
      <c r="A2" s="141" t="s">
        <v>2</v>
      </c>
      <c r="B2" s="146"/>
      <c r="O2" s="145"/>
      <c r="P2" s="145"/>
      <c r="Q2" s="145"/>
      <c r="R2" s="145"/>
    </row>
    <row r="3" spans="1:33" ht="15.75" thickBot="1">
      <c r="A3" s="147"/>
    </row>
    <row r="4" spans="1:33" ht="30" customHeight="1" thickTop="1">
      <c r="A4" s="148"/>
      <c r="B4" s="149" t="s">
        <v>3</v>
      </c>
      <c r="C4" s="150"/>
      <c r="D4" s="150"/>
      <c r="E4" s="150"/>
      <c r="F4" s="150"/>
      <c r="G4" s="150"/>
      <c r="H4" s="151"/>
      <c r="I4" s="149" t="s">
        <v>4</v>
      </c>
      <c r="J4" s="150"/>
      <c r="K4" s="150"/>
      <c r="L4" s="150"/>
      <c r="M4" s="150"/>
      <c r="N4" s="151"/>
      <c r="O4" s="152" t="s">
        <v>5</v>
      </c>
      <c r="P4" s="153"/>
      <c r="Q4" s="154"/>
      <c r="R4" s="154"/>
      <c r="S4" s="154"/>
      <c r="T4" s="155"/>
      <c r="U4" s="149" t="s">
        <v>6</v>
      </c>
      <c r="V4" s="156"/>
      <c r="W4" s="156"/>
      <c r="X4" s="156"/>
      <c r="Y4" s="156"/>
      <c r="Z4" s="156"/>
      <c r="AA4" s="157"/>
      <c r="AB4" s="158" t="s">
        <v>7</v>
      </c>
      <c r="AC4" s="159" t="s">
        <v>8</v>
      </c>
      <c r="AD4" s="160" t="s">
        <v>29</v>
      </c>
      <c r="AE4" s="160" t="s">
        <v>35</v>
      </c>
      <c r="AF4" s="160" t="s">
        <v>36</v>
      </c>
      <c r="AG4" s="160" t="s">
        <v>37</v>
      </c>
    </row>
    <row r="5" spans="1:33" ht="30" customHeight="1" thickBot="1">
      <c r="A5" s="148"/>
      <c r="B5" s="161"/>
      <c r="C5" s="162"/>
      <c r="D5" s="162"/>
      <c r="E5" s="162"/>
      <c r="F5" s="162"/>
      <c r="G5" s="162"/>
      <c r="H5" s="163"/>
      <c r="I5" s="161"/>
      <c r="J5" s="162"/>
      <c r="K5" s="162"/>
      <c r="L5" s="162"/>
      <c r="M5" s="162"/>
      <c r="N5" s="163"/>
      <c r="O5" s="164"/>
      <c r="P5" s="165"/>
      <c r="Q5" s="165"/>
      <c r="R5" s="165"/>
      <c r="S5" s="165"/>
      <c r="T5" s="166"/>
      <c r="U5" s="167"/>
      <c r="V5" s="168"/>
      <c r="W5" s="168"/>
      <c r="X5" s="168"/>
      <c r="Y5" s="168"/>
      <c r="Z5" s="168"/>
      <c r="AA5" s="169"/>
      <c r="AB5" s="170"/>
      <c r="AC5" s="171"/>
      <c r="AD5" s="172"/>
      <c r="AE5" s="172"/>
      <c r="AF5" s="172"/>
      <c r="AG5" s="172"/>
    </row>
    <row r="6" spans="1:33" ht="18">
      <c r="A6" s="173"/>
      <c r="B6" s="174" t="s">
        <v>9</v>
      </c>
      <c r="C6" s="175" t="s">
        <v>10</v>
      </c>
      <c r="D6" s="175" t="s">
        <v>11</v>
      </c>
      <c r="E6" s="175" t="s">
        <v>12</v>
      </c>
      <c r="F6" s="175" t="s">
        <v>13</v>
      </c>
      <c r="G6" s="175" t="s">
        <v>14</v>
      </c>
      <c r="H6" s="176" t="s">
        <v>15</v>
      </c>
      <c r="I6" s="177" t="s">
        <v>9</v>
      </c>
      <c r="J6" s="175" t="s">
        <v>16</v>
      </c>
      <c r="K6" s="175" t="s">
        <v>17</v>
      </c>
      <c r="L6" s="178" t="s">
        <v>18</v>
      </c>
      <c r="M6" s="175" t="s">
        <v>19</v>
      </c>
      <c r="N6" s="176" t="s">
        <v>13</v>
      </c>
      <c r="O6" s="174" t="s">
        <v>47</v>
      </c>
      <c r="P6" s="178" t="s">
        <v>48</v>
      </c>
      <c r="Q6" s="178" t="s">
        <v>49</v>
      </c>
      <c r="R6" s="178" t="s">
        <v>50</v>
      </c>
      <c r="S6" s="175" t="s">
        <v>51</v>
      </c>
      <c r="T6" s="179" t="s">
        <v>52</v>
      </c>
      <c r="U6" s="180" t="s">
        <v>53</v>
      </c>
      <c r="V6" s="175" t="s">
        <v>54</v>
      </c>
      <c r="W6" s="175" t="s">
        <v>55</v>
      </c>
      <c r="X6" s="175" t="s">
        <v>56</v>
      </c>
      <c r="Y6" s="175" t="s">
        <v>57</v>
      </c>
      <c r="Z6" s="175" t="s">
        <v>58</v>
      </c>
      <c r="AA6" s="181" t="s">
        <v>20</v>
      </c>
      <c r="AB6" s="182" t="s">
        <v>21</v>
      </c>
      <c r="AC6" s="182" t="s">
        <v>22</v>
      </c>
      <c r="AD6" s="183" t="s">
        <v>34</v>
      </c>
      <c r="AE6" s="183"/>
      <c r="AF6" s="183"/>
      <c r="AG6" s="183"/>
    </row>
    <row r="7" spans="1:33" ht="15.75" thickBot="1">
      <c r="A7" s="173"/>
      <c r="B7" s="184" t="s">
        <v>23</v>
      </c>
      <c r="C7" s="185" t="s">
        <v>23</v>
      </c>
      <c r="D7" s="185" t="s">
        <v>23</v>
      </c>
      <c r="E7" s="185" t="s">
        <v>23</v>
      </c>
      <c r="F7" s="185" t="s">
        <v>23</v>
      </c>
      <c r="G7" s="185" t="s">
        <v>24</v>
      </c>
      <c r="H7" s="186" t="s">
        <v>23</v>
      </c>
      <c r="I7" s="184" t="s">
        <v>23</v>
      </c>
      <c r="J7" s="185" t="s">
        <v>23</v>
      </c>
      <c r="K7" s="185" t="s">
        <v>23</v>
      </c>
      <c r="L7" s="185" t="s">
        <v>23</v>
      </c>
      <c r="M7" s="185" t="s">
        <v>23</v>
      </c>
      <c r="N7" s="186" t="s">
        <v>23</v>
      </c>
      <c r="O7" s="184" t="s">
        <v>23</v>
      </c>
      <c r="P7" s="185" t="s">
        <v>23</v>
      </c>
      <c r="Q7" s="185" t="s">
        <v>23</v>
      </c>
      <c r="R7" s="185" t="s">
        <v>23</v>
      </c>
      <c r="S7" s="185" t="s">
        <v>23</v>
      </c>
      <c r="T7" s="187" t="s">
        <v>23</v>
      </c>
      <c r="U7" s="184" t="s">
        <v>25</v>
      </c>
      <c r="V7" s="185" t="s">
        <v>25</v>
      </c>
      <c r="W7" s="185" t="s">
        <v>23</v>
      </c>
      <c r="X7" s="185" t="s">
        <v>23</v>
      </c>
      <c r="Y7" s="185" t="s">
        <v>23</v>
      </c>
      <c r="Z7" s="185" t="s">
        <v>23</v>
      </c>
      <c r="AA7" s="186" t="s">
        <v>23</v>
      </c>
      <c r="AB7" s="188" t="s">
        <v>25</v>
      </c>
      <c r="AC7" s="189" t="s">
        <v>23</v>
      </c>
      <c r="AD7" s="188" t="s">
        <v>30</v>
      </c>
      <c r="AE7" s="188" t="s">
        <v>30</v>
      </c>
      <c r="AF7" s="188" t="s">
        <v>30</v>
      </c>
      <c r="AG7" s="188" t="s">
        <v>38</v>
      </c>
    </row>
    <row r="8" spans="1:33">
      <c r="A8" s="190">
        <v>40513</v>
      </c>
      <c r="B8" s="191"/>
      <c r="C8" s="192">
        <v>62.314309191703884</v>
      </c>
      <c r="D8" s="192">
        <v>425.40926218032831</v>
      </c>
      <c r="E8" s="192">
        <v>8.7081912159918637</v>
      </c>
      <c r="F8" s="192">
        <v>1.5343213692307471</v>
      </c>
      <c r="G8" s="192">
        <v>2135.8473508834822</v>
      </c>
      <c r="H8" s="193">
        <v>20.024391363064467</v>
      </c>
      <c r="I8" s="191">
        <v>114.13755567868539</v>
      </c>
      <c r="J8" s="192">
        <v>434.43929867744555</v>
      </c>
      <c r="K8" s="192">
        <v>4.4316206112503984</v>
      </c>
      <c r="L8" s="192">
        <v>1.3595581054687169E-2</v>
      </c>
      <c r="M8" s="192">
        <v>0</v>
      </c>
      <c r="N8" s="193">
        <v>109.89981224834915</v>
      </c>
      <c r="O8" s="191">
        <v>3.0692771337653392E-2</v>
      </c>
      <c r="P8" s="192">
        <v>1.0228605844352957E-2</v>
      </c>
      <c r="Q8" s="192">
        <v>8.9450471517780357E-3</v>
      </c>
      <c r="R8" s="192">
        <v>2.981006849076694E-3</v>
      </c>
      <c r="S8" s="192">
        <v>0</v>
      </c>
      <c r="T8" s="194">
        <v>0</v>
      </c>
      <c r="U8" s="195">
        <v>148.50733738512918</v>
      </c>
      <c r="V8" s="196">
        <v>49.491230439765339</v>
      </c>
      <c r="W8" s="196">
        <v>16.436500704263032</v>
      </c>
      <c r="X8" s="196">
        <v>5.4775922745720402</v>
      </c>
      <c r="Y8" s="196">
        <v>150.18275527508084</v>
      </c>
      <c r="Z8" s="196">
        <v>50.049576541274575</v>
      </c>
      <c r="AA8" s="197">
        <v>0</v>
      </c>
      <c r="AB8" s="198">
        <v>0</v>
      </c>
      <c r="AC8" s="199">
        <v>0</v>
      </c>
      <c r="AD8" s="199">
        <v>8.0270651979578762</v>
      </c>
      <c r="AE8" s="200">
        <v>6.0003325484572194</v>
      </c>
      <c r="AF8" s="200">
        <v>1.9996577010925345</v>
      </c>
      <c r="AG8" s="200">
        <v>0.75004248271364127</v>
      </c>
    </row>
    <row r="9" spans="1:33">
      <c r="A9" s="190">
        <f>A8+1</f>
        <v>40514</v>
      </c>
      <c r="B9" s="201"/>
      <c r="C9" s="140">
        <v>64.00697229107233</v>
      </c>
      <c r="D9" s="140">
        <v>420.3146882375076</v>
      </c>
      <c r="E9" s="140">
        <v>8.8509890437125431</v>
      </c>
      <c r="F9" s="140">
        <v>1.6091032604376476</v>
      </c>
      <c r="G9" s="140">
        <v>3344.5271661122642</v>
      </c>
      <c r="H9" s="202">
        <v>20.088295464714374</v>
      </c>
      <c r="I9" s="201">
        <v>137.97738504409779</v>
      </c>
      <c r="J9" s="140">
        <v>456.01723095576062</v>
      </c>
      <c r="K9" s="140">
        <v>4.4084376369913469</v>
      </c>
      <c r="L9" s="140">
        <v>1.3595581054687169E-2</v>
      </c>
      <c r="M9" s="140">
        <v>0</v>
      </c>
      <c r="N9" s="202">
        <v>111.32633632520836</v>
      </c>
      <c r="O9" s="201">
        <v>3.0692270058664931E-2</v>
      </c>
      <c r="P9" s="140">
        <v>1.0229107123341416E-2</v>
      </c>
      <c r="Q9" s="203">
        <v>8.9449010599136469E-3</v>
      </c>
      <c r="R9" s="204">
        <v>2.9811529409410819E-3</v>
      </c>
      <c r="S9" s="140">
        <v>0</v>
      </c>
      <c r="T9" s="205">
        <v>0</v>
      </c>
      <c r="U9" s="206">
        <v>150.93630016864952</v>
      </c>
      <c r="V9" s="203">
        <v>50.303987951195893</v>
      </c>
      <c r="W9" s="203">
        <v>16.963419903862043</v>
      </c>
      <c r="X9" s="203">
        <v>5.6535615985119705</v>
      </c>
      <c r="Y9" s="207">
        <v>164.10820599119992</v>
      </c>
      <c r="Z9" s="207">
        <v>54.693915298371508</v>
      </c>
      <c r="AA9" s="208">
        <v>0</v>
      </c>
      <c r="AB9" s="209">
        <v>0</v>
      </c>
      <c r="AC9" s="210">
        <v>0</v>
      </c>
      <c r="AD9" s="210">
        <v>7.8486394196748686</v>
      </c>
      <c r="AE9" s="209">
        <v>5.8604293176627582</v>
      </c>
      <c r="AF9" s="209">
        <v>1.9531614691438894</v>
      </c>
      <c r="AG9" s="209">
        <v>0.75003023290625503</v>
      </c>
    </row>
    <row r="10" spans="1:33">
      <c r="A10" s="190">
        <f t="shared" ref="A10:A38" si="0">A9+1</f>
        <v>40515</v>
      </c>
      <c r="B10" s="201"/>
      <c r="C10" s="140">
        <v>61.858361653487123</v>
      </c>
      <c r="D10" s="140">
        <v>420.21836659113529</v>
      </c>
      <c r="E10" s="140">
        <v>8.8454956561326252</v>
      </c>
      <c r="F10" s="140">
        <v>1.7219208811720208</v>
      </c>
      <c r="G10" s="140">
        <v>2450.3833703358955</v>
      </c>
      <c r="H10" s="202">
        <v>19.434926658868832</v>
      </c>
      <c r="I10" s="201">
        <v>151.46316289901716</v>
      </c>
      <c r="J10" s="140">
        <v>502.3436092058804</v>
      </c>
      <c r="K10" s="140">
        <v>4.5071959396203392</v>
      </c>
      <c r="L10" s="140">
        <v>1.3595581054687169E-2</v>
      </c>
      <c r="M10" s="140">
        <v>0</v>
      </c>
      <c r="N10" s="202">
        <v>111.15609765400492</v>
      </c>
      <c r="O10" s="201">
        <v>3.1572985134341675E-2</v>
      </c>
      <c r="P10" s="140">
        <v>9.3483920476646731E-3</v>
      </c>
      <c r="Q10" s="140">
        <v>9.2015751084230952E-3</v>
      </c>
      <c r="R10" s="204">
        <v>2.724478892431634E-3</v>
      </c>
      <c r="S10" s="140">
        <v>0</v>
      </c>
      <c r="T10" s="205">
        <v>0</v>
      </c>
      <c r="U10" s="206">
        <v>156.37889255733612</v>
      </c>
      <c r="V10" s="203">
        <v>46.301963193702647</v>
      </c>
      <c r="W10" s="203">
        <v>17.63699337374949</v>
      </c>
      <c r="X10" s="203">
        <v>5.2221076942306075</v>
      </c>
      <c r="Y10" s="207">
        <v>167.10669561580451</v>
      </c>
      <c r="Z10" s="207">
        <v>49.47834035202262</v>
      </c>
      <c r="AA10" s="208">
        <v>0</v>
      </c>
      <c r="AB10" s="209">
        <v>0</v>
      </c>
      <c r="AC10" s="210">
        <v>0</v>
      </c>
      <c r="AD10" s="210">
        <v>7.9900669342941812</v>
      </c>
      <c r="AE10" s="209">
        <v>6.1337553337149364</v>
      </c>
      <c r="AF10" s="209">
        <v>1.8161332968687973</v>
      </c>
      <c r="AG10" s="209">
        <v>0.77155235988061321</v>
      </c>
    </row>
    <row r="11" spans="1:33">
      <c r="A11" s="190">
        <f t="shared" si="0"/>
        <v>40516</v>
      </c>
      <c r="B11" s="201"/>
      <c r="C11" s="140">
        <v>61.76775675018645</v>
      </c>
      <c r="D11" s="140">
        <v>452.61983121236182</v>
      </c>
      <c r="E11" s="140">
        <v>8.7840830286342673</v>
      </c>
      <c r="F11" s="140">
        <v>1.6320864781737334</v>
      </c>
      <c r="G11" s="140">
        <v>1827.1640684763565</v>
      </c>
      <c r="H11" s="202">
        <v>19.996798460682232</v>
      </c>
      <c r="I11" s="201">
        <v>147.16488297780356</v>
      </c>
      <c r="J11" s="140">
        <v>482.20418367385838</v>
      </c>
      <c r="K11" s="140">
        <v>4.6248925849795333</v>
      </c>
      <c r="L11" s="140">
        <v>1.3595581054687169E-2</v>
      </c>
      <c r="M11" s="140">
        <v>0</v>
      </c>
      <c r="N11" s="202">
        <v>109.45820611317944</v>
      </c>
      <c r="O11" s="201">
        <v>3.1292538060519876E-2</v>
      </c>
      <c r="P11" s="140">
        <v>9.6288391214864755E-3</v>
      </c>
      <c r="Q11" s="140">
        <v>9.1198421077983947E-3</v>
      </c>
      <c r="R11" s="204">
        <v>2.8062118930563345E-3</v>
      </c>
      <c r="S11" s="140">
        <v>0</v>
      </c>
      <c r="T11" s="205">
        <v>0</v>
      </c>
      <c r="U11" s="206">
        <v>165.04167715545859</v>
      </c>
      <c r="V11" s="203">
        <v>50.783984175293817</v>
      </c>
      <c r="W11" s="203">
        <v>18.177709169506066</v>
      </c>
      <c r="X11" s="203">
        <v>5.5933538165499517</v>
      </c>
      <c r="Y11" s="207">
        <v>167.76477675166353</v>
      </c>
      <c r="Z11" s="207">
        <v>51.621892812584022</v>
      </c>
      <c r="AA11" s="208">
        <v>0</v>
      </c>
      <c r="AB11" s="209">
        <v>0</v>
      </c>
      <c r="AC11" s="210">
        <v>0</v>
      </c>
      <c r="AD11" s="210">
        <v>8.5299818462795827</v>
      </c>
      <c r="AE11" s="209">
        <v>6.4997346341713964</v>
      </c>
      <c r="AF11" s="209">
        <v>1.9999943438193062</v>
      </c>
      <c r="AG11" s="209">
        <v>0.76469904522860488</v>
      </c>
    </row>
    <row r="12" spans="1:33">
      <c r="A12" s="190">
        <f t="shared" si="0"/>
        <v>40517</v>
      </c>
      <c r="B12" s="201"/>
      <c r="C12" s="140">
        <v>59.918032507101906</v>
      </c>
      <c r="D12" s="140">
        <v>381.8455203851056</v>
      </c>
      <c r="E12" s="140">
        <v>8.486257592837017</v>
      </c>
      <c r="F12" s="140">
        <v>1.5030617435773215</v>
      </c>
      <c r="G12" s="140">
        <v>1863.6824785868318</v>
      </c>
      <c r="H12" s="202">
        <v>20.653699744741068</v>
      </c>
      <c r="I12" s="201">
        <v>140.0545840263367</v>
      </c>
      <c r="J12" s="140">
        <v>466.40343343416873</v>
      </c>
      <c r="K12" s="140">
        <v>4.6334323013822178</v>
      </c>
      <c r="L12" s="140">
        <v>1.3595581054687169E-2</v>
      </c>
      <c r="M12" s="140">
        <v>0</v>
      </c>
      <c r="N12" s="202">
        <v>114.90321782082326</v>
      </c>
      <c r="O12" s="201">
        <v>3.1293201928495523E-2</v>
      </c>
      <c r="P12" s="140">
        <v>9.6281752535108279E-3</v>
      </c>
      <c r="Q12" s="140">
        <v>9.120035584310484E-3</v>
      </c>
      <c r="R12" s="204">
        <v>2.8060184165442465E-3</v>
      </c>
      <c r="S12" s="140">
        <v>0</v>
      </c>
      <c r="T12" s="205">
        <v>0</v>
      </c>
      <c r="U12" s="206">
        <v>165.11245140927304</v>
      </c>
      <c r="V12" s="203">
        <v>50.801181110765967</v>
      </c>
      <c r="W12" s="203">
        <v>19.020717118406804</v>
      </c>
      <c r="X12" s="203">
        <v>5.852223057325177</v>
      </c>
      <c r="Y12" s="207">
        <v>155.71108181358829</v>
      </c>
      <c r="Z12" s="207">
        <v>47.908602898503979</v>
      </c>
      <c r="AA12" s="208">
        <v>0</v>
      </c>
      <c r="AB12" s="209">
        <v>0</v>
      </c>
      <c r="AC12" s="210">
        <v>0</v>
      </c>
      <c r="AD12" s="210">
        <v>8.5274216049247595</v>
      </c>
      <c r="AE12" s="209">
        <v>6.5002866476318566</v>
      </c>
      <c r="AF12" s="209">
        <v>1.9999838682044653</v>
      </c>
      <c r="AG12" s="209">
        <v>0.76471526824017888</v>
      </c>
    </row>
    <row r="13" spans="1:33">
      <c r="A13" s="190">
        <f t="shared" si="0"/>
        <v>40518</v>
      </c>
      <c r="B13" s="201"/>
      <c r="C13" s="140">
        <v>60.102167538801929</v>
      </c>
      <c r="D13" s="140">
        <v>483.30733291705241</v>
      </c>
      <c r="E13" s="140">
        <v>8.5838684439660273</v>
      </c>
      <c r="F13" s="140">
        <v>1.9634582757949826</v>
      </c>
      <c r="G13" s="140">
        <v>1596.9874820073449</v>
      </c>
      <c r="H13" s="202">
        <v>20.906464397907243</v>
      </c>
      <c r="I13" s="201">
        <v>158.047984600067</v>
      </c>
      <c r="J13" s="140">
        <v>518.19672820568007</v>
      </c>
      <c r="K13" s="140">
        <v>5.166887864470481</v>
      </c>
      <c r="L13" s="140">
        <v>1.3595581054687169E-2</v>
      </c>
      <c r="M13" s="140">
        <v>0</v>
      </c>
      <c r="N13" s="202">
        <v>114.7499705791474</v>
      </c>
      <c r="O13" s="201">
        <v>3.181443012556677E-2</v>
      </c>
      <c r="P13" s="140">
        <v>9.1069470564395794E-3</v>
      </c>
      <c r="Q13" s="140">
        <v>9.271941410876193E-3</v>
      </c>
      <c r="R13" s="204">
        <v>2.6541125899785362E-3</v>
      </c>
      <c r="S13" s="140">
        <v>0</v>
      </c>
      <c r="T13" s="205">
        <v>0</v>
      </c>
      <c r="U13" s="206">
        <v>175.12171863394948</v>
      </c>
      <c r="V13" s="203">
        <v>50.128957637699465</v>
      </c>
      <c r="W13" s="203">
        <v>20.69364394355997</v>
      </c>
      <c r="X13" s="203">
        <v>5.9235987900774907</v>
      </c>
      <c r="Y13" s="207">
        <v>179.93560770084315</v>
      </c>
      <c r="Z13" s="207">
        <v>51.506943435173902</v>
      </c>
      <c r="AA13" s="208">
        <v>0</v>
      </c>
      <c r="AB13" s="209">
        <v>0</v>
      </c>
      <c r="AC13" s="210">
        <v>0</v>
      </c>
      <c r="AD13" s="210">
        <v>9.0152150875992323</v>
      </c>
      <c r="AE13" s="209">
        <v>6.9861886609271595</v>
      </c>
      <c r="AF13" s="209">
        <v>1.999811092333017</v>
      </c>
      <c r="AG13" s="209">
        <v>0.77745257653635325</v>
      </c>
    </row>
    <row r="14" spans="1:33">
      <c r="A14" s="190">
        <f t="shared" si="0"/>
        <v>40519</v>
      </c>
      <c r="B14" s="201"/>
      <c r="C14" s="140">
        <v>66</v>
      </c>
      <c r="D14" s="140">
        <v>380.54987430771195</v>
      </c>
      <c r="E14" s="140">
        <v>50.11</v>
      </c>
      <c r="F14" s="140">
        <v>0.52679932365814852</v>
      </c>
      <c r="G14" s="140">
        <v>1464.2206130345655</v>
      </c>
      <c r="H14" s="202">
        <v>12.577695327003802</v>
      </c>
      <c r="I14" s="201">
        <v>170.18688027064019</v>
      </c>
      <c r="J14" s="140">
        <v>576.07457717259808</v>
      </c>
      <c r="K14" s="140">
        <v>5.6788153573870721</v>
      </c>
      <c r="L14" s="140">
        <v>1.3595581054687169E-2</v>
      </c>
      <c r="M14" s="140">
        <v>0</v>
      </c>
      <c r="N14" s="202">
        <v>110.91374547034506</v>
      </c>
      <c r="O14" s="201">
        <v>3.6164589018006052E-2</v>
      </c>
      <c r="P14" s="140">
        <v>4.7567881640002965E-3</v>
      </c>
      <c r="Q14" s="140">
        <v>1.0539744046960047E-2</v>
      </c>
      <c r="R14" s="204">
        <v>1.3863099538946831E-3</v>
      </c>
      <c r="S14" s="140">
        <v>0</v>
      </c>
      <c r="T14" s="205">
        <v>0</v>
      </c>
      <c r="U14" s="206">
        <v>191.44583611401504</v>
      </c>
      <c r="V14" s="203">
        <v>25.181187233204099</v>
      </c>
      <c r="W14" s="203">
        <v>21.69327267866964</v>
      </c>
      <c r="X14" s="203">
        <v>2.8533520086443991</v>
      </c>
      <c r="Y14" s="207">
        <v>192.87606140659389</v>
      </c>
      <c r="Z14" s="207">
        <v>25.369307129719601</v>
      </c>
      <c r="AA14" s="208">
        <v>0</v>
      </c>
      <c r="AB14" s="209">
        <v>0</v>
      </c>
      <c r="AC14" s="210">
        <v>0</v>
      </c>
      <c r="AD14" s="210">
        <v>8.8271315594514075</v>
      </c>
      <c r="AE14" s="209">
        <v>7.6958202353449856</v>
      </c>
      <c r="AF14" s="209">
        <v>1.0122439547021111</v>
      </c>
      <c r="AG14" s="209">
        <v>0.88375786712056414</v>
      </c>
    </row>
    <row r="15" spans="1:33">
      <c r="A15" s="190">
        <f t="shared" si="0"/>
        <v>40520</v>
      </c>
      <c r="B15" s="201"/>
      <c r="C15" s="140">
        <v>65.463986323277197</v>
      </c>
      <c r="D15" s="140">
        <v>477.20836722056083</v>
      </c>
      <c r="E15" s="140">
        <v>0</v>
      </c>
      <c r="F15" s="140">
        <v>67.267811918258687</v>
      </c>
      <c r="G15" s="140">
        <v>2625.5880341847801</v>
      </c>
      <c r="H15" s="202">
        <v>25.613501585523348</v>
      </c>
      <c r="I15" s="201">
        <v>141.73546250661207</v>
      </c>
      <c r="J15" s="140">
        <v>500.78335809707687</v>
      </c>
      <c r="K15" s="140">
        <v>4.7883017236987699</v>
      </c>
      <c r="L15" s="140">
        <v>1.3595581054687169E-2</v>
      </c>
      <c r="M15" s="140">
        <v>0</v>
      </c>
      <c r="N15" s="202">
        <v>115.45656273365027</v>
      </c>
      <c r="O15" s="201">
        <v>3.1291801810911381E-2</v>
      </c>
      <c r="P15" s="140">
        <v>9.6295753710949651E-3</v>
      </c>
      <c r="Q15" s="140">
        <v>9.1196275365108773E-3</v>
      </c>
      <c r="R15" s="204">
        <v>2.8064264643438528E-3</v>
      </c>
      <c r="S15" s="140">
        <v>0</v>
      </c>
      <c r="T15" s="205">
        <v>0</v>
      </c>
      <c r="U15" s="206">
        <v>159.57069532401215</v>
      </c>
      <c r="V15" s="203">
        <v>49.10545090774535</v>
      </c>
      <c r="W15" s="203">
        <v>18.702101562092661</v>
      </c>
      <c r="X15" s="203">
        <v>5.7552868856291308</v>
      </c>
      <c r="Y15" s="207">
        <v>147.2442100025288</v>
      </c>
      <c r="Z15" s="207">
        <v>45.31216280688151</v>
      </c>
      <c r="AA15" s="208">
        <v>0</v>
      </c>
      <c r="AB15" s="209">
        <v>0</v>
      </c>
      <c r="AC15" s="210">
        <v>0</v>
      </c>
      <c r="AD15" s="210">
        <v>8.5717026339637155</v>
      </c>
      <c r="AE15" s="209">
        <v>6.5004576428259355</v>
      </c>
      <c r="AF15" s="209">
        <v>2.0004168247152632</v>
      </c>
      <c r="AG15" s="209">
        <v>0.76468105341945303</v>
      </c>
    </row>
    <row r="16" spans="1:33">
      <c r="A16" s="190">
        <f t="shared" si="0"/>
        <v>40521</v>
      </c>
      <c r="B16" s="201"/>
      <c r="C16" s="140">
        <v>62.794227125247353</v>
      </c>
      <c r="D16" s="140">
        <v>439.69873549143426</v>
      </c>
      <c r="E16" s="140">
        <v>0</v>
      </c>
      <c r="F16" s="140">
        <v>47.147974949578455</v>
      </c>
      <c r="G16" s="140">
        <v>2343.4522586822518</v>
      </c>
      <c r="H16" s="202">
        <v>19.667504307627663</v>
      </c>
      <c r="I16" s="201">
        <v>143.74331609408063</v>
      </c>
      <c r="J16" s="140">
        <v>485.60089181264215</v>
      </c>
      <c r="K16" s="140">
        <v>4.7121743708848927</v>
      </c>
      <c r="L16" s="140">
        <v>4.4053590297698522E-2</v>
      </c>
      <c r="M16" s="140">
        <v>0</v>
      </c>
      <c r="N16" s="202">
        <v>113.23569701910029</v>
      </c>
      <c r="O16" s="201">
        <v>3.1292615070365758E-2</v>
      </c>
      <c r="P16" s="140">
        <v>9.6287621116405899E-3</v>
      </c>
      <c r="Q16" s="140">
        <v>9.1495538000345E-3</v>
      </c>
      <c r="R16" s="204">
        <v>2.8153248544452712E-3</v>
      </c>
      <c r="S16" s="140">
        <v>0</v>
      </c>
      <c r="T16" s="205">
        <v>0</v>
      </c>
      <c r="U16" s="206">
        <v>163.3558393531427</v>
      </c>
      <c r="V16" s="203">
        <v>50.264719427950403</v>
      </c>
      <c r="W16" s="203">
        <v>18.466926334037176</v>
      </c>
      <c r="X16" s="203">
        <v>5.6822876644791913</v>
      </c>
      <c r="Y16" s="207">
        <v>150.94224542298932</v>
      </c>
      <c r="Z16" s="207">
        <v>46.445046874692125</v>
      </c>
      <c r="AA16" s="208">
        <v>0</v>
      </c>
      <c r="AB16" s="209">
        <v>0</v>
      </c>
      <c r="AC16" s="210">
        <v>0</v>
      </c>
      <c r="AD16" s="210">
        <v>8.5792224744955803</v>
      </c>
      <c r="AE16" s="209">
        <v>6.4996722149311914</v>
      </c>
      <c r="AF16" s="209">
        <v>1.9999542198849232</v>
      </c>
      <c r="AG16" s="209">
        <v>0.76470092712631188</v>
      </c>
    </row>
    <row r="17" spans="1:33">
      <c r="A17" s="190">
        <f t="shared" si="0"/>
        <v>40522</v>
      </c>
      <c r="B17" s="191"/>
      <c r="C17" s="192">
        <v>62.715965694189222</v>
      </c>
      <c r="D17" s="192">
        <v>436.70161616007431</v>
      </c>
      <c r="E17" s="192">
        <v>3.1711583336194352E-2</v>
      </c>
      <c r="F17" s="192">
        <v>0.39570172180732094</v>
      </c>
      <c r="G17" s="192">
        <v>2207.848560587563</v>
      </c>
      <c r="H17" s="193">
        <v>19.730834787090632</v>
      </c>
      <c r="I17" s="191">
        <v>143.8380575974783</v>
      </c>
      <c r="J17" s="192">
        <v>487.49791657129919</v>
      </c>
      <c r="K17" s="192">
        <v>4.7474565759301228</v>
      </c>
      <c r="L17" s="140">
        <v>0.12163442373275775</v>
      </c>
      <c r="M17" s="192">
        <v>0</v>
      </c>
      <c r="N17" s="193">
        <v>117.08155955771609</v>
      </c>
      <c r="O17" s="191">
        <v>3.1292967587677419E-2</v>
      </c>
      <c r="P17" s="192">
        <v>9.6284095943289325E-3</v>
      </c>
      <c r="Q17" s="192">
        <v>9.1859441397194701E-3</v>
      </c>
      <c r="R17" s="211">
        <v>2.826386869191433E-3</v>
      </c>
      <c r="S17" s="192">
        <v>0</v>
      </c>
      <c r="T17" s="194">
        <v>0</v>
      </c>
      <c r="U17" s="212">
        <v>157.80881463529542</v>
      </c>
      <c r="V17" s="207">
        <v>48.555570853001633</v>
      </c>
      <c r="W17" s="203">
        <v>17.894703669951639</v>
      </c>
      <c r="X17" s="203">
        <v>5.5059506907003302</v>
      </c>
      <c r="Y17" s="207">
        <v>146.27783532171719</v>
      </c>
      <c r="Z17" s="207">
        <v>45.007649373717435</v>
      </c>
      <c r="AA17" s="208">
        <v>0</v>
      </c>
      <c r="AB17" s="209">
        <v>0</v>
      </c>
      <c r="AC17" s="210">
        <v>0</v>
      </c>
      <c r="AD17" s="210">
        <v>8.1807734823889344</v>
      </c>
      <c r="AE17" s="209">
        <v>6.1975883613495073</v>
      </c>
      <c r="AF17" s="209">
        <v>1.9069114833205205</v>
      </c>
      <c r="AG17" s="209">
        <v>0.76470954162894922</v>
      </c>
    </row>
    <row r="18" spans="1:33">
      <c r="A18" s="190">
        <f t="shared" si="0"/>
        <v>40523</v>
      </c>
      <c r="B18" s="201"/>
      <c r="C18" s="140">
        <v>61.041100615263034</v>
      </c>
      <c r="D18" s="140">
        <v>432.64570910135893</v>
      </c>
      <c r="E18" s="140">
        <v>0</v>
      </c>
      <c r="F18" s="140">
        <v>0.1541354368130366</v>
      </c>
      <c r="G18" s="140">
        <v>2268.8943331400533</v>
      </c>
      <c r="H18" s="202">
        <v>15.063609347740798</v>
      </c>
      <c r="I18" s="201">
        <v>140.86942513783768</v>
      </c>
      <c r="J18" s="140">
        <v>488.15283697446046</v>
      </c>
      <c r="K18" s="140">
        <v>4.7478810474276623</v>
      </c>
      <c r="L18" s="140">
        <v>0.14917373657226565</v>
      </c>
      <c r="M18" s="140">
        <v>0</v>
      </c>
      <c r="N18" s="202">
        <v>112.42372543563454</v>
      </c>
      <c r="O18" s="201">
        <v>3.1292316551051975E-2</v>
      </c>
      <c r="P18" s="140">
        <v>9.6290606309543739E-3</v>
      </c>
      <c r="Q18" s="140">
        <v>9.185753030133666E-3</v>
      </c>
      <c r="R18" s="204">
        <v>2.8265779787772357E-3</v>
      </c>
      <c r="S18" s="140">
        <v>0</v>
      </c>
      <c r="T18" s="205">
        <v>0</v>
      </c>
      <c r="U18" s="206">
        <v>165.11005465585674</v>
      </c>
      <c r="V18" s="203">
        <v>50.806552607495846</v>
      </c>
      <c r="W18" s="203">
        <v>18.34119148337804</v>
      </c>
      <c r="X18" s="203">
        <v>5.6438277603788958</v>
      </c>
      <c r="Y18" s="207">
        <v>148.89942711379771</v>
      </c>
      <c r="Z18" s="207">
        <v>45.818327615790722</v>
      </c>
      <c r="AA18" s="208">
        <v>0</v>
      </c>
      <c r="AB18" s="209">
        <v>0</v>
      </c>
      <c r="AC18" s="210">
        <v>0</v>
      </c>
      <c r="AD18" s="210">
        <v>8.5783543123139445</v>
      </c>
      <c r="AE18" s="209">
        <v>6.499702094382819</v>
      </c>
      <c r="AF18" s="209">
        <v>2.0000444980750163</v>
      </c>
      <c r="AG18" s="209">
        <v>0.76469363217843034</v>
      </c>
    </row>
    <row r="19" spans="1:33">
      <c r="A19" s="190">
        <f t="shared" si="0"/>
        <v>40524</v>
      </c>
      <c r="B19" s="201"/>
      <c r="C19" s="140">
        <v>60.689277833700359</v>
      </c>
      <c r="D19" s="140">
        <v>428.10096575419027</v>
      </c>
      <c r="E19" s="140">
        <v>0</v>
      </c>
      <c r="F19" s="140">
        <v>0.14459519137938817</v>
      </c>
      <c r="G19" s="140">
        <v>2326.5632851282726</v>
      </c>
      <c r="H19" s="202">
        <v>19.097726692756016</v>
      </c>
      <c r="I19" s="201">
        <v>140.04436874389654</v>
      </c>
      <c r="J19" s="140">
        <v>483.1456176439923</v>
      </c>
      <c r="K19" s="140">
        <v>4.7264178022742209</v>
      </c>
      <c r="L19" s="140">
        <v>0.14917373657226565</v>
      </c>
      <c r="M19" s="140">
        <v>0</v>
      </c>
      <c r="N19" s="202">
        <v>116.57987749328208</v>
      </c>
      <c r="O19" s="201">
        <v>3.1292667445403988E-2</v>
      </c>
      <c r="P19" s="140">
        <v>9.6287097366023651E-3</v>
      </c>
      <c r="Q19" s="140">
        <v>9.1858560339765413E-3</v>
      </c>
      <c r="R19" s="204">
        <v>2.8264749749343609E-3</v>
      </c>
      <c r="S19" s="140">
        <v>0</v>
      </c>
      <c r="T19" s="205">
        <v>0</v>
      </c>
      <c r="U19" s="206">
        <v>165.06946861949865</v>
      </c>
      <c r="V19" s="203">
        <v>50.791643201570032</v>
      </c>
      <c r="W19" s="203">
        <v>18.517792031822335</v>
      </c>
      <c r="X19" s="203">
        <v>5.6978985491814642</v>
      </c>
      <c r="Y19" s="207">
        <v>149.3066842927872</v>
      </c>
      <c r="Z19" s="207">
        <v>45.941456646289296</v>
      </c>
      <c r="AA19" s="208">
        <v>0</v>
      </c>
      <c r="AB19" s="209">
        <v>0</v>
      </c>
      <c r="AC19" s="210">
        <v>0</v>
      </c>
      <c r="AD19" s="210">
        <v>8.568918361266487</v>
      </c>
      <c r="AE19" s="209">
        <v>6.4995206151299509</v>
      </c>
      <c r="AF19" s="209">
        <v>1.9998933468786511</v>
      </c>
      <c r="AG19" s="209">
        <v>0.76470220702063196</v>
      </c>
    </row>
    <row r="20" spans="1:33">
      <c r="A20" s="190">
        <f t="shared" si="0"/>
        <v>40525</v>
      </c>
      <c r="B20" s="201"/>
      <c r="C20" s="140">
        <v>64.651547966400983</v>
      </c>
      <c r="D20" s="140">
        <v>429.60642395019511</v>
      </c>
      <c r="E20" s="140">
        <v>3.3601460407177512</v>
      </c>
      <c r="F20" s="140">
        <v>0.14648291021585463</v>
      </c>
      <c r="G20" s="140">
        <v>2066.870285892483</v>
      </c>
      <c r="H20" s="202">
        <v>18.703051532308276</v>
      </c>
      <c r="I20" s="201">
        <v>141.28845961888635</v>
      </c>
      <c r="J20" s="140">
        <v>486.64330774942994</v>
      </c>
      <c r="K20" s="140">
        <v>4.7270116781194966</v>
      </c>
      <c r="L20" s="140">
        <v>0.14917373657226565</v>
      </c>
      <c r="M20" s="140">
        <v>0</v>
      </c>
      <c r="N20" s="202">
        <v>110.25136288305124</v>
      </c>
      <c r="O20" s="201">
        <v>3.1291841731676345E-2</v>
      </c>
      <c r="P20" s="140">
        <v>9.629535450330004E-3</v>
      </c>
      <c r="Q20" s="140">
        <v>9.1452042810081288E-3</v>
      </c>
      <c r="R20" s="204">
        <v>2.8142820604685381E-3</v>
      </c>
      <c r="S20" s="140">
        <v>0</v>
      </c>
      <c r="T20" s="205">
        <v>0</v>
      </c>
      <c r="U20" s="206">
        <v>165.07292441349568</v>
      </c>
      <c r="V20" s="203">
        <v>50.798402700608513</v>
      </c>
      <c r="W20" s="203">
        <v>18.407909910520914</v>
      </c>
      <c r="X20" s="203">
        <v>5.6647231751272864</v>
      </c>
      <c r="Y20" s="207">
        <v>150.11381043525054</v>
      </c>
      <c r="Z20" s="207">
        <v>46.194988187834113</v>
      </c>
      <c r="AA20" s="208">
        <v>0</v>
      </c>
      <c r="AB20" s="209">
        <v>0</v>
      </c>
      <c r="AC20" s="210">
        <v>0</v>
      </c>
      <c r="AD20" s="210">
        <v>8.5718906693988384</v>
      </c>
      <c r="AE20" s="209">
        <v>6.499720597864096</v>
      </c>
      <c r="AF20" s="209">
        <v>2.0001791665402062</v>
      </c>
      <c r="AG20" s="209">
        <v>0.76468202896738691</v>
      </c>
    </row>
    <row r="21" spans="1:33">
      <c r="A21" s="190">
        <f t="shared" si="0"/>
        <v>40526</v>
      </c>
      <c r="B21" s="201"/>
      <c r="C21" s="140">
        <v>83.365121678511443</v>
      </c>
      <c r="D21" s="140">
        <v>433.29238907496091</v>
      </c>
      <c r="E21" s="140">
        <v>5.297243915498294</v>
      </c>
      <c r="F21" s="140">
        <v>0.14863388488690057</v>
      </c>
      <c r="G21" s="140">
        <v>1862.9534098307247</v>
      </c>
      <c r="H21" s="202">
        <v>21.14813214143118</v>
      </c>
      <c r="I21" s="201">
        <v>135.49896001815787</v>
      </c>
      <c r="J21" s="140">
        <v>482.059503523508</v>
      </c>
      <c r="K21" s="140">
        <v>4.7217019846042083</v>
      </c>
      <c r="L21" s="140">
        <v>0.14917373657226565</v>
      </c>
      <c r="M21" s="140">
        <v>0</v>
      </c>
      <c r="N21" s="202">
        <v>112.03728320946293</v>
      </c>
      <c r="O21" s="201">
        <v>3.1291719362826535E-2</v>
      </c>
      <c r="P21" s="140">
        <v>9.6296578191798175E-3</v>
      </c>
      <c r="Q21" s="140">
        <v>9.1196035079864259E-3</v>
      </c>
      <c r="R21" s="204">
        <v>2.8064504928683042E-3</v>
      </c>
      <c r="S21" s="140">
        <v>0</v>
      </c>
      <c r="T21" s="205">
        <v>0</v>
      </c>
      <c r="U21" s="206">
        <v>165.11307289360158</v>
      </c>
      <c r="V21" s="203">
        <v>50.811602104789458</v>
      </c>
      <c r="W21" s="203">
        <v>18.40701964054097</v>
      </c>
      <c r="X21" s="203">
        <v>5.6645433430514061</v>
      </c>
      <c r="Y21" s="207">
        <v>151.16015530243311</v>
      </c>
      <c r="Z21" s="207">
        <v>46.517756169887456</v>
      </c>
      <c r="AA21" s="208">
        <v>0</v>
      </c>
      <c r="AB21" s="209">
        <v>0</v>
      </c>
      <c r="AC21" s="210">
        <v>0</v>
      </c>
      <c r="AD21" s="210">
        <v>8.5738713549243339</v>
      </c>
      <c r="AE21" s="209">
        <v>6.5002790760691713</v>
      </c>
      <c r="AF21" s="209">
        <v>2.0003842711845898</v>
      </c>
      <c r="AG21" s="209">
        <v>0.76467903862692821</v>
      </c>
    </row>
    <row r="22" spans="1:33">
      <c r="A22" s="190">
        <f t="shared" si="0"/>
        <v>40527</v>
      </c>
      <c r="B22" s="201"/>
      <c r="C22" s="140">
        <v>62.83121925989807</v>
      </c>
      <c r="D22" s="140">
        <v>433.25097850163735</v>
      </c>
      <c r="E22" s="140">
        <v>5.3237855210900493</v>
      </c>
      <c r="F22" s="140">
        <v>18.540742417176563</v>
      </c>
      <c r="G22" s="140">
        <v>1832.8931896845461</v>
      </c>
      <c r="H22" s="202">
        <v>20.307243590553611</v>
      </c>
      <c r="I22" s="201">
        <v>152.51662786801668</v>
      </c>
      <c r="J22" s="140">
        <v>499.89710954030289</v>
      </c>
      <c r="K22" s="140">
        <v>4.8655456751585024</v>
      </c>
      <c r="L22" s="140">
        <v>0.14917373657226565</v>
      </c>
      <c r="M22" s="140">
        <v>0</v>
      </c>
      <c r="N22" s="202">
        <v>108.75312795589362</v>
      </c>
      <c r="O22" s="201">
        <v>3.1298091562174044E-2</v>
      </c>
      <c r="P22" s="140">
        <v>9.6232856198323093E-3</v>
      </c>
      <c r="Q22" s="140">
        <v>9.1214606105268561E-3</v>
      </c>
      <c r="R22" s="204">
        <v>2.8045933903278739E-3</v>
      </c>
      <c r="S22" s="140">
        <v>0</v>
      </c>
      <c r="T22" s="205">
        <v>0</v>
      </c>
      <c r="U22" s="206">
        <v>159.70969359021592</v>
      </c>
      <c r="V22" s="203">
        <v>49.106252840414086</v>
      </c>
      <c r="W22" s="203">
        <v>17.206090069530102</v>
      </c>
      <c r="X22" s="203">
        <v>5.2903902722223037</v>
      </c>
      <c r="Y22" s="207">
        <v>144.66104002642859</v>
      </c>
      <c r="Z22" s="207">
        <v>44.479213803527408</v>
      </c>
      <c r="AA22" s="208">
        <v>0</v>
      </c>
      <c r="AB22" s="209">
        <v>0</v>
      </c>
      <c r="AC22" s="210">
        <v>0</v>
      </c>
      <c r="AD22" s="210">
        <v>8.1963093227810404</v>
      </c>
      <c r="AE22" s="209">
        <v>6.198702429743328</v>
      </c>
      <c r="AF22" s="209">
        <v>1.90592719799766</v>
      </c>
      <c r="AG22" s="209">
        <v>0.76483475673287482</v>
      </c>
    </row>
    <row r="23" spans="1:33">
      <c r="A23" s="190">
        <f t="shared" si="0"/>
        <v>40528</v>
      </c>
      <c r="B23" s="201"/>
      <c r="C23" s="140">
        <v>61.386027435461834</v>
      </c>
      <c r="D23" s="140">
        <v>428.23526398340778</v>
      </c>
      <c r="E23" s="140">
        <v>5.2995109458764516</v>
      </c>
      <c r="F23" s="140">
        <v>0.12621459911266963</v>
      </c>
      <c r="G23" s="140">
        <v>1882.73054167429</v>
      </c>
      <c r="H23" s="202">
        <v>20.103865265846302</v>
      </c>
      <c r="I23" s="201">
        <v>149.42220624287964</v>
      </c>
      <c r="J23" s="140">
        <v>483.06239708264656</v>
      </c>
      <c r="K23" s="140">
        <v>4.7439678783218007</v>
      </c>
      <c r="L23" s="140">
        <v>0.10162723064422328</v>
      </c>
      <c r="M23" s="140">
        <v>0</v>
      </c>
      <c r="N23" s="202">
        <v>110.22205014377835</v>
      </c>
      <c r="O23" s="201">
        <v>3.1293134254630185E-2</v>
      </c>
      <c r="P23" s="140">
        <v>9.6282429273761676E-3</v>
      </c>
      <c r="Q23" s="140">
        <v>9.1662915384365523E-3</v>
      </c>
      <c r="R23" s="204">
        <v>2.8202761972352243E-3</v>
      </c>
      <c r="S23" s="140">
        <v>0</v>
      </c>
      <c r="T23" s="205">
        <v>0</v>
      </c>
      <c r="U23" s="206">
        <v>167.88073814546809</v>
      </c>
      <c r="V23" s="203">
        <v>51.653391972158524</v>
      </c>
      <c r="W23" s="203">
        <v>19.195132258922058</v>
      </c>
      <c r="X23" s="203">
        <v>5.9059407379326618</v>
      </c>
      <c r="Y23" s="207">
        <v>145.30006914938102</v>
      </c>
      <c r="Z23" s="207">
        <v>44.705792387280603</v>
      </c>
      <c r="AA23" s="208">
        <v>0</v>
      </c>
      <c r="AB23" s="209">
        <v>0</v>
      </c>
      <c r="AC23" s="210">
        <v>0</v>
      </c>
      <c r="AD23" s="210">
        <v>8.5778303358290131</v>
      </c>
      <c r="AE23" s="209">
        <v>6.5001138588461442</v>
      </c>
      <c r="AF23" s="209">
        <v>1.9999490872127996</v>
      </c>
      <c r="AG23" s="209">
        <v>0.76471361448681086</v>
      </c>
    </row>
    <row r="24" spans="1:33">
      <c r="A24" s="190">
        <f t="shared" si="0"/>
        <v>40529</v>
      </c>
      <c r="B24" s="201"/>
      <c r="C24" s="140">
        <v>61.139160641034593</v>
      </c>
      <c r="D24" s="140">
        <v>424.52896642684914</v>
      </c>
      <c r="E24" s="140">
        <v>5.2454907049735375</v>
      </c>
      <c r="F24" s="140">
        <v>0.1966453492641449</v>
      </c>
      <c r="G24" s="140">
        <v>1843.7698027292879</v>
      </c>
      <c r="H24" s="202">
        <v>19.958862264951069</v>
      </c>
      <c r="I24" s="201">
        <v>143.59104013442976</v>
      </c>
      <c r="J24" s="140">
        <v>485.87805722554498</v>
      </c>
      <c r="K24" s="140">
        <v>4.7190106511116046</v>
      </c>
      <c r="L24" s="140">
        <v>8.138465881347437E-2</v>
      </c>
      <c r="M24" s="140">
        <v>0</v>
      </c>
      <c r="N24" s="202">
        <v>102.48397569159663</v>
      </c>
      <c r="O24" s="201">
        <v>3.1259792141395522E-2</v>
      </c>
      <c r="P24" s="140">
        <v>9.6196464138448741E-3</v>
      </c>
      <c r="Q24" s="140">
        <v>9.1535944302870865E-3</v>
      </c>
      <c r="R24" s="204">
        <v>2.8168562809634413E-3</v>
      </c>
      <c r="S24" s="140">
        <v>0</v>
      </c>
      <c r="T24" s="205">
        <v>0</v>
      </c>
      <c r="U24" s="206">
        <v>162.35261178239193</v>
      </c>
      <c r="V24" s="203">
        <v>49.961135782559104</v>
      </c>
      <c r="W24" s="203">
        <v>18.321534286190499</v>
      </c>
      <c r="X24" s="203">
        <v>5.6381271121408112</v>
      </c>
      <c r="Y24" s="207">
        <v>138.79882075865916</v>
      </c>
      <c r="Z24" s="207">
        <v>42.712874491216191</v>
      </c>
      <c r="AA24" s="208">
        <v>0</v>
      </c>
      <c r="AB24" s="209">
        <v>0</v>
      </c>
      <c r="AC24" s="210">
        <v>0</v>
      </c>
      <c r="AD24" s="210">
        <v>8.5772196961774032</v>
      </c>
      <c r="AE24" s="209">
        <v>6.4997130168640682</v>
      </c>
      <c r="AF24" s="209">
        <v>2.0001713616930656</v>
      </c>
      <c r="AG24" s="209">
        <v>0.76468252124241276</v>
      </c>
    </row>
    <row r="25" spans="1:33">
      <c r="A25" s="190">
        <f t="shared" si="0"/>
        <v>40530</v>
      </c>
      <c r="B25" s="201"/>
      <c r="C25" s="140">
        <v>60.448606230815436</v>
      </c>
      <c r="D25" s="140">
        <v>433.98487345377544</v>
      </c>
      <c r="E25" s="140">
        <v>5.2414509778221188</v>
      </c>
      <c r="F25" s="140">
        <v>0.20203883846600848</v>
      </c>
      <c r="G25" s="140">
        <v>1884.1290459632844</v>
      </c>
      <c r="H25" s="202">
        <v>19.65224082271255</v>
      </c>
      <c r="I25" s="201">
        <v>143.74017612139386</v>
      </c>
      <c r="J25" s="140">
        <v>482.24763387044248</v>
      </c>
      <c r="K25" s="140">
        <v>4.7055752476056467</v>
      </c>
      <c r="L25" s="140">
        <v>8.138465881347437E-2</v>
      </c>
      <c r="M25" s="140">
        <v>0</v>
      </c>
      <c r="N25" s="202">
        <v>95.853294250865616</v>
      </c>
      <c r="O25" s="201">
        <v>3.1225798209432689E-2</v>
      </c>
      <c r="P25" s="140">
        <v>9.6091818015528289E-3</v>
      </c>
      <c r="Q25" s="140">
        <v>9.1196458420036725E-3</v>
      </c>
      <c r="R25" s="204">
        <v>2.8064081588510567E-3</v>
      </c>
      <c r="S25" s="140">
        <v>0</v>
      </c>
      <c r="T25" s="205">
        <v>0</v>
      </c>
      <c r="U25" s="206">
        <v>159.03078281947921</v>
      </c>
      <c r="V25" s="203">
        <v>48.938883608554633</v>
      </c>
      <c r="W25" s="203">
        <v>18.006677486470796</v>
      </c>
      <c r="X25" s="203">
        <v>5.5412334521894611</v>
      </c>
      <c r="Y25" s="207">
        <v>128.70322582406357</v>
      </c>
      <c r="Z25" s="207">
        <v>39.606119500770468</v>
      </c>
      <c r="AA25" s="208">
        <v>0</v>
      </c>
      <c r="AB25" s="209">
        <v>0</v>
      </c>
      <c r="AC25" s="210">
        <v>0</v>
      </c>
      <c r="AD25" s="210">
        <v>8.3867714507712403</v>
      </c>
      <c r="AE25" s="209">
        <v>6.364320353981598</v>
      </c>
      <c r="AF25" s="209">
        <v>1.9419174525172234</v>
      </c>
      <c r="AG25" s="209">
        <v>0.76468258833559499</v>
      </c>
    </row>
    <row r="26" spans="1:33">
      <c r="A26" s="190">
        <f t="shared" si="0"/>
        <v>40531</v>
      </c>
      <c r="B26" s="201"/>
      <c r="C26" s="140">
        <v>60.683606324593406</v>
      </c>
      <c r="D26" s="140">
        <v>434.68688383102341</v>
      </c>
      <c r="E26" s="140">
        <v>5.2656753336390256</v>
      </c>
      <c r="F26" s="140">
        <v>0.19417229394117994</v>
      </c>
      <c r="G26" s="140">
        <v>1719.3114599863648</v>
      </c>
      <c r="H26" s="202">
        <v>20.04927076399326</v>
      </c>
      <c r="I26" s="201">
        <v>142.83418854077655</v>
      </c>
      <c r="J26" s="140">
        <v>484.57192681630505</v>
      </c>
      <c r="K26" s="140">
        <v>4.7136350820461841</v>
      </c>
      <c r="L26" s="140">
        <v>8.138465881347437E-2</v>
      </c>
      <c r="M26" s="140">
        <v>0</v>
      </c>
      <c r="N26" s="202">
        <v>94.638256345689229</v>
      </c>
      <c r="O26" s="201">
        <v>3.1227036777315122E-2</v>
      </c>
      <c r="P26" s="140">
        <v>9.6079432336703945E-3</v>
      </c>
      <c r="Q26" s="140">
        <v>9.120007571761974E-3</v>
      </c>
      <c r="R26" s="204">
        <v>2.8060464290927548E-3</v>
      </c>
      <c r="S26" s="140">
        <v>0</v>
      </c>
      <c r="T26" s="205">
        <v>0</v>
      </c>
      <c r="U26" s="206">
        <v>162.31671390318482</v>
      </c>
      <c r="V26" s="203">
        <v>49.941651017961398</v>
      </c>
      <c r="W26" s="203">
        <v>18.116380375852682</v>
      </c>
      <c r="X26" s="203">
        <v>5.5740528789852899</v>
      </c>
      <c r="Y26" s="207">
        <v>111.99185646987037</v>
      </c>
      <c r="Z26" s="207">
        <v>34.457685090938419</v>
      </c>
      <c r="AA26" s="208">
        <v>0</v>
      </c>
      <c r="AB26" s="209">
        <v>0</v>
      </c>
      <c r="AC26" s="210">
        <v>0</v>
      </c>
      <c r="AD26" s="210">
        <v>8.5780101643668569</v>
      </c>
      <c r="AE26" s="209">
        <v>6.5000213512082574</v>
      </c>
      <c r="AF26" s="209">
        <v>1.9999283507240297</v>
      </c>
      <c r="AG26" s="209">
        <v>0.76471291938711261</v>
      </c>
    </row>
    <row r="27" spans="1:33">
      <c r="A27" s="190">
        <f t="shared" si="0"/>
        <v>40532</v>
      </c>
      <c r="B27" s="201"/>
      <c r="C27" s="140">
        <v>60.445001669724888</v>
      </c>
      <c r="D27" s="140">
        <v>434.19761288960638</v>
      </c>
      <c r="E27" s="140">
        <v>5.2620598996679417</v>
      </c>
      <c r="F27" s="140">
        <v>75.85118925422438</v>
      </c>
      <c r="G27" s="140">
        <v>1605.1867797851537</v>
      </c>
      <c r="H27" s="202">
        <v>19.825095534324646</v>
      </c>
      <c r="I27" s="201">
        <v>137.35111713409438</v>
      </c>
      <c r="J27" s="140">
        <v>481.79767999649061</v>
      </c>
      <c r="K27" s="140">
        <v>4.6842226013541159</v>
      </c>
      <c r="L27" s="140">
        <v>8.138465881347437E-2</v>
      </c>
      <c r="M27" s="140">
        <v>0</v>
      </c>
      <c r="N27" s="202">
        <v>91.024376953641735</v>
      </c>
      <c r="O27" s="201">
        <v>3.1271415956926132E-2</v>
      </c>
      <c r="P27" s="140">
        <v>9.6226021209235377E-3</v>
      </c>
      <c r="Q27" s="140">
        <v>9.1648668731877034E-3</v>
      </c>
      <c r="R27" s="204">
        <v>2.82014308317194E-3</v>
      </c>
      <c r="S27" s="140">
        <v>0</v>
      </c>
      <c r="T27" s="205">
        <v>0</v>
      </c>
      <c r="U27" s="206">
        <v>165.82638553031529</v>
      </c>
      <c r="V27" s="203">
        <v>51.026833300641691</v>
      </c>
      <c r="W27" s="203">
        <v>18.21159756706319</v>
      </c>
      <c r="X27" s="203">
        <v>5.6039342003448551</v>
      </c>
      <c r="Y27" s="203">
        <v>117.69024793327957</v>
      </c>
      <c r="Z27" s="203">
        <v>36.214747388947856</v>
      </c>
      <c r="AA27" s="213">
        <v>0</v>
      </c>
      <c r="AB27" s="210">
        <v>0</v>
      </c>
      <c r="AC27" s="210">
        <v>0</v>
      </c>
      <c r="AD27" s="210">
        <v>8.5787385450469333</v>
      </c>
      <c r="AE27" s="210">
        <v>6.4998327376562148</v>
      </c>
      <c r="AF27" s="210">
        <v>2.0000790617594708</v>
      </c>
      <c r="AG27" s="210">
        <v>0.7646941393089558</v>
      </c>
    </row>
    <row r="28" spans="1:33">
      <c r="A28" s="190">
        <f t="shared" si="0"/>
        <v>40533</v>
      </c>
      <c r="B28" s="201"/>
      <c r="C28" s="140">
        <v>59.669014068444788</v>
      </c>
      <c r="D28" s="140">
        <v>430.23630466461111</v>
      </c>
      <c r="E28" s="140">
        <v>5.1282218992709545</v>
      </c>
      <c r="F28" s="140">
        <v>1.1046707332134249</v>
      </c>
      <c r="G28" s="140">
        <v>1668.8038870493522</v>
      </c>
      <c r="H28" s="202">
        <v>20.212590272227942</v>
      </c>
      <c r="I28" s="201">
        <v>134.47157533963511</v>
      </c>
      <c r="J28" s="140">
        <v>480.4099653561899</v>
      </c>
      <c r="K28" s="140">
        <v>4.6652936662236835</v>
      </c>
      <c r="L28" s="140">
        <v>8.138465881347437E-2</v>
      </c>
      <c r="M28" s="140">
        <v>0</v>
      </c>
      <c r="N28" s="202">
        <v>93.013232629001067</v>
      </c>
      <c r="O28" s="201">
        <v>3.152510225113752E-2</v>
      </c>
      <c r="P28" s="140">
        <v>9.3962749308688261E-3</v>
      </c>
      <c r="Q28" s="140">
        <v>9.25408648018183E-3</v>
      </c>
      <c r="R28" s="204">
        <v>2.7582445287290731E-3</v>
      </c>
      <c r="S28" s="140">
        <v>0</v>
      </c>
      <c r="T28" s="205">
        <v>0</v>
      </c>
      <c r="U28" s="206">
        <v>159.50310866977696</v>
      </c>
      <c r="V28" s="203">
        <v>47.541005559637561</v>
      </c>
      <c r="W28" s="203">
        <v>17.00650144091524</v>
      </c>
      <c r="X28" s="203">
        <v>5.0689054670802989</v>
      </c>
      <c r="Y28" s="207">
        <v>114.01686215844558</v>
      </c>
      <c r="Z28" s="207">
        <v>33.983514948221035</v>
      </c>
      <c r="AA28" s="208">
        <v>0</v>
      </c>
      <c r="AB28" s="209">
        <v>0</v>
      </c>
      <c r="AC28" s="210">
        <v>0</v>
      </c>
      <c r="AD28" s="210">
        <v>8.2563993189070022</v>
      </c>
      <c r="AE28" s="209">
        <v>6.2996771775038143</v>
      </c>
      <c r="AF28" s="209">
        <v>1.8776623867543414</v>
      </c>
      <c r="AG28" s="209">
        <v>0.77038224082545081</v>
      </c>
    </row>
    <row r="29" spans="1:33">
      <c r="A29" s="190">
        <f t="shared" si="0"/>
        <v>40534</v>
      </c>
      <c r="B29" s="201"/>
      <c r="C29" s="140">
        <v>59.364132877191004</v>
      </c>
      <c r="D29" s="140">
        <v>428.87958879470824</v>
      </c>
      <c r="E29" s="140">
        <v>5.2944117983183032</v>
      </c>
      <c r="F29" s="140">
        <v>2.0816832944750789</v>
      </c>
      <c r="G29" s="140">
        <v>1720.5693243662481</v>
      </c>
      <c r="H29" s="202">
        <v>20.287482663989081</v>
      </c>
      <c r="I29" s="201">
        <v>135.50032862027484</v>
      </c>
      <c r="J29" s="140">
        <v>474.35098503430635</v>
      </c>
      <c r="K29" s="140">
        <v>4.6838355138897878</v>
      </c>
      <c r="L29" s="140">
        <v>8.138465881347437E-2</v>
      </c>
      <c r="M29" s="140">
        <v>0</v>
      </c>
      <c r="N29" s="202">
        <v>95.005980707208352</v>
      </c>
      <c r="O29" s="201">
        <v>3.1292786535449889E-2</v>
      </c>
      <c r="P29" s="140">
        <v>9.6285906465564623E-3</v>
      </c>
      <c r="Q29" s="140">
        <v>9.185890992454232E-3</v>
      </c>
      <c r="R29" s="204">
        <v>2.826440016456671E-3</v>
      </c>
      <c r="S29" s="140">
        <v>0</v>
      </c>
      <c r="T29" s="205">
        <v>0</v>
      </c>
      <c r="U29" s="206">
        <v>166.22258979458448</v>
      </c>
      <c r="V29" s="203">
        <v>51.145629729376168</v>
      </c>
      <c r="W29" s="203">
        <v>18.110242951798689</v>
      </c>
      <c r="X29" s="203">
        <v>5.5724061420676865</v>
      </c>
      <c r="Y29" s="207">
        <v>111.66327024824946</v>
      </c>
      <c r="Z29" s="207">
        <v>34.358075406874086</v>
      </c>
      <c r="AA29" s="208">
        <v>0</v>
      </c>
      <c r="AB29" s="209">
        <v>0</v>
      </c>
      <c r="AC29" s="210">
        <v>0</v>
      </c>
      <c r="AD29" s="210">
        <v>8.5421579125854965</v>
      </c>
      <c r="AE29" s="209">
        <v>6.5001916631056851</v>
      </c>
      <c r="AF29" s="209">
        <v>1.9504358068928838</v>
      </c>
      <c r="AG29" s="209">
        <v>0.7647051172366145</v>
      </c>
    </row>
    <row r="30" spans="1:33">
      <c r="A30" s="190">
        <f t="shared" si="0"/>
        <v>40535</v>
      </c>
      <c r="B30" s="201"/>
      <c r="C30" s="140">
        <v>58.433866437276372</v>
      </c>
      <c r="D30" s="140">
        <v>435.67525507608929</v>
      </c>
      <c r="E30" s="140">
        <v>5.306242076059192</v>
      </c>
      <c r="F30" s="140">
        <v>4.3160775984326998</v>
      </c>
      <c r="G30" s="140">
        <v>1692.4118034362778</v>
      </c>
      <c r="H30" s="202">
        <v>20.133383149902016</v>
      </c>
      <c r="I30" s="201">
        <v>136.90268635749791</v>
      </c>
      <c r="J30" s="140">
        <v>470.530686314901</v>
      </c>
      <c r="K30" s="140">
        <v>4.6845864057540902</v>
      </c>
      <c r="L30" s="140">
        <v>8.138465881347437E-2</v>
      </c>
      <c r="M30" s="140">
        <v>0</v>
      </c>
      <c r="N30" s="202">
        <v>97.485301359494457</v>
      </c>
      <c r="O30" s="201">
        <v>3.1293658127194805E-2</v>
      </c>
      <c r="P30" s="140">
        <v>9.6277190548115458E-3</v>
      </c>
      <c r="Q30" s="140">
        <v>9.1861468452447675E-3</v>
      </c>
      <c r="R30" s="204">
        <v>2.826184163666136E-3</v>
      </c>
      <c r="S30" s="140">
        <v>0</v>
      </c>
      <c r="T30" s="205">
        <v>0</v>
      </c>
      <c r="U30" s="206">
        <v>161.66662413198529</v>
      </c>
      <c r="V30" s="203">
        <v>49.737899971814372</v>
      </c>
      <c r="W30" s="203">
        <v>17.568879604712727</v>
      </c>
      <c r="X30" s="203">
        <v>5.4051922039433782</v>
      </c>
      <c r="Y30" s="207">
        <v>84.045912802132719</v>
      </c>
      <c r="Z30" s="207">
        <v>25.857329714385099</v>
      </c>
      <c r="AA30" s="208">
        <v>0</v>
      </c>
      <c r="AB30" s="209">
        <v>0</v>
      </c>
      <c r="AC30" s="210">
        <v>0</v>
      </c>
      <c r="AD30" s="210">
        <v>8.3821822110149764</v>
      </c>
      <c r="AE30" s="209">
        <v>6.3463130142461406</v>
      </c>
      <c r="AF30" s="209">
        <v>1.9524888553044726</v>
      </c>
      <c r="AG30" s="209">
        <v>0.76472641641579508</v>
      </c>
    </row>
    <row r="31" spans="1:33">
      <c r="A31" s="190">
        <f t="shared" si="0"/>
        <v>40536</v>
      </c>
      <c r="B31" s="201"/>
      <c r="C31" s="140">
        <v>61.726915701230517</v>
      </c>
      <c r="D31" s="140">
        <v>436.49786272048982</v>
      </c>
      <c r="E31" s="140">
        <v>5.3129337752858463</v>
      </c>
      <c r="F31" s="140">
        <v>1.7348148932059608</v>
      </c>
      <c r="G31" s="140">
        <v>1660.2051570892306</v>
      </c>
      <c r="H31" s="202">
        <v>20.267702589432389</v>
      </c>
      <c r="I31" s="201">
        <v>137.40499130884805</v>
      </c>
      <c r="J31" s="140">
        <v>471.62824904123926</v>
      </c>
      <c r="K31" s="140">
        <v>4.6878771235545553</v>
      </c>
      <c r="L31" s="140">
        <v>8.138465881347437E-2</v>
      </c>
      <c r="M31" s="140">
        <v>0</v>
      </c>
      <c r="N31" s="202">
        <v>92.497792529563128</v>
      </c>
      <c r="O31" s="201">
        <v>3.1293520498113202E-2</v>
      </c>
      <c r="P31" s="140">
        <v>9.6278566838931441E-3</v>
      </c>
      <c r="Q31" s="140">
        <v>9.1861064446962411E-3</v>
      </c>
      <c r="R31" s="204">
        <v>2.826224564214662E-3</v>
      </c>
      <c r="S31" s="140">
        <v>0</v>
      </c>
      <c r="T31" s="205">
        <v>0</v>
      </c>
      <c r="U31" s="206">
        <v>165.12320944697211</v>
      </c>
      <c r="V31" s="203">
        <v>50.802292948655982</v>
      </c>
      <c r="W31" s="203">
        <v>18.242789165059918</v>
      </c>
      <c r="X31" s="203">
        <v>5.612630244215107</v>
      </c>
      <c r="Y31" s="207">
        <v>95.818067514303621</v>
      </c>
      <c r="Z31" s="207">
        <v>29.479668860233698</v>
      </c>
      <c r="AA31" s="208">
        <v>0</v>
      </c>
      <c r="AB31" s="209">
        <v>0</v>
      </c>
      <c r="AC31" s="210">
        <v>0</v>
      </c>
      <c r="AD31" s="210">
        <v>8.5815886739227736</v>
      </c>
      <c r="AE31" s="209">
        <v>6.5001432982196281</v>
      </c>
      <c r="AF31" s="209">
        <v>1.9998532317193389</v>
      </c>
      <c r="AG31" s="209">
        <v>0.76472305315944655</v>
      </c>
    </row>
    <row r="32" spans="1:33">
      <c r="A32" s="190">
        <f t="shared" si="0"/>
        <v>40537</v>
      </c>
      <c r="B32" s="201"/>
      <c r="C32" s="140">
        <v>60.848548102378921</v>
      </c>
      <c r="D32" s="140">
        <v>432.92586746215852</v>
      </c>
      <c r="E32" s="140">
        <v>5.2949984793861127</v>
      </c>
      <c r="F32" s="140">
        <v>1.6555587932467464</v>
      </c>
      <c r="G32" s="140">
        <v>1824.4627836227407</v>
      </c>
      <c r="H32" s="202">
        <v>19.498787571986501</v>
      </c>
      <c r="I32" s="201">
        <v>130.30365157127375</v>
      </c>
      <c r="J32" s="140">
        <v>473.18133093515979</v>
      </c>
      <c r="K32" s="140">
        <v>4.6852302948633895</v>
      </c>
      <c r="L32" s="140">
        <v>8.138465881347437E-2</v>
      </c>
      <c r="M32" s="140">
        <v>0</v>
      </c>
      <c r="N32" s="202">
        <v>93.939942698677399</v>
      </c>
      <c r="O32" s="201">
        <v>3.1292741173142576E-2</v>
      </c>
      <c r="P32" s="140">
        <v>9.628636008863772E-3</v>
      </c>
      <c r="Q32" s="140">
        <v>9.1858776765032964E-3</v>
      </c>
      <c r="R32" s="204">
        <v>2.8264533324076054E-3</v>
      </c>
      <c r="S32" s="140">
        <v>0</v>
      </c>
      <c r="T32" s="205">
        <v>0</v>
      </c>
      <c r="U32" s="206">
        <v>165.13641225098397</v>
      </c>
      <c r="V32" s="203">
        <v>50.811732873663004</v>
      </c>
      <c r="W32" s="203">
        <v>18.590372820245793</v>
      </c>
      <c r="X32" s="203">
        <v>5.7201742782716058</v>
      </c>
      <c r="Y32" s="207">
        <v>97.090908277925436</v>
      </c>
      <c r="Z32" s="207">
        <v>29.874436707400786</v>
      </c>
      <c r="AA32" s="208">
        <v>0</v>
      </c>
      <c r="AB32" s="209">
        <v>0</v>
      </c>
      <c r="AC32" s="210">
        <v>0</v>
      </c>
      <c r="AD32" s="210">
        <v>8.5804029020998467</v>
      </c>
      <c r="AE32" s="209">
        <v>6.5003276755642343</v>
      </c>
      <c r="AF32" s="209">
        <v>2.0001216505784933</v>
      </c>
      <c r="AG32" s="209">
        <v>0.76470400871313771</v>
      </c>
    </row>
    <row r="33" spans="1:33">
      <c r="A33" s="190">
        <f t="shared" si="0"/>
        <v>40538</v>
      </c>
      <c r="B33" s="201"/>
      <c r="C33" s="140">
        <v>60.434016513824524</v>
      </c>
      <c r="D33" s="140">
        <v>456.95482495625788</v>
      </c>
      <c r="E33" s="140">
        <v>5.3078807070851823</v>
      </c>
      <c r="F33" s="140">
        <v>2.2082500050465268</v>
      </c>
      <c r="G33" s="140">
        <v>1921.0095099767009</v>
      </c>
      <c r="H33" s="202">
        <v>19.807545642058052</v>
      </c>
      <c r="I33" s="201">
        <v>133.25185267130533</v>
      </c>
      <c r="J33" s="140">
        <v>474.68925215403237</v>
      </c>
      <c r="K33" s="140">
        <v>4.6884193047881189</v>
      </c>
      <c r="L33" s="140">
        <v>8.138465881347437E-2</v>
      </c>
      <c r="M33" s="140">
        <v>0</v>
      </c>
      <c r="N33" s="202">
        <v>96.216737665732666</v>
      </c>
      <c r="O33" s="201">
        <v>3.1293287326145301E-2</v>
      </c>
      <c r="P33" s="140">
        <v>9.6280898558610498E-3</v>
      </c>
      <c r="Q33" s="140">
        <v>9.1860379978585885E-3</v>
      </c>
      <c r="R33" s="204">
        <v>2.8262930110523146E-3</v>
      </c>
      <c r="S33" s="140">
        <v>0</v>
      </c>
      <c r="T33" s="205">
        <v>0</v>
      </c>
      <c r="U33" s="206">
        <v>165.11763018322856</v>
      </c>
      <c r="V33" s="203">
        <v>50.802185261716531</v>
      </c>
      <c r="W33" s="203">
        <v>18.472699474483189</v>
      </c>
      <c r="X33" s="203">
        <v>5.6835451183820931</v>
      </c>
      <c r="Y33" s="207">
        <v>101.26513238288328</v>
      </c>
      <c r="Z33" s="207">
        <v>31.156515571103597</v>
      </c>
      <c r="AA33" s="208">
        <v>0</v>
      </c>
      <c r="AB33" s="209">
        <v>0</v>
      </c>
      <c r="AC33" s="210">
        <v>0</v>
      </c>
      <c r="AD33" s="210">
        <v>8.5797489066918722</v>
      </c>
      <c r="AE33" s="209">
        <v>6.4998693025538072</v>
      </c>
      <c r="AF33" s="209">
        <v>1.9998322657541547</v>
      </c>
      <c r="AG33" s="209">
        <v>0.76471735511153216</v>
      </c>
    </row>
    <row r="34" spans="1:33">
      <c r="A34" s="190">
        <f t="shared" si="0"/>
        <v>40539</v>
      </c>
      <c r="B34" s="201"/>
      <c r="C34" s="140">
        <v>59.156350962321191</v>
      </c>
      <c r="D34" s="140">
        <v>455.74771566391047</v>
      </c>
      <c r="E34" s="140">
        <v>5.2916077524423439</v>
      </c>
      <c r="F34" s="140">
        <v>5.3485615119338039</v>
      </c>
      <c r="G34" s="140">
        <v>1953.3836390177366</v>
      </c>
      <c r="H34" s="202">
        <v>19.917269647121422</v>
      </c>
      <c r="I34" s="201">
        <v>135.71960568428003</v>
      </c>
      <c r="J34" s="140">
        <v>481.68271058400518</v>
      </c>
      <c r="K34" s="140">
        <v>4.7650245775779121</v>
      </c>
      <c r="L34" s="140">
        <v>8.138465881347437E-2</v>
      </c>
      <c r="M34" s="140">
        <v>0</v>
      </c>
      <c r="N34" s="202">
        <v>94.100363911191721</v>
      </c>
      <c r="O34" s="201">
        <v>3.1290888442026675E-2</v>
      </c>
      <c r="P34" s="140">
        <v>9.6304887399796708E-3</v>
      </c>
      <c r="Q34" s="140">
        <v>9.1853338135894046E-3</v>
      </c>
      <c r="R34" s="204">
        <v>2.8269971953214981E-3</v>
      </c>
      <c r="S34" s="140">
        <v>0</v>
      </c>
      <c r="T34" s="205">
        <v>0</v>
      </c>
      <c r="U34" s="206">
        <v>159.15103437623054</v>
      </c>
      <c r="V34" s="203">
        <v>48.982381799611638</v>
      </c>
      <c r="W34" s="203">
        <v>17.233966394369858</v>
      </c>
      <c r="X34" s="203">
        <v>5.3041485099940857</v>
      </c>
      <c r="Y34" s="207">
        <v>99.080991281094811</v>
      </c>
      <c r="Z34" s="207">
        <v>30.494448013084448</v>
      </c>
      <c r="AA34" s="208">
        <v>0</v>
      </c>
      <c r="AB34" s="209">
        <v>0</v>
      </c>
      <c r="AC34" s="210">
        <v>0</v>
      </c>
      <c r="AD34" s="210">
        <v>8.2148249149322758</v>
      </c>
      <c r="AE34" s="209">
        <v>6.2491725542450842</v>
      </c>
      <c r="AF34" s="209">
        <v>1.9233262113777592</v>
      </c>
      <c r="AG34" s="209">
        <v>0.76465873332791157</v>
      </c>
    </row>
    <row r="35" spans="1:33">
      <c r="A35" s="190">
        <f t="shared" si="0"/>
        <v>40540</v>
      </c>
      <c r="B35" s="201"/>
      <c r="C35" s="140">
        <v>58.495469721158514</v>
      </c>
      <c r="D35" s="140">
        <v>439.82276420593178</v>
      </c>
      <c r="E35" s="140">
        <v>5.3347826426228444</v>
      </c>
      <c r="F35" s="140">
        <v>5.4559202636281654</v>
      </c>
      <c r="G35" s="140">
        <v>1967.8611756642599</v>
      </c>
      <c r="H35" s="202">
        <v>22.128855076432249</v>
      </c>
      <c r="I35" s="201">
        <v>138.34767882029223</v>
      </c>
      <c r="J35" s="140">
        <v>475.65758088429732</v>
      </c>
      <c r="K35" s="140">
        <v>4.657672524452213</v>
      </c>
      <c r="L35" s="140">
        <v>8.138465881347437E-2</v>
      </c>
      <c r="M35" s="140">
        <v>0</v>
      </c>
      <c r="N35" s="202">
        <v>94.838467729091548</v>
      </c>
      <c r="O35" s="201">
        <v>3.1293048706876936E-2</v>
      </c>
      <c r="P35" s="140">
        <v>9.62832847512941E-3</v>
      </c>
      <c r="Q35" s="140">
        <v>9.1859679519844251E-3</v>
      </c>
      <c r="R35" s="204">
        <v>2.8263630569264767E-3</v>
      </c>
      <c r="S35" s="140">
        <v>0</v>
      </c>
      <c r="T35" s="205">
        <v>0</v>
      </c>
      <c r="U35" s="206">
        <v>161.02044371859364</v>
      </c>
      <c r="V35" s="203">
        <v>49.543198486538074</v>
      </c>
      <c r="W35" s="203">
        <v>18.158311935817618</v>
      </c>
      <c r="X35" s="203">
        <v>5.5869977230276566</v>
      </c>
      <c r="Y35" s="207">
        <v>100.09921681178166</v>
      </c>
      <c r="Z35" s="207">
        <v>30.798793322915468</v>
      </c>
      <c r="AA35" s="208">
        <v>0</v>
      </c>
      <c r="AB35" s="209">
        <v>0</v>
      </c>
      <c r="AC35" s="210">
        <v>0</v>
      </c>
      <c r="AD35" s="210">
        <v>8.5291611313820077</v>
      </c>
      <c r="AE35" s="209">
        <v>6.5000955797087006</v>
      </c>
      <c r="AF35" s="209">
        <v>1.9999667001898231</v>
      </c>
      <c r="AG35" s="209">
        <v>0.76471152394736341</v>
      </c>
    </row>
    <row r="36" spans="1:33">
      <c r="A36" s="190">
        <f t="shared" si="0"/>
        <v>40541</v>
      </c>
      <c r="B36" s="201"/>
      <c r="C36" s="140">
        <v>60.88421963850675</v>
      </c>
      <c r="D36" s="140">
        <v>435.00920124054022</v>
      </c>
      <c r="E36" s="140">
        <v>5.3201510931055029</v>
      </c>
      <c r="F36" s="140">
        <v>4.6833683555324885</v>
      </c>
      <c r="G36" s="140">
        <v>1983.1936347325598</v>
      </c>
      <c r="H36" s="202">
        <v>20.141462261478107</v>
      </c>
      <c r="I36" s="201">
        <v>140.46460231145221</v>
      </c>
      <c r="J36" s="140">
        <v>476.421760718028</v>
      </c>
      <c r="K36" s="140">
        <v>4.655776681999364</v>
      </c>
      <c r="L36" s="140">
        <v>8.138465881347437E-2</v>
      </c>
      <c r="M36" s="140">
        <v>0</v>
      </c>
      <c r="N36" s="202">
        <v>93.601134231190002</v>
      </c>
      <c r="O36" s="201">
        <v>3.1218419076038447E-2</v>
      </c>
      <c r="P36" s="140">
        <v>9.702958105967904E-3</v>
      </c>
      <c r="Q36" s="140">
        <v>9.1640606778299535E-3</v>
      </c>
      <c r="R36" s="204">
        <v>2.84827033108095E-3</v>
      </c>
      <c r="S36" s="140">
        <v>0</v>
      </c>
      <c r="T36" s="205">
        <v>0</v>
      </c>
      <c r="U36" s="206">
        <v>158.98147076727122</v>
      </c>
      <c r="V36" s="203">
        <v>49.412833709571217</v>
      </c>
      <c r="W36" s="203">
        <v>17.388897441976699</v>
      </c>
      <c r="X36" s="203">
        <v>5.4046216426755409</v>
      </c>
      <c r="Y36" s="207">
        <v>104.08221338945367</v>
      </c>
      <c r="Z36" s="207">
        <v>32.349663627567509</v>
      </c>
      <c r="AA36" s="208">
        <v>0</v>
      </c>
      <c r="AB36" s="209">
        <v>0</v>
      </c>
      <c r="AC36" s="210">
        <v>0</v>
      </c>
      <c r="AD36" s="210">
        <v>8.4642644736502159</v>
      </c>
      <c r="AE36" s="209">
        <v>6.4328013299846862</v>
      </c>
      <c r="AF36" s="209">
        <v>1.9993710013574664</v>
      </c>
      <c r="AG36" s="209">
        <v>0.76288779180593125</v>
      </c>
    </row>
    <row r="37" spans="1:33">
      <c r="A37" s="190">
        <f t="shared" si="0"/>
        <v>40542</v>
      </c>
      <c r="B37" s="201"/>
      <c r="C37" s="140">
        <v>60.734084014097846</v>
      </c>
      <c r="D37" s="140">
        <v>433.10115722020453</v>
      </c>
      <c r="E37" s="140">
        <v>5.2810585945844482</v>
      </c>
      <c r="F37" s="140">
        <v>4.0410429472724596</v>
      </c>
      <c r="G37" s="140">
        <v>2083.9173132578549</v>
      </c>
      <c r="H37" s="202">
        <v>19.813513283928213</v>
      </c>
      <c r="I37" s="201">
        <v>139.81983884175625</v>
      </c>
      <c r="J37" s="140">
        <v>471.92674382527639</v>
      </c>
      <c r="K37" s="140">
        <v>4.6476811195413328</v>
      </c>
      <c r="L37" s="140">
        <v>8.138465881347437E-2</v>
      </c>
      <c r="M37" s="140">
        <v>0</v>
      </c>
      <c r="N37" s="202">
        <v>96.770518618325454</v>
      </c>
      <c r="O37" s="201">
        <v>3.1292823822201193E-2</v>
      </c>
      <c r="P37" s="140">
        <v>9.6285533598051525E-3</v>
      </c>
      <c r="Q37" s="140">
        <v>9.1859019378531855E-3</v>
      </c>
      <c r="R37" s="204">
        <v>2.8264290710577175E-3</v>
      </c>
      <c r="S37" s="140">
        <v>0</v>
      </c>
      <c r="T37" s="205">
        <v>0</v>
      </c>
      <c r="U37" s="206">
        <v>165.08643538869597</v>
      </c>
      <c r="V37" s="203">
        <v>50.795785038496831</v>
      </c>
      <c r="W37" s="203">
        <v>18.254049555409125</v>
      </c>
      <c r="X37" s="203">
        <v>5.6166260729748672</v>
      </c>
      <c r="Y37" s="207">
        <v>109.12732383194739</v>
      </c>
      <c r="Z37" s="207">
        <v>33.577610844540622</v>
      </c>
      <c r="AA37" s="208">
        <v>0</v>
      </c>
      <c r="AB37" s="209">
        <v>0</v>
      </c>
      <c r="AC37" s="210">
        <v>0</v>
      </c>
      <c r="AD37" s="210">
        <v>8.5261283470524916</v>
      </c>
      <c r="AE37" s="209">
        <v>6.4997854714754091</v>
      </c>
      <c r="AF37" s="209">
        <v>1.9999323677202423</v>
      </c>
      <c r="AG37" s="209">
        <v>0.76470602841687962</v>
      </c>
    </row>
    <row r="38" spans="1:33" ht="15.75" thickBot="1">
      <c r="A38" s="190">
        <f t="shared" si="0"/>
        <v>40543</v>
      </c>
      <c r="B38" s="214"/>
      <c r="C38" s="215">
        <v>78.05922064185124</v>
      </c>
      <c r="D38" s="215">
        <v>423.46803855896053</v>
      </c>
      <c r="E38" s="215">
        <v>5.2484355494379651</v>
      </c>
      <c r="F38" s="215">
        <v>3.5481550400455792</v>
      </c>
      <c r="G38" s="215">
        <v>2527.2177670796714</v>
      </c>
      <c r="H38" s="216">
        <v>19.891978328426699</v>
      </c>
      <c r="I38" s="217">
        <v>136.41550588607788</v>
      </c>
      <c r="J38" s="215">
        <v>479.56539061665563</v>
      </c>
      <c r="K38" s="215">
        <v>4.782342963417384</v>
      </c>
      <c r="L38" s="215">
        <v>8.138465881347437E-2</v>
      </c>
      <c r="M38" s="215">
        <v>0</v>
      </c>
      <c r="N38" s="216">
        <v>103.33727240810792</v>
      </c>
      <c r="O38" s="217">
        <v>3.1295156229980289E-2</v>
      </c>
      <c r="P38" s="215">
        <v>9.6262209520260583E-3</v>
      </c>
      <c r="Q38" s="215">
        <v>9.1865866082191314E-3</v>
      </c>
      <c r="R38" s="218">
        <v>2.8257444006917713E-3</v>
      </c>
      <c r="S38" s="215">
        <v>0</v>
      </c>
      <c r="T38" s="219">
        <v>0</v>
      </c>
      <c r="U38" s="220">
        <v>162.67013960001179</v>
      </c>
      <c r="V38" s="221">
        <v>50.036455947982454</v>
      </c>
      <c r="W38" s="222">
        <v>17.990216542518546</v>
      </c>
      <c r="X38" s="222">
        <v>5.5336933978037175</v>
      </c>
      <c r="Y38" s="221">
        <v>108.85833798724603</v>
      </c>
      <c r="Z38" s="221">
        <v>33.48423654558065</v>
      </c>
      <c r="AA38" s="223">
        <v>0</v>
      </c>
      <c r="AB38" s="224">
        <v>0</v>
      </c>
      <c r="AC38" s="225">
        <v>0</v>
      </c>
      <c r="AD38" s="226">
        <v>8.5267324315177202</v>
      </c>
      <c r="AE38" s="224">
        <v>6.5010693986328949</v>
      </c>
      <c r="AF38" s="224">
        <v>1.999693818295881</v>
      </c>
      <c r="AG38" s="224">
        <v>0.76476302571119648</v>
      </c>
    </row>
    <row r="39" spans="1:33" ht="15.75" thickTop="1">
      <c r="A39" s="227" t="s">
        <v>26</v>
      </c>
      <c r="B39" s="228">
        <f>SUM(B8:B38)</f>
        <v>0</v>
      </c>
      <c r="C39" s="229">
        <f t="shared" ref="C39:AC39" si="1">SUM(C8:C38)</f>
        <v>1941.4282874087528</v>
      </c>
      <c r="D39" s="229">
        <f t="shared" si="1"/>
        <v>13438.722242234137</v>
      </c>
      <c r="E39" s="229">
        <f t="shared" si="1"/>
        <v>200.81668427149438</v>
      </c>
      <c r="F39" s="229">
        <f t="shared" si="1"/>
        <v>257.18519353320215</v>
      </c>
      <c r="G39" s="229">
        <f t="shared" si="1"/>
        <v>62156.039511998424</v>
      </c>
      <c r="H39" s="230">
        <f t="shared" si="1"/>
        <v>614.70378054082403</v>
      </c>
      <c r="I39" s="228">
        <f t="shared" si="1"/>
        <v>4374.1081586678811</v>
      </c>
      <c r="J39" s="229">
        <f t="shared" si="1"/>
        <v>14997.061953693625</v>
      </c>
      <c r="K39" s="229">
        <f t="shared" si="1"/>
        <v>146.65792479068048</v>
      </c>
      <c r="L39" s="229">
        <f t="shared" si="1"/>
        <v>2.3427184581756202</v>
      </c>
      <c r="M39" s="229">
        <f t="shared" si="1"/>
        <v>0</v>
      </c>
      <c r="N39" s="230">
        <f t="shared" si="1"/>
        <v>3233.2552803720032</v>
      </c>
      <c r="O39" s="231">
        <f t="shared" si="1"/>
        <v>0.97452541631334211</v>
      </c>
      <c r="P39" s="232">
        <f t="shared" si="1"/>
        <v>0.29379518425589035</v>
      </c>
      <c r="Q39" s="232">
        <f t="shared" si="1"/>
        <v>0.28517249309204845</v>
      </c>
      <c r="R39" s="232">
        <f t="shared" si="1"/>
        <v>8.5979182442199389E-2</v>
      </c>
      <c r="S39" s="232">
        <f t="shared" si="1"/>
        <v>0</v>
      </c>
      <c r="T39" s="233">
        <f t="shared" si="1"/>
        <v>0</v>
      </c>
      <c r="U39" s="231">
        <f t="shared" si="1"/>
        <v>5060.4411074181035</v>
      </c>
      <c r="V39" s="232">
        <f t="shared" si="1"/>
        <v>1524.3659833941419</v>
      </c>
      <c r="W39" s="232">
        <f t="shared" si="1"/>
        <v>565.43424089569749</v>
      </c>
      <c r="X39" s="232">
        <f t="shared" si="1"/>
        <v>170.25292676271076</v>
      </c>
      <c r="Y39" s="232">
        <f t="shared" si="1"/>
        <v>4133.923049293423</v>
      </c>
      <c r="Z39" s="232">
        <f t="shared" si="1"/>
        <v>1239.4566923673308</v>
      </c>
      <c r="AA39" s="234">
        <f t="shared" si="1"/>
        <v>0</v>
      </c>
      <c r="AB39" s="235">
        <f t="shared" si="1"/>
        <v>0</v>
      </c>
      <c r="AC39" s="235">
        <f t="shared" si="1"/>
        <v>0</v>
      </c>
      <c r="AD39" s="236" t="s">
        <v>31</v>
      </c>
      <c r="AE39" s="236" t="s">
        <v>31</v>
      </c>
      <c r="AF39" s="236" t="s">
        <v>31</v>
      </c>
      <c r="AG39" s="236" t="s">
        <v>59</v>
      </c>
    </row>
    <row r="40" spans="1:33" ht="15.75" thickBot="1">
      <c r="A40" s="237" t="s">
        <v>28</v>
      </c>
      <c r="B40" s="238">
        <v>1.01</v>
      </c>
      <c r="C40" s="239">
        <v>1.48</v>
      </c>
      <c r="D40" s="239">
        <v>1.9279999999999999</v>
      </c>
      <c r="E40" s="239">
        <v>3.78</v>
      </c>
      <c r="F40" s="239">
        <v>4.9599999999999998E-2</v>
      </c>
      <c r="G40" s="239">
        <v>0.05</v>
      </c>
      <c r="H40" s="240">
        <v>4.72</v>
      </c>
      <c r="I40" s="238">
        <v>1.01</v>
      </c>
      <c r="J40" s="239">
        <v>1.48</v>
      </c>
      <c r="K40" s="239">
        <v>3.78</v>
      </c>
      <c r="L40" s="239">
        <v>0.379</v>
      </c>
      <c r="M40" s="239">
        <v>4.9599999999999998E-2</v>
      </c>
      <c r="N40" s="240">
        <v>4.9599999999999998E-2</v>
      </c>
      <c r="O40" s="241">
        <v>15.77</v>
      </c>
      <c r="P40" s="242">
        <v>15.77</v>
      </c>
      <c r="Q40" s="242">
        <v>15.77</v>
      </c>
      <c r="R40" s="242">
        <v>15.77</v>
      </c>
      <c r="S40" s="242">
        <v>1.48</v>
      </c>
      <c r="T40" s="243">
        <v>1.48</v>
      </c>
      <c r="U40" s="241">
        <v>0.34300000000000003</v>
      </c>
      <c r="V40" s="242">
        <v>0.34300000000000003</v>
      </c>
      <c r="W40" s="242">
        <v>0.82499999999999996</v>
      </c>
      <c r="X40" s="242">
        <v>0.82499999999999996</v>
      </c>
      <c r="Y40" s="242">
        <v>1.9279999999999999</v>
      </c>
      <c r="Z40" s="242">
        <v>1.9279999999999999</v>
      </c>
      <c r="AA40" s="244">
        <v>0</v>
      </c>
      <c r="AB40" s="245">
        <v>0.34300000000000003</v>
      </c>
      <c r="AC40" s="245">
        <v>1.01</v>
      </c>
      <c r="AD40" s="246">
        <f>SUM(AD8:AD38)</f>
        <v>262.46872567766292</v>
      </c>
      <c r="AE40" s="246">
        <f>SUM(AE8:AE38)</f>
        <v>200.26563819400269</v>
      </c>
      <c r="AF40" s="246">
        <f>SUM(AF8:AF38)</f>
        <v>60.23942634461239</v>
      </c>
      <c r="AG40" s="246">
        <f>AVERAGE(AG8:AG38)</f>
        <v>0.76835819663739757</v>
      </c>
    </row>
    <row r="41" spans="1:33" ht="16.5" thickTop="1" thickBot="1">
      <c r="A41" s="247" t="s">
        <v>27</v>
      </c>
      <c r="B41" s="248">
        <f t="shared" ref="B41:AC41" si="2">B40*B39</f>
        <v>0</v>
      </c>
      <c r="C41" s="249">
        <f t="shared" si="2"/>
        <v>2873.3138653649539</v>
      </c>
      <c r="D41" s="249">
        <f t="shared" si="2"/>
        <v>25909.856483027415</v>
      </c>
      <c r="E41" s="249">
        <f t="shared" si="2"/>
        <v>759.08706654624871</v>
      </c>
      <c r="F41" s="249">
        <f t="shared" si="2"/>
        <v>12.756385599246826</v>
      </c>
      <c r="G41" s="249">
        <f t="shared" si="2"/>
        <v>3107.8019755999212</v>
      </c>
      <c r="H41" s="250">
        <f t="shared" si="2"/>
        <v>2901.4018441526891</v>
      </c>
      <c r="I41" s="248">
        <f t="shared" si="2"/>
        <v>4417.8492402545598</v>
      </c>
      <c r="J41" s="249">
        <f t="shared" si="2"/>
        <v>22195.651691466563</v>
      </c>
      <c r="K41" s="249">
        <f t="shared" si="2"/>
        <v>554.36695570877214</v>
      </c>
      <c r="L41" s="249">
        <f t="shared" si="2"/>
        <v>0.88789029564856004</v>
      </c>
      <c r="M41" s="249">
        <f t="shared" si="2"/>
        <v>0</v>
      </c>
      <c r="N41" s="250">
        <f t="shared" si="2"/>
        <v>160.36946190645136</v>
      </c>
      <c r="O41" s="251">
        <f t="shared" si="2"/>
        <v>15.368265815261404</v>
      </c>
      <c r="P41" s="252">
        <f t="shared" si="2"/>
        <v>4.6331500557153911</v>
      </c>
      <c r="Q41" s="252">
        <f t="shared" si="2"/>
        <v>4.4971702160616038</v>
      </c>
      <c r="R41" s="252">
        <f t="shared" si="2"/>
        <v>1.3558917071134844</v>
      </c>
      <c r="S41" s="252">
        <f t="shared" si="2"/>
        <v>0</v>
      </c>
      <c r="T41" s="253">
        <f t="shared" si="2"/>
        <v>0</v>
      </c>
      <c r="U41" s="251">
        <f t="shared" si="2"/>
        <v>1735.7312998444097</v>
      </c>
      <c r="V41" s="252">
        <f t="shared" si="2"/>
        <v>522.85753230419073</v>
      </c>
      <c r="W41" s="252">
        <f t="shared" si="2"/>
        <v>466.48324873895041</v>
      </c>
      <c r="X41" s="252">
        <f t="shared" si="2"/>
        <v>140.45866457923637</v>
      </c>
      <c r="Y41" s="252">
        <f t="shared" si="2"/>
        <v>7970.2036390377189</v>
      </c>
      <c r="Z41" s="252">
        <f t="shared" si="2"/>
        <v>2389.6725028842138</v>
      </c>
      <c r="AA41" s="254">
        <f t="shared" si="2"/>
        <v>0</v>
      </c>
      <c r="AB41" s="255">
        <f t="shared" si="2"/>
        <v>0</v>
      </c>
      <c r="AC41" s="255">
        <f t="shared" si="2"/>
        <v>0</v>
      </c>
      <c r="AG41" s="256" t="s">
        <v>65</v>
      </c>
    </row>
    <row r="42" spans="1:33" ht="49.5" customHeight="1" thickTop="1">
      <c r="A42" s="257"/>
      <c r="B42" s="258"/>
      <c r="C42" s="258"/>
      <c r="D42" s="258"/>
      <c r="E42" s="258"/>
      <c r="F42" s="258"/>
      <c r="G42" s="258"/>
      <c r="H42" s="258"/>
      <c r="I42" s="258"/>
      <c r="J42" s="258"/>
      <c r="K42" s="258"/>
      <c r="L42" s="258"/>
      <c r="M42" s="258"/>
      <c r="N42" s="258"/>
      <c r="O42" s="259"/>
      <c r="P42" s="259"/>
      <c r="Q42" s="259"/>
      <c r="R42" s="259"/>
      <c r="S42" s="259"/>
      <c r="T42" s="259"/>
      <c r="U42" s="259"/>
      <c r="V42" s="259"/>
      <c r="W42" s="259"/>
      <c r="X42" s="259"/>
      <c r="Y42" s="259"/>
      <c r="Z42" s="259"/>
      <c r="AA42" s="259"/>
      <c r="AB42" s="259"/>
      <c r="AC42" s="259"/>
    </row>
    <row r="43" spans="1:33" ht="38.25" customHeight="1" thickBot="1">
      <c r="A43" s="260" t="s">
        <v>62</v>
      </c>
      <c r="B43" s="260"/>
      <c r="C43" s="261"/>
      <c r="D43" s="260" t="s">
        <v>63</v>
      </c>
      <c r="E43" s="260"/>
      <c r="F43" s="261"/>
      <c r="G43" s="260" t="s">
        <v>64</v>
      </c>
      <c r="H43" s="260"/>
      <c r="I43" s="258"/>
      <c r="J43" s="258"/>
      <c r="K43" s="258"/>
      <c r="L43" s="258"/>
      <c r="M43" s="258"/>
      <c r="N43" s="258"/>
      <c r="O43" s="259"/>
      <c r="P43" s="259"/>
      <c r="Q43" s="259"/>
      <c r="R43" s="259"/>
      <c r="S43" s="259"/>
      <c r="T43" s="259"/>
      <c r="U43" s="259"/>
      <c r="V43" s="259"/>
      <c r="W43" s="259"/>
      <c r="X43" s="259"/>
      <c r="Y43" s="259"/>
      <c r="Z43" s="259"/>
      <c r="AA43" s="259"/>
      <c r="AB43" s="259"/>
      <c r="AC43" s="259"/>
    </row>
    <row r="44" spans="1:33" ht="31.5" thickTop="1" thickBot="1">
      <c r="A44" s="262" t="s">
        <v>39</v>
      </c>
      <c r="B44" s="263">
        <f>SUM(B41:H41)</f>
        <v>35564.217620290474</v>
      </c>
      <c r="C44" s="264"/>
      <c r="D44" s="262" t="s">
        <v>44</v>
      </c>
      <c r="E44" s="263">
        <f>SUM(B41:H41)+P41+R41+T41+V41+X41+Z41</f>
        <v>38623.195361820937</v>
      </c>
      <c r="F44" s="264"/>
      <c r="G44" s="262" t="s">
        <v>46</v>
      </c>
      <c r="H44" s="263">
        <f>SUM(I41:N41)+O41+Q41+S41+U41+W41+Y41</f>
        <v>37521.4088632844</v>
      </c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  <c r="X44" s="264"/>
      <c r="Y44" s="264"/>
    </row>
    <row r="45" spans="1:33" ht="47.25" thickBot="1">
      <c r="A45" s="265" t="s">
        <v>45</v>
      </c>
      <c r="B45" s="266">
        <f>SUM(I41:N41)</f>
        <v>27329.125239631994</v>
      </c>
      <c r="C45" s="264"/>
      <c r="D45" s="267" t="s">
        <v>60</v>
      </c>
      <c r="E45" s="268">
        <f>E44/AF40</f>
        <v>641.16140716328823</v>
      </c>
      <c r="F45" s="269"/>
      <c r="G45" s="267" t="s">
        <v>61</v>
      </c>
      <c r="H45" s="268">
        <f>H44/AE40</f>
        <v>187.35819685120623</v>
      </c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  <c r="X45" s="264"/>
      <c r="Y45" s="264"/>
    </row>
    <row r="46" spans="1:33" ht="30.75" thickBot="1">
      <c r="A46" s="265" t="s">
        <v>40</v>
      </c>
      <c r="B46" s="266">
        <f>SUM(O41:T41)</f>
        <v>25.854477794151887</v>
      </c>
      <c r="C46" s="264"/>
      <c r="D46" s="270"/>
      <c r="E46" s="271"/>
      <c r="F46" s="272"/>
      <c r="G46" s="264"/>
      <c r="H46" s="264"/>
      <c r="I46" s="264"/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  <c r="X46" s="264"/>
      <c r="Y46" s="264"/>
    </row>
    <row r="47" spans="1:33" ht="30.75" thickBot="1">
      <c r="A47" s="265" t="s">
        <v>41</v>
      </c>
      <c r="B47" s="266">
        <f>SUM(U41:AA41)</f>
        <v>13225.406887388721</v>
      </c>
      <c r="C47" s="264"/>
      <c r="D47" s="270"/>
      <c r="E47" s="271"/>
      <c r="F47" s="272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  <c r="X47" s="264"/>
      <c r="Y47" s="264"/>
    </row>
    <row r="48" spans="1:33" ht="30.75" thickBot="1">
      <c r="A48" s="265" t="s">
        <v>42</v>
      </c>
      <c r="B48" s="266">
        <f>AB41</f>
        <v>0</v>
      </c>
      <c r="C48" s="264"/>
      <c r="D48" s="270"/>
      <c r="E48" s="271"/>
      <c r="F48" s="272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  <c r="X48" s="264"/>
      <c r="Y48" s="264"/>
    </row>
    <row r="49" spans="1:25" ht="45.75" thickBot="1">
      <c r="A49" s="273" t="s">
        <v>43</v>
      </c>
      <c r="B49" s="274">
        <f>AC41</f>
        <v>0</v>
      </c>
      <c r="C49" s="264"/>
      <c r="D49" s="270"/>
      <c r="E49" s="271"/>
      <c r="F49" s="272"/>
      <c r="G49" s="264"/>
      <c r="H49" s="264"/>
      <c r="I49" s="264"/>
      <c r="J49" s="264"/>
      <c r="K49" s="264"/>
      <c r="L49" s="264"/>
      <c r="M49" s="264"/>
      <c r="N49" s="264"/>
      <c r="O49" s="264"/>
      <c r="P49" s="264"/>
      <c r="Q49" s="264"/>
      <c r="R49" s="264"/>
      <c r="S49" s="264"/>
      <c r="T49" s="264"/>
      <c r="U49" s="264"/>
      <c r="V49" s="264"/>
      <c r="W49" s="264"/>
      <c r="X49" s="264"/>
      <c r="Y49" s="264"/>
    </row>
    <row r="50" spans="1:25" ht="48" thickTop="1" thickBot="1">
      <c r="A50" s="275" t="s">
        <v>32</v>
      </c>
      <c r="B50" s="276">
        <f>SUM(B44:B49)</f>
        <v>76144.604225105344</v>
      </c>
      <c r="C50" s="264"/>
      <c r="D50" s="277"/>
      <c r="E50" s="278"/>
      <c r="F50" s="272"/>
      <c r="G50" s="264"/>
      <c r="H50" s="264"/>
      <c r="I50" s="264"/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  <c r="X50" s="264"/>
      <c r="Y50" s="264"/>
    </row>
    <row r="51" spans="1:25" ht="48" thickTop="1" thickBot="1">
      <c r="A51" s="267" t="s">
        <v>33</v>
      </c>
      <c r="B51" s="268">
        <f>B50/AD40</f>
        <v>290.10924645787441</v>
      </c>
      <c r="C51" s="264"/>
      <c r="D51" s="277"/>
      <c r="E51" s="278"/>
      <c r="F51" s="272"/>
      <c r="G51" s="264"/>
      <c r="H51" s="264"/>
      <c r="I51" s="264"/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  <c r="X51" s="264"/>
      <c r="Y51" s="264"/>
    </row>
    <row r="52" spans="1:25" ht="15.75" thickTop="1">
      <c r="B52" s="264"/>
      <c r="C52" s="264"/>
      <c r="D52" s="264"/>
      <c r="E52" s="264"/>
      <c r="F52" s="264"/>
      <c r="G52" s="264"/>
      <c r="H52" s="264"/>
      <c r="I52" s="264"/>
      <c r="J52" s="264"/>
      <c r="K52" s="264"/>
      <c r="L52" s="264"/>
      <c r="M52" s="264"/>
      <c r="N52" s="264"/>
      <c r="O52" s="264"/>
      <c r="P52" s="264"/>
      <c r="Q52" s="264"/>
      <c r="R52" s="264"/>
      <c r="S52" s="264"/>
      <c r="T52" s="264"/>
      <c r="U52" s="264"/>
      <c r="V52" s="264"/>
      <c r="W52" s="264"/>
      <c r="X52" s="264"/>
      <c r="Y52" s="264"/>
    </row>
    <row r="53" spans="1:25">
      <c r="B53" s="264"/>
      <c r="C53" s="264"/>
      <c r="D53" s="264"/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  <c r="X53" s="264"/>
      <c r="Y53" s="264"/>
    </row>
    <row r="54" spans="1:25">
      <c r="B54" s="264"/>
      <c r="C54" s="264"/>
      <c r="D54" s="264"/>
      <c r="E54" s="264"/>
      <c r="F54" s="264"/>
      <c r="G54" s="264"/>
      <c r="H54" s="264"/>
      <c r="I54" s="264"/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  <c r="X54" s="264"/>
      <c r="Y54" s="264"/>
    </row>
    <row r="55" spans="1:25">
      <c r="B55" s="264"/>
      <c r="C55" s="264"/>
      <c r="D55" s="264"/>
      <c r="E55" s="264"/>
      <c r="F55" s="264"/>
      <c r="G55" s="264"/>
      <c r="H55" s="264"/>
      <c r="I55" s="264"/>
      <c r="J55" s="264"/>
      <c r="K55" s="264"/>
      <c r="L55" s="264"/>
      <c r="M55" s="264"/>
      <c r="N55" s="264"/>
      <c r="O55" s="264"/>
      <c r="P55" s="264"/>
      <c r="Q55" s="264"/>
      <c r="R55" s="264"/>
      <c r="S55" s="264"/>
      <c r="T55" s="264"/>
      <c r="U55" s="264"/>
      <c r="V55" s="264"/>
      <c r="W55" s="264"/>
      <c r="X55" s="264"/>
      <c r="Y55" s="264"/>
    </row>
    <row r="56" spans="1:25">
      <c r="B56" s="264"/>
      <c r="C56" s="264"/>
      <c r="D56" s="264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  <c r="X56" s="264"/>
      <c r="Y56" s="264"/>
    </row>
    <row r="57" spans="1:25">
      <c r="B57" s="264"/>
      <c r="C57" s="264"/>
      <c r="D57" s="264"/>
      <c r="E57" s="264"/>
      <c r="F57" s="264"/>
      <c r="G57" s="264"/>
      <c r="H57" s="264"/>
      <c r="I57" s="264"/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  <c r="X57" s="264"/>
      <c r="Y57" s="264"/>
    </row>
    <row r="58" spans="1:25">
      <c r="B58" s="264"/>
      <c r="C58" s="264"/>
      <c r="D58" s="264"/>
      <c r="E58" s="264"/>
      <c r="F58" s="264"/>
      <c r="G58" s="264"/>
      <c r="H58" s="264"/>
      <c r="I58" s="264"/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  <c r="X58" s="264"/>
      <c r="Y58" s="264"/>
    </row>
    <row r="59" spans="1:25">
      <c r="B59" s="264"/>
      <c r="C59" s="264"/>
      <c r="D59" s="264"/>
      <c r="E59" s="264"/>
      <c r="F59" s="264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  <c r="X59" s="264"/>
      <c r="Y59" s="264"/>
    </row>
  </sheetData>
  <sheetProtection password="A25B" sheet="1" objects="1" scenarios="1"/>
  <mergeCells count="13">
    <mergeCell ref="AD4:AD5"/>
    <mergeCell ref="AE4:AE5"/>
    <mergeCell ref="AF4:AF5"/>
    <mergeCell ref="AG4:AG5"/>
    <mergeCell ref="A43:B43"/>
    <mergeCell ref="D43:E43"/>
    <mergeCell ref="G43:H43"/>
    <mergeCell ref="B4:H5"/>
    <mergeCell ref="I4:N5"/>
    <mergeCell ref="O4:T5"/>
    <mergeCell ref="U4:AA5"/>
    <mergeCell ref="AB4:AB5"/>
    <mergeCell ref="AC4:AC5"/>
  </mergeCells>
  <pageMargins left="0.33" right="0.19" top="0.75" bottom="0.75" header="0.3" footer="0.3"/>
  <pageSetup paperSize="17" scale="28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59"/>
  <sheetViews>
    <sheetView zoomScaleNormal="100" workbookViewId="0">
      <selection activeCell="A4" sqref="A4"/>
    </sheetView>
  </sheetViews>
  <sheetFormatPr defaultRowHeight="15"/>
  <cols>
    <col min="1" max="1" width="26.28515625" customWidth="1"/>
    <col min="2" max="2" width="17.42578125" bestFit="1" customWidth="1"/>
    <col min="3" max="3" width="27.5703125" bestFit="1" customWidth="1"/>
    <col min="4" max="4" width="29.5703125" customWidth="1"/>
    <col min="5" max="5" width="22.140625" bestFit="1" customWidth="1"/>
    <col min="6" max="6" width="14.85546875" bestFit="1" customWidth="1"/>
    <col min="7" max="7" width="35.5703125" customWidth="1"/>
    <col min="8" max="9" width="14.85546875" bestFit="1" customWidth="1"/>
    <col min="10" max="11" width="16.28515625" bestFit="1" customWidth="1"/>
    <col min="12" max="12" width="16.85546875" bestFit="1" customWidth="1"/>
    <col min="13" max="13" width="15.85546875" bestFit="1" customWidth="1"/>
    <col min="14" max="14" width="14.85546875" bestFit="1" customWidth="1"/>
    <col min="15" max="16" width="15.57031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29" width="36.7109375" customWidth="1"/>
    <col min="30" max="30" width="33.140625" bestFit="1" customWidth="1"/>
    <col min="31" max="31" width="26.85546875" customWidth="1"/>
    <col min="32" max="32" width="23" customWidth="1"/>
    <col min="33" max="33" width="22.28515625" customWidth="1"/>
  </cols>
  <sheetData>
    <row r="1" spans="1:33" ht="15" customHeight="1">
      <c r="A1" s="1" t="s">
        <v>0</v>
      </c>
      <c r="B1" s="2"/>
      <c r="C1" t="s">
        <v>1</v>
      </c>
      <c r="O1" s="3"/>
      <c r="P1" s="4"/>
      <c r="Q1" s="4"/>
      <c r="R1" s="4"/>
    </row>
    <row r="2" spans="1:33" ht="15" customHeight="1">
      <c r="A2" s="1" t="s">
        <v>2</v>
      </c>
      <c r="B2" s="5"/>
      <c r="O2" s="4"/>
      <c r="P2" s="4"/>
      <c r="Q2" s="4"/>
      <c r="R2" s="4"/>
    </row>
    <row r="3" spans="1:33" ht="15.75" thickBot="1">
      <c r="A3" s="6"/>
    </row>
    <row r="4" spans="1:33" ht="30" customHeight="1" thickTop="1">
      <c r="A4" s="13"/>
      <c r="B4" s="118" t="s">
        <v>3</v>
      </c>
      <c r="C4" s="119"/>
      <c r="D4" s="119"/>
      <c r="E4" s="119"/>
      <c r="F4" s="119"/>
      <c r="G4" s="119"/>
      <c r="H4" s="120"/>
      <c r="I4" s="118" t="s">
        <v>4</v>
      </c>
      <c r="J4" s="119"/>
      <c r="K4" s="119"/>
      <c r="L4" s="119"/>
      <c r="M4" s="119"/>
      <c r="N4" s="120"/>
      <c r="O4" s="124" t="s">
        <v>5</v>
      </c>
      <c r="P4" s="125"/>
      <c r="Q4" s="126"/>
      <c r="R4" s="126"/>
      <c r="S4" s="126"/>
      <c r="T4" s="127"/>
      <c r="U4" s="118" t="s">
        <v>6</v>
      </c>
      <c r="V4" s="131"/>
      <c r="W4" s="131"/>
      <c r="X4" s="131"/>
      <c r="Y4" s="131"/>
      <c r="Z4" s="131"/>
      <c r="AA4" s="132"/>
      <c r="AB4" s="136" t="s">
        <v>7</v>
      </c>
      <c r="AC4" s="138" t="s">
        <v>8</v>
      </c>
      <c r="AD4" s="115" t="s">
        <v>29</v>
      </c>
      <c r="AE4" s="115" t="s">
        <v>35</v>
      </c>
      <c r="AF4" s="115" t="s">
        <v>36</v>
      </c>
      <c r="AG4" s="115" t="s">
        <v>37</v>
      </c>
    </row>
    <row r="5" spans="1:33" ht="30" customHeight="1" thickBot="1">
      <c r="A5" s="13"/>
      <c r="B5" s="121"/>
      <c r="C5" s="122"/>
      <c r="D5" s="122"/>
      <c r="E5" s="122"/>
      <c r="F5" s="122"/>
      <c r="G5" s="122"/>
      <c r="H5" s="123"/>
      <c r="I5" s="121"/>
      <c r="J5" s="122"/>
      <c r="K5" s="122"/>
      <c r="L5" s="122"/>
      <c r="M5" s="122"/>
      <c r="N5" s="123"/>
      <c r="O5" s="128"/>
      <c r="P5" s="129"/>
      <c r="Q5" s="129"/>
      <c r="R5" s="129"/>
      <c r="S5" s="129"/>
      <c r="T5" s="130"/>
      <c r="U5" s="133"/>
      <c r="V5" s="134"/>
      <c r="W5" s="134"/>
      <c r="X5" s="134"/>
      <c r="Y5" s="134"/>
      <c r="Z5" s="134"/>
      <c r="AA5" s="135"/>
      <c r="AB5" s="137"/>
      <c r="AC5" s="139"/>
      <c r="AD5" s="116"/>
      <c r="AE5" s="116"/>
      <c r="AF5" s="116"/>
      <c r="AG5" s="116"/>
    </row>
    <row r="6" spans="1:33" ht="18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47</v>
      </c>
      <c r="P6" s="9" t="s">
        <v>48</v>
      </c>
      <c r="Q6" s="9" t="s">
        <v>49</v>
      </c>
      <c r="R6" s="9" t="s">
        <v>50</v>
      </c>
      <c r="S6" s="8" t="s">
        <v>51</v>
      </c>
      <c r="T6" s="51" t="s">
        <v>52</v>
      </c>
      <c r="U6" s="17" t="s">
        <v>53</v>
      </c>
      <c r="V6" s="8" t="s">
        <v>54</v>
      </c>
      <c r="W6" s="8" t="s">
        <v>55</v>
      </c>
      <c r="X6" s="8" t="s">
        <v>56</v>
      </c>
      <c r="Y6" s="8" t="s">
        <v>57</v>
      </c>
      <c r="Z6" s="8" t="s">
        <v>58</v>
      </c>
      <c r="AA6" s="18" t="s">
        <v>20</v>
      </c>
      <c r="AB6" s="19" t="s">
        <v>21</v>
      </c>
      <c r="AC6" s="19" t="s">
        <v>22</v>
      </c>
      <c r="AD6" s="56" t="s">
        <v>34</v>
      </c>
      <c r="AE6" s="56"/>
      <c r="AF6" s="56"/>
      <c r="AG6" s="56"/>
    </row>
    <row r="7" spans="1:33" ht="15.75" thickBot="1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52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29" t="s">
        <v>23</v>
      </c>
      <c r="AD7" s="22" t="s">
        <v>30</v>
      </c>
      <c r="AE7" s="22" t="s">
        <v>30</v>
      </c>
      <c r="AF7" s="22" t="s">
        <v>30</v>
      </c>
      <c r="AG7" s="22" t="s">
        <v>38</v>
      </c>
    </row>
    <row r="8" spans="1:33">
      <c r="A8" s="11">
        <v>40210</v>
      </c>
      <c r="B8" s="76"/>
      <c r="C8" s="77"/>
      <c r="D8" s="77"/>
      <c r="E8" s="77"/>
      <c r="F8" s="77"/>
      <c r="G8" s="77"/>
      <c r="H8" s="78"/>
      <c r="I8" s="76"/>
      <c r="J8" s="77"/>
      <c r="K8" s="77"/>
      <c r="L8" s="77"/>
      <c r="M8" s="77"/>
      <c r="N8" s="78"/>
      <c r="O8" s="76"/>
      <c r="P8" s="77"/>
      <c r="Q8" s="77"/>
      <c r="R8" s="77"/>
      <c r="S8" s="77"/>
      <c r="T8" s="79"/>
      <c r="U8" s="80"/>
      <c r="V8" s="81"/>
      <c r="W8" s="81"/>
      <c r="X8" s="81"/>
      <c r="Y8" s="81"/>
      <c r="Z8" s="81"/>
      <c r="AA8" s="82"/>
      <c r="AB8" s="83"/>
      <c r="AC8" s="84"/>
      <c r="AD8" s="84"/>
      <c r="AE8" s="85"/>
      <c r="AF8" s="85"/>
      <c r="AG8" s="85"/>
    </row>
    <row r="9" spans="1:33">
      <c r="A9" s="11">
        <f>A8+1</f>
        <v>40211</v>
      </c>
      <c r="B9" s="86"/>
      <c r="C9" s="87"/>
      <c r="D9" s="87"/>
      <c r="E9" s="87"/>
      <c r="F9" s="87"/>
      <c r="G9" s="87"/>
      <c r="H9" s="88"/>
      <c r="I9" s="86"/>
      <c r="J9" s="87"/>
      <c r="K9" s="87"/>
      <c r="L9" s="87"/>
      <c r="M9" s="87"/>
      <c r="N9" s="88"/>
      <c r="O9" s="86"/>
      <c r="P9" s="87"/>
      <c r="Q9" s="89"/>
      <c r="R9" s="90"/>
      <c r="S9" s="87"/>
      <c r="T9" s="91"/>
      <c r="U9" s="92"/>
      <c r="V9" s="89"/>
      <c r="W9" s="89"/>
      <c r="X9" s="89"/>
      <c r="Y9" s="93"/>
      <c r="Z9" s="93"/>
      <c r="AA9" s="94"/>
      <c r="AB9" s="95"/>
      <c r="AC9" s="96"/>
      <c r="AD9" s="96"/>
      <c r="AE9" s="95"/>
      <c r="AF9" s="95"/>
      <c r="AG9" s="95"/>
    </row>
    <row r="10" spans="1:33">
      <c r="A10" s="11">
        <f t="shared" ref="A10:A35" si="0">A9+1</f>
        <v>40212</v>
      </c>
      <c r="B10" s="86"/>
      <c r="C10" s="87"/>
      <c r="D10" s="87"/>
      <c r="E10" s="87"/>
      <c r="F10" s="87"/>
      <c r="G10" s="87"/>
      <c r="H10" s="88"/>
      <c r="I10" s="86"/>
      <c r="J10" s="87"/>
      <c r="K10" s="87"/>
      <c r="L10" s="87"/>
      <c r="M10" s="87"/>
      <c r="N10" s="88"/>
      <c r="O10" s="86"/>
      <c r="P10" s="87"/>
      <c r="Q10" s="87"/>
      <c r="R10" s="90"/>
      <c r="S10" s="87"/>
      <c r="T10" s="91"/>
      <c r="U10" s="92"/>
      <c r="V10" s="89"/>
      <c r="W10" s="89"/>
      <c r="X10" s="89"/>
      <c r="Y10" s="93"/>
      <c r="Z10" s="93"/>
      <c r="AA10" s="94"/>
      <c r="AB10" s="95"/>
      <c r="AC10" s="96"/>
      <c r="AD10" s="96"/>
      <c r="AE10" s="95"/>
      <c r="AF10" s="95"/>
      <c r="AG10" s="95"/>
    </row>
    <row r="11" spans="1:33">
      <c r="A11" s="11">
        <f t="shared" si="0"/>
        <v>40213</v>
      </c>
      <c r="B11" s="86"/>
      <c r="C11" s="87"/>
      <c r="D11" s="87"/>
      <c r="E11" s="87"/>
      <c r="F11" s="87"/>
      <c r="G11" s="87"/>
      <c r="H11" s="88"/>
      <c r="I11" s="86"/>
      <c r="J11" s="87"/>
      <c r="K11" s="87"/>
      <c r="L11" s="87"/>
      <c r="M11" s="87"/>
      <c r="N11" s="88"/>
      <c r="O11" s="86"/>
      <c r="P11" s="87"/>
      <c r="Q11" s="87"/>
      <c r="R11" s="90"/>
      <c r="S11" s="87"/>
      <c r="T11" s="91"/>
      <c r="U11" s="92"/>
      <c r="V11" s="89"/>
      <c r="W11" s="89"/>
      <c r="X11" s="89"/>
      <c r="Y11" s="93"/>
      <c r="Z11" s="93"/>
      <c r="AA11" s="94"/>
      <c r="AB11" s="95"/>
      <c r="AC11" s="96"/>
      <c r="AD11" s="96"/>
      <c r="AE11" s="95"/>
      <c r="AF11" s="95"/>
      <c r="AG11" s="95"/>
    </row>
    <row r="12" spans="1:33">
      <c r="A12" s="11">
        <f t="shared" si="0"/>
        <v>40214</v>
      </c>
      <c r="B12" s="86"/>
      <c r="C12" s="87"/>
      <c r="D12" s="87"/>
      <c r="E12" s="87"/>
      <c r="F12" s="87"/>
      <c r="G12" s="87"/>
      <c r="H12" s="88"/>
      <c r="I12" s="86"/>
      <c r="J12" s="87"/>
      <c r="K12" s="87"/>
      <c r="L12" s="87"/>
      <c r="M12" s="87"/>
      <c r="N12" s="88"/>
      <c r="O12" s="86"/>
      <c r="P12" s="87"/>
      <c r="Q12" s="87"/>
      <c r="R12" s="90"/>
      <c r="S12" s="87"/>
      <c r="T12" s="91"/>
      <c r="U12" s="92"/>
      <c r="V12" s="89"/>
      <c r="W12" s="89"/>
      <c r="X12" s="89"/>
      <c r="Y12" s="93"/>
      <c r="Z12" s="93"/>
      <c r="AA12" s="94"/>
      <c r="AB12" s="95"/>
      <c r="AC12" s="96"/>
      <c r="AD12" s="96"/>
      <c r="AE12" s="95"/>
      <c r="AF12" s="95"/>
      <c r="AG12" s="95"/>
    </row>
    <row r="13" spans="1:33">
      <c r="A13" s="11">
        <f t="shared" si="0"/>
        <v>40215</v>
      </c>
      <c r="B13" s="86"/>
      <c r="C13" s="87"/>
      <c r="D13" s="87"/>
      <c r="E13" s="87"/>
      <c r="F13" s="87"/>
      <c r="G13" s="87"/>
      <c r="H13" s="88"/>
      <c r="I13" s="86"/>
      <c r="J13" s="87"/>
      <c r="K13" s="87"/>
      <c r="L13" s="87"/>
      <c r="M13" s="87"/>
      <c r="N13" s="88"/>
      <c r="O13" s="86"/>
      <c r="P13" s="87"/>
      <c r="Q13" s="87"/>
      <c r="R13" s="90"/>
      <c r="S13" s="87"/>
      <c r="T13" s="91"/>
      <c r="U13" s="92"/>
      <c r="V13" s="89"/>
      <c r="W13" s="89"/>
      <c r="X13" s="89"/>
      <c r="Y13" s="93"/>
      <c r="Z13" s="93"/>
      <c r="AA13" s="94"/>
      <c r="AB13" s="95"/>
      <c r="AC13" s="96"/>
      <c r="AD13" s="96"/>
      <c r="AE13" s="95"/>
      <c r="AF13" s="95"/>
      <c r="AG13" s="95"/>
    </row>
    <row r="14" spans="1:33">
      <c r="A14" s="11">
        <f t="shared" si="0"/>
        <v>40216</v>
      </c>
      <c r="B14" s="86"/>
      <c r="C14" s="87"/>
      <c r="D14" s="87"/>
      <c r="E14" s="87"/>
      <c r="F14" s="87"/>
      <c r="G14" s="87"/>
      <c r="H14" s="88"/>
      <c r="I14" s="86"/>
      <c r="J14" s="87"/>
      <c r="K14" s="87"/>
      <c r="L14" s="87"/>
      <c r="M14" s="87"/>
      <c r="N14" s="88"/>
      <c r="O14" s="86"/>
      <c r="P14" s="87"/>
      <c r="Q14" s="87"/>
      <c r="R14" s="90"/>
      <c r="S14" s="87"/>
      <c r="T14" s="91"/>
      <c r="U14" s="92"/>
      <c r="V14" s="89"/>
      <c r="W14" s="89"/>
      <c r="X14" s="89"/>
      <c r="Y14" s="93"/>
      <c r="Z14" s="93"/>
      <c r="AA14" s="94"/>
      <c r="AB14" s="95"/>
      <c r="AC14" s="96"/>
      <c r="AD14" s="96"/>
      <c r="AE14" s="95"/>
      <c r="AF14" s="95"/>
      <c r="AG14" s="95"/>
    </row>
    <row r="15" spans="1:33">
      <c r="A15" s="11">
        <f t="shared" si="0"/>
        <v>40217</v>
      </c>
      <c r="B15" s="86"/>
      <c r="C15" s="87"/>
      <c r="D15" s="87"/>
      <c r="E15" s="87"/>
      <c r="F15" s="87"/>
      <c r="G15" s="87"/>
      <c r="H15" s="88"/>
      <c r="I15" s="86"/>
      <c r="J15" s="87"/>
      <c r="K15" s="87"/>
      <c r="L15" s="87"/>
      <c r="M15" s="87"/>
      <c r="N15" s="88"/>
      <c r="O15" s="86"/>
      <c r="P15" s="87"/>
      <c r="Q15" s="87"/>
      <c r="R15" s="90"/>
      <c r="S15" s="87"/>
      <c r="T15" s="91"/>
      <c r="U15" s="92"/>
      <c r="V15" s="89"/>
      <c r="W15" s="89"/>
      <c r="X15" s="89"/>
      <c r="Y15" s="93"/>
      <c r="Z15" s="93"/>
      <c r="AA15" s="94"/>
      <c r="AB15" s="95"/>
      <c r="AC15" s="96"/>
      <c r="AD15" s="96"/>
      <c r="AE15" s="95"/>
      <c r="AF15" s="95"/>
      <c r="AG15" s="95"/>
    </row>
    <row r="16" spans="1:33">
      <c r="A16" s="11">
        <f t="shared" si="0"/>
        <v>40218</v>
      </c>
      <c r="B16" s="86"/>
      <c r="C16" s="87"/>
      <c r="D16" s="87"/>
      <c r="E16" s="87"/>
      <c r="F16" s="87"/>
      <c r="G16" s="87"/>
      <c r="H16" s="88"/>
      <c r="I16" s="86"/>
      <c r="J16" s="87"/>
      <c r="K16" s="87"/>
      <c r="L16" s="87"/>
      <c r="M16" s="87"/>
      <c r="N16" s="88"/>
      <c r="O16" s="86"/>
      <c r="P16" s="87"/>
      <c r="Q16" s="87"/>
      <c r="R16" s="90"/>
      <c r="S16" s="87"/>
      <c r="T16" s="91"/>
      <c r="U16" s="92"/>
      <c r="V16" s="89"/>
      <c r="W16" s="89"/>
      <c r="X16" s="89"/>
      <c r="Y16" s="93"/>
      <c r="Z16" s="93"/>
      <c r="AA16" s="94"/>
      <c r="AB16" s="95"/>
      <c r="AC16" s="96"/>
      <c r="AD16" s="96"/>
      <c r="AE16" s="95"/>
      <c r="AF16" s="95"/>
      <c r="AG16" s="95"/>
    </row>
    <row r="17" spans="1:33">
      <c r="A17" s="11">
        <f t="shared" si="0"/>
        <v>40219</v>
      </c>
      <c r="B17" s="76"/>
      <c r="C17" s="77"/>
      <c r="D17" s="77"/>
      <c r="E17" s="77"/>
      <c r="F17" s="77"/>
      <c r="G17" s="77"/>
      <c r="H17" s="78"/>
      <c r="I17" s="76"/>
      <c r="J17" s="77"/>
      <c r="K17" s="77"/>
      <c r="L17" s="87"/>
      <c r="M17" s="77"/>
      <c r="N17" s="78"/>
      <c r="O17" s="76"/>
      <c r="P17" s="77"/>
      <c r="Q17" s="77"/>
      <c r="R17" s="97"/>
      <c r="S17" s="77"/>
      <c r="T17" s="79"/>
      <c r="U17" s="98"/>
      <c r="V17" s="93"/>
      <c r="W17" s="89"/>
      <c r="X17" s="89"/>
      <c r="Y17" s="93"/>
      <c r="Z17" s="93"/>
      <c r="AA17" s="94"/>
      <c r="AB17" s="95"/>
      <c r="AC17" s="96"/>
      <c r="AD17" s="96"/>
      <c r="AE17" s="95"/>
      <c r="AF17" s="95"/>
      <c r="AG17" s="95"/>
    </row>
    <row r="18" spans="1:33">
      <c r="A18" s="11">
        <f t="shared" si="0"/>
        <v>40220</v>
      </c>
      <c r="B18" s="86"/>
      <c r="C18" s="87"/>
      <c r="D18" s="87"/>
      <c r="E18" s="87"/>
      <c r="F18" s="87"/>
      <c r="G18" s="87"/>
      <c r="H18" s="88"/>
      <c r="I18" s="86"/>
      <c r="J18" s="87"/>
      <c r="K18" s="87"/>
      <c r="L18" s="87"/>
      <c r="M18" s="87"/>
      <c r="N18" s="88"/>
      <c r="O18" s="86"/>
      <c r="P18" s="87"/>
      <c r="Q18" s="87"/>
      <c r="R18" s="90"/>
      <c r="S18" s="87"/>
      <c r="T18" s="91"/>
      <c r="U18" s="92"/>
      <c r="V18" s="89"/>
      <c r="W18" s="89"/>
      <c r="X18" s="89"/>
      <c r="Y18" s="93"/>
      <c r="Z18" s="93"/>
      <c r="AA18" s="94"/>
      <c r="AB18" s="95"/>
      <c r="AC18" s="96"/>
      <c r="AD18" s="96"/>
      <c r="AE18" s="95"/>
      <c r="AF18" s="95"/>
      <c r="AG18" s="95"/>
    </row>
    <row r="19" spans="1:33">
      <c r="A19" s="11">
        <f t="shared" si="0"/>
        <v>40221</v>
      </c>
      <c r="B19" s="86"/>
      <c r="C19" s="87"/>
      <c r="D19" s="87"/>
      <c r="E19" s="87"/>
      <c r="F19" s="87"/>
      <c r="G19" s="87"/>
      <c r="H19" s="88"/>
      <c r="I19" s="86"/>
      <c r="J19" s="87"/>
      <c r="K19" s="87"/>
      <c r="L19" s="87"/>
      <c r="M19" s="87"/>
      <c r="N19" s="88"/>
      <c r="O19" s="86"/>
      <c r="P19" s="87"/>
      <c r="Q19" s="87"/>
      <c r="R19" s="90"/>
      <c r="S19" s="87"/>
      <c r="T19" s="91"/>
      <c r="U19" s="92"/>
      <c r="V19" s="89"/>
      <c r="W19" s="89"/>
      <c r="X19" s="89"/>
      <c r="Y19" s="93"/>
      <c r="Z19" s="93"/>
      <c r="AA19" s="94"/>
      <c r="AB19" s="95"/>
      <c r="AC19" s="96"/>
      <c r="AD19" s="96"/>
      <c r="AE19" s="95"/>
      <c r="AF19" s="95"/>
      <c r="AG19" s="95"/>
    </row>
    <row r="20" spans="1:33">
      <c r="A20" s="11">
        <f t="shared" si="0"/>
        <v>40222</v>
      </c>
      <c r="B20" s="86"/>
      <c r="C20" s="87"/>
      <c r="D20" s="87"/>
      <c r="E20" s="87"/>
      <c r="F20" s="87"/>
      <c r="G20" s="87"/>
      <c r="H20" s="88"/>
      <c r="I20" s="86"/>
      <c r="J20" s="87"/>
      <c r="K20" s="87"/>
      <c r="L20" s="87"/>
      <c r="M20" s="87"/>
      <c r="N20" s="88"/>
      <c r="O20" s="86"/>
      <c r="P20" s="87"/>
      <c r="Q20" s="87"/>
      <c r="R20" s="90"/>
      <c r="S20" s="87"/>
      <c r="T20" s="91"/>
      <c r="U20" s="92"/>
      <c r="V20" s="89"/>
      <c r="W20" s="89"/>
      <c r="X20" s="89"/>
      <c r="Y20" s="93"/>
      <c r="Z20" s="93"/>
      <c r="AA20" s="94"/>
      <c r="AB20" s="95"/>
      <c r="AC20" s="96"/>
      <c r="AD20" s="96"/>
      <c r="AE20" s="95"/>
      <c r="AF20" s="95"/>
      <c r="AG20" s="95"/>
    </row>
    <row r="21" spans="1:33">
      <c r="A21" s="11">
        <f t="shared" si="0"/>
        <v>40223</v>
      </c>
      <c r="B21" s="86"/>
      <c r="C21" s="87"/>
      <c r="D21" s="87"/>
      <c r="E21" s="87"/>
      <c r="F21" s="87"/>
      <c r="G21" s="87"/>
      <c r="H21" s="88"/>
      <c r="I21" s="86"/>
      <c r="J21" s="87"/>
      <c r="K21" s="87"/>
      <c r="L21" s="87"/>
      <c r="M21" s="87"/>
      <c r="N21" s="88"/>
      <c r="O21" s="86"/>
      <c r="P21" s="87"/>
      <c r="Q21" s="87"/>
      <c r="R21" s="90"/>
      <c r="S21" s="87"/>
      <c r="T21" s="91"/>
      <c r="U21" s="92"/>
      <c r="V21" s="89"/>
      <c r="W21" s="89"/>
      <c r="X21" s="89"/>
      <c r="Y21" s="93"/>
      <c r="Z21" s="93"/>
      <c r="AA21" s="94"/>
      <c r="AB21" s="95"/>
      <c r="AC21" s="96"/>
      <c r="AD21" s="96"/>
      <c r="AE21" s="95"/>
      <c r="AF21" s="95"/>
      <c r="AG21" s="95"/>
    </row>
    <row r="22" spans="1:33">
      <c r="A22" s="11">
        <f t="shared" si="0"/>
        <v>40224</v>
      </c>
      <c r="B22" s="86"/>
      <c r="C22" s="87"/>
      <c r="D22" s="87"/>
      <c r="E22" s="87"/>
      <c r="F22" s="87"/>
      <c r="G22" s="87"/>
      <c r="H22" s="88"/>
      <c r="I22" s="86"/>
      <c r="J22" s="87"/>
      <c r="K22" s="87"/>
      <c r="L22" s="87"/>
      <c r="M22" s="87"/>
      <c r="N22" s="88"/>
      <c r="O22" s="86"/>
      <c r="P22" s="87"/>
      <c r="Q22" s="87"/>
      <c r="R22" s="90"/>
      <c r="S22" s="87"/>
      <c r="T22" s="91"/>
      <c r="U22" s="92"/>
      <c r="V22" s="89"/>
      <c r="W22" s="89"/>
      <c r="X22" s="89"/>
      <c r="Y22" s="93"/>
      <c r="Z22" s="93"/>
      <c r="AA22" s="94"/>
      <c r="AB22" s="95"/>
      <c r="AC22" s="96"/>
      <c r="AD22" s="96"/>
      <c r="AE22" s="95"/>
      <c r="AF22" s="95"/>
      <c r="AG22" s="95"/>
    </row>
    <row r="23" spans="1:33">
      <c r="A23" s="11">
        <f t="shared" si="0"/>
        <v>40225</v>
      </c>
      <c r="B23" s="86"/>
      <c r="C23" s="87"/>
      <c r="D23" s="87"/>
      <c r="E23" s="87"/>
      <c r="F23" s="87"/>
      <c r="G23" s="87"/>
      <c r="H23" s="88"/>
      <c r="I23" s="86"/>
      <c r="J23" s="87"/>
      <c r="K23" s="87"/>
      <c r="L23" s="87"/>
      <c r="M23" s="87"/>
      <c r="N23" s="88"/>
      <c r="O23" s="86"/>
      <c r="P23" s="87"/>
      <c r="Q23" s="87"/>
      <c r="R23" s="90"/>
      <c r="S23" s="87"/>
      <c r="T23" s="91"/>
      <c r="U23" s="92"/>
      <c r="V23" s="89"/>
      <c r="W23" s="89"/>
      <c r="X23" s="89"/>
      <c r="Y23" s="93"/>
      <c r="Z23" s="93"/>
      <c r="AA23" s="94"/>
      <c r="AB23" s="95"/>
      <c r="AC23" s="96"/>
      <c r="AD23" s="96"/>
      <c r="AE23" s="95"/>
      <c r="AF23" s="95"/>
      <c r="AG23" s="95"/>
    </row>
    <row r="24" spans="1:33">
      <c r="A24" s="11">
        <f t="shared" si="0"/>
        <v>40226</v>
      </c>
      <c r="B24" s="86"/>
      <c r="C24" s="87"/>
      <c r="D24" s="87"/>
      <c r="E24" s="87"/>
      <c r="F24" s="87"/>
      <c r="G24" s="87"/>
      <c r="H24" s="88"/>
      <c r="I24" s="86"/>
      <c r="J24" s="87"/>
      <c r="K24" s="87"/>
      <c r="L24" s="87"/>
      <c r="M24" s="87"/>
      <c r="N24" s="88"/>
      <c r="O24" s="86"/>
      <c r="P24" s="87"/>
      <c r="Q24" s="87"/>
      <c r="R24" s="90"/>
      <c r="S24" s="87"/>
      <c r="T24" s="91"/>
      <c r="U24" s="92"/>
      <c r="V24" s="89"/>
      <c r="W24" s="89"/>
      <c r="X24" s="89"/>
      <c r="Y24" s="93"/>
      <c r="Z24" s="93"/>
      <c r="AA24" s="94"/>
      <c r="AB24" s="95"/>
      <c r="AC24" s="96"/>
      <c r="AD24" s="96"/>
      <c r="AE24" s="95"/>
      <c r="AF24" s="95"/>
      <c r="AG24" s="95"/>
    </row>
    <row r="25" spans="1:33">
      <c r="A25" s="11">
        <f t="shared" si="0"/>
        <v>40227</v>
      </c>
      <c r="B25" s="86"/>
      <c r="C25" s="87"/>
      <c r="D25" s="87"/>
      <c r="E25" s="87"/>
      <c r="F25" s="87"/>
      <c r="G25" s="87"/>
      <c r="H25" s="88"/>
      <c r="I25" s="86"/>
      <c r="J25" s="87"/>
      <c r="K25" s="87"/>
      <c r="L25" s="87"/>
      <c r="M25" s="87"/>
      <c r="N25" s="88"/>
      <c r="O25" s="86"/>
      <c r="P25" s="87"/>
      <c r="Q25" s="87"/>
      <c r="R25" s="90"/>
      <c r="S25" s="87"/>
      <c r="T25" s="91"/>
      <c r="U25" s="92"/>
      <c r="V25" s="89"/>
      <c r="W25" s="89"/>
      <c r="X25" s="89"/>
      <c r="Y25" s="93"/>
      <c r="Z25" s="93"/>
      <c r="AA25" s="94"/>
      <c r="AB25" s="95"/>
      <c r="AC25" s="96"/>
      <c r="AD25" s="96"/>
      <c r="AE25" s="95"/>
      <c r="AF25" s="95"/>
      <c r="AG25" s="95"/>
    </row>
    <row r="26" spans="1:33">
      <c r="A26" s="11">
        <f t="shared" si="0"/>
        <v>40228</v>
      </c>
      <c r="B26" s="86"/>
      <c r="C26" s="87"/>
      <c r="D26" s="87"/>
      <c r="E26" s="87"/>
      <c r="F26" s="87"/>
      <c r="G26" s="87"/>
      <c r="H26" s="88"/>
      <c r="I26" s="86"/>
      <c r="J26" s="87"/>
      <c r="K26" s="87"/>
      <c r="L26" s="87"/>
      <c r="M26" s="87"/>
      <c r="N26" s="88"/>
      <c r="O26" s="86"/>
      <c r="P26" s="87"/>
      <c r="Q26" s="87"/>
      <c r="R26" s="90"/>
      <c r="S26" s="87"/>
      <c r="T26" s="91"/>
      <c r="U26" s="92"/>
      <c r="V26" s="89"/>
      <c r="W26" s="89"/>
      <c r="X26" s="89"/>
      <c r="Y26" s="93"/>
      <c r="Z26" s="93"/>
      <c r="AA26" s="94"/>
      <c r="AB26" s="95"/>
      <c r="AC26" s="96"/>
      <c r="AD26" s="96"/>
      <c r="AE26" s="95"/>
      <c r="AF26" s="95"/>
      <c r="AG26" s="95"/>
    </row>
    <row r="27" spans="1:33">
      <c r="A27" s="11">
        <f t="shared" si="0"/>
        <v>40229</v>
      </c>
      <c r="B27" s="86"/>
      <c r="C27" s="87"/>
      <c r="D27" s="87"/>
      <c r="E27" s="87"/>
      <c r="F27" s="87"/>
      <c r="G27" s="87"/>
      <c r="H27" s="88"/>
      <c r="I27" s="86"/>
      <c r="J27" s="87"/>
      <c r="K27" s="87"/>
      <c r="L27" s="87"/>
      <c r="M27" s="87"/>
      <c r="N27" s="88"/>
      <c r="O27" s="86"/>
      <c r="P27" s="87"/>
      <c r="Q27" s="87"/>
      <c r="R27" s="90"/>
      <c r="S27" s="87"/>
      <c r="T27" s="91"/>
      <c r="U27" s="92"/>
      <c r="V27" s="89"/>
      <c r="W27" s="89"/>
      <c r="X27" s="89"/>
      <c r="Y27" s="89"/>
      <c r="Z27" s="89"/>
      <c r="AA27" s="99"/>
      <c r="AB27" s="96"/>
      <c r="AC27" s="96"/>
      <c r="AD27" s="96"/>
      <c r="AE27" s="96"/>
      <c r="AF27" s="96"/>
      <c r="AG27" s="96"/>
    </row>
    <row r="28" spans="1:33">
      <c r="A28" s="11">
        <f t="shared" si="0"/>
        <v>40230</v>
      </c>
      <c r="B28" s="86"/>
      <c r="C28" s="87"/>
      <c r="D28" s="87"/>
      <c r="E28" s="87"/>
      <c r="F28" s="87"/>
      <c r="G28" s="87"/>
      <c r="H28" s="88"/>
      <c r="I28" s="86"/>
      <c r="J28" s="87"/>
      <c r="K28" s="87"/>
      <c r="L28" s="87"/>
      <c r="M28" s="87"/>
      <c r="N28" s="88"/>
      <c r="O28" s="86"/>
      <c r="P28" s="87"/>
      <c r="Q28" s="87"/>
      <c r="R28" s="90"/>
      <c r="S28" s="87"/>
      <c r="T28" s="91"/>
      <c r="U28" s="92"/>
      <c r="V28" s="89"/>
      <c r="W28" s="89"/>
      <c r="X28" s="89"/>
      <c r="Y28" s="93"/>
      <c r="Z28" s="93"/>
      <c r="AA28" s="94"/>
      <c r="AB28" s="95"/>
      <c r="AC28" s="96"/>
      <c r="AD28" s="96"/>
      <c r="AE28" s="95"/>
      <c r="AF28" s="95"/>
      <c r="AG28" s="95"/>
    </row>
    <row r="29" spans="1:33">
      <c r="A29" s="11">
        <f t="shared" si="0"/>
        <v>40231</v>
      </c>
      <c r="B29" s="86"/>
      <c r="C29" s="87"/>
      <c r="D29" s="87"/>
      <c r="E29" s="87"/>
      <c r="F29" s="87"/>
      <c r="G29" s="87"/>
      <c r="H29" s="88"/>
      <c r="I29" s="86"/>
      <c r="J29" s="87"/>
      <c r="K29" s="87"/>
      <c r="L29" s="87"/>
      <c r="M29" s="87"/>
      <c r="N29" s="88"/>
      <c r="O29" s="86"/>
      <c r="P29" s="87"/>
      <c r="Q29" s="87"/>
      <c r="R29" s="90"/>
      <c r="S29" s="87"/>
      <c r="T29" s="91"/>
      <c r="U29" s="92"/>
      <c r="V29" s="89"/>
      <c r="W29" s="89"/>
      <c r="X29" s="89"/>
      <c r="Y29" s="93"/>
      <c r="Z29" s="93"/>
      <c r="AA29" s="94"/>
      <c r="AB29" s="95"/>
      <c r="AC29" s="96"/>
      <c r="AD29" s="96"/>
      <c r="AE29" s="95"/>
      <c r="AF29" s="95"/>
      <c r="AG29" s="95"/>
    </row>
    <row r="30" spans="1:33">
      <c r="A30" s="11">
        <f t="shared" si="0"/>
        <v>40232</v>
      </c>
      <c r="B30" s="86"/>
      <c r="C30" s="87"/>
      <c r="D30" s="87"/>
      <c r="E30" s="87"/>
      <c r="F30" s="87"/>
      <c r="G30" s="87"/>
      <c r="H30" s="88"/>
      <c r="I30" s="86"/>
      <c r="J30" s="87"/>
      <c r="K30" s="87"/>
      <c r="L30" s="87"/>
      <c r="M30" s="87"/>
      <c r="N30" s="88"/>
      <c r="O30" s="86"/>
      <c r="P30" s="87"/>
      <c r="Q30" s="87"/>
      <c r="R30" s="90"/>
      <c r="S30" s="87"/>
      <c r="T30" s="91"/>
      <c r="U30" s="92"/>
      <c r="V30" s="89"/>
      <c r="W30" s="89"/>
      <c r="X30" s="89"/>
      <c r="Y30" s="93"/>
      <c r="Z30" s="93"/>
      <c r="AA30" s="94"/>
      <c r="AB30" s="95"/>
      <c r="AC30" s="96"/>
      <c r="AD30" s="96"/>
      <c r="AE30" s="95"/>
      <c r="AF30" s="95"/>
      <c r="AG30" s="95"/>
    </row>
    <row r="31" spans="1:33">
      <c r="A31" s="11">
        <f t="shared" si="0"/>
        <v>40233</v>
      </c>
      <c r="B31" s="86"/>
      <c r="C31" s="87"/>
      <c r="D31" s="87"/>
      <c r="E31" s="87"/>
      <c r="F31" s="87"/>
      <c r="G31" s="87"/>
      <c r="H31" s="88"/>
      <c r="I31" s="86"/>
      <c r="J31" s="87"/>
      <c r="K31" s="87"/>
      <c r="L31" s="87"/>
      <c r="M31" s="87"/>
      <c r="N31" s="88"/>
      <c r="O31" s="86"/>
      <c r="P31" s="87"/>
      <c r="Q31" s="87"/>
      <c r="R31" s="90"/>
      <c r="S31" s="87"/>
      <c r="T31" s="91"/>
      <c r="U31" s="92"/>
      <c r="V31" s="89"/>
      <c r="W31" s="89"/>
      <c r="X31" s="89"/>
      <c r="Y31" s="93"/>
      <c r="Z31" s="93"/>
      <c r="AA31" s="94"/>
      <c r="AB31" s="95"/>
      <c r="AC31" s="96"/>
      <c r="AD31" s="96"/>
      <c r="AE31" s="95"/>
      <c r="AF31" s="95"/>
      <c r="AG31" s="95"/>
    </row>
    <row r="32" spans="1:33">
      <c r="A32" s="11">
        <f t="shared" si="0"/>
        <v>40234</v>
      </c>
      <c r="B32" s="86"/>
      <c r="C32" s="87"/>
      <c r="D32" s="87"/>
      <c r="E32" s="87"/>
      <c r="F32" s="87"/>
      <c r="G32" s="87"/>
      <c r="H32" s="88"/>
      <c r="I32" s="86"/>
      <c r="J32" s="87"/>
      <c r="K32" s="87"/>
      <c r="L32" s="87"/>
      <c r="M32" s="87"/>
      <c r="N32" s="88"/>
      <c r="O32" s="86"/>
      <c r="P32" s="87"/>
      <c r="Q32" s="87"/>
      <c r="R32" s="90"/>
      <c r="S32" s="87"/>
      <c r="T32" s="91"/>
      <c r="U32" s="92"/>
      <c r="V32" s="89"/>
      <c r="W32" s="89"/>
      <c r="X32" s="89"/>
      <c r="Y32" s="93"/>
      <c r="Z32" s="93"/>
      <c r="AA32" s="94"/>
      <c r="AB32" s="95"/>
      <c r="AC32" s="96"/>
      <c r="AD32" s="96"/>
      <c r="AE32" s="95"/>
      <c r="AF32" s="95"/>
      <c r="AG32" s="95"/>
    </row>
    <row r="33" spans="1:33">
      <c r="A33" s="11">
        <f t="shared" si="0"/>
        <v>40235</v>
      </c>
      <c r="B33" s="86"/>
      <c r="C33" s="87"/>
      <c r="D33" s="87"/>
      <c r="E33" s="87"/>
      <c r="F33" s="87"/>
      <c r="G33" s="87"/>
      <c r="H33" s="88"/>
      <c r="I33" s="86"/>
      <c r="J33" s="87"/>
      <c r="K33" s="87"/>
      <c r="L33" s="87"/>
      <c r="M33" s="87"/>
      <c r="N33" s="88"/>
      <c r="O33" s="86"/>
      <c r="P33" s="87"/>
      <c r="Q33" s="87"/>
      <c r="R33" s="90"/>
      <c r="S33" s="87"/>
      <c r="T33" s="91"/>
      <c r="U33" s="92"/>
      <c r="V33" s="89"/>
      <c r="W33" s="89"/>
      <c r="X33" s="89"/>
      <c r="Y33" s="93"/>
      <c r="Z33" s="93"/>
      <c r="AA33" s="94"/>
      <c r="AB33" s="95"/>
      <c r="AC33" s="96"/>
      <c r="AD33" s="96"/>
      <c r="AE33" s="95"/>
      <c r="AF33" s="95"/>
      <c r="AG33" s="95"/>
    </row>
    <row r="34" spans="1:33">
      <c r="A34" s="11">
        <f t="shared" si="0"/>
        <v>40236</v>
      </c>
      <c r="B34" s="86"/>
      <c r="C34" s="87"/>
      <c r="D34" s="87"/>
      <c r="E34" s="87"/>
      <c r="F34" s="87"/>
      <c r="G34" s="87"/>
      <c r="H34" s="88"/>
      <c r="I34" s="86"/>
      <c r="J34" s="87"/>
      <c r="K34" s="87"/>
      <c r="L34" s="87"/>
      <c r="M34" s="87"/>
      <c r="N34" s="88"/>
      <c r="O34" s="86"/>
      <c r="P34" s="87"/>
      <c r="Q34" s="87"/>
      <c r="R34" s="90"/>
      <c r="S34" s="87"/>
      <c r="T34" s="91"/>
      <c r="U34" s="92"/>
      <c r="V34" s="89"/>
      <c r="W34" s="89"/>
      <c r="X34" s="89"/>
      <c r="Y34" s="93"/>
      <c r="Z34" s="93"/>
      <c r="AA34" s="94"/>
      <c r="AB34" s="95"/>
      <c r="AC34" s="96"/>
      <c r="AD34" s="96"/>
      <c r="AE34" s="95"/>
      <c r="AF34" s="95"/>
      <c r="AG34" s="95"/>
    </row>
    <row r="35" spans="1:33">
      <c r="A35" s="11">
        <f t="shared" si="0"/>
        <v>40237</v>
      </c>
      <c r="B35" s="86"/>
      <c r="C35" s="87"/>
      <c r="D35" s="87"/>
      <c r="E35" s="87"/>
      <c r="F35" s="87"/>
      <c r="G35" s="87"/>
      <c r="H35" s="88"/>
      <c r="I35" s="86"/>
      <c r="J35" s="87"/>
      <c r="K35" s="87"/>
      <c r="L35" s="87"/>
      <c r="M35" s="87"/>
      <c r="N35" s="88"/>
      <c r="O35" s="86"/>
      <c r="P35" s="87"/>
      <c r="Q35" s="87"/>
      <c r="R35" s="90"/>
      <c r="S35" s="87"/>
      <c r="T35" s="91"/>
      <c r="U35" s="92"/>
      <c r="V35" s="89"/>
      <c r="W35" s="89"/>
      <c r="X35" s="89"/>
      <c r="Y35" s="93"/>
      <c r="Z35" s="93"/>
      <c r="AA35" s="94"/>
      <c r="AB35" s="95"/>
      <c r="AC35" s="96"/>
      <c r="AD35" s="96"/>
      <c r="AE35" s="95"/>
      <c r="AF35" s="95"/>
      <c r="AG35" s="95"/>
    </row>
    <row r="36" spans="1:33">
      <c r="A36" s="11"/>
      <c r="B36" s="86"/>
      <c r="C36" s="87"/>
      <c r="D36" s="87"/>
      <c r="E36" s="87"/>
      <c r="F36" s="87"/>
      <c r="G36" s="87"/>
      <c r="H36" s="88"/>
      <c r="I36" s="86"/>
      <c r="J36" s="87"/>
      <c r="K36" s="87"/>
      <c r="L36" s="87"/>
      <c r="M36" s="87"/>
      <c r="N36" s="88"/>
      <c r="O36" s="86"/>
      <c r="P36" s="87"/>
      <c r="Q36" s="87"/>
      <c r="R36" s="90"/>
      <c r="S36" s="87"/>
      <c r="T36" s="91"/>
      <c r="U36" s="92"/>
      <c r="V36" s="89"/>
      <c r="W36" s="89"/>
      <c r="X36" s="89"/>
      <c r="Y36" s="93"/>
      <c r="Z36" s="93"/>
      <c r="AA36" s="94"/>
      <c r="AB36" s="95"/>
      <c r="AC36" s="96"/>
      <c r="AD36" s="96"/>
      <c r="AE36" s="95"/>
      <c r="AF36" s="95"/>
      <c r="AG36" s="95"/>
    </row>
    <row r="37" spans="1:33">
      <c r="A37" s="11"/>
      <c r="B37" s="86"/>
      <c r="C37" s="87"/>
      <c r="D37" s="87"/>
      <c r="E37" s="87"/>
      <c r="F37" s="87"/>
      <c r="G37" s="87"/>
      <c r="H37" s="88"/>
      <c r="I37" s="86"/>
      <c r="J37" s="87"/>
      <c r="K37" s="87"/>
      <c r="L37" s="87"/>
      <c r="M37" s="87"/>
      <c r="N37" s="88"/>
      <c r="O37" s="86"/>
      <c r="P37" s="87"/>
      <c r="Q37" s="87"/>
      <c r="R37" s="90"/>
      <c r="S37" s="87"/>
      <c r="T37" s="91"/>
      <c r="U37" s="92"/>
      <c r="V37" s="89"/>
      <c r="W37" s="89"/>
      <c r="X37" s="89"/>
      <c r="Y37" s="93"/>
      <c r="Z37" s="93"/>
      <c r="AA37" s="94"/>
      <c r="AB37" s="95"/>
      <c r="AC37" s="96"/>
      <c r="AD37" s="96"/>
      <c r="AE37" s="95"/>
      <c r="AF37" s="95"/>
      <c r="AG37" s="95"/>
    </row>
    <row r="38" spans="1:33" ht="15.75" thickBot="1">
      <c r="A38" s="11"/>
      <c r="B38" s="100"/>
      <c r="C38" s="101"/>
      <c r="D38" s="101"/>
      <c r="E38" s="101"/>
      <c r="F38" s="101"/>
      <c r="G38" s="101"/>
      <c r="H38" s="102"/>
      <c r="I38" s="103"/>
      <c r="J38" s="101"/>
      <c r="K38" s="101"/>
      <c r="L38" s="101"/>
      <c r="M38" s="101"/>
      <c r="N38" s="102"/>
      <c r="O38" s="103"/>
      <c r="P38" s="101"/>
      <c r="Q38" s="101"/>
      <c r="R38" s="104"/>
      <c r="S38" s="101"/>
      <c r="T38" s="105"/>
      <c r="U38" s="106"/>
      <c r="V38" s="107"/>
      <c r="W38" s="108"/>
      <c r="X38" s="108"/>
      <c r="Y38" s="107"/>
      <c r="Z38" s="107"/>
      <c r="AA38" s="109"/>
      <c r="AB38" s="110"/>
      <c r="AC38" s="111"/>
      <c r="AD38" s="112"/>
      <c r="AE38" s="110"/>
      <c r="AF38" s="110"/>
      <c r="AG38" s="110"/>
    </row>
    <row r="39" spans="1:33" ht="15.75" thickTop="1">
      <c r="A39" s="62" t="s">
        <v>26</v>
      </c>
      <c r="B39" s="39">
        <f>SUM(B8:B38)</f>
        <v>0</v>
      </c>
      <c r="C39" s="40">
        <f t="shared" ref="C39:AC39" si="1">SUM(C8:C38)</f>
        <v>0</v>
      </c>
      <c r="D39" s="40">
        <f t="shared" si="1"/>
        <v>0</v>
      </c>
      <c r="E39" s="40">
        <f t="shared" si="1"/>
        <v>0</v>
      </c>
      <c r="F39" s="40">
        <f t="shared" si="1"/>
        <v>0</v>
      </c>
      <c r="G39" s="40">
        <f t="shared" si="1"/>
        <v>0</v>
      </c>
      <c r="H39" s="41">
        <f t="shared" si="1"/>
        <v>0</v>
      </c>
      <c r="I39" s="39">
        <f t="shared" si="1"/>
        <v>0</v>
      </c>
      <c r="J39" s="40">
        <f t="shared" si="1"/>
        <v>0</v>
      </c>
      <c r="K39" s="40">
        <f t="shared" si="1"/>
        <v>0</v>
      </c>
      <c r="L39" s="40">
        <f t="shared" si="1"/>
        <v>0</v>
      </c>
      <c r="M39" s="40">
        <f t="shared" si="1"/>
        <v>0</v>
      </c>
      <c r="N39" s="41">
        <f t="shared" si="1"/>
        <v>0</v>
      </c>
      <c r="O39" s="30">
        <f t="shared" si="1"/>
        <v>0</v>
      </c>
      <c r="P39" s="31">
        <f t="shared" si="1"/>
        <v>0</v>
      </c>
      <c r="Q39" s="31">
        <f t="shared" si="1"/>
        <v>0</v>
      </c>
      <c r="R39" s="31">
        <f t="shared" si="1"/>
        <v>0</v>
      </c>
      <c r="S39" s="31">
        <f t="shared" si="1"/>
        <v>0</v>
      </c>
      <c r="T39" s="48">
        <f t="shared" si="1"/>
        <v>0</v>
      </c>
      <c r="U39" s="30">
        <f t="shared" si="1"/>
        <v>0</v>
      </c>
      <c r="V39" s="31">
        <f t="shared" si="1"/>
        <v>0</v>
      </c>
      <c r="W39" s="31">
        <f t="shared" si="1"/>
        <v>0</v>
      </c>
      <c r="X39" s="31">
        <f t="shared" si="1"/>
        <v>0</v>
      </c>
      <c r="Y39" s="31">
        <f t="shared" si="1"/>
        <v>0</v>
      </c>
      <c r="Z39" s="31">
        <f t="shared" si="1"/>
        <v>0</v>
      </c>
      <c r="AA39" s="32">
        <f t="shared" si="1"/>
        <v>0</v>
      </c>
      <c r="AB39" s="53">
        <f t="shared" si="1"/>
        <v>0</v>
      </c>
      <c r="AC39" s="53">
        <f t="shared" si="1"/>
        <v>0</v>
      </c>
      <c r="AD39" s="57" t="s">
        <v>31</v>
      </c>
      <c r="AE39" s="57" t="s">
        <v>31</v>
      </c>
      <c r="AF39" s="57" t="s">
        <v>31</v>
      </c>
      <c r="AG39" s="57" t="s">
        <v>59</v>
      </c>
    </row>
    <row r="40" spans="1:33" ht="15.75" thickBot="1">
      <c r="A40" s="63" t="s">
        <v>28</v>
      </c>
      <c r="B40" s="42">
        <v>1.01</v>
      </c>
      <c r="C40" s="43">
        <v>1.48</v>
      </c>
      <c r="D40" s="43">
        <v>1.9279999999999999</v>
      </c>
      <c r="E40" s="43">
        <v>3.78</v>
      </c>
      <c r="F40" s="43">
        <v>4.9599999999999998E-2</v>
      </c>
      <c r="G40" s="43">
        <v>0.05</v>
      </c>
      <c r="H40" s="44">
        <v>4.72</v>
      </c>
      <c r="I40" s="42">
        <v>1.01</v>
      </c>
      <c r="J40" s="43">
        <v>1.48</v>
      </c>
      <c r="K40" s="43">
        <v>3.78</v>
      </c>
      <c r="L40" s="43">
        <v>0.379</v>
      </c>
      <c r="M40" s="43">
        <v>4.9599999999999998E-2</v>
      </c>
      <c r="N40" s="44">
        <v>4.9599999999999998E-2</v>
      </c>
      <c r="O40" s="33">
        <v>15.77</v>
      </c>
      <c r="P40" s="34">
        <v>15.77</v>
      </c>
      <c r="Q40" s="34">
        <v>15.77</v>
      </c>
      <c r="R40" s="34">
        <v>15.77</v>
      </c>
      <c r="S40" s="34">
        <v>1.48</v>
      </c>
      <c r="T40" s="49">
        <v>1.48</v>
      </c>
      <c r="U40" s="33">
        <v>0.34300000000000003</v>
      </c>
      <c r="V40" s="34">
        <v>0.34300000000000003</v>
      </c>
      <c r="W40" s="34">
        <v>0.83</v>
      </c>
      <c r="X40" s="34">
        <v>0.83</v>
      </c>
      <c r="Y40" s="34">
        <v>1.9279999999999999</v>
      </c>
      <c r="Z40" s="34">
        <v>1.9279999999999999</v>
      </c>
      <c r="AA40" s="35">
        <v>0</v>
      </c>
      <c r="AB40" s="54">
        <v>0.34300000000000003</v>
      </c>
      <c r="AC40" s="54">
        <v>1.01</v>
      </c>
      <c r="AD40" s="58">
        <f>SUM(AD8:AD38)</f>
        <v>0</v>
      </c>
      <c r="AE40" s="58">
        <f>SUM(AE8:AE38)</f>
        <v>0</v>
      </c>
      <c r="AF40" s="58">
        <f>SUM(AF8:AF38)</f>
        <v>0</v>
      </c>
      <c r="AG40" s="58" t="e">
        <f>AVERAGE(AG8:AG38)</f>
        <v>#DIV/0!</v>
      </c>
    </row>
    <row r="41" spans="1:33" ht="16.5" thickTop="1" thickBot="1">
      <c r="A41" s="64" t="s">
        <v>27</v>
      </c>
      <c r="B41" s="45">
        <f t="shared" ref="B41:AC41" si="2">B40*B39</f>
        <v>0</v>
      </c>
      <c r="C41" s="46">
        <f t="shared" si="2"/>
        <v>0</v>
      </c>
      <c r="D41" s="46">
        <f t="shared" si="2"/>
        <v>0</v>
      </c>
      <c r="E41" s="46">
        <f t="shared" si="2"/>
        <v>0</v>
      </c>
      <c r="F41" s="46">
        <f t="shared" si="2"/>
        <v>0</v>
      </c>
      <c r="G41" s="46">
        <f t="shared" si="2"/>
        <v>0</v>
      </c>
      <c r="H41" s="47">
        <f t="shared" si="2"/>
        <v>0</v>
      </c>
      <c r="I41" s="45">
        <f t="shared" si="2"/>
        <v>0</v>
      </c>
      <c r="J41" s="46">
        <f t="shared" si="2"/>
        <v>0</v>
      </c>
      <c r="K41" s="46">
        <f t="shared" si="2"/>
        <v>0</v>
      </c>
      <c r="L41" s="46">
        <f t="shared" si="2"/>
        <v>0</v>
      </c>
      <c r="M41" s="46">
        <f t="shared" si="2"/>
        <v>0</v>
      </c>
      <c r="N41" s="47">
        <f t="shared" si="2"/>
        <v>0</v>
      </c>
      <c r="O41" s="36">
        <f t="shared" si="2"/>
        <v>0</v>
      </c>
      <c r="P41" s="37">
        <f t="shared" si="2"/>
        <v>0</v>
      </c>
      <c r="Q41" s="37">
        <f t="shared" si="2"/>
        <v>0</v>
      </c>
      <c r="R41" s="37">
        <f t="shared" si="2"/>
        <v>0</v>
      </c>
      <c r="S41" s="37">
        <f t="shared" si="2"/>
        <v>0</v>
      </c>
      <c r="T41" s="50">
        <f t="shared" si="2"/>
        <v>0</v>
      </c>
      <c r="U41" s="36">
        <f t="shared" si="2"/>
        <v>0</v>
      </c>
      <c r="V41" s="37">
        <f t="shared" si="2"/>
        <v>0</v>
      </c>
      <c r="W41" s="37">
        <f t="shared" si="2"/>
        <v>0</v>
      </c>
      <c r="X41" s="37">
        <f t="shared" si="2"/>
        <v>0</v>
      </c>
      <c r="Y41" s="37">
        <f t="shared" si="2"/>
        <v>0</v>
      </c>
      <c r="Z41" s="37">
        <f t="shared" si="2"/>
        <v>0</v>
      </c>
      <c r="AA41" s="38">
        <f t="shared" si="2"/>
        <v>0</v>
      </c>
      <c r="AB41" s="55">
        <f t="shared" si="2"/>
        <v>0</v>
      </c>
      <c r="AC41" s="55">
        <f t="shared" si="2"/>
        <v>0</v>
      </c>
      <c r="AG41" s="114" t="s">
        <v>65</v>
      </c>
    </row>
    <row r="42" spans="1:33" ht="49.5" customHeight="1" thickTop="1">
      <c r="A42" s="59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</row>
    <row r="43" spans="1:33" ht="38.25" customHeight="1" thickBot="1">
      <c r="A43" s="117" t="s">
        <v>62</v>
      </c>
      <c r="B43" s="117"/>
      <c r="C43" s="73"/>
      <c r="D43" s="117" t="s">
        <v>63</v>
      </c>
      <c r="E43" s="117"/>
      <c r="F43" s="73"/>
      <c r="G43" s="117" t="s">
        <v>64</v>
      </c>
      <c r="H43" s="117"/>
      <c r="I43" s="60"/>
      <c r="J43" s="60"/>
      <c r="K43" s="60"/>
      <c r="L43" s="60"/>
      <c r="M43" s="60"/>
      <c r="N43" s="60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</row>
    <row r="44" spans="1:33" ht="31.5" thickTop="1" thickBot="1">
      <c r="A44" s="65" t="s">
        <v>39</v>
      </c>
      <c r="B44" s="66">
        <f>SUM(B41:H41)</f>
        <v>0</v>
      </c>
      <c r="C44" s="12"/>
      <c r="D44" s="65" t="s">
        <v>44</v>
      </c>
      <c r="E44" s="66">
        <f>SUM(B41:H41)+P41+R41+T41+V41+X41+Z41</f>
        <v>0</v>
      </c>
      <c r="F44" s="12"/>
      <c r="G44" s="65" t="s">
        <v>46</v>
      </c>
      <c r="H44" s="66">
        <f>SUM(I41:N41)+O41+Q41+S41+U41+W41+Y41</f>
        <v>0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spans="1:33" ht="47.25" thickBot="1">
      <c r="A45" s="67" t="s">
        <v>45</v>
      </c>
      <c r="B45" s="68">
        <f>SUM(I41:N41)</f>
        <v>0</v>
      </c>
      <c r="C45" s="12"/>
      <c r="D45" s="69" t="s">
        <v>60</v>
      </c>
      <c r="E45" s="70" t="e">
        <f>E44/AF40</f>
        <v>#DIV/0!</v>
      </c>
      <c r="F45" s="28"/>
      <c r="G45" s="69" t="s">
        <v>61</v>
      </c>
      <c r="H45" s="70" t="e">
        <f>H44/AE40</f>
        <v>#DIV/0!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33" ht="30.75" thickBot="1">
      <c r="A46" s="67" t="s">
        <v>40</v>
      </c>
      <c r="B46" s="68">
        <f>SUM(O41:T41)</f>
        <v>0</v>
      </c>
      <c r="C46" s="12"/>
      <c r="D46" s="23"/>
      <c r="E46" s="24"/>
      <c r="F46" s="25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33" ht="30.75" thickBot="1">
      <c r="A47" s="67" t="s">
        <v>41</v>
      </c>
      <c r="B47" s="68">
        <f>SUM(U41:AA41)</f>
        <v>0</v>
      </c>
      <c r="C47" s="12"/>
      <c r="D47" s="23"/>
      <c r="E47" s="24"/>
      <c r="F47" s="25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33" ht="30.75" thickBot="1">
      <c r="A48" s="67" t="s">
        <v>42</v>
      </c>
      <c r="B48" s="68">
        <f>AB41</f>
        <v>0</v>
      </c>
      <c r="C48" s="12"/>
      <c r="D48" s="23"/>
      <c r="E48" s="24"/>
      <c r="F48" s="25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 ht="45.75" thickBot="1">
      <c r="A49" s="71" t="s">
        <v>43</v>
      </c>
      <c r="B49" s="72">
        <f>AC41</f>
        <v>0</v>
      </c>
      <c r="C49" s="12"/>
      <c r="D49" s="23"/>
      <c r="E49" s="24"/>
      <c r="F49" s="25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spans="1:25" ht="48" thickTop="1" thickBot="1">
      <c r="A50" s="74" t="s">
        <v>32</v>
      </c>
      <c r="B50" s="75">
        <f>SUM(B44:B49)</f>
        <v>0</v>
      </c>
      <c r="C50" s="12"/>
      <c r="D50" s="26"/>
      <c r="E50" s="27"/>
      <c r="F50" s="25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ht="48" thickTop="1" thickBot="1">
      <c r="A51" s="69" t="s">
        <v>33</v>
      </c>
      <c r="B51" s="70" t="e">
        <f>B50/AD40</f>
        <v>#DIV/0!</v>
      </c>
      <c r="C51" s="12"/>
      <c r="D51" s="26"/>
      <c r="E51" s="27"/>
      <c r="F51" s="25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spans="1:25" ht="15.75" thickTop="1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spans="1:25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1:25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</sheetData>
  <sheetProtection password="A25B" sheet="1" objects="1" scenarios="1"/>
  <mergeCells count="13">
    <mergeCell ref="AD4:AD5"/>
    <mergeCell ref="AE4:AE5"/>
    <mergeCell ref="AF4:AF5"/>
    <mergeCell ref="AG4:AG5"/>
    <mergeCell ref="A43:B43"/>
    <mergeCell ref="D43:E43"/>
    <mergeCell ref="G43:H43"/>
    <mergeCell ref="B4:H5"/>
    <mergeCell ref="I4:N5"/>
    <mergeCell ref="O4:T5"/>
    <mergeCell ref="U4:AA5"/>
    <mergeCell ref="AB4:AB5"/>
    <mergeCell ref="AC4:AC5"/>
  </mergeCells>
  <pageMargins left="0.33" right="0.19" top="0.75" bottom="0.75" header="0.3" footer="0.3"/>
  <pageSetup paperSize="17" scale="28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59"/>
  <sheetViews>
    <sheetView zoomScaleNormal="100" workbookViewId="0">
      <selection activeCell="A3" sqref="A3"/>
    </sheetView>
  </sheetViews>
  <sheetFormatPr defaultRowHeight="15"/>
  <cols>
    <col min="1" max="1" width="26.28515625" customWidth="1"/>
    <col min="2" max="2" width="17.42578125" bestFit="1" customWidth="1"/>
    <col min="3" max="3" width="27.5703125" bestFit="1" customWidth="1"/>
    <col min="4" max="4" width="29.5703125" customWidth="1"/>
    <col min="5" max="5" width="22.140625" bestFit="1" customWidth="1"/>
    <col min="6" max="6" width="14.85546875" bestFit="1" customWidth="1"/>
    <col min="7" max="7" width="35.5703125" customWidth="1"/>
    <col min="8" max="9" width="14.85546875" bestFit="1" customWidth="1"/>
    <col min="10" max="11" width="16.28515625" bestFit="1" customWidth="1"/>
    <col min="12" max="12" width="16.85546875" bestFit="1" customWidth="1"/>
    <col min="13" max="13" width="15.85546875" bestFit="1" customWidth="1"/>
    <col min="14" max="14" width="14.85546875" bestFit="1" customWidth="1"/>
    <col min="15" max="16" width="15.57031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29" width="36.7109375" customWidth="1"/>
    <col min="30" max="30" width="33.140625" bestFit="1" customWidth="1"/>
    <col min="31" max="31" width="26.85546875" customWidth="1"/>
    <col min="32" max="32" width="23" customWidth="1"/>
    <col min="33" max="33" width="22.28515625" customWidth="1"/>
  </cols>
  <sheetData>
    <row r="1" spans="1:33" ht="15" customHeight="1">
      <c r="A1" s="1" t="s">
        <v>0</v>
      </c>
      <c r="B1" s="2"/>
      <c r="C1" t="s">
        <v>1</v>
      </c>
      <c r="O1" s="3"/>
      <c r="P1" s="4"/>
      <c r="Q1" s="4"/>
      <c r="R1" s="4"/>
    </row>
    <row r="2" spans="1:33" ht="15" customHeight="1">
      <c r="A2" s="1" t="s">
        <v>2</v>
      </c>
      <c r="B2" s="5"/>
      <c r="O2" s="4"/>
      <c r="P2" s="4"/>
      <c r="Q2" s="4"/>
      <c r="R2" s="4"/>
    </row>
    <row r="3" spans="1:33" ht="15.75" thickBot="1">
      <c r="A3" s="6"/>
    </row>
    <row r="4" spans="1:33" ht="30" customHeight="1" thickTop="1">
      <c r="A4" s="13"/>
      <c r="B4" s="118" t="s">
        <v>3</v>
      </c>
      <c r="C4" s="119"/>
      <c r="D4" s="119"/>
      <c r="E4" s="119"/>
      <c r="F4" s="119"/>
      <c r="G4" s="119"/>
      <c r="H4" s="120"/>
      <c r="I4" s="118" t="s">
        <v>4</v>
      </c>
      <c r="J4" s="119"/>
      <c r="K4" s="119"/>
      <c r="L4" s="119"/>
      <c r="M4" s="119"/>
      <c r="N4" s="120"/>
      <c r="O4" s="124" t="s">
        <v>5</v>
      </c>
      <c r="P4" s="125"/>
      <c r="Q4" s="126"/>
      <c r="R4" s="126"/>
      <c r="S4" s="126"/>
      <c r="T4" s="127"/>
      <c r="U4" s="118" t="s">
        <v>6</v>
      </c>
      <c r="V4" s="131"/>
      <c r="W4" s="131"/>
      <c r="X4" s="131"/>
      <c r="Y4" s="131"/>
      <c r="Z4" s="131"/>
      <c r="AA4" s="132"/>
      <c r="AB4" s="136" t="s">
        <v>7</v>
      </c>
      <c r="AC4" s="138" t="s">
        <v>8</v>
      </c>
      <c r="AD4" s="115" t="s">
        <v>29</v>
      </c>
      <c r="AE4" s="115" t="s">
        <v>35</v>
      </c>
      <c r="AF4" s="115" t="s">
        <v>36</v>
      </c>
      <c r="AG4" s="115" t="s">
        <v>37</v>
      </c>
    </row>
    <row r="5" spans="1:33" ht="30" customHeight="1" thickBot="1">
      <c r="A5" s="13"/>
      <c r="B5" s="121"/>
      <c r="C5" s="122"/>
      <c r="D5" s="122"/>
      <c r="E5" s="122"/>
      <c r="F5" s="122"/>
      <c r="G5" s="122"/>
      <c r="H5" s="123"/>
      <c r="I5" s="121"/>
      <c r="J5" s="122"/>
      <c r="K5" s="122"/>
      <c r="L5" s="122"/>
      <c r="M5" s="122"/>
      <c r="N5" s="123"/>
      <c r="O5" s="128"/>
      <c r="P5" s="129"/>
      <c r="Q5" s="129"/>
      <c r="R5" s="129"/>
      <c r="S5" s="129"/>
      <c r="T5" s="130"/>
      <c r="U5" s="133"/>
      <c r="V5" s="134"/>
      <c r="W5" s="134"/>
      <c r="X5" s="134"/>
      <c r="Y5" s="134"/>
      <c r="Z5" s="134"/>
      <c r="AA5" s="135"/>
      <c r="AB5" s="137"/>
      <c r="AC5" s="139"/>
      <c r="AD5" s="116"/>
      <c r="AE5" s="116"/>
      <c r="AF5" s="116"/>
      <c r="AG5" s="116"/>
    </row>
    <row r="6" spans="1:33" ht="18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47</v>
      </c>
      <c r="P6" s="9" t="s">
        <v>48</v>
      </c>
      <c r="Q6" s="9" t="s">
        <v>49</v>
      </c>
      <c r="R6" s="9" t="s">
        <v>50</v>
      </c>
      <c r="S6" s="8" t="s">
        <v>51</v>
      </c>
      <c r="T6" s="51" t="s">
        <v>52</v>
      </c>
      <c r="U6" s="17" t="s">
        <v>53</v>
      </c>
      <c r="V6" s="8" t="s">
        <v>54</v>
      </c>
      <c r="W6" s="8" t="s">
        <v>55</v>
      </c>
      <c r="X6" s="8" t="s">
        <v>56</v>
      </c>
      <c r="Y6" s="8" t="s">
        <v>57</v>
      </c>
      <c r="Z6" s="8" t="s">
        <v>58</v>
      </c>
      <c r="AA6" s="18" t="s">
        <v>20</v>
      </c>
      <c r="AB6" s="19" t="s">
        <v>21</v>
      </c>
      <c r="AC6" s="19" t="s">
        <v>22</v>
      </c>
      <c r="AD6" s="56" t="s">
        <v>34</v>
      </c>
      <c r="AE6" s="56"/>
      <c r="AF6" s="56"/>
      <c r="AG6" s="56"/>
    </row>
    <row r="7" spans="1:33" ht="15.75" thickBot="1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52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29" t="s">
        <v>23</v>
      </c>
      <c r="AD7" s="22" t="s">
        <v>30</v>
      </c>
      <c r="AE7" s="22" t="s">
        <v>30</v>
      </c>
      <c r="AF7" s="22" t="s">
        <v>30</v>
      </c>
      <c r="AG7" s="22" t="s">
        <v>38</v>
      </c>
    </row>
    <row r="8" spans="1:33">
      <c r="A8" s="11">
        <v>40238</v>
      </c>
      <c r="B8" s="76"/>
      <c r="C8" s="77"/>
      <c r="D8" s="77"/>
      <c r="E8" s="77"/>
      <c r="F8" s="77"/>
      <c r="G8" s="77"/>
      <c r="H8" s="78"/>
      <c r="I8" s="76"/>
      <c r="J8" s="77"/>
      <c r="K8" s="77"/>
      <c r="L8" s="77"/>
      <c r="M8" s="77"/>
      <c r="N8" s="78"/>
      <c r="O8" s="76"/>
      <c r="P8" s="77"/>
      <c r="Q8" s="77"/>
      <c r="R8" s="77"/>
      <c r="S8" s="77"/>
      <c r="T8" s="79"/>
      <c r="U8" s="80"/>
      <c r="V8" s="81"/>
      <c r="W8" s="81"/>
      <c r="X8" s="81"/>
      <c r="Y8" s="81"/>
      <c r="Z8" s="81"/>
      <c r="AA8" s="82"/>
      <c r="AB8" s="83"/>
      <c r="AC8" s="84"/>
      <c r="AD8" s="84"/>
      <c r="AE8" s="85"/>
      <c r="AF8" s="85"/>
      <c r="AG8" s="85"/>
    </row>
    <row r="9" spans="1:33">
      <c r="A9" s="11">
        <f>A8+1</f>
        <v>40239</v>
      </c>
      <c r="B9" s="86"/>
      <c r="C9" s="87"/>
      <c r="D9" s="87"/>
      <c r="E9" s="87"/>
      <c r="F9" s="87"/>
      <c r="G9" s="87"/>
      <c r="H9" s="88"/>
      <c r="I9" s="86"/>
      <c r="J9" s="87"/>
      <c r="K9" s="87"/>
      <c r="L9" s="87"/>
      <c r="M9" s="87"/>
      <c r="N9" s="88"/>
      <c r="O9" s="86"/>
      <c r="P9" s="87"/>
      <c r="Q9" s="89"/>
      <c r="R9" s="90"/>
      <c r="S9" s="87"/>
      <c r="T9" s="91"/>
      <c r="U9" s="92"/>
      <c r="V9" s="89"/>
      <c r="W9" s="89"/>
      <c r="X9" s="89"/>
      <c r="Y9" s="93"/>
      <c r="Z9" s="93"/>
      <c r="AA9" s="94"/>
      <c r="AB9" s="95"/>
      <c r="AC9" s="96"/>
      <c r="AD9" s="96"/>
      <c r="AE9" s="95"/>
      <c r="AF9" s="95"/>
      <c r="AG9" s="95"/>
    </row>
    <row r="10" spans="1:33">
      <c r="A10" s="11">
        <f t="shared" ref="A10:A38" si="0">A9+1</f>
        <v>40240</v>
      </c>
      <c r="B10" s="86"/>
      <c r="C10" s="87"/>
      <c r="D10" s="87"/>
      <c r="E10" s="87"/>
      <c r="F10" s="87"/>
      <c r="G10" s="87"/>
      <c r="H10" s="88"/>
      <c r="I10" s="86"/>
      <c r="J10" s="87"/>
      <c r="K10" s="87"/>
      <c r="L10" s="87"/>
      <c r="M10" s="87"/>
      <c r="N10" s="88"/>
      <c r="O10" s="86"/>
      <c r="P10" s="87"/>
      <c r="Q10" s="87"/>
      <c r="R10" s="90"/>
      <c r="S10" s="87"/>
      <c r="T10" s="91"/>
      <c r="U10" s="92"/>
      <c r="V10" s="89"/>
      <c r="W10" s="89"/>
      <c r="X10" s="89"/>
      <c r="Y10" s="93"/>
      <c r="Z10" s="93"/>
      <c r="AA10" s="94"/>
      <c r="AB10" s="95"/>
      <c r="AC10" s="96"/>
      <c r="AD10" s="96"/>
      <c r="AE10" s="95"/>
      <c r="AF10" s="95"/>
      <c r="AG10" s="95"/>
    </row>
    <row r="11" spans="1:33">
      <c r="A11" s="11">
        <f t="shared" si="0"/>
        <v>40241</v>
      </c>
      <c r="B11" s="86"/>
      <c r="C11" s="87"/>
      <c r="D11" s="87"/>
      <c r="E11" s="87"/>
      <c r="F11" s="87"/>
      <c r="G11" s="87"/>
      <c r="H11" s="88"/>
      <c r="I11" s="86"/>
      <c r="J11" s="87"/>
      <c r="K11" s="87"/>
      <c r="L11" s="87"/>
      <c r="M11" s="87"/>
      <c r="N11" s="88"/>
      <c r="O11" s="86"/>
      <c r="P11" s="87"/>
      <c r="Q11" s="87"/>
      <c r="R11" s="90"/>
      <c r="S11" s="87"/>
      <c r="T11" s="91"/>
      <c r="U11" s="92"/>
      <c r="V11" s="89"/>
      <c r="W11" s="89"/>
      <c r="X11" s="89"/>
      <c r="Y11" s="93"/>
      <c r="Z11" s="93"/>
      <c r="AA11" s="94"/>
      <c r="AB11" s="95"/>
      <c r="AC11" s="96"/>
      <c r="AD11" s="96"/>
      <c r="AE11" s="95"/>
      <c r="AF11" s="95"/>
      <c r="AG11" s="95"/>
    </row>
    <row r="12" spans="1:33">
      <c r="A12" s="11">
        <f t="shared" si="0"/>
        <v>40242</v>
      </c>
      <c r="B12" s="86"/>
      <c r="C12" s="87"/>
      <c r="D12" s="87"/>
      <c r="E12" s="87"/>
      <c r="F12" s="87"/>
      <c r="G12" s="87"/>
      <c r="H12" s="88"/>
      <c r="I12" s="86"/>
      <c r="J12" s="87"/>
      <c r="K12" s="87"/>
      <c r="L12" s="87"/>
      <c r="M12" s="87"/>
      <c r="N12" s="88"/>
      <c r="O12" s="86"/>
      <c r="P12" s="87"/>
      <c r="Q12" s="87"/>
      <c r="R12" s="90"/>
      <c r="S12" s="87"/>
      <c r="T12" s="91"/>
      <c r="U12" s="92"/>
      <c r="V12" s="89"/>
      <c r="W12" s="89"/>
      <c r="X12" s="89"/>
      <c r="Y12" s="93"/>
      <c r="Z12" s="93"/>
      <c r="AA12" s="94"/>
      <c r="AB12" s="95"/>
      <c r="AC12" s="96"/>
      <c r="AD12" s="96"/>
      <c r="AE12" s="95"/>
      <c r="AF12" s="95"/>
      <c r="AG12" s="95"/>
    </row>
    <row r="13" spans="1:33">
      <c r="A13" s="11">
        <f t="shared" si="0"/>
        <v>40243</v>
      </c>
      <c r="B13" s="86"/>
      <c r="C13" s="87"/>
      <c r="D13" s="87"/>
      <c r="E13" s="87"/>
      <c r="F13" s="87"/>
      <c r="G13" s="87"/>
      <c r="H13" s="88"/>
      <c r="I13" s="86"/>
      <c r="J13" s="87"/>
      <c r="K13" s="87"/>
      <c r="L13" s="87"/>
      <c r="M13" s="87"/>
      <c r="N13" s="88"/>
      <c r="O13" s="86"/>
      <c r="P13" s="87"/>
      <c r="Q13" s="87"/>
      <c r="R13" s="90"/>
      <c r="S13" s="87"/>
      <c r="T13" s="91"/>
      <c r="U13" s="92"/>
      <c r="V13" s="89"/>
      <c r="W13" s="89"/>
      <c r="X13" s="89"/>
      <c r="Y13" s="93"/>
      <c r="Z13" s="93"/>
      <c r="AA13" s="94"/>
      <c r="AB13" s="95"/>
      <c r="AC13" s="96"/>
      <c r="AD13" s="96"/>
      <c r="AE13" s="95"/>
      <c r="AF13" s="95"/>
      <c r="AG13" s="95"/>
    </row>
    <row r="14" spans="1:33">
      <c r="A14" s="11">
        <f t="shared" si="0"/>
        <v>40244</v>
      </c>
      <c r="B14" s="86"/>
      <c r="C14" s="87"/>
      <c r="D14" s="87"/>
      <c r="E14" s="87"/>
      <c r="F14" s="87"/>
      <c r="G14" s="87"/>
      <c r="H14" s="88"/>
      <c r="I14" s="86"/>
      <c r="J14" s="87"/>
      <c r="K14" s="87"/>
      <c r="L14" s="87"/>
      <c r="M14" s="87"/>
      <c r="N14" s="88"/>
      <c r="O14" s="86"/>
      <c r="P14" s="87"/>
      <c r="Q14" s="87"/>
      <c r="R14" s="90"/>
      <c r="S14" s="87"/>
      <c r="T14" s="91"/>
      <c r="U14" s="92"/>
      <c r="V14" s="89"/>
      <c r="W14" s="89"/>
      <c r="X14" s="89"/>
      <c r="Y14" s="93"/>
      <c r="Z14" s="93"/>
      <c r="AA14" s="94"/>
      <c r="AB14" s="95"/>
      <c r="AC14" s="96"/>
      <c r="AD14" s="96"/>
      <c r="AE14" s="95"/>
      <c r="AF14" s="95"/>
      <c r="AG14" s="95"/>
    </row>
    <row r="15" spans="1:33">
      <c r="A15" s="11">
        <f t="shared" si="0"/>
        <v>40245</v>
      </c>
      <c r="B15" s="86"/>
      <c r="C15" s="87"/>
      <c r="D15" s="87"/>
      <c r="E15" s="87"/>
      <c r="F15" s="87"/>
      <c r="G15" s="87"/>
      <c r="H15" s="88"/>
      <c r="I15" s="86"/>
      <c r="J15" s="87"/>
      <c r="K15" s="87"/>
      <c r="L15" s="87"/>
      <c r="M15" s="87"/>
      <c r="N15" s="88"/>
      <c r="O15" s="86"/>
      <c r="P15" s="87"/>
      <c r="Q15" s="87"/>
      <c r="R15" s="90"/>
      <c r="S15" s="87"/>
      <c r="T15" s="91"/>
      <c r="U15" s="92"/>
      <c r="V15" s="89"/>
      <c r="W15" s="89"/>
      <c r="X15" s="89"/>
      <c r="Y15" s="93"/>
      <c r="Z15" s="93"/>
      <c r="AA15" s="94"/>
      <c r="AB15" s="95"/>
      <c r="AC15" s="96"/>
      <c r="AD15" s="96"/>
      <c r="AE15" s="95"/>
      <c r="AF15" s="95"/>
      <c r="AG15" s="95"/>
    </row>
    <row r="16" spans="1:33">
      <c r="A16" s="11">
        <f t="shared" si="0"/>
        <v>40246</v>
      </c>
      <c r="B16" s="86"/>
      <c r="C16" s="87"/>
      <c r="D16" s="87"/>
      <c r="E16" s="87"/>
      <c r="F16" s="87"/>
      <c r="G16" s="87"/>
      <c r="H16" s="88"/>
      <c r="I16" s="86"/>
      <c r="J16" s="87"/>
      <c r="K16" s="87"/>
      <c r="L16" s="87"/>
      <c r="M16" s="87"/>
      <c r="N16" s="88"/>
      <c r="O16" s="86"/>
      <c r="P16" s="87"/>
      <c r="Q16" s="87"/>
      <c r="R16" s="90"/>
      <c r="S16" s="87"/>
      <c r="T16" s="91"/>
      <c r="U16" s="92"/>
      <c r="V16" s="89"/>
      <c r="W16" s="89"/>
      <c r="X16" s="89"/>
      <c r="Y16" s="93"/>
      <c r="Z16" s="93"/>
      <c r="AA16" s="94"/>
      <c r="AB16" s="95"/>
      <c r="AC16" s="96"/>
      <c r="AD16" s="96"/>
      <c r="AE16" s="95"/>
      <c r="AF16" s="95"/>
      <c r="AG16" s="95"/>
    </row>
    <row r="17" spans="1:33">
      <c r="A17" s="11">
        <f t="shared" si="0"/>
        <v>40247</v>
      </c>
      <c r="B17" s="76"/>
      <c r="C17" s="77"/>
      <c r="D17" s="77"/>
      <c r="E17" s="77"/>
      <c r="F17" s="77"/>
      <c r="G17" s="77"/>
      <c r="H17" s="78"/>
      <c r="I17" s="76"/>
      <c r="J17" s="77"/>
      <c r="K17" s="77"/>
      <c r="L17" s="87"/>
      <c r="M17" s="77"/>
      <c r="N17" s="78"/>
      <c r="O17" s="76"/>
      <c r="P17" s="77"/>
      <c r="Q17" s="77"/>
      <c r="R17" s="97"/>
      <c r="S17" s="77"/>
      <c r="T17" s="79"/>
      <c r="U17" s="98"/>
      <c r="V17" s="93"/>
      <c r="W17" s="89"/>
      <c r="X17" s="89"/>
      <c r="Y17" s="93"/>
      <c r="Z17" s="93"/>
      <c r="AA17" s="94"/>
      <c r="AB17" s="95"/>
      <c r="AC17" s="96"/>
      <c r="AD17" s="96"/>
      <c r="AE17" s="95"/>
      <c r="AF17" s="95"/>
      <c r="AG17" s="95"/>
    </row>
    <row r="18" spans="1:33">
      <c r="A18" s="11">
        <f t="shared" si="0"/>
        <v>40248</v>
      </c>
      <c r="B18" s="86"/>
      <c r="C18" s="87"/>
      <c r="D18" s="87"/>
      <c r="E18" s="87"/>
      <c r="F18" s="87"/>
      <c r="G18" s="87"/>
      <c r="H18" s="88"/>
      <c r="I18" s="86"/>
      <c r="J18" s="87"/>
      <c r="K18" s="87"/>
      <c r="L18" s="87"/>
      <c r="M18" s="87"/>
      <c r="N18" s="88"/>
      <c r="O18" s="86"/>
      <c r="P18" s="87"/>
      <c r="Q18" s="87"/>
      <c r="R18" s="90"/>
      <c r="S18" s="87"/>
      <c r="T18" s="91"/>
      <c r="U18" s="92"/>
      <c r="V18" s="89"/>
      <c r="W18" s="89"/>
      <c r="X18" s="89"/>
      <c r="Y18" s="93"/>
      <c r="Z18" s="93"/>
      <c r="AA18" s="94"/>
      <c r="AB18" s="95"/>
      <c r="AC18" s="96"/>
      <c r="AD18" s="96"/>
      <c r="AE18" s="95"/>
      <c r="AF18" s="95"/>
      <c r="AG18" s="95"/>
    </row>
    <row r="19" spans="1:33">
      <c r="A19" s="11">
        <f t="shared" si="0"/>
        <v>40249</v>
      </c>
      <c r="B19" s="86"/>
      <c r="C19" s="87"/>
      <c r="D19" s="87"/>
      <c r="E19" s="87"/>
      <c r="F19" s="87"/>
      <c r="G19" s="87"/>
      <c r="H19" s="88"/>
      <c r="I19" s="86"/>
      <c r="J19" s="87"/>
      <c r="K19" s="87"/>
      <c r="L19" s="87"/>
      <c r="M19" s="87"/>
      <c r="N19" s="88"/>
      <c r="O19" s="86"/>
      <c r="P19" s="87"/>
      <c r="Q19" s="87"/>
      <c r="R19" s="90"/>
      <c r="S19" s="87"/>
      <c r="T19" s="91"/>
      <c r="U19" s="92"/>
      <c r="V19" s="89"/>
      <c r="W19" s="89"/>
      <c r="X19" s="89"/>
      <c r="Y19" s="93"/>
      <c r="Z19" s="93"/>
      <c r="AA19" s="94"/>
      <c r="AB19" s="95"/>
      <c r="AC19" s="96"/>
      <c r="AD19" s="96"/>
      <c r="AE19" s="95"/>
      <c r="AF19" s="95"/>
      <c r="AG19" s="95"/>
    </row>
    <row r="20" spans="1:33">
      <c r="A20" s="11">
        <f t="shared" si="0"/>
        <v>40250</v>
      </c>
      <c r="B20" s="86"/>
      <c r="C20" s="87"/>
      <c r="D20" s="87"/>
      <c r="E20" s="87"/>
      <c r="F20" s="87"/>
      <c r="G20" s="87"/>
      <c r="H20" s="88"/>
      <c r="I20" s="86"/>
      <c r="J20" s="87"/>
      <c r="K20" s="87"/>
      <c r="L20" s="87"/>
      <c r="M20" s="87"/>
      <c r="N20" s="88"/>
      <c r="O20" s="86"/>
      <c r="P20" s="87"/>
      <c r="Q20" s="87"/>
      <c r="R20" s="90"/>
      <c r="S20" s="87"/>
      <c r="T20" s="91"/>
      <c r="U20" s="92"/>
      <c r="V20" s="89"/>
      <c r="W20" s="89"/>
      <c r="X20" s="89"/>
      <c r="Y20" s="93"/>
      <c r="Z20" s="93"/>
      <c r="AA20" s="94"/>
      <c r="AB20" s="95"/>
      <c r="AC20" s="96"/>
      <c r="AD20" s="96"/>
      <c r="AE20" s="95"/>
      <c r="AF20" s="95"/>
      <c r="AG20" s="95"/>
    </row>
    <row r="21" spans="1:33">
      <c r="A21" s="11">
        <f t="shared" si="0"/>
        <v>40251</v>
      </c>
      <c r="B21" s="86"/>
      <c r="C21" s="87"/>
      <c r="D21" s="87"/>
      <c r="E21" s="87"/>
      <c r="F21" s="87"/>
      <c r="G21" s="87"/>
      <c r="H21" s="88"/>
      <c r="I21" s="86"/>
      <c r="J21" s="87"/>
      <c r="K21" s="87"/>
      <c r="L21" s="87"/>
      <c r="M21" s="87"/>
      <c r="N21" s="88"/>
      <c r="O21" s="86"/>
      <c r="P21" s="87"/>
      <c r="Q21" s="87"/>
      <c r="R21" s="90"/>
      <c r="S21" s="87"/>
      <c r="T21" s="91"/>
      <c r="U21" s="92"/>
      <c r="V21" s="89"/>
      <c r="W21" s="89"/>
      <c r="X21" s="89"/>
      <c r="Y21" s="93"/>
      <c r="Z21" s="93"/>
      <c r="AA21" s="94"/>
      <c r="AB21" s="95"/>
      <c r="AC21" s="96"/>
      <c r="AD21" s="96"/>
      <c r="AE21" s="95"/>
      <c r="AF21" s="95"/>
      <c r="AG21" s="95"/>
    </row>
    <row r="22" spans="1:33">
      <c r="A22" s="11">
        <f t="shared" si="0"/>
        <v>40252</v>
      </c>
      <c r="B22" s="86"/>
      <c r="C22" s="87"/>
      <c r="D22" s="87"/>
      <c r="E22" s="87"/>
      <c r="F22" s="87"/>
      <c r="G22" s="87"/>
      <c r="H22" s="88"/>
      <c r="I22" s="86"/>
      <c r="J22" s="87"/>
      <c r="K22" s="87"/>
      <c r="L22" s="87"/>
      <c r="M22" s="87"/>
      <c r="N22" s="88"/>
      <c r="O22" s="86"/>
      <c r="P22" s="87"/>
      <c r="Q22" s="87"/>
      <c r="R22" s="90"/>
      <c r="S22" s="87"/>
      <c r="T22" s="91"/>
      <c r="U22" s="92"/>
      <c r="V22" s="89"/>
      <c r="W22" s="89"/>
      <c r="X22" s="89"/>
      <c r="Y22" s="93"/>
      <c r="Z22" s="93"/>
      <c r="AA22" s="94"/>
      <c r="AB22" s="95"/>
      <c r="AC22" s="96"/>
      <c r="AD22" s="96"/>
      <c r="AE22" s="95"/>
      <c r="AF22" s="95"/>
      <c r="AG22" s="95"/>
    </row>
    <row r="23" spans="1:33">
      <c r="A23" s="11">
        <f t="shared" si="0"/>
        <v>40253</v>
      </c>
      <c r="B23" s="86"/>
      <c r="C23" s="87"/>
      <c r="D23" s="87"/>
      <c r="E23" s="87"/>
      <c r="F23" s="87"/>
      <c r="G23" s="87"/>
      <c r="H23" s="88"/>
      <c r="I23" s="86"/>
      <c r="J23" s="87"/>
      <c r="K23" s="87"/>
      <c r="L23" s="87"/>
      <c r="M23" s="87"/>
      <c r="N23" s="88"/>
      <c r="O23" s="86"/>
      <c r="P23" s="87"/>
      <c r="Q23" s="87"/>
      <c r="R23" s="90"/>
      <c r="S23" s="87"/>
      <c r="T23" s="91"/>
      <c r="U23" s="92"/>
      <c r="V23" s="89"/>
      <c r="W23" s="89"/>
      <c r="X23" s="89"/>
      <c r="Y23" s="93"/>
      <c r="Z23" s="93"/>
      <c r="AA23" s="94"/>
      <c r="AB23" s="95"/>
      <c r="AC23" s="96"/>
      <c r="AD23" s="96"/>
      <c r="AE23" s="95"/>
      <c r="AF23" s="95"/>
      <c r="AG23" s="95"/>
    </row>
    <row r="24" spans="1:33">
      <c r="A24" s="11">
        <f t="shared" si="0"/>
        <v>40254</v>
      </c>
      <c r="B24" s="86"/>
      <c r="C24" s="87"/>
      <c r="D24" s="87"/>
      <c r="E24" s="87"/>
      <c r="F24" s="87"/>
      <c r="G24" s="87"/>
      <c r="H24" s="88"/>
      <c r="I24" s="86"/>
      <c r="J24" s="87"/>
      <c r="K24" s="87"/>
      <c r="L24" s="87"/>
      <c r="M24" s="87"/>
      <c r="N24" s="88"/>
      <c r="O24" s="86"/>
      <c r="P24" s="87"/>
      <c r="Q24" s="87"/>
      <c r="R24" s="90"/>
      <c r="S24" s="87"/>
      <c r="T24" s="91"/>
      <c r="U24" s="92"/>
      <c r="V24" s="89"/>
      <c r="W24" s="89"/>
      <c r="X24" s="89"/>
      <c r="Y24" s="93"/>
      <c r="Z24" s="93"/>
      <c r="AA24" s="94"/>
      <c r="AB24" s="95"/>
      <c r="AC24" s="96"/>
      <c r="AD24" s="96"/>
      <c r="AE24" s="95"/>
      <c r="AF24" s="95"/>
      <c r="AG24" s="95"/>
    </row>
    <row r="25" spans="1:33">
      <c r="A25" s="11">
        <f t="shared" si="0"/>
        <v>40255</v>
      </c>
      <c r="B25" s="86"/>
      <c r="C25" s="87"/>
      <c r="D25" s="87"/>
      <c r="E25" s="87"/>
      <c r="F25" s="87"/>
      <c r="G25" s="87"/>
      <c r="H25" s="88"/>
      <c r="I25" s="86"/>
      <c r="J25" s="87"/>
      <c r="K25" s="87"/>
      <c r="L25" s="87"/>
      <c r="M25" s="87"/>
      <c r="N25" s="88"/>
      <c r="O25" s="86"/>
      <c r="P25" s="87"/>
      <c r="Q25" s="87"/>
      <c r="R25" s="90"/>
      <c r="S25" s="87"/>
      <c r="T25" s="91"/>
      <c r="U25" s="92"/>
      <c r="V25" s="89"/>
      <c r="W25" s="89"/>
      <c r="X25" s="89"/>
      <c r="Y25" s="93"/>
      <c r="Z25" s="93"/>
      <c r="AA25" s="94"/>
      <c r="AB25" s="95"/>
      <c r="AC25" s="96"/>
      <c r="AD25" s="96"/>
      <c r="AE25" s="95"/>
      <c r="AF25" s="95"/>
      <c r="AG25" s="95"/>
    </row>
    <row r="26" spans="1:33">
      <c r="A26" s="11">
        <f t="shared" si="0"/>
        <v>40256</v>
      </c>
      <c r="B26" s="86"/>
      <c r="C26" s="87"/>
      <c r="D26" s="87"/>
      <c r="E26" s="87"/>
      <c r="F26" s="87"/>
      <c r="G26" s="87"/>
      <c r="H26" s="88"/>
      <c r="I26" s="86"/>
      <c r="J26" s="87"/>
      <c r="K26" s="87"/>
      <c r="L26" s="87"/>
      <c r="M26" s="87"/>
      <c r="N26" s="88"/>
      <c r="O26" s="86"/>
      <c r="P26" s="87"/>
      <c r="Q26" s="87"/>
      <c r="R26" s="90"/>
      <c r="S26" s="87"/>
      <c r="T26" s="91"/>
      <c r="U26" s="92"/>
      <c r="V26" s="89"/>
      <c r="W26" s="89"/>
      <c r="X26" s="89"/>
      <c r="Y26" s="93"/>
      <c r="Z26" s="93"/>
      <c r="AA26" s="94"/>
      <c r="AB26" s="95"/>
      <c r="AC26" s="96"/>
      <c r="AD26" s="96"/>
      <c r="AE26" s="95"/>
      <c r="AF26" s="95"/>
      <c r="AG26" s="95"/>
    </row>
    <row r="27" spans="1:33">
      <c r="A27" s="11">
        <f t="shared" si="0"/>
        <v>40257</v>
      </c>
      <c r="B27" s="86"/>
      <c r="C27" s="87"/>
      <c r="D27" s="87"/>
      <c r="E27" s="87"/>
      <c r="F27" s="87"/>
      <c r="G27" s="87"/>
      <c r="H27" s="88"/>
      <c r="I27" s="86"/>
      <c r="J27" s="87"/>
      <c r="K27" s="87"/>
      <c r="L27" s="87"/>
      <c r="M27" s="87"/>
      <c r="N27" s="88"/>
      <c r="O27" s="86"/>
      <c r="P27" s="87"/>
      <c r="Q27" s="87"/>
      <c r="R27" s="90"/>
      <c r="S27" s="87"/>
      <c r="T27" s="91"/>
      <c r="U27" s="92"/>
      <c r="V27" s="89"/>
      <c r="W27" s="89"/>
      <c r="X27" s="89"/>
      <c r="Y27" s="89"/>
      <c r="Z27" s="89"/>
      <c r="AA27" s="99"/>
      <c r="AB27" s="96"/>
      <c r="AC27" s="96"/>
      <c r="AD27" s="96"/>
      <c r="AE27" s="96"/>
      <c r="AF27" s="96"/>
      <c r="AG27" s="96"/>
    </row>
    <row r="28" spans="1:33">
      <c r="A28" s="11">
        <f t="shared" si="0"/>
        <v>40258</v>
      </c>
      <c r="B28" s="86"/>
      <c r="C28" s="87"/>
      <c r="D28" s="87"/>
      <c r="E28" s="87"/>
      <c r="F28" s="87"/>
      <c r="G28" s="87"/>
      <c r="H28" s="88"/>
      <c r="I28" s="86"/>
      <c r="J28" s="87"/>
      <c r="K28" s="87"/>
      <c r="L28" s="87"/>
      <c r="M28" s="87"/>
      <c r="N28" s="88"/>
      <c r="O28" s="86"/>
      <c r="P28" s="87"/>
      <c r="Q28" s="87"/>
      <c r="R28" s="90"/>
      <c r="S28" s="87"/>
      <c r="T28" s="91"/>
      <c r="U28" s="92"/>
      <c r="V28" s="89"/>
      <c r="W28" s="89"/>
      <c r="X28" s="89"/>
      <c r="Y28" s="93"/>
      <c r="Z28" s="93"/>
      <c r="AA28" s="94"/>
      <c r="AB28" s="95"/>
      <c r="AC28" s="96"/>
      <c r="AD28" s="96"/>
      <c r="AE28" s="95"/>
      <c r="AF28" s="95"/>
      <c r="AG28" s="95"/>
    </row>
    <row r="29" spans="1:33">
      <c r="A29" s="11">
        <f t="shared" si="0"/>
        <v>40259</v>
      </c>
      <c r="B29" s="86"/>
      <c r="C29" s="87"/>
      <c r="D29" s="87"/>
      <c r="E29" s="87"/>
      <c r="F29" s="87"/>
      <c r="G29" s="87"/>
      <c r="H29" s="88"/>
      <c r="I29" s="86"/>
      <c r="J29" s="87"/>
      <c r="K29" s="87"/>
      <c r="L29" s="87"/>
      <c r="M29" s="87"/>
      <c r="N29" s="88"/>
      <c r="O29" s="86"/>
      <c r="P29" s="87"/>
      <c r="Q29" s="87"/>
      <c r="R29" s="90"/>
      <c r="S29" s="87"/>
      <c r="T29" s="91"/>
      <c r="U29" s="92"/>
      <c r="V29" s="89"/>
      <c r="W29" s="89"/>
      <c r="X29" s="89"/>
      <c r="Y29" s="93"/>
      <c r="Z29" s="93"/>
      <c r="AA29" s="94"/>
      <c r="AB29" s="95"/>
      <c r="AC29" s="96"/>
      <c r="AD29" s="96"/>
      <c r="AE29" s="95"/>
      <c r="AF29" s="95"/>
      <c r="AG29" s="95"/>
    </row>
    <row r="30" spans="1:33">
      <c r="A30" s="11">
        <f t="shared" si="0"/>
        <v>40260</v>
      </c>
      <c r="B30" s="86"/>
      <c r="C30" s="87"/>
      <c r="D30" s="87"/>
      <c r="E30" s="87"/>
      <c r="F30" s="87"/>
      <c r="G30" s="87"/>
      <c r="H30" s="88"/>
      <c r="I30" s="86"/>
      <c r="J30" s="87"/>
      <c r="K30" s="87"/>
      <c r="L30" s="87"/>
      <c r="M30" s="87"/>
      <c r="N30" s="88"/>
      <c r="O30" s="86"/>
      <c r="P30" s="87"/>
      <c r="Q30" s="87"/>
      <c r="R30" s="90"/>
      <c r="S30" s="87"/>
      <c r="T30" s="91"/>
      <c r="U30" s="92"/>
      <c r="V30" s="89"/>
      <c r="W30" s="89"/>
      <c r="X30" s="89"/>
      <c r="Y30" s="93"/>
      <c r="Z30" s="93"/>
      <c r="AA30" s="94"/>
      <c r="AB30" s="95"/>
      <c r="AC30" s="96"/>
      <c r="AD30" s="96"/>
      <c r="AE30" s="95"/>
      <c r="AF30" s="95"/>
      <c r="AG30" s="95"/>
    </row>
    <row r="31" spans="1:33">
      <c r="A31" s="11">
        <f t="shared" si="0"/>
        <v>40261</v>
      </c>
      <c r="B31" s="86"/>
      <c r="C31" s="87"/>
      <c r="D31" s="87"/>
      <c r="E31" s="87"/>
      <c r="F31" s="87"/>
      <c r="G31" s="87"/>
      <c r="H31" s="88"/>
      <c r="I31" s="86"/>
      <c r="J31" s="87"/>
      <c r="K31" s="87"/>
      <c r="L31" s="87"/>
      <c r="M31" s="87"/>
      <c r="N31" s="88"/>
      <c r="O31" s="86"/>
      <c r="P31" s="87"/>
      <c r="Q31" s="87"/>
      <c r="R31" s="90"/>
      <c r="S31" s="87"/>
      <c r="T31" s="91"/>
      <c r="U31" s="92"/>
      <c r="V31" s="89"/>
      <c r="W31" s="89"/>
      <c r="X31" s="89"/>
      <c r="Y31" s="93"/>
      <c r="Z31" s="93"/>
      <c r="AA31" s="94"/>
      <c r="AB31" s="95"/>
      <c r="AC31" s="96"/>
      <c r="AD31" s="96"/>
      <c r="AE31" s="95"/>
      <c r="AF31" s="95"/>
      <c r="AG31" s="95"/>
    </row>
    <row r="32" spans="1:33">
      <c r="A32" s="11">
        <f t="shared" si="0"/>
        <v>40262</v>
      </c>
      <c r="B32" s="86"/>
      <c r="C32" s="87"/>
      <c r="D32" s="87"/>
      <c r="E32" s="87"/>
      <c r="F32" s="87"/>
      <c r="G32" s="87"/>
      <c r="H32" s="88"/>
      <c r="I32" s="86"/>
      <c r="J32" s="87"/>
      <c r="K32" s="87"/>
      <c r="L32" s="87"/>
      <c r="M32" s="87"/>
      <c r="N32" s="88"/>
      <c r="O32" s="86"/>
      <c r="P32" s="87"/>
      <c r="Q32" s="87"/>
      <c r="R32" s="90"/>
      <c r="S32" s="87"/>
      <c r="T32" s="91"/>
      <c r="U32" s="92"/>
      <c r="V32" s="89"/>
      <c r="W32" s="89"/>
      <c r="X32" s="89"/>
      <c r="Y32" s="93"/>
      <c r="Z32" s="93"/>
      <c r="AA32" s="94"/>
      <c r="AB32" s="95"/>
      <c r="AC32" s="96"/>
      <c r="AD32" s="96"/>
      <c r="AE32" s="95"/>
      <c r="AF32" s="95"/>
      <c r="AG32" s="95"/>
    </row>
    <row r="33" spans="1:33">
      <c r="A33" s="11">
        <f t="shared" si="0"/>
        <v>40263</v>
      </c>
      <c r="B33" s="86"/>
      <c r="C33" s="87"/>
      <c r="D33" s="87"/>
      <c r="E33" s="87"/>
      <c r="F33" s="87"/>
      <c r="G33" s="87"/>
      <c r="H33" s="88"/>
      <c r="I33" s="86"/>
      <c r="J33" s="87"/>
      <c r="K33" s="87"/>
      <c r="L33" s="87"/>
      <c r="M33" s="87"/>
      <c r="N33" s="88"/>
      <c r="O33" s="86"/>
      <c r="P33" s="87"/>
      <c r="Q33" s="87"/>
      <c r="R33" s="90"/>
      <c r="S33" s="87"/>
      <c r="T33" s="91"/>
      <c r="U33" s="92"/>
      <c r="V33" s="89"/>
      <c r="W33" s="89"/>
      <c r="X33" s="89"/>
      <c r="Y33" s="93"/>
      <c r="Z33" s="93"/>
      <c r="AA33" s="94"/>
      <c r="AB33" s="95"/>
      <c r="AC33" s="96"/>
      <c r="AD33" s="96"/>
      <c r="AE33" s="95"/>
      <c r="AF33" s="95"/>
      <c r="AG33" s="95"/>
    </row>
    <row r="34" spans="1:33">
      <c r="A34" s="11">
        <f t="shared" si="0"/>
        <v>40264</v>
      </c>
      <c r="B34" s="86"/>
      <c r="C34" s="87"/>
      <c r="D34" s="87"/>
      <c r="E34" s="87"/>
      <c r="F34" s="87"/>
      <c r="G34" s="87"/>
      <c r="H34" s="88"/>
      <c r="I34" s="86"/>
      <c r="J34" s="87"/>
      <c r="K34" s="87"/>
      <c r="L34" s="87"/>
      <c r="M34" s="87"/>
      <c r="N34" s="88"/>
      <c r="O34" s="86"/>
      <c r="P34" s="87"/>
      <c r="Q34" s="87"/>
      <c r="R34" s="90"/>
      <c r="S34" s="87"/>
      <c r="T34" s="91"/>
      <c r="U34" s="92"/>
      <c r="V34" s="89"/>
      <c r="W34" s="89"/>
      <c r="X34" s="89"/>
      <c r="Y34" s="93"/>
      <c r="Z34" s="93"/>
      <c r="AA34" s="94"/>
      <c r="AB34" s="95"/>
      <c r="AC34" s="96"/>
      <c r="AD34" s="96"/>
      <c r="AE34" s="95"/>
      <c r="AF34" s="95"/>
      <c r="AG34" s="95"/>
    </row>
    <row r="35" spans="1:33">
      <c r="A35" s="11">
        <f t="shared" si="0"/>
        <v>40265</v>
      </c>
      <c r="B35" s="86"/>
      <c r="C35" s="87"/>
      <c r="D35" s="87"/>
      <c r="E35" s="87"/>
      <c r="F35" s="87"/>
      <c r="G35" s="87"/>
      <c r="H35" s="88"/>
      <c r="I35" s="86"/>
      <c r="J35" s="87"/>
      <c r="K35" s="87"/>
      <c r="L35" s="87"/>
      <c r="M35" s="87"/>
      <c r="N35" s="88"/>
      <c r="O35" s="86"/>
      <c r="P35" s="87"/>
      <c r="Q35" s="87"/>
      <c r="R35" s="90"/>
      <c r="S35" s="87"/>
      <c r="T35" s="91"/>
      <c r="U35" s="92"/>
      <c r="V35" s="89"/>
      <c r="W35" s="89"/>
      <c r="X35" s="89"/>
      <c r="Y35" s="93"/>
      <c r="Z35" s="93"/>
      <c r="AA35" s="94"/>
      <c r="AB35" s="95"/>
      <c r="AC35" s="96"/>
      <c r="AD35" s="96"/>
      <c r="AE35" s="95"/>
      <c r="AF35" s="95"/>
      <c r="AG35" s="95"/>
    </row>
    <row r="36" spans="1:33">
      <c r="A36" s="11">
        <f t="shared" si="0"/>
        <v>40266</v>
      </c>
      <c r="B36" s="86"/>
      <c r="C36" s="87"/>
      <c r="D36" s="87"/>
      <c r="E36" s="87"/>
      <c r="F36" s="87"/>
      <c r="G36" s="87"/>
      <c r="H36" s="88"/>
      <c r="I36" s="86"/>
      <c r="J36" s="87"/>
      <c r="K36" s="87"/>
      <c r="L36" s="87"/>
      <c r="M36" s="87"/>
      <c r="N36" s="88"/>
      <c r="O36" s="86"/>
      <c r="P36" s="87"/>
      <c r="Q36" s="87"/>
      <c r="R36" s="90"/>
      <c r="S36" s="87"/>
      <c r="T36" s="91"/>
      <c r="U36" s="92"/>
      <c r="V36" s="89"/>
      <c r="W36" s="89"/>
      <c r="X36" s="89"/>
      <c r="Y36" s="93"/>
      <c r="Z36" s="93"/>
      <c r="AA36" s="94"/>
      <c r="AB36" s="95"/>
      <c r="AC36" s="96"/>
      <c r="AD36" s="96"/>
      <c r="AE36" s="95"/>
      <c r="AF36" s="95"/>
      <c r="AG36" s="95"/>
    </row>
    <row r="37" spans="1:33">
      <c r="A37" s="11">
        <f t="shared" si="0"/>
        <v>40267</v>
      </c>
      <c r="B37" s="86"/>
      <c r="C37" s="87"/>
      <c r="D37" s="87"/>
      <c r="E37" s="87"/>
      <c r="F37" s="87"/>
      <c r="G37" s="87"/>
      <c r="H37" s="88"/>
      <c r="I37" s="86"/>
      <c r="J37" s="87"/>
      <c r="K37" s="87"/>
      <c r="L37" s="87"/>
      <c r="M37" s="87"/>
      <c r="N37" s="88"/>
      <c r="O37" s="86"/>
      <c r="P37" s="87"/>
      <c r="Q37" s="87"/>
      <c r="R37" s="90"/>
      <c r="S37" s="87"/>
      <c r="T37" s="91"/>
      <c r="U37" s="92"/>
      <c r="V37" s="89"/>
      <c r="W37" s="89"/>
      <c r="X37" s="89"/>
      <c r="Y37" s="93"/>
      <c r="Z37" s="93"/>
      <c r="AA37" s="94"/>
      <c r="AB37" s="95"/>
      <c r="AC37" s="96"/>
      <c r="AD37" s="96"/>
      <c r="AE37" s="95"/>
      <c r="AF37" s="95"/>
      <c r="AG37" s="95"/>
    </row>
    <row r="38" spans="1:33" ht="15.75" thickBot="1">
      <c r="A38" s="11">
        <f t="shared" si="0"/>
        <v>40268</v>
      </c>
      <c r="B38" s="100"/>
      <c r="C38" s="101"/>
      <c r="D38" s="101"/>
      <c r="E38" s="101"/>
      <c r="F38" s="101"/>
      <c r="G38" s="101"/>
      <c r="H38" s="102"/>
      <c r="I38" s="103"/>
      <c r="J38" s="101"/>
      <c r="K38" s="101"/>
      <c r="L38" s="101"/>
      <c r="M38" s="101"/>
      <c r="N38" s="102"/>
      <c r="O38" s="103"/>
      <c r="P38" s="101"/>
      <c r="Q38" s="101"/>
      <c r="R38" s="104"/>
      <c r="S38" s="101"/>
      <c r="T38" s="105"/>
      <c r="U38" s="106"/>
      <c r="V38" s="107"/>
      <c r="W38" s="108"/>
      <c r="X38" s="108"/>
      <c r="Y38" s="107"/>
      <c r="Z38" s="107"/>
      <c r="AA38" s="109"/>
      <c r="AB38" s="110"/>
      <c r="AC38" s="111"/>
      <c r="AD38" s="112"/>
      <c r="AE38" s="110"/>
      <c r="AF38" s="110"/>
      <c r="AG38" s="110"/>
    </row>
    <row r="39" spans="1:33" ht="15.75" thickTop="1">
      <c r="A39" s="62" t="s">
        <v>26</v>
      </c>
      <c r="B39" s="39">
        <f>SUM(B8:B38)</f>
        <v>0</v>
      </c>
      <c r="C39" s="40">
        <f t="shared" ref="C39:AC39" si="1">SUM(C8:C38)</f>
        <v>0</v>
      </c>
      <c r="D39" s="40">
        <f t="shared" si="1"/>
        <v>0</v>
      </c>
      <c r="E39" s="40">
        <f t="shared" si="1"/>
        <v>0</v>
      </c>
      <c r="F39" s="40">
        <f t="shared" si="1"/>
        <v>0</v>
      </c>
      <c r="G39" s="40">
        <f t="shared" si="1"/>
        <v>0</v>
      </c>
      <c r="H39" s="41">
        <f t="shared" si="1"/>
        <v>0</v>
      </c>
      <c r="I39" s="39">
        <f t="shared" si="1"/>
        <v>0</v>
      </c>
      <c r="J39" s="40">
        <f t="shared" si="1"/>
        <v>0</v>
      </c>
      <c r="K39" s="40">
        <f t="shared" si="1"/>
        <v>0</v>
      </c>
      <c r="L39" s="40">
        <f t="shared" si="1"/>
        <v>0</v>
      </c>
      <c r="M39" s="40">
        <f t="shared" si="1"/>
        <v>0</v>
      </c>
      <c r="N39" s="41">
        <f t="shared" si="1"/>
        <v>0</v>
      </c>
      <c r="O39" s="30">
        <f t="shared" si="1"/>
        <v>0</v>
      </c>
      <c r="P39" s="31">
        <f t="shared" si="1"/>
        <v>0</v>
      </c>
      <c r="Q39" s="31">
        <f t="shared" si="1"/>
        <v>0</v>
      </c>
      <c r="R39" s="31">
        <f t="shared" si="1"/>
        <v>0</v>
      </c>
      <c r="S39" s="31">
        <f t="shared" si="1"/>
        <v>0</v>
      </c>
      <c r="T39" s="48">
        <f t="shared" si="1"/>
        <v>0</v>
      </c>
      <c r="U39" s="30">
        <f t="shared" si="1"/>
        <v>0</v>
      </c>
      <c r="V39" s="31">
        <f t="shared" si="1"/>
        <v>0</v>
      </c>
      <c r="W39" s="31">
        <f t="shared" si="1"/>
        <v>0</v>
      </c>
      <c r="X39" s="31">
        <f t="shared" si="1"/>
        <v>0</v>
      </c>
      <c r="Y39" s="31">
        <f t="shared" si="1"/>
        <v>0</v>
      </c>
      <c r="Z39" s="31">
        <f t="shared" si="1"/>
        <v>0</v>
      </c>
      <c r="AA39" s="32">
        <f t="shared" si="1"/>
        <v>0</v>
      </c>
      <c r="AB39" s="53">
        <f t="shared" si="1"/>
        <v>0</v>
      </c>
      <c r="AC39" s="53">
        <f t="shared" si="1"/>
        <v>0</v>
      </c>
      <c r="AD39" s="57" t="s">
        <v>31</v>
      </c>
      <c r="AE39" s="57" t="s">
        <v>31</v>
      </c>
      <c r="AF39" s="57" t="s">
        <v>31</v>
      </c>
      <c r="AG39" s="57" t="s">
        <v>59</v>
      </c>
    </row>
    <row r="40" spans="1:33" ht="15.75" thickBot="1">
      <c r="A40" s="63" t="s">
        <v>28</v>
      </c>
      <c r="B40" s="42">
        <v>1.01</v>
      </c>
      <c r="C40" s="43">
        <v>1.48</v>
      </c>
      <c r="D40" s="43">
        <v>1.9279999999999999</v>
      </c>
      <c r="E40" s="43">
        <v>3.78</v>
      </c>
      <c r="F40" s="43">
        <v>4.9599999999999998E-2</v>
      </c>
      <c r="G40" s="43">
        <v>0.05</v>
      </c>
      <c r="H40" s="44">
        <v>4.72</v>
      </c>
      <c r="I40" s="42">
        <v>1.01</v>
      </c>
      <c r="J40" s="43">
        <v>1.48</v>
      </c>
      <c r="K40" s="43">
        <v>3.78</v>
      </c>
      <c r="L40" s="43">
        <v>0.379</v>
      </c>
      <c r="M40" s="43">
        <v>4.9599999999999998E-2</v>
      </c>
      <c r="N40" s="44">
        <v>4.9599999999999998E-2</v>
      </c>
      <c r="O40" s="33">
        <v>15.77</v>
      </c>
      <c r="P40" s="34">
        <v>15.77</v>
      </c>
      <c r="Q40" s="34">
        <v>15.77</v>
      </c>
      <c r="R40" s="34">
        <v>15.77</v>
      </c>
      <c r="S40" s="34">
        <v>1.48</v>
      </c>
      <c r="T40" s="49">
        <v>1.48</v>
      </c>
      <c r="U40" s="33">
        <v>0.34300000000000003</v>
      </c>
      <c r="V40" s="34">
        <v>0.34300000000000003</v>
      </c>
      <c r="W40" s="34">
        <v>0.83</v>
      </c>
      <c r="X40" s="34">
        <v>0.83</v>
      </c>
      <c r="Y40" s="34">
        <v>1.9279999999999999</v>
      </c>
      <c r="Z40" s="34">
        <v>1.9279999999999999</v>
      </c>
      <c r="AA40" s="35">
        <v>0</v>
      </c>
      <c r="AB40" s="54">
        <v>0.34300000000000003</v>
      </c>
      <c r="AC40" s="54">
        <v>1.01</v>
      </c>
      <c r="AD40" s="58">
        <f>SUM(AD8:AD38)</f>
        <v>0</v>
      </c>
      <c r="AE40" s="58">
        <f>SUM(AE8:AE38)</f>
        <v>0</v>
      </c>
      <c r="AF40" s="58">
        <f>SUM(AF8:AF38)</f>
        <v>0</v>
      </c>
      <c r="AG40" s="58" t="e">
        <f>AVERAGE(AG8:AG38)</f>
        <v>#DIV/0!</v>
      </c>
    </row>
    <row r="41" spans="1:33" ht="16.5" thickTop="1" thickBot="1">
      <c r="A41" s="64" t="s">
        <v>27</v>
      </c>
      <c r="B41" s="45">
        <f t="shared" ref="B41:AC41" si="2">B40*B39</f>
        <v>0</v>
      </c>
      <c r="C41" s="46">
        <f t="shared" si="2"/>
        <v>0</v>
      </c>
      <c r="D41" s="46">
        <f t="shared" si="2"/>
        <v>0</v>
      </c>
      <c r="E41" s="46">
        <f t="shared" si="2"/>
        <v>0</v>
      </c>
      <c r="F41" s="46">
        <f t="shared" si="2"/>
        <v>0</v>
      </c>
      <c r="G41" s="46">
        <f t="shared" si="2"/>
        <v>0</v>
      </c>
      <c r="H41" s="47">
        <f t="shared" si="2"/>
        <v>0</v>
      </c>
      <c r="I41" s="45">
        <f t="shared" si="2"/>
        <v>0</v>
      </c>
      <c r="J41" s="46">
        <f t="shared" si="2"/>
        <v>0</v>
      </c>
      <c r="K41" s="46">
        <f t="shared" si="2"/>
        <v>0</v>
      </c>
      <c r="L41" s="46">
        <f t="shared" si="2"/>
        <v>0</v>
      </c>
      <c r="M41" s="46">
        <f t="shared" si="2"/>
        <v>0</v>
      </c>
      <c r="N41" s="47">
        <f t="shared" si="2"/>
        <v>0</v>
      </c>
      <c r="O41" s="36">
        <f t="shared" si="2"/>
        <v>0</v>
      </c>
      <c r="P41" s="37">
        <f t="shared" si="2"/>
        <v>0</v>
      </c>
      <c r="Q41" s="37">
        <f t="shared" si="2"/>
        <v>0</v>
      </c>
      <c r="R41" s="37">
        <f t="shared" si="2"/>
        <v>0</v>
      </c>
      <c r="S41" s="37">
        <f t="shared" si="2"/>
        <v>0</v>
      </c>
      <c r="T41" s="50">
        <f t="shared" si="2"/>
        <v>0</v>
      </c>
      <c r="U41" s="36">
        <f t="shared" si="2"/>
        <v>0</v>
      </c>
      <c r="V41" s="37">
        <f t="shared" si="2"/>
        <v>0</v>
      </c>
      <c r="W41" s="37">
        <f t="shared" si="2"/>
        <v>0</v>
      </c>
      <c r="X41" s="37">
        <f t="shared" si="2"/>
        <v>0</v>
      </c>
      <c r="Y41" s="37">
        <f t="shared" si="2"/>
        <v>0</v>
      </c>
      <c r="Z41" s="37">
        <f t="shared" si="2"/>
        <v>0</v>
      </c>
      <c r="AA41" s="38">
        <f t="shared" si="2"/>
        <v>0</v>
      </c>
      <c r="AB41" s="55">
        <f t="shared" si="2"/>
        <v>0</v>
      </c>
      <c r="AC41" s="55">
        <f t="shared" si="2"/>
        <v>0</v>
      </c>
      <c r="AG41" s="114" t="s">
        <v>65</v>
      </c>
    </row>
    <row r="42" spans="1:33" ht="49.5" customHeight="1" thickTop="1">
      <c r="A42" s="59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</row>
    <row r="43" spans="1:33" ht="38.25" customHeight="1" thickBot="1">
      <c r="A43" s="117" t="s">
        <v>62</v>
      </c>
      <c r="B43" s="117"/>
      <c r="C43" s="73"/>
      <c r="D43" s="117" t="s">
        <v>63</v>
      </c>
      <c r="E43" s="117"/>
      <c r="F43" s="73"/>
      <c r="G43" s="117" t="s">
        <v>64</v>
      </c>
      <c r="H43" s="117"/>
      <c r="I43" s="60"/>
      <c r="J43" s="60"/>
      <c r="K43" s="60"/>
      <c r="L43" s="60"/>
      <c r="M43" s="60"/>
      <c r="N43" s="60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</row>
    <row r="44" spans="1:33" ht="31.5" thickTop="1" thickBot="1">
      <c r="A44" s="65" t="s">
        <v>39</v>
      </c>
      <c r="B44" s="66">
        <f>SUM(B41:H41)</f>
        <v>0</v>
      </c>
      <c r="C44" s="12"/>
      <c r="D44" s="65" t="s">
        <v>44</v>
      </c>
      <c r="E44" s="66">
        <f>SUM(B41:H41)+P41+R41+T41+V41+X41+Z41</f>
        <v>0</v>
      </c>
      <c r="F44" s="12"/>
      <c r="G44" s="65" t="s">
        <v>46</v>
      </c>
      <c r="H44" s="66">
        <f>SUM(I41:N41)+O41+Q41+S41+U41+W41+Y41</f>
        <v>0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spans="1:33" ht="47.25" thickBot="1">
      <c r="A45" s="67" t="s">
        <v>45</v>
      </c>
      <c r="B45" s="68">
        <f>SUM(I41:N41)</f>
        <v>0</v>
      </c>
      <c r="C45" s="12"/>
      <c r="D45" s="69" t="s">
        <v>60</v>
      </c>
      <c r="E45" s="70" t="e">
        <f>E44/AF40</f>
        <v>#DIV/0!</v>
      </c>
      <c r="F45" s="28"/>
      <c r="G45" s="69" t="s">
        <v>61</v>
      </c>
      <c r="H45" s="70" t="e">
        <f>H44/AE40</f>
        <v>#DIV/0!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33" ht="30.75" thickBot="1">
      <c r="A46" s="67" t="s">
        <v>40</v>
      </c>
      <c r="B46" s="68">
        <f>SUM(O41:T41)</f>
        <v>0</v>
      </c>
      <c r="C46" s="12"/>
      <c r="D46" s="23"/>
      <c r="E46" s="24"/>
      <c r="F46" s="25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33" ht="30.75" thickBot="1">
      <c r="A47" s="67" t="s">
        <v>41</v>
      </c>
      <c r="B47" s="68">
        <f>SUM(U41:AA41)</f>
        <v>0</v>
      </c>
      <c r="C47" s="12"/>
      <c r="D47" s="23"/>
      <c r="E47" s="24"/>
      <c r="F47" s="25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33" ht="30.75" thickBot="1">
      <c r="A48" s="67" t="s">
        <v>42</v>
      </c>
      <c r="B48" s="68">
        <f>AB41</f>
        <v>0</v>
      </c>
      <c r="C48" s="12"/>
      <c r="D48" s="23"/>
      <c r="E48" s="24"/>
      <c r="F48" s="25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 ht="45.75" thickBot="1">
      <c r="A49" s="71" t="s">
        <v>43</v>
      </c>
      <c r="B49" s="72">
        <f>AC41</f>
        <v>0</v>
      </c>
      <c r="C49" s="12"/>
      <c r="D49" s="23"/>
      <c r="E49" s="24"/>
      <c r="F49" s="25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spans="1:25" ht="48" thickTop="1" thickBot="1">
      <c r="A50" s="74" t="s">
        <v>32</v>
      </c>
      <c r="B50" s="75">
        <f>SUM(B44:B49)</f>
        <v>0</v>
      </c>
      <c r="C50" s="12"/>
      <c r="D50" s="26"/>
      <c r="E50" s="27"/>
      <c r="F50" s="25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ht="48" thickTop="1" thickBot="1">
      <c r="A51" s="69" t="s">
        <v>33</v>
      </c>
      <c r="B51" s="70" t="e">
        <f>B50/AD40</f>
        <v>#DIV/0!</v>
      </c>
      <c r="C51" s="12"/>
      <c r="D51" s="26"/>
      <c r="E51" s="27"/>
      <c r="F51" s="25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spans="1:25" ht="15.75" thickTop="1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spans="1:25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1:25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</sheetData>
  <sheetProtection password="A25B" sheet="1" objects="1" scenarios="1"/>
  <mergeCells count="13">
    <mergeCell ref="AD4:AD5"/>
    <mergeCell ref="AE4:AE5"/>
    <mergeCell ref="AF4:AF5"/>
    <mergeCell ref="AG4:AG5"/>
    <mergeCell ref="A43:B43"/>
    <mergeCell ref="D43:E43"/>
    <mergeCell ref="G43:H43"/>
    <mergeCell ref="B4:H5"/>
    <mergeCell ref="I4:N5"/>
    <mergeCell ref="O4:T5"/>
    <mergeCell ref="U4:AA5"/>
    <mergeCell ref="AB4:AB5"/>
    <mergeCell ref="AC4:AC5"/>
  </mergeCells>
  <pageMargins left="0.33" right="0.19" top="0.75" bottom="0.75" header="0.3" footer="0.3"/>
  <pageSetup paperSize="17" scale="28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59"/>
  <sheetViews>
    <sheetView zoomScaleNormal="100" workbookViewId="0">
      <selection activeCell="A3" sqref="A3"/>
    </sheetView>
  </sheetViews>
  <sheetFormatPr defaultRowHeight="15"/>
  <cols>
    <col min="1" max="1" width="26.28515625" customWidth="1"/>
    <col min="2" max="2" width="17.42578125" bestFit="1" customWidth="1"/>
    <col min="3" max="3" width="27.5703125" bestFit="1" customWidth="1"/>
    <col min="4" max="4" width="29.5703125" customWidth="1"/>
    <col min="5" max="5" width="22.140625" bestFit="1" customWidth="1"/>
    <col min="6" max="6" width="14.85546875" bestFit="1" customWidth="1"/>
    <col min="7" max="7" width="35.5703125" customWidth="1"/>
    <col min="8" max="9" width="14.85546875" bestFit="1" customWidth="1"/>
    <col min="10" max="11" width="16.28515625" bestFit="1" customWidth="1"/>
    <col min="12" max="12" width="16.85546875" bestFit="1" customWidth="1"/>
    <col min="13" max="13" width="15.85546875" bestFit="1" customWidth="1"/>
    <col min="14" max="14" width="14.85546875" bestFit="1" customWidth="1"/>
    <col min="15" max="16" width="15.57031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29" width="36.7109375" customWidth="1"/>
    <col min="30" max="30" width="33.140625" bestFit="1" customWidth="1"/>
    <col min="31" max="31" width="26.85546875" customWidth="1"/>
    <col min="32" max="32" width="23" customWidth="1"/>
    <col min="33" max="33" width="22.28515625" customWidth="1"/>
  </cols>
  <sheetData>
    <row r="1" spans="1:33" ht="15" customHeight="1">
      <c r="A1" s="1" t="s">
        <v>0</v>
      </c>
      <c r="B1" s="2"/>
      <c r="C1" t="s">
        <v>1</v>
      </c>
      <c r="O1" s="3"/>
      <c r="P1" s="4"/>
      <c r="Q1" s="4"/>
      <c r="R1" s="4"/>
    </row>
    <row r="2" spans="1:33" ht="15" customHeight="1">
      <c r="A2" s="1" t="s">
        <v>2</v>
      </c>
      <c r="B2" s="5"/>
      <c r="O2" s="4"/>
      <c r="P2" s="4"/>
      <c r="Q2" s="4"/>
      <c r="R2" s="4"/>
    </row>
    <row r="3" spans="1:33" ht="15.75" thickBot="1">
      <c r="A3" s="6"/>
    </row>
    <row r="4" spans="1:33" ht="30" customHeight="1" thickTop="1">
      <c r="A4" s="13"/>
      <c r="B4" s="118" t="s">
        <v>3</v>
      </c>
      <c r="C4" s="119"/>
      <c r="D4" s="119"/>
      <c r="E4" s="119"/>
      <c r="F4" s="119"/>
      <c r="G4" s="119"/>
      <c r="H4" s="120"/>
      <c r="I4" s="118" t="s">
        <v>4</v>
      </c>
      <c r="J4" s="119"/>
      <c r="K4" s="119"/>
      <c r="L4" s="119"/>
      <c r="M4" s="119"/>
      <c r="N4" s="120"/>
      <c r="O4" s="124" t="s">
        <v>5</v>
      </c>
      <c r="P4" s="125"/>
      <c r="Q4" s="126"/>
      <c r="R4" s="126"/>
      <c r="S4" s="126"/>
      <c r="T4" s="127"/>
      <c r="U4" s="118" t="s">
        <v>6</v>
      </c>
      <c r="V4" s="131"/>
      <c r="W4" s="131"/>
      <c r="X4" s="131"/>
      <c r="Y4" s="131"/>
      <c r="Z4" s="131"/>
      <c r="AA4" s="132"/>
      <c r="AB4" s="136" t="s">
        <v>7</v>
      </c>
      <c r="AC4" s="138" t="s">
        <v>8</v>
      </c>
      <c r="AD4" s="115" t="s">
        <v>29</v>
      </c>
      <c r="AE4" s="115" t="s">
        <v>35</v>
      </c>
      <c r="AF4" s="115" t="s">
        <v>36</v>
      </c>
      <c r="AG4" s="115" t="s">
        <v>37</v>
      </c>
    </row>
    <row r="5" spans="1:33" ht="30" customHeight="1" thickBot="1">
      <c r="A5" s="13"/>
      <c r="B5" s="121"/>
      <c r="C5" s="122"/>
      <c r="D5" s="122"/>
      <c r="E5" s="122"/>
      <c r="F5" s="122"/>
      <c r="G5" s="122"/>
      <c r="H5" s="123"/>
      <c r="I5" s="121"/>
      <c r="J5" s="122"/>
      <c r="K5" s="122"/>
      <c r="L5" s="122"/>
      <c r="M5" s="122"/>
      <c r="N5" s="123"/>
      <c r="O5" s="128"/>
      <c r="P5" s="129"/>
      <c r="Q5" s="129"/>
      <c r="R5" s="129"/>
      <c r="S5" s="129"/>
      <c r="T5" s="130"/>
      <c r="U5" s="133"/>
      <c r="V5" s="134"/>
      <c r="W5" s="134"/>
      <c r="X5" s="134"/>
      <c r="Y5" s="134"/>
      <c r="Z5" s="134"/>
      <c r="AA5" s="135"/>
      <c r="AB5" s="137"/>
      <c r="AC5" s="139"/>
      <c r="AD5" s="116"/>
      <c r="AE5" s="116"/>
      <c r="AF5" s="116"/>
      <c r="AG5" s="116"/>
    </row>
    <row r="6" spans="1:33" ht="18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47</v>
      </c>
      <c r="P6" s="9" t="s">
        <v>48</v>
      </c>
      <c r="Q6" s="9" t="s">
        <v>49</v>
      </c>
      <c r="R6" s="9" t="s">
        <v>50</v>
      </c>
      <c r="S6" s="8" t="s">
        <v>51</v>
      </c>
      <c r="T6" s="51" t="s">
        <v>52</v>
      </c>
      <c r="U6" s="17" t="s">
        <v>53</v>
      </c>
      <c r="V6" s="8" t="s">
        <v>54</v>
      </c>
      <c r="W6" s="8" t="s">
        <v>55</v>
      </c>
      <c r="X6" s="8" t="s">
        <v>56</v>
      </c>
      <c r="Y6" s="8" t="s">
        <v>57</v>
      </c>
      <c r="Z6" s="8" t="s">
        <v>58</v>
      </c>
      <c r="AA6" s="18" t="s">
        <v>20</v>
      </c>
      <c r="AB6" s="19" t="s">
        <v>21</v>
      </c>
      <c r="AC6" s="19" t="s">
        <v>22</v>
      </c>
      <c r="AD6" s="56" t="s">
        <v>34</v>
      </c>
      <c r="AE6" s="56"/>
      <c r="AF6" s="56"/>
      <c r="AG6" s="56"/>
    </row>
    <row r="7" spans="1:33" ht="15.75" thickBot="1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52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29" t="s">
        <v>23</v>
      </c>
      <c r="AD7" s="22" t="s">
        <v>30</v>
      </c>
      <c r="AE7" s="22" t="s">
        <v>30</v>
      </c>
      <c r="AF7" s="22" t="s">
        <v>30</v>
      </c>
      <c r="AG7" s="22" t="s">
        <v>38</v>
      </c>
    </row>
    <row r="8" spans="1:33">
      <c r="A8" s="11">
        <v>40269</v>
      </c>
      <c r="B8" s="76"/>
      <c r="C8" s="77"/>
      <c r="D8" s="77"/>
      <c r="E8" s="77"/>
      <c r="F8" s="77"/>
      <c r="G8" s="77"/>
      <c r="H8" s="78"/>
      <c r="I8" s="76"/>
      <c r="J8" s="77"/>
      <c r="K8" s="77"/>
      <c r="L8" s="77"/>
      <c r="M8" s="77"/>
      <c r="N8" s="78"/>
      <c r="O8" s="76"/>
      <c r="P8" s="77"/>
      <c r="Q8" s="77"/>
      <c r="R8" s="77"/>
      <c r="S8" s="77"/>
      <c r="T8" s="79"/>
      <c r="U8" s="80"/>
      <c r="V8" s="81"/>
      <c r="W8" s="81"/>
      <c r="X8" s="81"/>
      <c r="Y8" s="81"/>
      <c r="Z8" s="81"/>
      <c r="AA8" s="82"/>
      <c r="AB8" s="83"/>
      <c r="AC8" s="84"/>
      <c r="AD8" s="84"/>
      <c r="AE8" s="85"/>
      <c r="AF8" s="85"/>
      <c r="AG8" s="85"/>
    </row>
    <row r="9" spans="1:33">
      <c r="A9" s="11">
        <f>A8+1</f>
        <v>40270</v>
      </c>
      <c r="B9" s="86"/>
      <c r="C9" s="87"/>
      <c r="D9" s="87"/>
      <c r="E9" s="87"/>
      <c r="F9" s="87"/>
      <c r="G9" s="87"/>
      <c r="H9" s="88"/>
      <c r="I9" s="86"/>
      <c r="J9" s="87"/>
      <c r="K9" s="87"/>
      <c r="L9" s="87"/>
      <c r="M9" s="87"/>
      <c r="N9" s="88"/>
      <c r="O9" s="86"/>
      <c r="P9" s="87"/>
      <c r="Q9" s="89"/>
      <c r="R9" s="90"/>
      <c r="S9" s="87"/>
      <c r="T9" s="91"/>
      <c r="U9" s="92"/>
      <c r="V9" s="89"/>
      <c r="W9" s="89"/>
      <c r="X9" s="89"/>
      <c r="Y9" s="93"/>
      <c r="Z9" s="93"/>
      <c r="AA9" s="94"/>
      <c r="AB9" s="95"/>
      <c r="AC9" s="96"/>
      <c r="AD9" s="96"/>
      <c r="AE9" s="95"/>
      <c r="AF9" s="95"/>
      <c r="AG9" s="95"/>
    </row>
    <row r="10" spans="1:33">
      <c r="A10" s="11">
        <f t="shared" ref="A10:A37" si="0">A9+1</f>
        <v>40271</v>
      </c>
      <c r="B10" s="86"/>
      <c r="C10" s="87"/>
      <c r="D10" s="87"/>
      <c r="E10" s="87"/>
      <c r="F10" s="87"/>
      <c r="G10" s="87"/>
      <c r="H10" s="88"/>
      <c r="I10" s="86"/>
      <c r="J10" s="87"/>
      <c r="K10" s="87"/>
      <c r="L10" s="87"/>
      <c r="M10" s="87"/>
      <c r="N10" s="88"/>
      <c r="O10" s="86"/>
      <c r="P10" s="87"/>
      <c r="Q10" s="87"/>
      <c r="R10" s="90"/>
      <c r="S10" s="87"/>
      <c r="T10" s="91"/>
      <c r="U10" s="92"/>
      <c r="V10" s="89"/>
      <c r="W10" s="89"/>
      <c r="X10" s="89"/>
      <c r="Y10" s="93"/>
      <c r="Z10" s="93"/>
      <c r="AA10" s="94"/>
      <c r="AB10" s="95"/>
      <c r="AC10" s="96"/>
      <c r="AD10" s="96"/>
      <c r="AE10" s="95"/>
      <c r="AF10" s="95"/>
      <c r="AG10" s="95"/>
    </row>
    <row r="11" spans="1:33">
      <c r="A11" s="11">
        <f t="shared" si="0"/>
        <v>40272</v>
      </c>
      <c r="B11" s="86"/>
      <c r="C11" s="87"/>
      <c r="D11" s="87"/>
      <c r="E11" s="87"/>
      <c r="F11" s="87"/>
      <c r="G11" s="87"/>
      <c r="H11" s="88"/>
      <c r="I11" s="86"/>
      <c r="J11" s="87"/>
      <c r="K11" s="87"/>
      <c r="L11" s="87"/>
      <c r="M11" s="87"/>
      <c r="N11" s="88"/>
      <c r="O11" s="86"/>
      <c r="P11" s="87"/>
      <c r="Q11" s="87"/>
      <c r="R11" s="90"/>
      <c r="S11" s="87"/>
      <c r="T11" s="91"/>
      <c r="U11" s="92"/>
      <c r="V11" s="89"/>
      <c r="W11" s="89"/>
      <c r="X11" s="89"/>
      <c r="Y11" s="93"/>
      <c r="Z11" s="93"/>
      <c r="AA11" s="94"/>
      <c r="AB11" s="95"/>
      <c r="AC11" s="96"/>
      <c r="AD11" s="96"/>
      <c r="AE11" s="95"/>
      <c r="AF11" s="95"/>
      <c r="AG11" s="95"/>
    </row>
    <row r="12" spans="1:33">
      <c r="A12" s="11">
        <f t="shared" si="0"/>
        <v>40273</v>
      </c>
      <c r="B12" s="86"/>
      <c r="C12" s="87"/>
      <c r="D12" s="87"/>
      <c r="E12" s="87"/>
      <c r="F12" s="87"/>
      <c r="G12" s="87"/>
      <c r="H12" s="88"/>
      <c r="I12" s="86"/>
      <c r="J12" s="87"/>
      <c r="K12" s="87"/>
      <c r="L12" s="87"/>
      <c r="M12" s="87"/>
      <c r="N12" s="88"/>
      <c r="O12" s="86"/>
      <c r="P12" s="87"/>
      <c r="Q12" s="87"/>
      <c r="R12" s="90"/>
      <c r="S12" s="87"/>
      <c r="T12" s="91"/>
      <c r="U12" s="92"/>
      <c r="V12" s="89"/>
      <c r="W12" s="89"/>
      <c r="X12" s="89"/>
      <c r="Y12" s="93"/>
      <c r="Z12" s="93"/>
      <c r="AA12" s="94"/>
      <c r="AB12" s="95"/>
      <c r="AC12" s="96"/>
      <c r="AD12" s="96"/>
      <c r="AE12" s="95"/>
      <c r="AF12" s="95"/>
      <c r="AG12" s="95"/>
    </row>
    <row r="13" spans="1:33">
      <c r="A13" s="11">
        <f t="shared" si="0"/>
        <v>40274</v>
      </c>
      <c r="B13" s="86"/>
      <c r="C13" s="87"/>
      <c r="D13" s="87"/>
      <c r="E13" s="87"/>
      <c r="F13" s="87"/>
      <c r="G13" s="87"/>
      <c r="H13" s="88"/>
      <c r="I13" s="86"/>
      <c r="J13" s="87"/>
      <c r="K13" s="87"/>
      <c r="L13" s="87"/>
      <c r="M13" s="87"/>
      <c r="N13" s="88"/>
      <c r="O13" s="86"/>
      <c r="P13" s="87"/>
      <c r="Q13" s="87"/>
      <c r="R13" s="90"/>
      <c r="S13" s="87"/>
      <c r="T13" s="91"/>
      <c r="U13" s="92"/>
      <c r="V13" s="89"/>
      <c r="W13" s="89"/>
      <c r="X13" s="89"/>
      <c r="Y13" s="93"/>
      <c r="Z13" s="93"/>
      <c r="AA13" s="94"/>
      <c r="AB13" s="95"/>
      <c r="AC13" s="96"/>
      <c r="AD13" s="96"/>
      <c r="AE13" s="95"/>
      <c r="AF13" s="95"/>
      <c r="AG13" s="95"/>
    </row>
    <row r="14" spans="1:33">
      <c r="A14" s="11">
        <f t="shared" si="0"/>
        <v>40275</v>
      </c>
      <c r="B14" s="86"/>
      <c r="C14" s="87"/>
      <c r="D14" s="87"/>
      <c r="E14" s="87"/>
      <c r="F14" s="87"/>
      <c r="G14" s="87"/>
      <c r="H14" s="88"/>
      <c r="I14" s="86"/>
      <c r="J14" s="87"/>
      <c r="K14" s="87"/>
      <c r="L14" s="87"/>
      <c r="M14" s="87"/>
      <c r="N14" s="88"/>
      <c r="O14" s="86"/>
      <c r="P14" s="87"/>
      <c r="Q14" s="87"/>
      <c r="R14" s="90"/>
      <c r="S14" s="87"/>
      <c r="T14" s="91"/>
      <c r="U14" s="92"/>
      <c r="V14" s="89"/>
      <c r="W14" s="89"/>
      <c r="X14" s="89"/>
      <c r="Y14" s="93"/>
      <c r="Z14" s="93"/>
      <c r="AA14" s="94"/>
      <c r="AB14" s="95"/>
      <c r="AC14" s="96"/>
      <c r="AD14" s="96"/>
      <c r="AE14" s="95"/>
      <c r="AF14" s="95"/>
      <c r="AG14" s="95"/>
    </row>
    <row r="15" spans="1:33">
      <c r="A15" s="11">
        <f t="shared" si="0"/>
        <v>40276</v>
      </c>
      <c r="B15" s="86"/>
      <c r="C15" s="87"/>
      <c r="D15" s="87"/>
      <c r="E15" s="87"/>
      <c r="F15" s="87"/>
      <c r="G15" s="87"/>
      <c r="H15" s="88"/>
      <c r="I15" s="86"/>
      <c r="J15" s="87"/>
      <c r="K15" s="87"/>
      <c r="L15" s="87"/>
      <c r="M15" s="87"/>
      <c r="N15" s="88"/>
      <c r="O15" s="86"/>
      <c r="P15" s="87"/>
      <c r="Q15" s="87"/>
      <c r="R15" s="90"/>
      <c r="S15" s="87"/>
      <c r="T15" s="91"/>
      <c r="U15" s="92"/>
      <c r="V15" s="89"/>
      <c r="W15" s="89"/>
      <c r="X15" s="89"/>
      <c r="Y15" s="93"/>
      <c r="Z15" s="93"/>
      <c r="AA15" s="94"/>
      <c r="AB15" s="95"/>
      <c r="AC15" s="96"/>
      <c r="AD15" s="96"/>
      <c r="AE15" s="95"/>
      <c r="AF15" s="95"/>
      <c r="AG15" s="95"/>
    </row>
    <row r="16" spans="1:33">
      <c r="A16" s="11">
        <f t="shared" si="0"/>
        <v>40277</v>
      </c>
      <c r="B16" s="86"/>
      <c r="C16" s="87"/>
      <c r="D16" s="87"/>
      <c r="E16" s="87"/>
      <c r="F16" s="87"/>
      <c r="G16" s="87"/>
      <c r="H16" s="88"/>
      <c r="I16" s="86"/>
      <c r="J16" s="87"/>
      <c r="K16" s="87"/>
      <c r="L16" s="87"/>
      <c r="M16" s="87"/>
      <c r="N16" s="88"/>
      <c r="O16" s="86"/>
      <c r="P16" s="87"/>
      <c r="Q16" s="87"/>
      <c r="R16" s="90"/>
      <c r="S16" s="87"/>
      <c r="T16" s="91"/>
      <c r="U16" s="92"/>
      <c r="V16" s="89"/>
      <c r="W16" s="89"/>
      <c r="X16" s="89"/>
      <c r="Y16" s="93"/>
      <c r="Z16" s="93"/>
      <c r="AA16" s="94"/>
      <c r="AB16" s="95"/>
      <c r="AC16" s="96"/>
      <c r="AD16" s="96"/>
      <c r="AE16" s="95"/>
      <c r="AF16" s="95"/>
      <c r="AG16" s="95"/>
    </row>
    <row r="17" spans="1:33">
      <c r="A17" s="11">
        <f t="shared" si="0"/>
        <v>40278</v>
      </c>
      <c r="B17" s="76"/>
      <c r="C17" s="77"/>
      <c r="D17" s="77"/>
      <c r="E17" s="77"/>
      <c r="F17" s="77"/>
      <c r="G17" s="77"/>
      <c r="H17" s="78"/>
      <c r="I17" s="76"/>
      <c r="J17" s="77"/>
      <c r="K17" s="77"/>
      <c r="L17" s="87"/>
      <c r="M17" s="77"/>
      <c r="N17" s="78"/>
      <c r="O17" s="76"/>
      <c r="P17" s="77"/>
      <c r="Q17" s="77"/>
      <c r="R17" s="97"/>
      <c r="S17" s="77"/>
      <c r="T17" s="79"/>
      <c r="U17" s="98"/>
      <c r="V17" s="93"/>
      <c r="W17" s="89"/>
      <c r="X17" s="89"/>
      <c r="Y17" s="93"/>
      <c r="Z17" s="93"/>
      <c r="AA17" s="94"/>
      <c r="AB17" s="95"/>
      <c r="AC17" s="96"/>
      <c r="AD17" s="96"/>
      <c r="AE17" s="95"/>
      <c r="AF17" s="95"/>
      <c r="AG17" s="95"/>
    </row>
    <row r="18" spans="1:33">
      <c r="A18" s="11">
        <f t="shared" si="0"/>
        <v>40279</v>
      </c>
      <c r="B18" s="86"/>
      <c r="C18" s="87"/>
      <c r="D18" s="87"/>
      <c r="E18" s="87"/>
      <c r="F18" s="87"/>
      <c r="G18" s="87"/>
      <c r="H18" s="88"/>
      <c r="I18" s="86"/>
      <c r="J18" s="87"/>
      <c r="K18" s="87"/>
      <c r="L18" s="87"/>
      <c r="M18" s="87"/>
      <c r="N18" s="88"/>
      <c r="O18" s="86"/>
      <c r="P18" s="87"/>
      <c r="Q18" s="87"/>
      <c r="R18" s="90"/>
      <c r="S18" s="87"/>
      <c r="T18" s="91"/>
      <c r="U18" s="92"/>
      <c r="V18" s="89"/>
      <c r="W18" s="89"/>
      <c r="X18" s="89"/>
      <c r="Y18" s="93"/>
      <c r="Z18" s="93"/>
      <c r="AA18" s="94"/>
      <c r="AB18" s="95"/>
      <c r="AC18" s="96"/>
      <c r="AD18" s="96"/>
      <c r="AE18" s="95"/>
      <c r="AF18" s="95"/>
      <c r="AG18" s="95"/>
    </row>
    <row r="19" spans="1:33">
      <c r="A19" s="11">
        <f t="shared" si="0"/>
        <v>40280</v>
      </c>
      <c r="B19" s="86"/>
      <c r="C19" s="87"/>
      <c r="D19" s="87"/>
      <c r="E19" s="87"/>
      <c r="F19" s="87"/>
      <c r="G19" s="87"/>
      <c r="H19" s="88"/>
      <c r="I19" s="86"/>
      <c r="J19" s="87"/>
      <c r="K19" s="87"/>
      <c r="L19" s="87"/>
      <c r="M19" s="87"/>
      <c r="N19" s="88"/>
      <c r="O19" s="86"/>
      <c r="P19" s="87"/>
      <c r="Q19" s="87"/>
      <c r="R19" s="90"/>
      <c r="S19" s="87"/>
      <c r="T19" s="91"/>
      <c r="U19" s="92"/>
      <c r="V19" s="89"/>
      <c r="W19" s="89"/>
      <c r="X19" s="89"/>
      <c r="Y19" s="93"/>
      <c r="Z19" s="93"/>
      <c r="AA19" s="94"/>
      <c r="AB19" s="95"/>
      <c r="AC19" s="96"/>
      <c r="AD19" s="96"/>
      <c r="AE19" s="95"/>
      <c r="AF19" s="95"/>
      <c r="AG19" s="95"/>
    </row>
    <row r="20" spans="1:33">
      <c r="A20" s="11">
        <f t="shared" si="0"/>
        <v>40281</v>
      </c>
      <c r="B20" s="86"/>
      <c r="C20" s="87"/>
      <c r="D20" s="87"/>
      <c r="E20" s="87"/>
      <c r="F20" s="87"/>
      <c r="G20" s="87"/>
      <c r="H20" s="88"/>
      <c r="I20" s="86"/>
      <c r="J20" s="87"/>
      <c r="K20" s="87"/>
      <c r="L20" s="87"/>
      <c r="M20" s="87"/>
      <c r="N20" s="88"/>
      <c r="O20" s="86"/>
      <c r="P20" s="87"/>
      <c r="Q20" s="87"/>
      <c r="R20" s="90"/>
      <c r="S20" s="87"/>
      <c r="T20" s="91"/>
      <c r="U20" s="92"/>
      <c r="V20" s="89"/>
      <c r="W20" s="89"/>
      <c r="X20" s="89"/>
      <c r="Y20" s="93"/>
      <c r="Z20" s="93"/>
      <c r="AA20" s="94"/>
      <c r="AB20" s="95"/>
      <c r="AC20" s="96"/>
      <c r="AD20" s="96"/>
      <c r="AE20" s="95"/>
      <c r="AF20" s="95"/>
      <c r="AG20" s="95"/>
    </row>
    <row r="21" spans="1:33">
      <c r="A21" s="11">
        <f t="shared" si="0"/>
        <v>40282</v>
      </c>
      <c r="B21" s="86"/>
      <c r="C21" s="87"/>
      <c r="D21" s="87"/>
      <c r="E21" s="87"/>
      <c r="F21" s="87"/>
      <c r="G21" s="87"/>
      <c r="H21" s="88"/>
      <c r="I21" s="86"/>
      <c r="J21" s="87"/>
      <c r="K21" s="87"/>
      <c r="L21" s="87"/>
      <c r="M21" s="87"/>
      <c r="N21" s="88"/>
      <c r="O21" s="86"/>
      <c r="P21" s="87"/>
      <c r="Q21" s="87"/>
      <c r="R21" s="90"/>
      <c r="S21" s="87"/>
      <c r="T21" s="91"/>
      <c r="U21" s="92"/>
      <c r="V21" s="89"/>
      <c r="W21" s="89"/>
      <c r="X21" s="89"/>
      <c r="Y21" s="93"/>
      <c r="Z21" s="93"/>
      <c r="AA21" s="94"/>
      <c r="AB21" s="95"/>
      <c r="AC21" s="96"/>
      <c r="AD21" s="96"/>
      <c r="AE21" s="95"/>
      <c r="AF21" s="95"/>
      <c r="AG21" s="95"/>
    </row>
    <row r="22" spans="1:33">
      <c r="A22" s="11">
        <f t="shared" si="0"/>
        <v>40283</v>
      </c>
      <c r="B22" s="86"/>
      <c r="C22" s="87"/>
      <c r="D22" s="87"/>
      <c r="E22" s="87"/>
      <c r="F22" s="87"/>
      <c r="G22" s="87"/>
      <c r="H22" s="88"/>
      <c r="I22" s="86"/>
      <c r="J22" s="87"/>
      <c r="K22" s="87"/>
      <c r="L22" s="87"/>
      <c r="M22" s="87"/>
      <c r="N22" s="88"/>
      <c r="O22" s="86"/>
      <c r="P22" s="87"/>
      <c r="Q22" s="87"/>
      <c r="R22" s="90"/>
      <c r="S22" s="87"/>
      <c r="T22" s="91"/>
      <c r="U22" s="92"/>
      <c r="V22" s="89"/>
      <c r="W22" s="89"/>
      <c r="X22" s="89"/>
      <c r="Y22" s="93"/>
      <c r="Z22" s="93"/>
      <c r="AA22" s="94"/>
      <c r="AB22" s="95"/>
      <c r="AC22" s="96"/>
      <c r="AD22" s="96"/>
      <c r="AE22" s="95"/>
      <c r="AF22" s="95"/>
      <c r="AG22" s="95"/>
    </row>
    <row r="23" spans="1:33">
      <c r="A23" s="11">
        <f t="shared" si="0"/>
        <v>40284</v>
      </c>
      <c r="B23" s="86"/>
      <c r="C23" s="87"/>
      <c r="D23" s="87"/>
      <c r="E23" s="87"/>
      <c r="F23" s="87"/>
      <c r="G23" s="87"/>
      <c r="H23" s="88"/>
      <c r="I23" s="86"/>
      <c r="J23" s="87"/>
      <c r="K23" s="87"/>
      <c r="L23" s="87"/>
      <c r="M23" s="87"/>
      <c r="N23" s="88"/>
      <c r="O23" s="86"/>
      <c r="P23" s="87"/>
      <c r="Q23" s="87"/>
      <c r="R23" s="90"/>
      <c r="S23" s="87"/>
      <c r="T23" s="91"/>
      <c r="U23" s="92"/>
      <c r="V23" s="89"/>
      <c r="W23" s="89"/>
      <c r="X23" s="89"/>
      <c r="Y23" s="93"/>
      <c r="Z23" s="93"/>
      <c r="AA23" s="94"/>
      <c r="AB23" s="95"/>
      <c r="AC23" s="96"/>
      <c r="AD23" s="96"/>
      <c r="AE23" s="95"/>
      <c r="AF23" s="95"/>
      <c r="AG23" s="95"/>
    </row>
    <row r="24" spans="1:33">
      <c r="A24" s="11">
        <f t="shared" si="0"/>
        <v>40285</v>
      </c>
      <c r="B24" s="86"/>
      <c r="C24" s="87"/>
      <c r="D24" s="87"/>
      <c r="E24" s="87"/>
      <c r="F24" s="87"/>
      <c r="G24" s="87"/>
      <c r="H24" s="88"/>
      <c r="I24" s="86"/>
      <c r="J24" s="87"/>
      <c r="K24" s="87"/>
      <c r="L24" s="87"/>
      <c r="M24" s="87"/>
      <c r="N24" s="88"/>
      <c r="O24" s="86"/>
      <c r="P24" s="87"/>
      <c r="Q24" s="87"/>
      <c r="R24" s="90"/>
      <c r="S24" s="87"/>
      <c r="T24" s="91"/>
      <c r="U24" s="92"/>
      <c r="V24" s="89"/>
      <c r="W24" s="89"/>
      <c r="X24" s="89"/>
      <c r="Y24" s="93"/>
      <c r="Z24" s="93"/>
      <c r="AA24" s="94"/>
      <c r="AB24" s="95"/>
      <c r="AC24" s="96"/>
      <c r="AD24" s="96"/>
      <c r="AE24" s="95"/>
      <c r="AF24" s="95"/>
      <c r="AG24" s="95"/>
    </row>
    <row r="25" spans="1:33">
      <c r="A25" s="11">
        <f t="shared" si="0"/>
        <v>40286</v>
      </c>
      <c r="B25" s="86"/>
      <c r="C25" s="87"/>
      <c r="D25" s="87"/>
      <c r="E25" s="87"/>
      <c r="F25" s="87"/>
      <c r="G25" s="87"/>
      <c r="H25" s="88"/>
      <c r="I25" s="86"/>
      <c r="J25" s="87"/>
      <c r="K25" s="87"/>
      <c r="L25" s="87"/>
      <c r="M25" s="87"/>
      <c r="N25" s="88"/>
      <c r="O25" s="86"/>
      <c r="P25" s="87"/>
      <c r="Q25" s="87"/>
      <c r="R25" s="90"/>
      <c r="S25" s="87"/>
      <c r="T25" s="91"/>
      <c r="U25" s="92"/>
      <c r="V25" s="89"/>
      <c r="W25" s="89"/>
      <c r="X25" s="89"/>
      <c r="Y25" s="93"/>
      <c r="Z25" s="93"/>
      <c r="AA25" s="94"/>
      <c r="AB25" s="95"/>
      <c r="AC25" s="96"/>
      <c r="AD25" s="96"/>
      <c r="AE25" s="95"/>
      <c r="AF25" s="95"/>
      <c r="AG25" s="95"/>
    </row>
    <row r="26" spans="1:33">
      <c r="A26" s="11">
        <f t="shared" si="0"/>
        <v>40287</v>
      </c>
      <c r="B26" s="86"/>
      <c r="C26" s="87"/>
      <c r="D26" s="87"/>
      <c r="E26" s="87"/>
      <c r="F26" s="87"/>
      <c r="G26" s="87"/>
      <c r="H26" s="88"/>
      <c r="I26" s="86"/>
      <c r="J26" s="87"/>
      <c r="K26" s="87"/>
      <c r="L26" s="87"/>
      <c r="M26" s="87"/>
      <c r="N26" s="88"/>
      <c r="O26" s="86"/>
      <c r="P26" s="87"/>
      <c r="Q26" s="87"/>
      <c r="R26" s="90"/>
      <c r="S26" s="87"/>
      <c r="T26" s="91"/>
      <c r="U26" s="92"/>
      <c r="V26" s="89"/>
      <c r="W26" s="89"/>
      <c r="X26" s="89"/>
      <c r="Y26" s="93"/>
      <c r="Z26" s="93"/>
      <c r="AA26" s="94"/>
      <c r="AB26" s="95"/>
      <c r="AC26" s="96"/>
      <c r="AD26" s="96"/>
      <c r="AE26" s="95"/>
      <c r="AF26" s="95"/>
      <c r="AG26" s="95"/>
    </row>
    <row r="27" spans="1:33">
      <c r="A27" s="11">
        <f t="shared" si="0"/>
        <v>40288</v>
      </c>
      <c r="B27" s="86"/>
      <c r="C27" s="87"/>
      <c r="D27" s="87"/>
      <c r="E27" s="87"/>
      <c r="F27" s="87"/>
      <c r="G27" s="87"/>
      <c r="H27" s="88"/>
      <c r="I27" s="86"/>
      <c r="J27" s="87"/>
      <c r="K27" s="87"/>
      <c r="L27" s="87"/>
      <c r="M27" s="87"/>
      <c r="N27" s="88"/>
      <c r="O27" s="86"/>
      <c r="P27" s="87"/>
      <c r="Q27" s="87"/>
      <c r="R27" s="90"/>
      <c r="S27" s="87"/>
      <c r="T27" s="91"/>
      <c r="U27" s="92"/>
      <c r="V27" s="89"/>
      <c r="W27" s="89"/>
      <c r="X27" s="89"/>
      <c r="Y27" s="89"/>
      <c r="Z27" s="89"/>
      <c r="AA27" s="99"/>
      <c r="AB27" s="96"/>
      <c r="AC27" s="96"/>
      <c r="AD27" s="96"/>
      <c r="AE27" s="96"/>
      <c r="AF27" s="96"/>
      <c r="AG27" s="96"/>
    </row>
    <row r="28" spans="1:33">
      <c r="A28" s="11">
        <f t="shared" si="0"/>
        <v>40289</v>
      </c>
      <c r="B28" s="86"/>
      <c r="C28" s="87"/>
      <c r="D28" s="87"/>
      <c r="E28" s="87"/>
      <c r="F28" s="87"/>
      <c r="G28" s="87"/>
      <c r="H28" s="88"/>
      <c r="I28" s="86"/>
      <c r="J28" s="87"/>
      <c r="K28" s="87"/>
      <c r="L28" s="87"/>
      <c r="M28" s="87"/>
      <c r="N28" s="88"/>
      <c r="O28" s="86"/>
      <c r="P28" s="87"/>
      <c r="Q28" s="87"/>
      <c r="R28" s="90"/>
      <c r="S28" s="87"/>
      <c r="T28" s="91"/>
      <c r="U28" s="92"/>
      <c r="V28" s="89"/>
      <c r="W28" s="89"/>
      <c r="X28" s="89"/>
      <c r="Y28" s="93"/>
      <c r="Z28" s="93"/>
      <c r="AA28" s="94"/>
      <c r="AB28" s="95"/>
      <c r="AC28" s="96"/>
      <c r="AD28" s="96"/>
      <c r="AE28" s="95"/>
      <c r="AF28" s="95"/>
      <c r="AG28" s="95"/>
    </row>
    <row r="29" spans="1:33">
      <c r="A29" s="11">
        <f t="shared" si="0"/>
        <v>40290</v>
      </c>
      <c r="B29" s="86"/>
      <c r="C29" s="87"/>
      <c r="D29" s="87"/>
      <c r="E29" s="87"/>
      <c r="F29" s="87"/>
      <c r="G29" s="87"/>
      <c r="H29" s="88"/>
      <c r="I29" s="86"/>
      <c r="J29" s="87"/>
      <c r="K29" s="87"/>
      <c r="L29" s="87"/>
      <c r="M29" s="87"/>
      <c r="N29" s="88"/>
      <c r="O29" s="86"/>
      <c r="P29" s="87"/>
      <c r="Q29" s="87"/>
      <c r="R29" s="90"/>
      <c r="S29" s="87"/>
      <c r="T29" s="91"/>
      <c r="U29" s="92"/>
      <c r="V29" s="89"/>
      <c r="W29" s="89"/>
      <c r="X29" s="89"/>
      <c r="Y29" s="93"/>
      <c r="Z29" s="93"/>
      <c r="AA29" s="94"/>
      <c r="AB29" s="95"/>
      <c r="AC29" s="96"/>
      <c r="AD29" s="96"/>
      <c r="AE29" s="95"/>
      <c r="AF29" s="95"/>
      <c r="AG29" s="95"/>
    </row>
    <row r="30" spans="1:33">
      <c r="A30" s="11">
        <f t="shared" si="0"/>
        <v>40291</v>
      </c>
      <c r="B30" s="86"/>
      <c r="C30" s="87"/>
      <c r="D30" s="87"/>
      <c r="E30" s="87"/>
      <c r="F30" s="87"/>
      <c r="G30" s="87"/>
      <c r="H30" s="88"/>
      <c r="I30" s="86"/>
      <c r="J30" s="87"/>
      <c r="K30" s="87"/>
      <c r="L30" s="87"/>
      <c r="M30" s="87"/>
      <c r="N30" s="88"/>
      <c r="O30" s="86"/>
      <c r="P30" s="87"/>
      <c r="Q30" s="87"/>
      <c r="R30" s="90"/>
      <c r="S30" s="87"/>
      <c r="T30" s="91"/>
      <c r="U30" s="92"/>
      <c r="V30" s="89"/>
      <c r="W30" s="89"/>
      <c r="X30" s="89"/>
      <c r="Y30" s="93"/>
      <c r="Z30" s="93"/>
      <c r="AA30" s="94"/>
      <c r="AB30" s="95"/>
      <c r="AC30" s="96"/>
      <c r="AD30" s="96"/>
      <c r="AE30" s="95"/>
      <c r="AF30" s="95"/>
      <c r="AG30" s="95"/>
    </row>
    <row r="31" spans="1:33">
      <c r="A31" s="11">
        <f t="shared" si="0"/>
        <v>40292</v>
      </c>
      <c r="B31" s="86"/>
      <c r="C31" s="87"/>
      <c r="D31" s="87"/>
      <c r="E31" s="87"/>
      <c r="F31" s="87"/>
      <c r="G31" s="87"/>
      <c r="H31" s="88"/>
      <c r="I31" s="86"/>
      <c r="J31" s="87"/>
      <c r="K31" s="87"/>
      <c r="L31" s="87"/>
      <c r="M31" s="87"/>
      <c r="N31" s="88"/>
      <c r="O31" s="86"/>
      <c r="P31" s="87"/>
      <c r="Q31" s="87"/>
      <c r="R31" s="90"/>
      <c r="S31" s="87"/>
      <c r="T31" s="91"/>
      <c r="U31" s="92"/>
      <c r="V31" s="89"/>
      <c r="W31" s="89"/>
      <c r="X31" s="89"/>
      <c r="Y31" s="93"/>
      <c r="Z31" s="93"/>
      <c r="AA31" s="94"/>
      <c r="AB31" s="95"/>
      <c r="AC31" s="96"/>
      <c r="AD31" s="96"/>
      <c r="AE31" s="95"/>
      <c r="AF31" s="95"/>
      <c r="AG31" s="95"/>
    </row>
    <row r="32" spans="1:33">
      <c r="A32" s="11">
        <f t="shared" si="0"/>
        <v>40293</v>
      </c>
      <c r="B32" s="86"/>
      <c r="C32" s="87"/>
      <c r="D32" s="87"/>
      <c r="E32" s="87"/>
      <c r="F32" s="87"/>
      <c r="G32" s="87"/>
      <c r="H32" s="88"/>
      <c r="I32" s="86"/>
      <c r="J32" s="87"/>
      <c r="K32" s="87"/>
      <c r="L32" s="87"/>
      <c r="M32" s="87"/>
      <c r="N32" s="88"/>
      <c r="O32" s="86"/>
      <c r="P32" s="87"/>
      <c r="Q32" s="87"/>
      <c r="R32" s="90"/>
      <c r="S32" s="87"/>
      <c r="T32" s="91"/>
      <c r="U32" s="92"/>
      <c r="V32" s="89"/>
      <c r="W32" s="89"/>
      <c r="X32" s="89"/>
      <c r="Y32" s="93"/>
      <c r="Z32" s="93"/>
      <c r="AA32" s="94"/>
      <c r="AB32" s="95"/>
      <c r="AC32" s="96"/>
      <c r="AD32" s="96"/>
      <c r="AE32" s="95"/>
      <c r="AF32" s="95"/>
      <c r="AG32" s="95"/>
    </row>
    <row r="33" spans="1:33">
      <c r="A33" s="11">
        <f t="shared" si="0"/>
        <v>40294</v>
      </c>
      <c r="B33" s="86"/>
      <c r="C33" s="87"/>
      <c r="D33" s="87"/>
      <c r="E33" s="87"/>
      <c r="F33" s="87"/>
      <c r="G33" s="87"/>
      <c r="H33" s="88"/>
      <c r="I33" s="86"/>
      <c r="J33" s="87"/>
      <c r="K33" s="87"/>
      <c r="L33" s="87"/>
      <c r="M33" s="87"/>
      <c r="N33" s="88"/>
      <c r="O33" s="86"/>
      <c r="P33" s="87"/>
      <c r="Q33" s="87"/>
      <c r="R33" s="90"/>
      <c r="S33" s="87"/>
      <c r="T33" s="91"/>
      <c r="U33" s="92"/>
      <c r="V33" s="89"/>
      <c r="W33" s="89"/>
      <c r="X33" s="89"/>
      <c r="Y33" s="93"/>
      <c r="Z33" s="93"/>
      <c r="AA33" s="94"/>
      <c r="AB33" s="95"/>
      <c r="AC33" s="96"/>
      <c r="AD33" s="96"/>
      <c r="AE33" s="95"/>
      <c r="AF33" s="95"/>
      <c r="AG33" s="95"/>
    </row>
    <row r="34" spans="1:33">
      <c r="A34" s="11">
        <f t="shared" si="0"/>
        <v>40295</v>
      </c>
      <c r="B34" s="86"/>
      <c r="C34" s="87"/>
      <c r="D34" s="87"/>
      <c r="E34" s="87"/>
      <c r="F34" s="87"/>
      <c r="G34" s="87"/>
      <c r="H34" s="88"/>
      <c r="I34" s="86"/>
      <c r="J34" s="87"/>
      <c r="K34" s="87"/>
      <c r="L34" s="87"/>
      <c r="M34" s="87"/>
      <c r="N34" s="88"/>
      <c r="O34" s="86"/>
      <c r="P34" s="87"/>
      <c r="Q34" s="87"/>
      <c r="R34" s="90"/>
      <c r="S34" s="87"/>
      <c r="T34" s="91"/>
      <c r="U34" s="92"/>
      <c r="V34" s="89"/>
      <c r="W34" s="89"/>
      <c r="X34" s="89"/>
      <c r="Y34" s="93"/>
      <c r="Z34" s="93"/>
      <c r="AA34" s="94"/>
      <c r="AB34" s="95"/>
      <c r="AC34" s="96"/>
      <c r="AD34" s="96"/>
      <c r="AE34" s="95"/>
      <c r="AF34" s="95"/>
      <c r="AG34" s="95"/>
    </row>
    <row r="35" spans="1:33">
      <c r="A35" s="11">
        <f t="shared" si="0"/>
        <v>40296</v>
      </c>
      <c r="B35" s="86"/>
      <c r="C35" s="87"/>
      <c r="D35" s="87"/>
      <c r="E35" s="87"/>
      <c r="F35" s="87"/>
      <c r="G35" s="87"/>
      <c r="H35" s="88"/>
      <c r="I35" s="86"/>
      <c r="J35" s="87"/>
      <c r="K35" s="87"/>
      <c r="L35" s="87"/>
      <c r="M35" s="87"/>
      <c r="N35" s="88"/>
      <c r="O35" s="86"/>
      <c r="P35" s="87"/>
      <c r="Q35" s="87"/>
      <c r="R35" s="90"/>
      <c r="S35" s="87"/>
      <c r="T35" s="91"/>
      <c r="U35" s="92"/>
      <c r="V35" s="89"/>
      <c r="W35" s="89"/>
      <c r="X35" s="89"/>
      <c r="Y35" s="93"/>
      <c r="Z35" s="93"/>
      <c r="AA35" s="94"/>
      <c r="AB35" s="95"/>
      <c r="AC35" s="96"/>
      <c r="AD35" s="96"/>
      <c r="AE35" s="95"/>
      <c r="AF35" s="95"/>
      <c r="AG35" s="95"/>
    </row>
    <row r="36" spans="1:33">
      <c r="A36" s="11">
        <f t="shared" si="0"/>
        <v>40297</v>
      </c>
      <c r="B36" s="86"/>
      <c r="C36" s="87"/>
      <c r="D36" s="87"/>
      <c r="E36" s="87"/>
      <c r="F36" s="87"/>
      <c r="G36" s="87"/>
      <c r="H36" s="88"/>
      <c r="I36" s="86"/>
      <c r="J36" s="87"/>
      <c r="K36" s="87"/>
      <c r="L36" s="87"/>
      <c r="M36" s="87"/>
      <c r="N36" s="88"/>
      <c r="O36" s="86"/>
      <c r="P36" s="87"/>
      <c r="Q36" s="87"/>
      <c r="R36" s="90"/>
      <c r="S36" s="87"/>
      <c r="T36" s="91"/>
      <c r="U36" s="92"/>
      <c r="V36" s="89"/>
      <c r="W36" s="89"/>
      <c r="X36" s="89"/>
      <c r="Y36" s="93"/>
      <c r="Z36" s="93"/>
      <c r="AA36" s="94"/>
      <c r="AB36" s="95"/>
      <c r="AC36" s="96"/>
      <c r="AD36" s="96"/>
      <c r="AE36" s="95"/>
      <c r="AF36" s="95"/>
      <c r="AG36" s="95"/>
    </row>
    <row r="37" spans="1:33">
      <c r="A37" s="11">
        <f t="shared" si="0"/>
        <v>40298</v>
      </c>
      <c r="B37" s="86"/>
      <c r="C37" s="87"/>
      <c r="D37" s="87"/>
      <c r="E37" s="87"/>
      <c r="F37" s="87"/>
      <c r="G37" s="87"/>
      <c r="H37" s="88"/>
      <c r="I37" s="86"/>
      <c r="J37" s="87"/>
      <c r="K37" s="87"/>
      <c r="L37" s="87"/>
      <c r="M37" s="87"/>
      <c r="N37" s="88"/>
      <c r="O37" s="86"/>
      <c r="P37" s="87"/>
      <c r="Q37" s="87"/>
      <c r="R37" s="90"/>
      <c r="S37" s="87"/>
      <c r="T37" s="91"/>
      <c r="U37" s="92"/>
      <c r="V37" s="89"/>
      <c r="W37" s="89"/>
      <c r="X37" s="89"/>
      <c r="Y37" s="93"/>
      <c r="Z37" s="93"/>
      <c r="AA37" s="94"/>
      <c r="AB37" s="95"/>
      <c r="AC37" s="96"/>
      <c r="AD37" s="96"/>
      <c r="AE37" s="95"/>
      <c r="AF37" s="95"/>
      <c r="AG37" s="95"/>
    </row>
    <row r="38" spans="1:33" ht="15.75" thickBot="1">
      <c r="A38" s="11"/>
      <c r="B38" s="100"/>
      <c r="C38" s="101"/>
      <c r="D38" s="101"/>
      <c r="E38" s="101"/>
      <c r="F38" s="101"/>
      <c r="G38" s="101"/>
      <c r="H38" s="102"/>
      <c r="I38" s="103"/>
      <c r="J38" s="101"/>
      <c r="K38" s="101"/>
      <c r="L38" s="101"/>
      <c r="M38" s="101"/>
      <c r="N38" s="102"/>
      <c r="O38" s="103"/>
      <c r="P38" s="101"/>
      <c r="Q38" s="101"/>
      <c r="R38" s="104"/>
      <c r="S38" s="101"/>
      <c r="T38" s="105"/>
      <c r="U38" s="106"/>
      <c r="V38" s="107"/>
      <c r="W38" s="108"/>
      <c r="X38" s="108"/>
      <c r="Y38" s="107"/>
      <c r="Z38" s="107"/>
      <c r="AA38" s="109"/>
      <c r="AB38" s="110"/>
      <c r="AC38" s="111"/>
      <c r="AD38" s="112"/>
      <c r="AE38" s="110"/>
      <c r="AF38" s="110"/>
      <c r="AG38" s="110"/>
    </row>
    <row r="39" spans="1:33" ht="15.75" thickTop="1">
      <c r="A39" s="62" t="s">
        <v>26</v>
      </c>
      <c r="B39" s="39">
        <f>SUM(B8:B38)</f>
        <v>0</v>
      </c>
      <c r="C39" s="40">
        <f t="shared" ref="C39:AC39" si="1">SUM(C8:C38)</f>
        <v>0</v>
      </c>
      <c r="D39" s="40">
        <f t="shared" si="1"/>
        <v>0</v>
      </c>
      <c r="E39" s="40">
        <f t="shared" si="1"/>
        <v>0</v>
      </c>
      <c r="F39" s="40">
        <f t="shared" si="1"/>
        <v>0</v>
      </c>
      <c r="G39" s="40">
        <f t="shared" si="1"/>
        <v>0</v>
      </c>
      <c r="H39" s="41">
        <f t="shared" si="1"/>
        <v>0</v>
      </c>
      <c r="I39" s="39">
        <f t="shared" si="1"/>
        <v>0</v>
      </c>
      <c r="J39" s="40">
        <f t="shared" si="1"/>
        <v>0</v>
      </c>
      <c r="K39" s="40">
        <f t="shared" si="1"/>
        <v>0</v>
      </c>
      <c r="L39" s="40">
        <f t="shared" si="1"/>
        <v>0</v>
      </c>
      <c r="M39" s="40">
        <f t="shared" si="1"/>
        <v>0</v>
      </c>
      <c r="N39" s="41">
        <f t="shared" si="1"/>
        <v>0</v>
      </c>
      <c r="O39" s="30">
        <f t="shared" si="1"/>
        <v>0</v>
      </c>
      <c r="P39" s="31">
        <f t="shared" si="1"/>
        <v>0</v>
      </c>
      <c r="Q39" s="31">
        <f t="shared" si="1"/>
        <v>0</v>
      </c>
      <c r="R39" s="31">
        <f t="shared" si="1"/>
        <v>0</v>
      </c>
      <c r="S39" s="31">
        <f t="shared" si="1"/>
        <v>0</v>
      </c>
      <c r="T39" s="48">
        <f t="shared" si="1"/>
        <v>0</v>
      </c>
      <c r="U39" s="30">
        <f t="shared" si="1"/>
        <v>0</v>
      </c>
      <c r="V39" s="31">
        <f t="shared" si="1"/>
        <v>0</v>
      </c>
      <c r="W39" s="31">
        <f t="shared" si="1"/>
        <v>0</v>
      </c>
      <c r="X39" s="31">
        <f t="shared" si="1"/>
        <v>0</v>
      </c>
      <c r="Y39" s="31">
        <f t="shared" si="1"/>
        <v>0</v>
      </c>
      <c r="Z39" s="31">
        <f t="shared" si="1"/>
        <v>0</v>
      </c>
      <c r="AA39" s="32">
        <f t="shared" si="1"/>
        <v>0</v>
      </c>
      <c r="AB39" s="53">
        <f t="shared" si="1"/>
        <v>0</v>
      </c>
      <c r="AC39" s="53">
        <f t="shared" si="1"/>
        <v>0</v>
      </c>
      <c r="AD39" s="57" t="s">
        <v>31</v>
      </c>
      <c r="AE39" s="57" t="s">
        <v>31</v>
      </c>
      <c r="AF39" s="57" t="s">
        <v>31</v>
      </c>
      <c r="AG39" s="57" t="s">
        <v>59</v>
      </c>
    </row>
    <row r="40" spans="1:33" ht="15.75" thickBot="1">
      <c r="A40" s="63" t="s">
        <v>28</v>
      </c>
      <c r="B40" s="42">
        <v>1.01</v>
      </c>
      <c r="C40" s="43">
        <v>1.48</v>
      </c>
      <c r="D40" s="43">
        <v>1.9279999999999999</v>
      </c>
      <c r="E40" s="43">
        <v>3.78</v>
      </c>
      <c r="F40" s="43">
        <v>4.9599999999999998E-2</v>
      </c>
      <c r="G40" s="43">
        <v>0.05</v>
      </c>
      <c r="H40" s="44">
        <v>4.72</v>
      </c>
      <c r="I40" s="42">
        <v>1.01</v>
      </c>
      <c r="J40" s="43">
        <v>1.48</v>
      </c>
      <c r="K40" s="43">
        <v>3.78</v>
      </c>
      <c r="L40" s="43">
        <v>0.379</v>
      </c>
      <c r="M40" s="43">
        <v>4.9599999999999998E-2</v>
      </c>
      <c r="N40" s="44">
        <v>4.9599999999999998E-2</v>
      </c>
      <c r="O40" s="33">
        <v>15.77</v>
      </c>
      <c r="P40" s="34">
        <v>15.77</v>
      </c>
      <c r="Q40" s="34">
        <v>15.77</v>
      </c>
      <c r="R40" s="34">
        <v>15.77</v>
      </c>
      <c r="S40" s="34">
        <v>1.48</v>
      </c>
      <c r="T40" s="49">
        <v>1.48</v>
      </c>
      <c r="U40" s="33">
        <v>0.34300000000000003</v>
      </c>
      <c r="V40" s="34">
        <v>0.34300000000000003</v>
      </c>
      <c r="W40" s="34">
        <v>0.83</v>
      </c>
      <c r="X40" s="34">
        <v>0.83</v>
      </c>
      <c r="Y40" s="34">
        <v>1.9279999999999999</v>
      </c>
      <c r="Z40" s="34">
        <v>1.9279999999999999</v>
      </c>
      <c r="AA40" s="35">
        <v>0</v>
      </c>
      <c r="AB40" s="54">
        <v>0.34300000000000003</v>
      </c>
      <c r="AC40" s="54">
        <v>1.01</v>
      </c>
      <c r="AD40" s="58">
        <f>SUM(AD8:AD38)</f>
        <v>0</v>
      </c>
      <c r="AE40" s="58">
        <f>SUM(AE8:AE38)</f>
        <v>0</v>
      </c>
      <c r="AF40" s="58">
        <f>SUM(AF8:AF38)</f>
        <v>0</v>
      </c>
      <c r="AG40" s="58" t="e">
        <f>AVERAGE(AG8:AG38)</f>
        <v>#DIV/0!</v>
      </c>
    </row>
    <row r="41" spans="1:33" ht="16.5" thickTop="1" thickBot="1">
      <c r="A41" s="64" t="s">
        <v>27</v>
      </c>
      <c r="B41" s="45">
        <f t="shared" ref="B41:AC41" si="2">B40*B39</f>
        <v>0</v>
      </c>
      <c r="C41" s="46">
        <f t="shared" si="2"/>
        <v>0</v>
      </c>
      <c r="D41" s="46">
        <f t="shared" si="2"/>
        <v>0</v>
      </c>
      <c r="E41" s="46">
        <f t="shared" si="2"/>
        <v>0</v>
      </c>
      <c r="F41" s="46">
        <f t="shared" si="2"/>
        <v>0</v>
      </c>
      <c r="G41" s="46">
        <f t="shared" si="2"/>
        <v>0</v>
      </c>
      <c r="H41" s="47">
        <f t="shared" si="2"/>
        <v>0</v>
      </c>
      <c r="I41" s="45">
        <f t="shared" si="2"/>
        <v>0</v>
      </c>
      <c r="J41" s="46">
        <f t="shared" si="2"/>
        <v>0</v>
      </c>
      <c r="K41" s="46">
        <f t="shared" si="2"/>
        <v>0</v>
      </c>
      <c r="L41" s="46">
        <f t="shared" si="2"/>
        <v>0</v>
      </c>
      <c r="M41" s="46">
        <f t="shared" si="2"/>
        <v>0</v>
      </c>
      <c r="N41" s="47">
        <f t="shared" si="2"/>
        <v>0</v>
      </c>
      <c r="O41" s="36">
        <f t="shared" si="2"/>
        <v>0</v>
      </c>
      <c r="P41" s="37">
        <f t="shared" si="2"/>
        <v>0</v>
      </c>
      <c r="Q41" s="37">
        <f t="shared" si="2"/>
        <v>0</v>
      </c>
      <c r="R41" s="37">
        <f t="shared" si="2"/>
        <v>0</v>
      </c>
      <c r="S41" s="37">
        <f t="shared" si="2"/>
        <v>0</v>
      </c>
      <c r="T41" s="50">
        <f t="shared" si="2"/>
        <v>0</v>
      </c>
      <c r="U41" s="36">
        <f t="shared" si="2"/>
        <v>0</v>
      </c>
      <c r="V41" s="37">
        <f t="shared" si="2"/>
        <v>0</v>
      </c>
      <c r="W41" s="37">
        <f t="shared" si="2"/>
        <v>0</v>
      </c>
      <c r="X41" s="37">
        <f t="shared" si="2"/>
        <v>0</v>
      </c>
      <c r="Y41" s="37">
        <f t="shared" si="2"/>
        <v>0</v>
      </c>
      <c r="Z41" s="37">
        <f t="shared" si="2"/>
        <v>0</v>
      </c>
      <c r="AA41" s="38">
        <f t="shared" si="2"/>
        <v>0</v>
      </c>
      <c r="AB41" s="55">
        <f t="shared" si="2"/>
        <v>0</v>
      </c>
      <c r="AC41" s="55">
        <f t="shared" si="2"/>
        <v>0</v>
      </c>
      <c r="AG41" s="114" t="s">
        <v>65</v>
      </c>
    </row>
    <row r="42" spans="1:33" ht="49.5" customHeight="1" thickTop="1">
      <c r="A42" s="59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</row>
    <row r="43" spans="1:33" ht="38.25" customHeight="1" thickBot="1">
      <c r="A43" s="117" t="s">
        <v>62</v>
      </c>
      <c r="B43" s="117"/>
      <c r="C43" s="73"/>
      <c r="D43" s="117" t="s">
        <v>63</v>
      </c>
      <c r="E43" s="117"/>
      <c r="F43" s="73"/>
      <c r="G43" s="117" t="s">
        <v>64</v>
      </c>
      <c r="H43" s="117"/>
      <c r="I43" s="60"/>
      <c r="J43" s="60"/>
      <c r="K43" s="60"/>
      <c r="L43" s="60"/>
      <c r="M43" s="60"/>
      <c r="N43" s="60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</row>
    <row r="44" spans="1:33" ht="31.5" thickTop="1" thickBot="1">
      <c r="A44" s="65" t="s">
        <v>39</v>
      </c>
      <c r="B44" s="66">
        <f>SUM(B41:H41)</f>
        <v>0</v>
      </c>
      <c r="C44" s="12"/>
      <c r="D44" s="65" t="s">
        <v>44</v>
      </c>
      <c r="E44" s="66">
        <f>SUM(B41:H41)+P41+R41+T41+V41+X41+Z41</f>
        <v>0</v>
      </c>
      <c r="F44" s="12"/>
      <c r="G44" s="65" t="s">
        <v>46</v>
      </c>
      <c r="H44" s="66">
        <f>SUM(I41:N41)+O41+Q41+S41+U41+W41+Y41</f>
        <v>0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spans="1:33" ht="47.25" thickBot="1">
      <c r="A45" s="67" t="s">
        <v>45</v>
      </c>
      <c r="B45" s="68">
        <f>SUM(I41:N41)</f>
        <v>0</v>
      </c>
      <c r="C45" s="12"/>
      <c r="D45" s="69" t="s">
        <v>60</v>
      </c>
      <c r="E45" s="70" t="e">
        <f>E44/AF40</f>
        <v>#DIV/0!</v>
      </c>
      <c r="F45" s="28"/>
      <c r="G45" s="69" t="s">
        <v>61</v>
      </c>
      <c r="H45" s="70" t="e">
        <f>H44/AE40</f>
        <v>#DIV/0!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33" ht="30.75" thickBot="1">
      <c r="A46" s="67" t="s">
        <v>40</v>
      </c>
      <c r="B46" s="68">
        <f>SUM(O41:T41)</f>
        <v>0</v>
      </c>
      <c r="C46" s="12"/>
      <c r="D46" s="23"/>
      <c r="E46" s="24"/>
      <c r="F46" s="25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33" ht="30.75" thickBot="1">
      <c r="A47" s="67" t="s">
        <v>41</v>
      </c>
      <c r="B47" s="68">
        <f>SUM(U41:AA41)</f>
        <v>0</v>
      </c>
      <c r="C47" s="12"/>
      <c r="D47" s="23"/>
      <c r="E47" s="24"/>
      <c r="F47" s="25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33" ht="30.75" thickBot="1">
      <c r="A48" s="67" t="s">
        <v>42</v>
      </c>
      <c r="B48" s="68">
        <f>AB41</f>
        <v>0</v>
      </c>
      <c r="C48" s="12"/>
      <c r="D48" s="23"/>
      <c r="E48" s="24"/>
      <c r="F48" s="25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 ht="45.75" thickBot="1">
      <c r="A49" s="71" t="s">
        <v>43</v>
      </c>
      <c r="B49" s="72">
        <f>AC41</f>
        <v>0</v>
      </c>
      <c r="C49" s="12"/>
      <c r="D49" s="23"/>
      <c r="E49" s="24"/>
      <c r="F49" s="25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spans="1:25" ht="48" thickTop="1" thickBot="1">
      <c r="A50" s="74" t="s">
        <v>32</v>
      </c>
      <c r="B50" s="75">
        <f>SUM(B44:B49)</f>
        <v>0</v>
      </c>
      <c r="C50" s="12"/>
      <c r="D50" s="26"/>
      <c r="E50" s="27"/>
      <c r="F50" s="25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ht="48" thickTop="1" thickBot="1">
      <c r="A51" s="69" t="s">
        <v>33</v>
      </c>
      <c r="B51" s="70" t="e">
        <f>B50/AD40</f>
        <v>#DIV/0!</v>
      </c>
      <c r="C51" s="12"/>
      <c r="D51" s="26"/>
      <c r="E51" s="27"/>
      <c r="F51" s="25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spans="1:25" ht="15.75" thickTop="1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spans="1:25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1:25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</sheetData>
  <sheetProtection password="A25B" sheet="1" objects="1" scenarios="1"/>
  <mergeCells count="13">
    <mergeCell ref="AD4:AD5"/>
    <mergeCell ref="AE4:AE5"/>
    <mergeCell ref="AF4:AF5"/>
    <mergeCell ref="AG4:AG5"/>
    <mergeCell ref="A43:B43"/>
    <mergeCell ref="D43:E43"/>
    <mergeCell ref="G43:H43"/>
    <mergeCell ref="B4:H5"/>
    <mergeCell ref="I4:N5"/>
    <mergeCell ref="O4:T5"/>
    <mergeCell ref="U4:AA5"/>
    <mergeCell ref="AB4:AB5"/>
    <mergeCell ref="AC4:AC5"/>
  </mergeCells>
  <pageMargins left="0.33" right="0.19" top="0.75" bottom="0.75" header="0.3" footer="0.3"/>
  <pageSetup paperSize="17" scale="28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59"/>
  <sheetViews>
    <sheetView zoomScaleNormal="100" workbookViewId="0">
      <selection activeCell="A3" sqref="A3"/>
    </sheetView>
  </sheetViews>
  <sheetFormatPr defaultRowHeight="15"/>
  <cols>
    <col min="1" max="1" width="26.28515625" customWidth="1"/>
    <col min="2" max="2" width="17.42578125" bestFit="1" customWidth="1"/>
    <col min="3" max="3" width="27.5703125" bestFit="1" customWidth="1"/>
    <col min="4" max="4" width="29.5703125" customWidth="1"/>
    <col min="5" max="5" width="22.140625" bestFit="1" customWidth="1"/>
    <col min="6" max="6" width="14.85546875" bestFit="1" customWidth="1"/>
    <col min="7" max="7" width="35.5703125" customWidth="1"/>
    <col min="8" max="9" width="14.85546875" bestFit="1" customWidth="1"/>
    <col min="10" max="11" width="16.28515625" bestFit="1" customWidth="1"/>
    <col min="12" max="12" width="16.85546875" bestFit="1" customWidth="1"/>
    <col min="13" max="13" width="15.85546875" bestFit="1" customWidth="1"/>
    <col min="14" max="14" width="14.85546875" bestFit="1" customWidth="1"/>
    <col min="15" max="16" width="15.57031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29" width="36.7109375" customWidth="1"/>
    <col min="30" max="30" width="33.140625" bestFit="1" customWidth="1"/>
    <col min="31" max="31" width="26.85546875" customWidth="1"/>
    <col min="32" max="32" width="23" customWidth="1"/>
    <col min="33" max="33" width="22.28515625" customWidth="1"/>
  </cols>
  <sheetData>
    <row r="1" spans="1:33" ht="15" customHeight="1">
      <c r="A1" s="1" t="s">
        <v>0</v>
      </c>
      <c r="B1" s="2"/>
      <c r="C1" t="s">
        <v>1</v>
      </c>
      <c r="O1" s="3"/>
      <c r="P1" s="4"/>
      <c r="Q1" s="4"/>
      <c r="R1" s="4"/>
    </row>
    <row r="2" spans="1:33" ht="15" customHeight="1">
      <c r="A2" s="1" t="s">
        <v>2</v>
      </c>
      <c r="B2" s="5"/>
      <c r="O2" s="4"/>
      <c r="P2" s="4"/>
      <c r="Q2" s="4"/>
      <c r="R2" s="4"/>
    </row>
    <row r="3" spans="1:33" ht="15.75" thickBot="1">
      <c r="A3" s="6"/>
    </row>
    <row r="4" spans="1:33" ht="30" customHeight="1" thickTop="1">
      <c r="A4" s="13"/>
      <c r="B4" s="118" t="s">
        <v>3</v>
      </c>
      <c r="C4" s="119"/>
      <c r="D4" s="119"/>
      <c r="E4" s="119"/>
      <c r="F4" s="119"/>
      <c r="G4" s="119"/>
      <c r="H4" s="120"/>
      <c r="I4" s="118" t="s">
        <v>4</v>
      </c>
      <c r="J4" s="119"/>
      <c r="K4" s="119"/>
      <c r="L4" s="119"/>
      <c r="M4" s="119"/>
      <c r="N4" s="120"/>
      <c r="O4" s="124" t="s">
        <v>5</v>
      </c>
      <c r="P4" s="125"/>
      <c r="Q4" s="126"/>
      <c r="R4" s="126"/>
      <c r="S4" s="126"/>
      <c r="T4" s="127"/>
      <c r="U4" s="118" t="s">
        <v>6</v>
      </c>
      <c r="V4" s="131"/>
      <c r="W4" s="131"/>
      <c r="X4" s="131"/>
      <c r="Y4" s="131"/>
      <c r="Z4" s="131"/>
      <c r="AA4" s="132"/>
      <c r="AB4" s="136" t="s">
        <v>7</v>
      </c>
      <c r="AC4" s="138" t="s">
        <v>8</v>
      </c>
      <c r="AD4" s="115" t="s">
        <v>29</v>
      </c>
      <c r="AE4" s="115" t="s">
        <v>35</v>
      </c>
      <c r="AF4" s="115" t="s">
        <v>36</v>
      </c>
      <c r="AG4" s="115" t="s">
        <v>37</v>
      </c>
    </row>
    <row r="5" spans="1:33" ht="30" customHeight="1" thickBot="1">
      <c r="A5" s="13"/>
      <c r="B5" s="121"/>
      <c r="C5" s="122"/>
      <c r="D5" s="122"/>
      <c r="E5" s="122"/>
      <c r="F5" s="122"/>
      <c r="G5" s="122"/>
      <c r="H5" s="123"/>
      <c r="I5" s="121"/>
      <c r="J5" s="122"/>
      <c r="K5" s="122"/>
      <c r="L5" s="122"/>
      <c r="M5" s="122"/>
      <c r="N5" s="123"/>
      <c r="O5" s="128"/>
      <c r="P5" s="129"/>
      <c r="Q5" s="129"/>
      <c r="R5" s="129"/>
      <c r="S5" s="129"/>
      <c r="T5" s="130"/>
      <c r="U5" s="133"/>
      <c r="V5" s="134"/>
      <c r="W5" s="134"/>
      <c r="X5" s="134"/>
      <c r="Y5" s="134"/>
      <c r="Z5" s="134"/>
      <c r="AA5" s="135"/>
      <c r="AB5" s="137"/>
      <c r="AC5" s="139"/>
      <c r="AD5" s="116"/>
      <c r="AE5" s="116"/>
      <c r="AF5" s="116"/>
      <c r="AG5" s="116"/>
    </row>
    <row r="6" spans="1:33" ht="18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47</v>
      </c>
      <c r="P6" s="9" t="s">
        <v>48</v>
      </c>
      <c r="Q6" s="9" t="s">
        <v>49</v>
      </c>
      <c r="R6" s="9" t="s">
        <v>50</v>
      </c>
      <c r="S6" s="8" t="s">
        <v>51</v>
      </c>
      <c r="T6" s="51" t="s">
        <v>52</v>
      </c>
      <c r="U6" s="17" t="s">
        <v>53</v>
      </c>
      <c r="V6" s="8" t="s">
        <v>54</v>
      </c>
      <c r="W6" s="8" t="s">
        <v>55</v>
      </c>
      <c r="X6" s="8" t="s">
        <v>56</v>
      </c>
      <c r="Y6" s="8" t="s">
        <v>57</v>
      </c>
      <c r="Z6" s="8" t="s">
        <v>58</v>
      </c>
      <c r="AA6" s="18" t="s">
        <v>20</v>
      </c>
      <c r="AB6" s="19" t="s">
        <v>21</v>
      </c>
      <c r="AC6" s="19" t="s">
        <v>22</v>
      </c>
      <c r="AD6" s="56" t="s">
        <v>34</v>
      </c>
      <c r="AE6" s="56"/>
      <c r="AF6" s="56"/>
      <c r="AG6" s="56"/>
    </row>
    <row r="7" spans="1:33" ht="15.75" thickBot="1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52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29" t="s">
        <v>23</v>
      </c>
      <c r="AD7" s="22" t="s">
        <v>30</v>
      </c>
      <c r="AE7" s="22" t="s">
        <v>30</v>
      </c>
      <c r="AF7" s="22" t="s">
        <v>30</v>
      </c>
      <c r="AG7" s="22" t="s">
        <v>38</v>
      </c>
    </row>
    <row r="8" spans="1:33">
      <c r="A8" s="11">
        <v>40299</v>
      </c>
      <c r="B8" s="76"/>
      <c r="C8" s="77"/>
      <c r="D8" s="77"/>
      <c r="E8" s="77"/>
      <c r="F8" s="77"/>
      <c r="G8" s="77"/>
      <c r="H8" s="78"/>
      <c r="I8" s="76"/>
      <c r="J8" s="77"/>
      <c r="K8" s="77"/>
      <c r="L8" s="77"/>
      <c r="M8" s="77"/>
      <c r="N8" s="78"/>
      <c r="O8" s="76"/>
      <c r="P8" s="77"/>
      <c r="Q8" s="77"/>
      <c r="R8" s="77"/>
      <c r="S8" s="77"/>
      <c r="T8" s="79"/>
      <c r="U8" s="80"/>
      <c r="V8" s="81"/>
      <c r="W8" s="81"/>
      <c r="X8" s="81"/>
      <c r="Y8" s="81"/>
      <c r="Z8" s="81"/>
      <c r="AA8" s="82"/>
      <c r="AB8" s="83"/>
      <c r="AC8" s="84"/>
      <c r="AD8" s="84"/>
      <c r="AE8" s="85"/>
      <c r="AF8" s="85"/>
      <c r="AG8" s="85"/>
    </row>
    <row r="9" spans="1:33">
      <c r="A9" s="11">
        <f>A8+1</f>
        <v>40300</v>
      </c>
      <c r="B9" s="86"/>
      <c r="C9" s="87"/>
      <c r="D9" s="87"/>
      <c r="E9" s="87"/>
      <c r="F9" s="87"/>
      <c r="G9" s="87"/>
      <c r="H9" s="88"/>
      <c r="I9" s="86"/>
      <c r="J9" s="87"/>
      <c r="K9" s="87"/>
      <c r="L9" s="87"/>
      <c r="M9" s="87"/>
      <c r="N9" s="88"/>
      <c r="O9" s="86"/>
      <c r="P9" s="87"/>
      <c r="Q9" s="89"/>
      <c r="R9" s="90"/>
      <c r="S9" s="87"/>
      <c r="T9" s="91"/>
      <c r="U9" s="92"/>
      <c r="V9" s="89"/>
      <c r="W9" s="89"/>
      <c r="X9" s="89"/>
      <c r="Y9" s="93"/>
      <c r="Z9" s="93"/>
      <c r="AA9" s="94"/>
      <c r="AB9" s="95"/>
      <c r="AC9" s="96"/>
      <c r="AD9" s="96"/>
      <c r="AE9" s="95"/>
      <c r="AF9" s="95"/>
      <c r="AG9" s="95"/>
    </row>
    <row r="10" spans="1:33">
      <c r="A10" s="11">
        <f t="shared" ref="A10:A38" si="0">A9+1</f>
        <v>40301</v>
      </c>
      <c r="B10" s="86"/>
      <c r="C10" s="87"/>
      <c r="D10" s="87"/>
      <c r="E10" s="87"/>
      <c r="F10" s="87"/>
      <c r="G10" s="87"/>
      <c r="H10" s="88"/>
      <c r="I10" s="86"/>
      <c r="J10" s="87"/>
      <c r="K10" s="87"/>
      <c r="L10" s="87"/>
      <c r="M10" s="87"/>
      <c r="N10" s="88"/>
      <c r="O10" s="86"/>
      <c r="P10" s="87"/>
      <c r="Q10" s="87"/>
      <c r="R10" s="90"/>
      <c r="S10" s="87"/>
      <c r="T10" s="91"/>
      <c r="U10" s="92"/>
      <c r="V10" s="89"/>
      <c r="W10" s="89"/>
      <c r="X10" s="89"/>
      <c r="Y10" s="93"/>
      <c r="Z10" s="93"/>
      <c r="AA10" s="94"/>
      <c r="AB10" s="95"/>
      <c r="AC10" s="96"/>
      <c r="AD10" s="96"/>
      <c r="AE10" s="95"/>
      <c r="AF10" s="95"/>
      <c r="AG10" s="95"/>
    </row>
    <row r="11" spans="1:33">
      <c r="A11" s="11">
        <f t="shared" si="0"/>
        <v>40302</v>
      </c>
      <c r="B11" s="86"/>
      <c r="C11" s="87"/>
      <c r="D11" s="87"/>
      <c r="E11" s="87"/>
      <c r="F11" s="87"/>
      <c r="G11" s="87"/>
      <c r="H11" s="88"/>
      <c r="I11" s="86"/>
      <c r="J11" s="87"/>
      <c r="K11" s="87"/>
      <c r="L11" s="87"/>
      <c r="M11" s="87"/>
      <c r="N11" s="88"/>
      <c r="O11" s="86"/>
      <c r="P11" s="87"/>
      <c r="Q11" s="87"/>
      <c r="R11" s="90"/>
      <c r="S11" s="87"/>
      <c r="T11" s="91"/>
      <c r="U11" s="92"/>
      <c r="V11" s="89"/>
      <c r="W11" s="89"/>
      <c r="X11" s="89"/>
      <c r="Y11" s="93"/>
      <c r="Z11" s="93"/>
      <c r="AA11" s="94"/>
      <c r="AB11" s="95"/>
      <c r="AC11" s="96"/>
      <c r="AD11" s="96"/>
      <c r="AE11" s="95"/>
      <c r="AF11" s="95"/>
      <c r="AG11" s="95"/>
    </row>
    <row r="12" spans="1:33">
      <c r="A12" s="11">
        <f t="shared" si="0"/>
        <v>40303</v>
      </c>
      <c r="B12" s="86"/>
      <c r="C12" s="87"/>
      <c r="D12" s="87"/>
      <c r="E12" s="87"/>
      <c r="F12" s="87"/>
      <c r="G12" s="87"/>
      <c r="H12" s="88"/>
      <c r="I12" s="86"/>
      <c r="J12" s="87"/>
      <c r="K12" s="87"/>
      <c r="L12" s="87"/>
      <c r="M12" s="87"/>
      <c r="N12" s="88"/>
      <c r="O12" s="86"/>
      <c r="P12" s="87"/>
      <c r="Q12" s="87"/>
      <c r="R12" s="90"/>
      <c r="S12" s="87"/>
      <c r="T12" s="91"/>
      <c r="U12" s="92"/>
      <c r="V12" s="89"/>
      <c r="W12" s="89"/>
      <c r="X12" s="89"/>
      <c r="Y12" s="93"/>
      <c r="Z12" s="93"/>
      <c r="AA12" s="94"/>
      <c r="AB12" s="95"/>
      <c r="AC12" s="96"/>
      <c r="AD12" s="96"/>
      <c r="AE12" s="95"/>
      <c r="AF12" s="95"/>
      <c r="AG12" s="95"/>
    </row>
    <row r="13" spans="1:33">
      <c r="A13" s="11">
        <f t="shared" si="0"/>
        <v>40304</v>
      </c>
      <c r="B13" s="86"/>
      <c r="C13" s="87"/>
      <c r="D13" s="87"/>
      <c r="E13" s="87"/>
      <c r="F13" s="87"/>
      <c r="G13" s="87"/>
      <c r="H13" s="88"/>
      <c r="I13" s="86"/>
      <c r="J13" s="87"/>
      <c r="K13" s="87"/>
      <c r="L13" s="87"/>
      <c r="M13" s="87"/>
      <c r="N13" s="88"/>
      <c r="O13" s="86"/>
      <c r="P13" s="87"/>
      <c r="Q13" s="87"/>
      <c r="R13" s="90"/>
      <c r="S13" s="87"/>
      <c r="T13" s="91"/>
      <c r="U13" s="92"/>
      <c r="V13" s="89"/>
      <c r="W13" s="89"/>
      <c r="X13" s="89"/>
      <c r="Y13" s="93"/>
      <c r="Z13" s="93"/>
      <c r="AA13" s="94"/>
      <c r="AB13" s="95"/>
      <c r="AC13" s="96"/>
      <c r="AD13" s="96"/>
      <c r="AE13" s="95"/>
      <c r="AF13" s="95"/>
      <c r="AG13" s="95"/>
    </row>
    <row r="14" spans="1:33">
      <c r="A14" s="11">
        <f t="shared" si="0"/>
        <v>40305</v>
      </c>
      <c r="B14" s="86"/>
      <c r="C14" s="87"/>
      <c r="D14" s="87"/>
      <c r="E14" s="87"/>
      <c r="F14" s="87"/>
      <c r="G14" s="87"/>
      <c r="H14" s="88"/>
      <c r="I14" s="86"/>
      <c r="J14" s="87"/>
      <c r="K14" s="87"/>
      <c r="L14" s="87"/>
      <c r="M14" s="87"/>
      <c r="N14" s="88"/>
      <c r="O14" s="86"/>
      <c r="P14" s="87"/>
      <c r="Q14" s="87"/>
      <c r="R14" s="90"/>
      <c r="S14" s="87"/>
      <c r="T14" s="91"/>
      <c r="U14" s="92"/>
      <c r="V14" s="89"/>
      <c r="W14" s="89"/>
      <c r="X14" s="89"/>
      <c r="Y14" s="93"/>
      <c r="Z14" s="93"/>
      <c r="AA14" s="94"/>
      <c r="AB14" s="95"/>
      <c r="AC14" s="96"/>
      <c r="AD14" s="96"/>
      <c r="AE14" s="95"/>
      <c r="AF14" s="95"/>
      <c r="AG14" s="95"/>
    </row>
    <row r="15" spans="1:33">
      <c r="A15" s="11">
        <f t="shared" si="0"/>
        <v>40306</v>
      </c>
      <c r="B15" s="86"/>
      <c r="C15" s="87"/>
      <c r="D15" s="87"/>
      <c r="E15" s="87"/>
      <c r="F15" s="87"/>
      <c r="G15" s="87"/>
      <c r="H15" s="88"/>
      <c r="I15" s="86"/>
      <c r="J15" s="87"/>
      <c r="K15" s="87"/>
      <c r="L15" s="87"/>
      <c r="M15" s="87"/>
      <c r="N15" s="88"/>
      <c r="O15" s="86"/>
      <c r="P15" s="87"/>
      <c r="Q15" s="87"/>
      <c r="R15" s="90"/>
      <c r="S15" s="87"/>
      <c r="T15" s="91"/>
      <c r="U15" s="92"/>
      <c r="V15" s="89"/>
      <c r="W15" s="89"/>
      <c r="X15" s="89"/>
      <c r="Y15" s="93"/>
      <c r="Z15" s="93"/>
      <c r="AA15" s="94"/>
      <c r="AB15" s="95"/>
      <c r="AC15" s="96"/>
      <c r="AD15" s="96"/>
      <c r="AE15" s="95"/>
      <c r="AF15" s="95"/>
      <c r="AG15" s="95"/>
    </row>
    <row r="16" spans="1:33">
      <c r="A16" s="11">
        <f t="shared" si="0"/>
        <v>40307</v>
      </c>
      <c r="B16" s="86"/>
      <c r="C16" s="87"/>
      <c r="D16" s="87"/>
      <c r="E16" s="87"/>
      <c r="F16" s="87"/>
      <c r="G16" s="87"/>
      <c r="H16" s="88"/>
      <c r="I16" s="86"/>
      <c r="J16" s="87"/>
      <c r="K16" s="87"/>
      <c r="L16" s="87"/>
      <c r="M16" s="87"/>
      <c r="N16" s="88"/>
      <c r="O16" s="86"/>
      <c r="P16" s="87"/>
      <c r="Q16" s="87"/>
      <c r="R16" s="90"/>
      <c r="S16" s="87"/>
      <c r="T16" s="91"/>
      <c r="U16" s="92"/>
      <c r="V16" s="89"/>
      <c r="W16" s="89"/>
      <c r="X16" s="89"/>
      <c r="Y16" s="93"/>
      <c r="Z16" s="93"/>
      <c r="AA16" s="94"/>
      <c r="AB16" s="95"/>
      <c r="AC16" s="96"/>
      <c r="AD16" s="96"/>
      <c r="AE16" s="95"/>
      <c r="AF16" s="95"/>
      <c r="AG16" s="95"/>
    </row>
    <row r="17" spans="1:33">
      <c r="A17" s="11">
        <f t="shared" si="0"/>
        <v>40308</v>
      </c>
      <c r="B17" s="76"/>
      <c r="C17" s="77"/>
      <c r="D17" s="77"/>
      <c r="E17" s="77"/>
      <c r="F17" s="77"/>
      <c r="G17" s="77"/>
      <c r="H17" s="78"/>
      <c r="I17" s="76"/>
      <c r="J17" s="77"/>
      <c r="K17" s="77"/>
      <c r="L17" s="87"/>
      <c r="M17" s="77"/>
      <c r="N17" s="78"/>
      <c r="O17" s="76"/>
      <c r="P17" s="77"/>
      <c r="Q17" s="77"/>
      <c r="R17" s="97"/>
      <c r="S17" s="77"/>
      <c r="T17" s="79"/>
      <c r="U17" s="98"/>
      <c r="V17" s="93"/>
      <c r="W17" s="89"/>
      <c r="X17" s="89"/>
      <c r="Y17" s="93"/>
      <c r="Z17" s="93"/>
      <c r="AA17" s="94"/>
      <c r="AB17" s="95"/>
      <c r="AC17" s="96"/>
      <c r="AD17" s="96"/>
      <c r="AE17" s="95"/>
      <c r="AF17" s="95"/>
      <c r="AG17" s="95"/>
    </row>
    <row r="18" spans="1:33">
      <c r="A18" s="11">
        <f t="shared" si="0"/>
        <v>40309</v>
      </c>
      <c r="B18" s="86"/>
      <c r="C18" s="87"/>
      <c r="D18" s="87"/>
      <c r="E18" s="87"/>
      <c r="F18" s="87"/>
      <c r="G18" s="87"/>
      <c r="H18" s="88"/>
      <c r="I18" s="86"/>
      <c r="J18" s="87"/>
      <c r="K18" s="87"/>
      <c r="L18" s="87"/>
      <c r="M18" s="87"/>
      <c r="N18" s="88"/>
      <c r="O18" s="86"/>
      <c r="P18" s="87"/>
      <c r="Q18" s="87"/>
      <c r="R18" s="90"/>
      <c r="S18" s="87"/>
      <c r="T18" s="91"/>
      <c r="U18" s="92"/>
      <c r="V18" s="89"/>
      <c r="W18" s="89"/>
      <c r="X18" s="89"/>
      <c r="Y18" s="93"/>
      <c r="Z18" s="93"/>
      <c r="AA18" s="94"/>
      <c r="AB18" s="95"/>
      <c r="AC18" s="96"/>
      <c r="AD18" s="96"/>
      <c r="AE18" s="95"/>
      <c r="AF18" s="95"/>
      <c r="AG18" s="95"/>
    </row>
    <row r="19" spans="1:33">
      <c r="A19" s="11">
        <f t="shared" si="0"/>
        <v>40310</v>
      </c>
      <c r="B19" s="86"/>
      <c r="C19" s="87"/>
      <c r="D19" s="87"/>
      <c r="E19" s="87"/>
      <c r="F19" s="87"/>
      <c r="G19" s="87"/>
      <c r="H19" s="88"/>
      <c r="I19" s="86"/>
      <c r="J19" s="87"/>
      <c r="K19" s="87"/>
      <c r="L19" s="87"/>
      <c r="M19" s="87"/>
      <c r="N19" s="88"/>
      <c r="O19" s="86"/>
      <c r="P19" s="87"/>
      <c r="Q19" s="87"/>
      <c r="R19" s="90"/>
      <c r="S19" s="87"/>
      <c r="T19" s="91"/>
      <c r="U19" s="92"/>
      <c r="V19" s="89"/>
      <c r="W19" s="89"/>
      <c r="X19" s="89"/>
      <c r="Y19" s="93"/>
      <c r="Z19" s="93"/>
      <c r="AA19" s="94"/>
      <c r="AB19" s="95"/>
      <c r="AC19" s="96"/>
      <c r="AD19" s="96"/>
      <c r="AE19" s="95"/>
      <c r="AF19" s="95"/>
      <c r="AG19" s="95"/>
    </row>
    <row r="20" spans="1:33">
      <c r="A20" s="11">
        <f t="shared" si="0"/>
        <v>40311</v>
      </c>
      <c r="B20" s="86"/>
      <c r="C20" s="87"/>
      <c r="D20" s="87"/>
      <c r="E20" s="87"/>
      <c r="F20" s="87"/>
      <c r="G20" s="87"/>
      <c r="H20" s="88"/>
      <c r="I20" s="86"/>
      <c r="J20" s="87"/>
      <c r="K20" s="87"/>
      <c r="L20" s="87"/>
      <c r="M20" s="87"/>
      <c r="N20" s="88"/>
      <c r="O20" s="86"/>
      <c r="P20" s="87"/>
      <c r="Q20" s="87"/>
      <c r="R20" s="90"/>
      <c r="S20" s="87"/>
      <c r="T20" s="91"/>
      <c r="U20" s="92"/>
      <c r="V20" s="89"/>
      <c r="W20" s="89"/>
      <c r="X20" s="89"/>
      <c r="Y20" s="93"/>
      <c r="Z20" s="93"/>
      <c r="AA20" s="94"/>
      <c r="AB20" s="95"/>
      <c r="AC20" s="96"/>
      <c r="AD20" s="96"/>
      <c r="AE20" s="95"/>
      <c r="AF20" s="95"/>
      <c r="AG20" s="95"/>
    </row>
    <row r="21" spans="1:33">
      <c r="A21" s="11">
        <f t="shared" si="0"/>
        <v>40312</v>
      </c>
      <c r="B21" s="86"/>
      <c r="C21" s="87"/>
      <c r="D21" s="87"/>
      <c r="E21" s="87"/>
      <c r="F21" s="87"/>
      <c r="G21" s="87"/>
      <c r="H21" s="88"/>
      <c r="I21" s="86"/>
      <c r="J21" s="87"/>
      <c r="K21" s="87"/>
      <c r="L21" s="87"/>
      <c r="M21" s="87"/>
      <c r="N21" s="88"/>
      <c r="O21" s="86"/>
      <c r="P21" s="87"/>
      <c r="Q21" s="87"/>
      <c r="R21" s="90"/>
      <c r="S21" s="87"/>
      <c r="T21" s="91"/>
      <c r="U21" s="92"/>
      <c r="V21" s="89"/>
      <c r="W21" s="89"/>
      <c r="X21" s="89"/>
      <c r="Y21" s="93"/>
      <c r="Z21" s="93"/>
      <c r="AA21" s="94"/>
      <c r="AB21" s="95"/>
      <c r="AC21" s="96"/>
      <c r="AD21" s="96"/>
      <c r="AE21" s="95"/>
      <c r="AF21" s="95"/>
      <c r="AG21" s="95"/>
    </row>
    <row r="22" spans="1:33">
      <c r="A22" s="11">
        <f t="shared" si="0"/>
        <v>40313</v>
      </c>
      <c r="B22" s="86"/>
      <c r="C22" s="87"/>
      <c r="D22" s="87"/>
      <c r="E22" s="87"/>
      <c r="F22" s="87"/>
      <c r="G22" s="87"/>
      <c r="H22" s="88"/>
      <c r="I22" s="86"/>
      <c r="J22" s="87"/>
      <c r="K22" s="87"/>
      <c r="L22" s="87"/>
      <c r="M22" s="87"/>
      <c r="N22" s="88"/>
      <c r="O22" s="86"/>
      <c r="P22" s="87"/>
      <c r="Q22" s="87"/>
      <c r="R22" s="90"/>
      <c r="S22" s="87"/>
      <c r="T22" s="91"/>
      <c r="U22" s="92"/>
      <c r="V22" s="89"/>
      <c r="W22" s="89"/>
      <c r="X22" s="89"/>
      <c r="Y22" s="93"/>
      <c r="Z22" s="93"/>
      <c r="AA22" s="94"/>
      <c r="AB22" s="95"/>
      <c r="AC22" s="96"/>
      <c r="AD22" s="96"/>
      <c r="AE22" s="95"/>
      <c r="AF22" s="95"/>
      <c r="AG22" s="95"/>
    </row>
    <row r="23" spans="1:33">
      <c r="A23" s="11">
        <f t="shared" si="0"/>
        <v>40314</v>
      </c>
      <c r="B23" s="86"/>
      <c r="C23" s="87"/>
      <c r="D23" s="87"/>
      <c r="E23" s="87"/>
      <c r="F23" s="87"/>
      <c r="G23" s="87"/>
      <c r="H23" s="88"/>
      <c r="I23" s="86"/>
      <c r="J23" s="87"/>
      <c r="K23" s="87"/>
      <c r="L23" s="87"/>
      <c r="M23" s="87"/>
      <c r="N23" s="88"/>
      <c r="O23" s="86"/>
      <c r="P23" s="87"/>
      <c r="Q23" s="87"/>
      <c r="R23" s="90"/>
      <c r="S23" s="87"/>
      <c r="T23" s="91"/>
      <c r="U23" s="92"/>
      <c r="V23" s="89"/>
      <c r="W23" s="89"/>
      <c r="X23" s="89"/>
      <c r="Y23" s="93"/>
      <c r="Z23" s="93"/>
      <c r="AA23" s="94"/>
      <c r="AB23" s="95"/>
      <c r="AC23" s="96"/>
      <c r="AD23" s="96"/>
      <c r="AE23" s="95"/>
      <c r="AF23" s="95"/>
      <c r="AG23" s="95"/>
    </row>
    <row r="24" spans="1:33">
      <c r="A24" s="11">
        <f t="shared" si="0"/>
        <v>40315</v>
      </c>
      <c r="B24" s="86"/>
      <c r="C24" s="87"/>
      <c r="D24" s="87"/>
      <c r="E24" s="87"/>
      <c r="F24" s="87"/>
      <c r="G24" s="87"/>
      <c r="H24" s="88"/>
      <c r="I24" s="86"/>
      <c r="J24" s="87"/>
      <c r="K24" s="87"/>
      <c r="L24" s="87"/>
      <c r="M24" s="87"/>
      <c r="N24" s="88"/>
      <c r="O24" s="86"/>
      <c r="P24" s="87"/>
      <c r="Q24" s="87"/>
      <c r="R24" s="90"/>
      <c r="S24" s="87"/>
      <c r="T24" s="91"/>
      <c r="U24" s="92"/>
      <c r="V24" s="89"/>
      <c r="W24" s="89"/>
      <c r="X24" s="89"/>
      <c r="Y24" s="93"/>
      <c r="Z24" s="93"/>
      <c r="AA24" s="94"/>
      <c r="AB24" s="95"/>
      <c r="AC24" s="96"/>
      <c r="AD24" s="96"/>
      <c r="AE24" s="95"/>
      <c r="AF24" s="95"/>
      <c r="AG24" s="95"/>
    </row>
    <row r="25" spans="1:33">
      <c r="A25" s="11">
        <f t="shared" si="0"/>
        <v>40316</v>
      </c>
      <c r="B25" s="86"/>
      <c r="C25" s="87"/>
      <c r="D25" s="87"/>
      <c r="E25" s="87"/>
      <c r="F25" s="87"/>
      <c r="G25" s="87"/>
      <c r="H25" s="88"/>
      <c r="I25" s="86"/>
      <c r="J25" s="87"/>
      <c r="K25" s="87"/>
      <c r="L25" s="87"/>
      <c r="M25" s="87"/>
      <c r="N25" s="88"/>
      <c r="O25" s="86"/>
      <c r="P25" s="87"/>
      <c r="Q25" s="87"/>
      <c r="R25" s="90"/>
      <c r="S25" s="87"/>
      <c r="T25" s="91"/>
      <c r="U25" s="92"/>
      <c r="V25" s="89"/>
      <c r="W25" s="89"/>
      <c r="X25" s="89"/>
      <c r="Y25" s="93"/>
      <c r="Z25" s="93"/>
      <c r="AA25" s="94"/>
      <c r="AB25" s="95"/>
      <c r="AC25" s="96"/>
      <c r="AD25" s="96"/>
      <c r="AE25" s="95"/>
      <c r="AF25" s="95"/>
      <c r="AG25" s="95"/>
    </row>
    <row r="26" spans="1:33">
      <c r="A26" s="11">
        <f t="shared" si="0"/>
        <v>40317</v>
      </c>
      <c r="B26" s="86"/>
      <c r="C26" s="87"/>
      <c r="D26" s="87"/>
      <c r="E26" s="87"/>
      <c r="F26" s="87"/>
      <c r="G26" s="87"/>
      <c r="H26" s="88"/>
      <c r="I26" s="86"/>
      <c r="J26" s="87"/>
      <c r="K26" s="87"/>
      <c r="L26" s="87"/>
      <c r="M26" s="87"/>
      <c r="N26" s="88"/>
      <c r="O26" s="86"/>
      <c r="P26" s="87"/>
      <c r="Q26" s="87"/>
      <c r="R26" s="90"/>
      <c r="S26" s="87"/>
      <c r="T26" s="91"/>
      <c r="U26" s="92"/>
      <c r="V26" s="89"/>
      <c r="W26" s="89"/>
      <c r="X26" s="89"/>
      <c r="Y26" s="93"/>
      <c r="Z26" s="93"/>
      <c r="AA26" s="94"/>
      <c r="AB26" s="95"/>
      <c r="AC26" s="96"/>
      <c r="AD26" s="96"/>
      <c r="AE26" s="95"/>
      <c r="AF26" s="95"/>
      <c r="AG26" s="95"/>
    </row>
    <row r="27" spans="1:33">
      <c r="A27" s="11">
        <f t="shared" si="0"/>
        <v>40318</v>
      </c>
      <c r="B27" s="86"/>
      <c r="C27" s="87"/>
      <c r="D27" s="87"/>
      <c r="E27" s="87"/>
      <c r="F27" s="87"/>
      <c r="G27" s="87"/>
      <c r="H27" s="88"/>
      <c r="I27" s="86"/>
      <c r="J27" s="87"/>
      <c r="K27" s="87"/>
      <c r="L27" s="87"/>
      <c r="M27" s="87"/>
      <c r="N27" s="88"/>
      <c r="O27" s="86"/>
      <c r="P27" s="87"/>
      <c r="Q27" s="87"/>
      <c r="R27" s="90"/>
      <c r="S27" s="87"/>
      <c r="T27" s="91"/>
      <c r="U27" s="92"/>
      <c r="V27" s="89"/>
      <c r="W27" s="89"/>
      <c r="X27" s="89"/>
      <c r="Y27" s="89"/>
      <c r="Z27" s="89"/>
      <c r="AA27" s="99"/>
      <c r="AB27" s="96"/>
      <c r="AC27" s="96"/>
      <c r="AD27" s="96"/>
      <c r="AE27" s="96"/>
      <c r="AF27" s="96"/>
      <c r="AG27" s="96"/>
    </row>
    <row r="28" spans="1:33">
      <c r="A28" s="11">
        <f t="shared" si="0"/>
        <v>40319</v>
      </c>
      <c r="B28" s="86"/>
      <c r="C28" s="87"/>
      <c r="D28" s="87"/>
      <c r="E28" s="87"/>
      <c r="F28" s="87"/>
      <c r="G28" s="87"/>
      <c r="H28" s="88"/>
      <c r="I28" s="86"/>
      <c r="J28" s="87"/>
      <c r="K28" s="87"/>
      <c r="L28" s="87"/>
      <c r="M28" s="87"/>
      <c r="N28" s="88"/>
      <c r="O28" s="86"/>
      <c r="P28" s="87"/>
      <c r="Q28" s="87"/>
      <c r="R28" s="90"/>
      <c r="S28" s="87"/>
      <c r="T28" s="91"/>
      <c r="U28" s="92"/>
      <c r="V28" s="89"/>
      <c r="W28" s="89"/>
      <c r="X28" s="89"/>
      <c r="Y28" s="93"/>
      <c r="Z28" s="93"/>
      <c r="AA28" s="94"/>
      <c r="AB28" s="95"/>
      <c r="AC28" s="96"/>
      <c r="AD28" s="96"/>
      <c r="AE28" s="95"/>
      <c r="AF28" s="95"/>
      <c r="AG28" s="95"/>
    </row>
    <row r="29" spans="1:33">
      <c r="A29" s="11">
        <f t="shared" si="0"/>
        <v>40320</v>
      </c>
      <c r="B29" s="86"/>
      <c r="C29" s="87"/>
      <c r="D29" s="87"/>
      <c r="E29" s="87"/>
      <c r="F29" s="87"/>
      <c r="G29" s="87"/>
      <c r="H29" s="88"/>
      <c r="I29" s="86"/>
      <c r="J29" s="87"/>
      <c r="K29" s="87"/>
      <c r="L29" s="87"/>
      <c r="M29" s="87"/>
      <c r="N29" s="88"/>
      <c r="O29" s="86"/>
      <c r="P29" s="87"/>
      <c r="Q29" s="87"/>
      <c r="R29" s="90"/>
      <c r="S29" s="87"/>
      <c r="T29" s="91"/>
      <c r="U29" s="92"/>
      <c r="V29" s="89"/>
      <c r="W29" s="89"/>
      <c r="X29" s="89"/>
      <c r="Y29" s="93"/>
      <c r="Z29" s="93"/>
      <c r="AA29" s="94"/>
      <c r="AB29" s="95"/>
      <c r="AC29" s="96"/>
      <c r="AD29" s="96"/>
      <c r="AE29" s="95"/>
      <c r="AF29" s="95"/>
      <c r="AG29" s="95"/>
    </row>
    <row r="30" spans="1:33">
      <c r="A30" s="11">
        <f t="shared" si="0"/>
        <v>40321</v>
      </c>
      <c r="B30" s="86"/>
      <c r="C30" s="87"/>
      <c r="D30" s="87"/>
      <c r="E30" s="87"/>
      <c r="F30" s="87"/>
      <c r="G30" s="87"/>
      <c r="H30" s="88"/>
      <c r="I30" s="86"/>
      <c r="J30" s="87"/>
      <c r="K30" s="87"/>
      <c r="L30" s="87"/>
      <c r="M30" s="87"/>
      <c r="N30" s="88"/>
      <c r="O30" s="86"/>
      <c r="P30" s="87"/>
      <c r="Q30" s="87"/>
      <c r="R30" s="90"/>
      <c r="S30" s="87"/>
      <c r="T30" s="91"/>
      <c r="U30" s="92"/>
      <c r="V30" s="89"/>
      <c r="W30" s="89"/>
      <c r="X30" s="89"/>
      <c r="Y30" s="93"/>
      <c r="Z30" s="93"/>
      <c r="AA30" s="94"/>
      <c r="AB30" s="95"/>
      <c r="AC30" s="96"/>
      <c r="AD30" s="96"/>
      <c r="AE30" s="95"/>
      <c r="AF30" s="95"/>
      <c r="AG30" s="95"/>
    </row>
    <row r="31" spans="1:33">
      <c r="A31" s="11">
        <f t="shared" si="0"/>
        <v>40322</v>
      </c>
      <c r="B31" s="86"/>
      <c r="C31" s="87"/>
      <c r="D31" s="87"/>
      <c r="E31" s="87"/>
      <c r="F31" s="87"/>
      <c r="G31" s="87"/>
      <c r="H31" s="88"/>
      <c r="I31" s="86"/>
      <c r="J31" s="87"/>
      <c r="K31" s="87"/>
      <c r="L31" s="87"/>
      <c r="M31" s="87"/>
      <c r="N31" s="88"/>
      <c r="O31" s="86"/>
      <c r="P31" s="87"/>
      <c r="Q31" s="87"/>
      <c r="R31" s="90"/>
      <c r="S31" s="87"/>
      <c r="T31" s="91"/>
      <c r="U31" s="92"/>
      <c r="V31" s="89"/>
      <c r="W31" s="89"/>
      <c r="X31" s="89"/>
      <c r="Y31" s="93"/>
      <c r="Z31" s="93"/>
      <c r="AA31" s="94"/>
      <c r="AB31" s="95"/>
      <c r="AC31" s="96"/>
      <c r="AD31" s="96"/>
      <c r="AE31" s="95"/>
      <c r="AF31" s="95"/>
      <c r="AG31" s="95"/>
    </row>
    <row r="32" spans="1:33">
      <c r="A32" s="11">
        <f t="shared" si="0"/>
        <v>40323</v>
      </c>
      <c r="B32" s="86"/>
      <c r="C32" s="87"/>
      <c r="D32" s="87"/>
      <c r="E32" s="87"/>
      <c r="F32" s="87"/>
      <c r="G32" s="87"/>
      <c r="H32" s="88"/>
      <c r="I32" s="86"/>
      <c r="J32" s="87"/>
      <c r="K32" s="87"/>
      <c r="L32" s="87"/>
      <c r="M32" s="87"/>
      <c r="N32" s="88"/>
      <c r="O32" s="86"/>
      <c r="P32" s="87"/>
      <c r="Q32" s="87"/>
      <c r="R32" s="90"/>
      <c r="S32" s="87"/>
      <c r="T32" s="91"/>
      <c r="U32" s="92"/>
      <c r="V32" s="89"/>
      <c r="W32" s="89"/>
      <c r="X32" s="89"/>
      <c r="Y32" s="93"/>
      <c r="Z32" s="93"/>
      <c r="AA32" s="94"/>
      <c r="AB32" s="95"/>
      <c r="AC32" s="96"/>
      <c r="AD32" s="96"/>
      <c r="AE32" s="95"/>
      <c r="AF32" s="95"/>
      <c r="AG32" s="95"/>
    </row>
    <row r="33" spans="1:33">
      <c r="A33" s="11">
        <f t="shared" si="0"/>
        <v>40324</v>
      </c>
      <c r="B33" s="86"/>
      <c r="C33" s="87"/>
      <c r="D33" s="87"/>
      <c r="E33" s="87"/>
      <c r="F33" s="87"/>
      <c r="G33" s="87"/>
      <c r="H33" s="88"/>
      <c r="I33" s="86"/>
      <c r="J33" s="87"/>
      <c r="K33" s="87"/>
      <c r="L33" s="87"/>
      <c r="M33" s="87"/>
      <c r="N33" s="88"/>
      <c r="O33" s="86"/>
      <c r="P33" s="87"/>
      <c r="Q33" s="87"/>
      <c r="R33" s="90"/>
      <c r="S33" s="87"/>
      <c r="T33" s="91"/>
      <c r="U33" s="92"/>
      <c r="V33" s="89"/>
      <c r="W33" s="89"/>
      <c r="X33" s="89"/>
      <c r="Y33" s="93"/>
      <c r="Z33" s="93"/>
      <c r="AA33" s="94"/>
      <c r="AB33" s="95"/>
      <c r="AC33" s="96"/>
      <c r="AD33" s="96"/>
      <c r="AE33" s="95"/>
      <c r="AF33" s="95"/>
      <c r="AG33" s="95"/>
    </row>
    <row r="34" spans="1:33">
      <c r="A34" s="11">
        <f t="shared" si="0"/>
        <v>40325</v>
      </c>
      <c r="B34" s="86"/>
      <c r="C34" s="87"/>
      <c r="D34" s="87"/>
      <c r="E34" s="87"/>
      <c r="F34" s="87"/>
      <c r="G34" s="87"/>
      <c r="H34" s="88"/>
      <c r="I34" s="86"/>
      <c r="J34" s="87"/>
      <c r="K34" s="87"/>
      <c r="L34" s="87"/>
      <c r="M34" s="87"/>
      <c r="N34" s="88"/>
      <c r="O34" s="86"/>
      <c r="P34" s="87"/>
      <c r="Q34" s="87"/>
      <c r="R34" s="90"/>
      <c r="S34" s="87"/>
      <c r="T34" s="91"/>
      <c r="U34" s="92"/>
      <c r="V34" s="89"/>
      <c r="W34" s="89"/>
      <c r="X34" s="89"/>
      <c r="Y34" s="93"/>
      <c r="Z34" s="93"/>
      <c r="AA34" s="94"/>
      <c r="AB34" s="95"/>
      <c r="AC34" s="96"/>
      <c r="AD34" s="96"/>
      <c r="AE34" s="95"/>
      <c r="AF34" s="95"/>
      <c r="AG34" s="95"/>
    </row>
    <row r="35" spans="1:33">
      <c r="A35" s="11">
        <f t="shared" si="0"/>
        <v>40326</v>
      </c>
      <c r="B35" s="86"/>
      <c r="C35" s="87"/>
      <c r="D35" s="87"/>
      <c r="E35" s="87"/>
      <c r="F35" s="87"/>
      <c r="G35" s="87"/>
      <c r="H35" s="88"/>
      <c r="I35" s="86"/>
      <c r="J35" s="87"/>
      <c r="K35" s="87"/>
      <c r="L35" s="87"/>
      <c r="M35" s="87"/>
      <c r="N35" s="88"/>
      <c r="O35" s="86"/>
      <c r="P35" s="87"/>
      <c r="Q35" s="87"/>
      <c r="R35" s="90"/>
      <c r="S35" s="87"/>
      <c r="T35" s="91"/>
      <c r="U35" s="92"/>
      <c r="V35" s="89"/>
      <c r="W35" s="89"/>
      <c r="X35" s="89"/>
      <c r="Y35" s="93"/>
      <c r="Z35" s="93"/>
      <c r="AA35" s="94"/>
      <c r="AB35" s="95"/>
      <c r="AC35" s="96"/>
      <c r="AD35" s="96"/>
      <c r="AE35" s="95"/>
      <c r="AF35" s="95"/>
      <c r="AG35" s="95"/>
    </row>
    <row r="36" spans="1:33">
      <c r="A36" s="11">
        <f t="shared" si="0"/>
        <v>40327</v>
      </c>
      <c r="B36" s="86"/>
      <c r="C36" s="87"/>
      <c r="D36" s="87"/>
      <c r="E36" s="87"/>
      <c r="F36" s="87"/>
      <c r="G36" s="87"/>
      <c r="H36" s="88"/>
      <c r="I36" s="86"/>
      <c r="J36" s="87"/>
      <c r="K36" s="87"/>
      <c r="L36" s="87"/>
      <c r="M36" s="87"/>
      <c r="N36" s="88"/>
      <c r="O36" s="86"/>
      <c r="P36" s="87"/>
      <c r="Q36" s="87"/>
      <c r="R36" s="90"/>
      <c r="S36" s="87"/>
      <c r="T36" s="91"/>
      <c r="U36" s="92"/>
      <c r="V36" s="89"/>
      <c r="W36" s="89"/>
      <c r="X36" s="89"/>
      <c r="Y36" s="93"/>
      <c r="Z36" s="93"/>
      <c r="AA36" s="94"/>
      <c r="AB36" s="95"/>
      <c r="AC36" s="96"/>
      <c r="AD36" s="96"/>
      <c r="AE36" s="95"/>
      <c r="AF36" s="95"/>
      <c r="AG36" s="95"/>
    </row>
    <row r="37" spans="1:33">
      <c r="A37" s="11">
        <f t="shared" si="0"/>
        <v>40328</v>
      </c>
      <c r="B37" s="86"/>
      <c r="C37" s="87"/>
      <c r="D37" s="87"/>
      <c r="E37" s="87"/>
      <c r="F37" s="87"/>
      <c r="G37" s="87"/>
      <c r="H37" s="88"/>
      <c r="I37" s="86"/>
      <c r="J37" s="87"/>
      <c r="K37" s="87"/>
      <c r="L37" s="87"/>
      <c r="M37" s="87"/>
      <c r="N37" s="88"/>
      <c r="O37" s="86"/>
      <c r="P37" s="87"/>
      <c r="Q37" s="87"/>
      <c r="R37" s="90"/>
      <c r="S37" s="87"/>
      <c r="T37" s="91"/>
      <c r="U37" s="92"/>
      <c r="V37" s="89"/>
      <c r="W37" s="89"/>
      <c r="X37" s="89"/>
      <c r="Y37" s="93"/>
      <c r="Z37" s="93"/>
      <c r="AA37" s="94"/>
      <c r="AB37" s="95"/>
      <c r="AC37" s="96"/>
      <c r="AD37" s="96"/>
      <c r="AE37" s="95"/>
      <c r="AF37" s="95"/>
      <c r="AG37" s="95"/>
    </row>
    <row r="38" spans="1:33" ht="15.75" thickBot="1">
      <c r="A38" s="11">
        <f t="shared" si="0"/>
        <v>40329</v>
      </c>
      <c r="B38" s="100"/>
      <c r="C38" s="101"/>
      <c r="D38" s="101"/>
      <c r="E38" s="101"/>
      <c r="F38" s="101"/>
      <c r="G38" s="101"/>
      <c r="H38" s="102"/>
      <c r="I38" s="103"/>
      <c r="J38" s="101"/>
      <c r="K38" s="101"/>
      <c r="L38" s="101"/>
      <c r="M38" s="101"/>
      <c r="N38" s="102"/>
      <c r="O38" s="103"/>
      <c r="P38" s="101"/>
      <c r="Q38" s="101"/>
      <c r="R38" s="104"/>
      <c r="S38" s="101"/>
      <c r="T38" s="105"/>
      <c r="U38" s="106"/>
      <c r="V38" s="107"/>
      <c r="W38" s="108"/>
      <c r="X38" s="108"/>
      <c r="Y38" s="107"/>
      <c r="Z38" s="107"/>
      <c r="AA38" s="109"/>
      <c r="AB38" s="110"/>
      <c r="AC38" s="111"/>
      <c r="AD38" s="112"/>
      <c r="AE38" s="110"/>
      <c r="AF38" s="110"/>
      <c r="AG38" s="110"/>
    </row>
    <row r="39" spans="1:33" ht="15.75" thickTop="1">
      <c r="A39" s="62" t="s">
        <v>26</v>
      </c>
      <c r="B39" s="39">
        <f>SUM(B8:B38)</f>
        <v>0</v>
      </c>
      <c r="C39" s="40">
        <f t="shared" ref="C39:AC39" si="1">SUM(C8:C38)</f>
        <v>0</v>
      </c>
      <c r="D39" s="40">
        <f t="shared" si="1"/>
        <v>0</v>
      </c>
      <c r="E39" s="40">
        <f t="shared" si="1"/>
        <v>0</v>
      </c>
      <c r="F39" s="40">
        <f t="shared" si="1"/>
        <v>0</v>
      </c>
      <c r="G39" s="40">
        <f t="shared" si="1"/>
        <v>0</v>
      </c>
      <c r="H39" s="41">
        <f t="shared" si="1"/>
        <v>0</v>
      </c>
      <c r="I39" s="39">
        <f t="shared" si="1"/>
        <v>0</v>
      </c>
      <c r="J39" s="40">
        <f t="shared" si="1"/>
        <v>0</v>
      </c>
      <c r="K39" s="40">
        <f t="shared" si="1"/>
        <v>0</v>
      </c>
      <c r="L39" s="40">
        <f t="shared" si="1"/>
        <v>0</v>
      </c>
      <c r="M39" s="40">
        <f t="shared" si="1"/>
        <v>0</v>
      </c>
      <c r="N39" s="41">
        <f t="shared" si="1"/>
        <v>0</v>
      </c>
      <c r="O39" s="30">
        <f t="shared" si="1"/>
        <v>0</v>
      </c>
      <c r="P39" s="31">
        <f t="shared" si="1"/>
        <v>0</v>
      </c>
      <c r="Q39" s="31">
        <f t="shared" si="1"/>
        <v>0</v>
      </c>
      <c r="R39" s="31">
        <f t="shared" si="1"/>
        <v>0</v>
      </c>
      <c r="S39" s="31">
        <f t="shared" si="1"/>
        <v>0</v>
      </c>
      <c r="T39" s="48">
        <f t="shared" si="1"/>
        <v>0</v>
      </c>
      <c r="U39" s="30">
        <f t="shared" si="1"/>
        <v>0</v>
      </c>
      <c r="V39" s="31">
        <f t="shared" si="1"/>
        <v>0</v>
      </c>
      <c r="W39" s="31">
        <f t="shared" si="1"/>
        <v>0</v>
      </c>
      <c r="X39" s="31">
        <f t="shared" si="1"/>
        <v>0</v>
      </c>
      <c r="Y39" s="31">
        <f t="shared" si="1"/>
        <v>0</v>
      </c>
      <c r="Z39" s="31">
        <f t="shared" si="1"/>
        <v>0</v>
      </c>
      <c r="AA39" s="32">
        <f t="shared" si="1"/>
        <v>0</v>
      </c>
      <c r="AB39" s="53">
        <f t="shared" si="1"/>
        <v>0</v>
      </c>
      <c r="AC39" s="53">
        <f t="shared" si="1"/>
        <v>0</v>
      </c>
      <c r="AD39" s="57" t="s">
        <v>31</v>
      </c>
      <c r="AE39" s="57" t="s">
        <v>31</v>
      </c>
      <c r="AF39" s="57" t="s">
        <v>31</v>
      </c>
      <c r="AG39" s="57" t="s">
        <v>59</v>
      </c>
    </row>
    <row r="40" spans="1:33" ht="15.75" thickBot="1">
      <c r="A40" s="63" t="s">
        <v>28</v>
      </c>
      <c r="B40" s="42">
        <v>1.01</v>
      </c>
      <c r="C40" s="43">
        <v>1.48</v>
      </c>
      <c r="D40" s="43">
        <v>1.9279999999999999</v>
      </c>
      <c r="E40" s="43">
        <v>3.78</v>
      </c>
      <c r="F40" s="43">
        <v>4.9599999999999998E-2</v>
      </c>
      <c r="G40" s="43">
        <v>0.05</v>
      </c>
      <c r="H40" s="44">
        <v>4.72</v>
      </c>
      <c r="I40" s="42">
        <v>1.01</v>
      </c>
      <c r="J40" s="43">
        <v>1.48</v>
      </c>
      <c r="K40" s="43">
        <v>3.78</v>
      </c>
      <c r="L40" s="43">
        <v>0.379</v>
      </c>
      <c r="M40" s="43">
        <v>4.9599999999999998E-2</v>
      </c>
      <c r="N40" s="44">
        <v>4.9599999999999998E-2</v>
      </c>
      <c r="O40" s="33">
        <v>15.77</v>
      </c>
      <c r="P40" s="34">
        <v>15.77</v>
      </c>
      <c r="Q40" s="34">
        <v>15.77</v>
      </c>
      <c r="R40" s="34">
        <v>15.77</v>
      </c>
      <c r="S40" s="34">
        <v>1.48</v>
      </c>
      <c r="T40" s="49">
        <v>1.48</v>
      </c>
      <c r="U40" s="33">
        <v>0.34300000000000003</v>
      </c>
      <c r="V40" s="34">
        <v>0.34300000000000003</v>
      </c>
      <c r="W40" s="34">
        <v>0.83</v>
      </c>
      <c r="X40" s="34">
        <v>0.83</v>
      </c>
      <c r="Y40" s="34">
        <v>1.9279999999999999</v>
      </c>
      <c r="Z40" s="34">
        <v>1.9279999999999999</v>
      </c>
      <c r="AA40" s="35">
        <v>0</v>
      </c>
      <c r="AB40" s="54">
        <v>0.34300000000000003</v>
      </c>
      <c r="AC40" s="54">
        <v>1.01</v>
      </c>
      <c r="AD40" s="58">
        <f>SUM(AD8:AD38)</f>
        <v>0</v>
      </c>
      <c r="AE40" s="58">
        <f>SUM(AE8:AE38)</f>
        <v>0</v>
      </c>
      <c r="AF40" s="58">
        <f>SUM(AF8:AF38)</f>
        <v>0</v>
      </c>
      <c r="AG40" s="58" t="e">
        <f>AVERAGE(AG8:AG38)</f>
        <v>#DIV/0!</v>
      </c>
    </row>
    <row r="41" spans="1:33" ht="16.5" thickTop="1" thickBot="1">
      <c r="A41" s="64" t="s">
        <v>27</v>
      </c>
      <c r="B41" s="45">
        <f t="shared" ref="B41:AC41" si="2">B40*B39</f>
        <v>0</v>
      </c>
      <c r="C41" s="46">
        <f t="shared" si="2"/>
        <v>0</v>
      </c>
      <c r="D41" s="46">
        <f t="shared" si="2"/>
        <v>0</v>
      </c>
      <c r="E41" s="46">
        <f t="shared" si="2"/>
        <v>0</v>
      </c>
      <c r="F41" s="46">
        <f t="shared" si="2"/>
        <v>0</v>
      </c>
      <c r="G41" s="46">
        <f t="shared" si="2"/>
        <v>0</v>
      </c>
      <c r="H41" s="47">
        <f t="shared" si="2"/>
        <v>0</v>
      </c>
      <c r="I41" s="45">
        <f t="shared" si="2"/>
        <v>0</v>
      </c>
      <c r="J41" s="46">
        <f t="shared" si="2"/>
        <v>0</v>
      </c>
      <c r="K41" s="46">
        <f t="shared" si="2"/>
        <v>0</v>
      </c>
      <c r="L41" s="46">
        <f t="shared" si="2"/>
        <v>0</v>
      </c>
      <c r="M41" s="46">
        <f t="shared" si="2"/>
        <v>0</v>
      </c>
      <c r="N41" s="47">
        <f t="shared" si="2"/>
        <v>0</v>
      </c>
      <c r="O41" s="36">
        <f t="shared" si="2"/>
        <v>0</v>
      </c>
      <c r="P41" s="37">
        <f t="shared" si="2"/>
        <v>0</v>
      </c>
      <c r="Q41" s="37">
        <f t="shared" si="2"/>
        <v>0</v>
      </c>
      <c r="R41" s="37">
        <f t="shared" si="2"/>
        <v>0</v>
      </c>
      <c r="S41" s="37">
        <f t="shared" si="2"/>
        <v>0</v>
      </c>
      <c r="T41" s="50">
        <f t="shared" si="2"/>
        <v>0</v>
      </c>
      <c r="U41" s="36">
        <f t="shared" si="2"/>
        <v>0</v>
      </c>
      <c r="V41" s="37">
        <f t="shared" si="2"/>
        <v>0</v>
      </c>
      <c r="W41" s="37">
        <f t="shared" si="2"/>
        <v>0</v>
      </c>
      <c r="X41" s="37">
        <f t="shared" si="2"/>
        <v>0</v>
      </c>
      <c r="Y41" s="37">
        <f t="shared" si="2"/>
        <v>0</v>
      </c>
      <c r="Z41" s="37">
        <f t="shared" si="2"/>
        <v>0</v>
      </c>
      <c r="AA41" s="38">
        <f t="shared" si="2"/>
        <v>0</v>
      </c>
      <c r="AB41" s="55">
        <f t="shared" si="2"/>
        <v>0</v>
      </c>
      <c r="AC41" s="55">
        <f t="shared" si="2"/>
        <v>0</v>
      </c>
      <c r="AG41" s="114" t="s">
        <v>65</v>
      </c>
    </row>
    <row r="42" spans="1:33" ht="49.5" customHeight="1" thickTop="1">
      <c r="A42" s="59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</row>
    <row r="43" spans="1:33" ht="38.25" customHeight="1" thickBot="1">
      <c r="A43" s="117" t="s">
        <v>62</v>
      </c>
      <c r="B43" s="117"/>
      <c r="C43" s="73"/>
      <c r="D43" s="117" t="s">
        <v>63</v>
      </c>
      <c r="E43" s="117"/>
      <c r="F43" s="73"/>
      <c r="G43" s="117" t="s">
        <v>64</v>
      </c>
      <c r="H43" s="117"/>
      <c r="I43" s="60"/>
      <c r="J43" s="60"/>
      <c r="K43" s="60"/>
      <c r="L43" s="60"/>
      <c r="M43" s="60"/>
      <c r="N43" s="60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</row>
    <row r="44" spans="1:33" ht="31.5" thickTop="1" thickBot="1">
      <c r="A44" s="65" t="s">
        <v>39</v>
      </c>
      <c r="B44" s="66">
        <f>SUM(B41:H41)</f>
        <v>0</v>
      </c>
      <c r="C44" s="12"/>
      <c r="D44" s="65" t="s">
        <v>44</v>
      </c>
      <c r="E44" s="66">
        <f>SUM(B41:H41)+P41+R41+T41+V41+X41+Z41</f>
        <v>0</v>
      </c>
      <c r="F44" s="12"/>
      <c r="G44" s="65" t="s">
        <v>46</v>
      </c>
      <c r="H44" s="66">
        <f>SUM(I41:N41)+O41+Q41+S41+U41+W41+Y41</f>
        <v>0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spans="1:33" ht="47.25" thickBot="1">
      <c r="A45" s="67" t="s">
        <v>45</v>
      </c>
      <c r="B45" s="68">
        <f>SUM(I41:N41)</f>
        <v>0</v>
      </c>
      <c r="C45" s="12"/>
      <c r="D45" s="69" t="s">
        <v>60</v>
      </c>
      <c r="E45" s="70" t="e">
        <f>E44/AF40</f>
        <v>#DIV/0!</v>
      </c>
      <c r="F45" s="28"/>
      <c r="G45" s="69" t="s">
        <v>61</v>
      </c>
      <c r="H45" s="70" t="e">
        <f>H44/AE40</f>
        <v>#DIV/0!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33" ht="30.75" thickBot="1">
      <c r="A46" s="67" t="s">
        <v>40</v>
      </c>
      <c r="B46" s="68">
        <f>SUM(O41:T41)</f>
        <v>0</v>
      </c>
      <c r="C46" s="12"/>
      <c r="D46" s="23"/>
      <c r="E46" s="24"/>
      <c r="F46" s="25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33" ht="30.75" thickBot="1">
      <c r="A47" s="67" t="s">
        <v>41</v>
      </c>
      <c r="B47" s="68">
        <f>SUM(U41:AA41)</f>
        <v>0</v>
      </c>
      <c r="C47" s="12"/>
      <c r="D47" s="23"/>
      <c r="E47" s="24"/>
      <c r="F47" s="25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33" ht="30.75" thickBot="1">
      <c r="A48" s="67" t="s">
        <v>42</v>
      </c>
      <c r="B48" s="68">
        <f>AB41</f>
        <v>0</v>
      </c>
      <c r="C48" s="12"/>
      <c r="D48" s="23"/>
      <c r="E48" s="24"/>
      <c r="F48" s="25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 ht="45.75" thickBot="1">
      <c r="A49" s="71" t="s">
        <v>43</v>
      </c>
      <c r="B49" s="72">
        <f>AC41</f>
        <v>0</v>
      </c>
      <c r="C49" s="12"/>
      <c r="D49" s="23"/>
      <c r="E49" s="24"/>
      <c r="F49" s="25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spans="1:25" ht="48" thickTop="1" thickBot="1">
      <c r="A50" s="74" t="s">
        <v>32</v>
      </c>
      <c r="B50" s="75">
        <f>SUM(B44:B49)</f>
        <v>0</v>
      </c>
      <c r="C50" s="12"/>
      <c r="D50" s="26"/>
      <c r="E50" s="27"/>
      <c r="F50" s="25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ht="48" thickTop="1" thickBot="1">
      <c r="A51" s="69" t="s">
        <v>33</v>
      </c>
      <c r="B51" s="70" t="e">
        <f>B50/AD40</f>
        <v>#DIV/0!</v>
      </c>
      <c r="C51" s="12"/>
      <c r="D51" s="26"/>
      <c r="E51" s="27"/>
      <c r="F51" s="25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spans="1:25" ht="15.75" thickTop="1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spans="1:25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1:25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</sheetData>
  <sheetProtection password="A25B" sheet="1" objects="1" scenarios="1"/>
  <mergeCells count="13">
    <mergeCell ref="AD4:AD5"/>
    <mergeCell ref="AE4:AE5"/>
    <mergeCell ref="AF4:AF5"/>
    <mergeCell ref="AG4:AG5"/>
    <mergeCell ref="A43:B43"/>
    <mergeCell ref="D43:E43"/>
    <mergeCell ref="G43:H43"/>
    <mergeCell ref="B4:H5"/>
    <mergeCell ref="I4:N5"/>
    <mergeCell ref="O4:T5"/>
    <mergeCell ref="U4:AA5"/>
    <mergeCell ref="AB4:AB5"/>
    <mergeCell ref="AC4:AC5"/>
  </mergeCells>
  <pageMargins left="0.33" right="0.19" top="0.75" bottom="0.75" header="0.3" footer="0.3"/>
  <pageSetup paperSize="17" scale="28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59"/>
  <sheetViews>
    <sheetView zoomScaleNormal="100" workbookViewId="0">
      <selection activeCell="A3" sqref="A3"/>
    </sheetView>
  </sheetViews>
  <sheetFormatPr defaultRowHeight="15"/>
  <cols>
    <col min="1" max="1" width="26.28515625" customWidth="1"/>
    <col min="2" max="2" width="17.42578125" bestFit="1" customWidth="1"/>
    <col min="3" max="3" width="27.5703125" bestFit="1" customWidth="1"/>
    <col min="4" max="4" width="29.5703125" customWidth="1"/>
    <col min="5" max="5" width="22.140625" bestFit="1" customWidth="1"/>
    <col min="6" max="6" width="14.85546875" bestFit="1" customWidth="1"/>
    <col min="7" max="7" width="35.5703125" customWidth="1"/>
    <col min="8" max="9" width="14.85546875" bestFit="1" customWidth="1"/>
    <col min="10" max="11" width="16.28515625" bestFit="1" customWidth="1"/>
    <col min="12" max="12" width="16.85546875" bestFit="1" customWidth="1"/>
    <col min="13" max="13" width="15.85546875" bestFit="1" customWidth="1"/>
    <col min="14" max="14" width="14.85546875" bestFit="1" customWidth="1"/>
    <col min="15" max="16" width="15.5703125" bestFit="1" customWidth="1"/>
    <col min="17" max="17" width="23.85546875" bestFit="1" customWidth="1"/>
    <col min="18" max="18" width="24.28515625" bestFit="1" customWidth="1"/>
    <col min="19" max="19" width="25.85546875" bestFit="1" customWidth="1"/>
    <col min="20" max="20" width="25.7109375" bestFit="1" customWidth="1"/>
    <col min="21" max="22" width="11.42578125" bestFit="1" customWidth="1"/>
    <col min="23" max="23" width="20.140625" bestFit="1" customWidth="1"/>
    <col min="24" max="24" width="19.85546875" bestFit="1" customWidth="1"/>
    <col min="25" max="25" width="22.42578125" bestFit="1" customWidth="1"/>
    <col min="26" max="26" width="22.140625" bestFit="1" customWidth="1"/>
    <col min="27" max="27" width="21.140625" bestFit="1" customWidth="1"/>
    <col min="28" max="28" width="32.7109375" bestFit="1" customWidth="1"/>
    <col min="29" max="29" width="36.7109375" customWidth="1"/>
    <col min="30" max="30" width="33.140625" bestFit="1" customWidth="1"/>
    <col min="31" max="31" width="26.85546875" customWidth="1"/>
    <col min="32" max="32" width="23" customWidth="1"/>
    <col min="33" max="33" width="22.28515625" customWidth="1"/>
  </cols>
  <sheetData>
    <row r="1" spans="1:33" ht="15" customHeight="1">
      <c r="A1" s="1" t="s">
        <v>0</v>
      </c>
      <c r="B1" s="2"/>
      <c r="C1" t="s">
        <v>1</v>
      </c>
      <c r="O1" s="3"/>
      <c r="P1" s="4"/>
      <c r="Q1" s="4"/>
      <c r="R1" s="4"/>
    </row>
    <row r="2" spans="1:33" ht="15" customHeight="1">
      <c r="A2" s="1" t="s">
        <v>2</v>
      </c>
      <c r="B2" s="5"/>
      <c r="O2" s="4"/>
      <c r="P2" s="4"/>
      <c r="Q2" s="4"/>
      <c r="R2" s="4"/>
    </row>
    <row r="3" spans="1:33" ht="15.75" thickBot="1">
      <c r="A3" s="6"/>
    </row>
    <row r="4" spans="1:33" ht="30" customHeight="1" thickTop="1">
      <c r="A4" s="13"/>
      <c r="B4" s="118" t="s">
        <v>3</v>
      </c>
      <c r="C4" s="119"/>
      <c r="D4" s="119"/>
      <c r="E4" s="119"/>
      <c r="F4" s="119"/>
      <c r="G4" s="119"/>
      <c r="H4" s="120"/>
      <c r="I4" s="118" t="s">
        <v>4</v>
      </c>
      <c r="J4" s="119"/>
      <c r="K4" s="119"/>
      <c r="L4" s="119"/>
      <c r="M4" s="119"/>
      <c r="N4" s="120"/>
      <c r="O4" s="124" t="s">
        <v>5</v>
      </c>
      <c r="P4" s="125"/>
      <c r="Q4" s="126"/>
      <c r="R4" s="126"/>
      <c r="S4" s="126"/>
      <c r="T4" s="127"/>
      <c r="U4" s="118" t="s">
        <v>6</v>
      </c>
      <c r="V4" s="131"/>
      <c r="W4" s="131"/>
      <c r="X4" s="131"/>
      <c r="Y4" s="131"/>
      <c r="Z4" s="131"/>
      <c r="AA4" s="132"/>
      <c r="AB4" s="136" t="s">
        <v>7</v>
      </c>
      <c r="AC4" s="138" t="s">
        <v>8</v>
      </c>
      <c r="AD4" s="115" t="s">
        <v>29</v>
      </c>
      <c r="AE4" s="115" t="s">
        <v>35</v>
      </c>
      <c r="AF4" s="115" t="s">
        <v>36</v>
      </c>
      <c r="AG4" s="115" t="s">
        <v>37</v>
      </c>
    </row>
    <row r="5" spans="1:33" ht="30" customHeight="1" thickBot="1">
      <c r="A5" s="13"/>
      <c r="B5" s="121"/>
      <c r="C5" s="122"/>
      <c r="D5" s="122"/>
      <c r="E5" s="122"/>
      <c r="F5" s="122"/>
      <c r="G5" s="122"/>
      <c r="H5" s="123"/>
      <c r="I5" s="121"/>
      <c r="J5" s="122"/>
      <c r="K5" s="122"/>
      <c r="L5" s="122"/>
      <c r="M5" s="122"/>
      <c r="N5" s="123"/>
      <c r="O5" s="128"/>
      <c r="P5" s="129"/>
      <c r="Q5" s="129"/>
      <c r="R5" s="129"/>
      <c r="S5" s="129"/>
      <c r="T5" s="130"/>
      <c r="U5" s="133"/>
      <c r="V5" s="134"/>
      <c r="W5" s="134"/>
      <c r="X5" s="134"/>
      <c r="Y5" s="134"/>
      <c r="Z5" s="134"/>
      <c r="AA5" s="135"/>
      <c r="AB5" s="137"/>
      <c r="AC5" s="139"/>
      <c r="AD5" s="116"/>
      <c r="AE5" s="116"/>
      <c r="AF5" s="116"/>
      <c r="AG5" s="116"/>
    </row>
    <row r="6" spans="1:33" ht="18">
      <c r="A6" s="7"/>
      <c r="B6" s="14" t="s">
        <v>9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15" t="s">
        <v>15</v>
      </c>
      <c r="I6" s="16" t="s">
        <v>9</v>
      </c>
      <c r="J6" s="8" t="s">
        <v>16</v>
      </c>
      <c r="K6" s="8" t="s">
        <v>17</v>
      </c>
      <c r="L6" s="9" t="s">
        <v>18</v>
      </c>
      <c r="M6" s="8" t="s">
        <v>19</v>
      </c>
      <c r="N6" s="15" t="s">
        <v>13</v>
      </c>
      <c r="O6" s="14" t="s">
        <v>47</v>
      </c>
      <c r="P6" s="9" t="s">
        <v>48</v>
      </c>
      <c r="Q6" s="9" t="s">
        <v>49</v>
      </c>
      <c r="R6" s="9" t="s">
        <v>50</v>
      </c>
      <c r="S6" s="8" t="s">
        <v>51</v>
      </c>
      <c r="T6" s="51" t="s">
        <v>52</v>
      </c>
      <c r="U6" s="17" t="s">
        <v>53</v>
      </c>
      <c r="V6" s="8" t="s">
        <v>54</v>
      </c>
      <c r="W6" s="8" t="s">
        <v>55</v>
      </c>
      <c r="X6" s="8" t="s">
        <v>56</v>
      </c>
      <c r="Y6" s="8" t="s">
        <v>57</v>
      </c>
      <c r="Z6" s="8" t="s">
        <v>58</v>
      </c>
      <c r="AA6" s="18" t="s">
        <v>20</v>
      </c>
      <c r="AB6" s="19" t="s">
        <v>21</v>
      </c>
      <c r="AC6" s="19" t="s">
        <v>22</v>
      </c>
      <c r="AD6" s="56" t="s">
        <v>34</v>
      </c>
      <c r="AE6" s="56"/>
      <c r="AF6" s="56"/>
      <c r="AG6" s="56"/>
    </row>
    <row r="7" spans="1:33" ht="15.75" thickBot="1">
      <c r="A7" s="7"/>
      <c r="B7" s="20" t="s">
        <v>23</v>
      </c>
      <c r="C7" s="10" t="s">
        <v>23</v>
      </c>
      <c r="D7" s="10" t="s">
        <v>23</v>
      </c>
      <c r="E7" s="10" t="s">
        <v>23</v>
      </c>
      <c r="F7" s="10" t="s">
        <v>23</v>
      </c>
      <c r="G7" s="10" t="s">
        <v>24</v>
      </c>
      <c r="H7" s="21" t="s">
        <v>23</v>
      </c>
      <c r="I7" s="20" t="s">
        <v>23</v>
      </c>
      <c r="J7" s="10" t="s">
        <v>23</v>
      </c>
      <c r="K7" s="10" t="s">
        <v>23</v>
      </c>
      <c r="L7" s="10" t="s">
        <v>23</v>
      </c>
      <c r="M7" s="10" t="s">
        <v>23</v>
      </c>
      <c r="N7" s="21" t="s">
        <v>23</v>
      </c>
      <c r="O7" s="20" t="s">
        <v>23</v>
      </c>
      <c r="P7" s="10" t="s">
        <v>23</v>
      </c>
      <c r="Q7" s="10" t="s">
        <v>23</v>
      </c>
      <c r="R7" s="10" t="s">
        <v>23</v>
      </c>
      <c r="S7" s="10" t="s">
        <v>23</v>
      </c>
      <c r="T7" s="52" t="s">
        <v>23</v>
      </c>
      <c r="U7" s="20" t="s">
        <v>25</v>
      </c>
      <c r="V7" s="10" t="s">
        <v>25</v>
      </c>
      <c r="W7" s="10" t="s">
        <v>23</v>
      </c>
      <c r="X7" s="10" t="s">
        <v>23</v>
      </c>
      <c r="Y7" s="10" t="s">
        <v>23</v>
      </c>
      <c r="Z7" s="10" t="s">
        <v>23</v>
      </c>
      <c r="AA7" s="21" t="s">
        <v>23</v>
      </c>
      <c r="AB7" s="22" t="s">
        <v>25</v>
      </c>
      <c r="AC7" s="29" t="s">
        <v>23</v>
      </c>
      <c r="AD7" s="22" t="s">
        <v>30</v>
      </c>
      <c r="AE7" s="22" t="s">
        <v>30</v>
      </c>
      <c r="AF7" s="22" t="s">
        <v>30</v>
      </c>
      <c r="AG7" s="22" t="s">
        <v>38</v>
      </c>
    </row>
    <row r="8" spans="1:33">
      <c r="A8" s="11">
        <v>40330</v>
      </c>
      <c r="B8" s="76"/>
      <c r="C8" s="77"/>
      <c r="D8" s="77"/>
      <c r="E8" s="77"/>
      <c r="F8" s="77"/>
      <c r="G8" s="77"/>
      <c r="H8" s="78"/>
      <c r="I8" s="76"/>
      <c r="J8" s="77"/>
      <c r="K8" s="77"/>
      <c r="L8" s="77"/>
      <c r="M8" s="77"/>
      <c r="N8" s="78"/>
      <c r="O8" s="76"/>
      <c r="P8" s="77"/>
      <c r="Q8" s="77"/>
      <c r="R8" s="77"/>
      <c r="S8" s="77"/>
      <c r="T8" s="79"/>
      <c r="U8" s="80"/>
      <c r="V8" s="81"/>
      <c r="W8" s="81"/>
      <c r="X8" s="81"/>
      <c r="Y8" s="81"/>
      <c r="Z8" s="81"/>
      <c r="AA8" s="82"/>
      <c r="AB8" s="83"/>
      <c r="AC8" s="84"/>
      <c r="AD8" s="84"/>
      <c r="AE8" s="85"/>
      <c r="AF8" s="85"/>
      <c r="AG8" s="85"/>
    </row>
    <row r="9" spans="1:33">
      <c r="A9" s="11">
        <f>A8+1</f>
        <v>40331</v>
      </c>
      <c r="B9" s="86"/>
      <c r="C9" s="87"/>
      <c r="D9" s="87"/>
      <c r="E9" s="87"/>
      <c r="F9" s="87"/>
      <c r="G9" s="87"/>
      <c r="H9" s="88"/>
      <c r="I9" s="86"/>
      <c r="J9" s="87"/>
      <c r="K9" s="87"/>
      <c r="L9" s="87"/>
      <c r="M9" s="87"/>
      <c r="N9" s="88"/>
      <c r="O9" s="86"/>
      <c r="P9" s="87"/>
      <c r="Q9" s="89"/>
      <c r="R9" s="90"/>
      <c r="S9" s="87"/>
      <c r="T9" s="91"/>
      <c r="U9" s="92"/>
      <c r="V9" s="89"/>
      <c r="W9" s="89"/>
      <c r="X9" s="89"/>
      <c r="Y9" s="93"/>
      <c r="Z9" s="93"/>
      <c r="AA9" s="94"/>
      <c r="AB9" s="95"/>
      <c r="AC9" s="96"/>
      <c r="AD9" s="96"/>
      <c r="AE9" s="95"/>
      <c r="AF9" s="95"/>
      <c r="AG9" s="95"/>
    </row>
    <row r="10" spans="1:33">
      <c r="A10" s="11">
        <f t="shared" ref="A10:A37" si="0">A9+1</f>
        <v>40332</v>
      </c>
      <c r="B10" s="86"/>
      <c r="C10" s="87"/>
      <c r="D10" s="87"/>
      <c r="E10" s="87"/>
      <c r="F10" s="87"/>
      <c r="G10" s="87"/>
      <c r="H10" s="88"/>
      <c r="I10" s="86"/>
      <c r="J10" s="87"/>
      <c r="K10" s="87"/>
      <c r="L10" s="87"/>
      <c r="M10" s="87"/>
      <c r="N10" s="88"/>
      <c r="O10" s="86"/>
      <c r="P10" s="87"/>
      <c r="Q10" s="87"/>
      <c r="R10" s="90"/>
      <c r="S10" s="87"/>
      <c r="T10" s="91"/>
      <c r="U10" s="92"/>
      <c r="V10" s="89"/>
      <c r="W10" s="89"/>
      <c r="X10" s="89"/>
      <c r="Y10" s="93"/>
      <c r="Z10" s="93"/>
      <c r="AA10" s="94"/>
      <c r="AB10" s="95"/>
      <c r="AC10" s="96"/>
      <c r="AD10" s="96"/>
      <c r="AE10" s="95"/>
      <c r="AF10" s="95"/>
      <c r="AG10" s="95"/>
    </row>
    <row r="11" spans="1:33">
      <c r="A11" s="11">
        <f t="shared" si="0"/>
        <v>40333</v>
      </c>
      <c r="B11" s="86"/>
      <c r="C11" s="87"/>
      <c r="D11" s="87"/>
      <c r="E11" s="87"/>
      <c r="F11" s="87"/>
      <c r="G11" s="87"/>
      <c r="H11" s="88"/>
      <c r="I11" s="86"/>
      <c r="J11" s="87"/>
      <c r="K11" s="87"/>
      <c r="L11" s="87"/>
      <c r="M11" s="87"/>
      <c r="N11" s="88"/>
      <c r="O11" s="86"/>
      <c r="P11" s="87"/>
      <c r="Q11" s="87"/>
      <c r="R11" s="90"/>
      <c r="S11" s="87"/>
      <c r="T11" s="91"/>
      <c r="U11" s="92"/>
      <c r="V11" s="89"/>
      <c r="W11" s="89"/>
      <c r="X11" s="89"/>
      <c r="Y11" s="93"/>
      <c r="Z11" s="93"/>
      <c r="AA11" s="94"/>
      <c r="AB11" s="95"/>
      <c r="AC11" s="96"/>
      <c r="AD11" s="96"/>
      <c r="AE11" s="95"/>
      <c r="AF11" s="95"/>
      <c r="AG11" s="95"/>
    </row>
    <row r="12" spans="1:33">
      <c r="A12" s="11">
        <f t="shared" si="0"/>
        <v>40334</v>
      </c>
      <c r="B12" s="86"/>
      <c r="C12" s="87"/>
      <c r="D12" s="87"/>
      <c r="E12" s="87"/>
      <c r="F12" s="87"/>
      <c r="G12" s="87"/>
      <c r="H12" s="88"/>
      <c r="I12" s="86"/>
      <c r="J12" s="87"/>
      <c r="K12" s="87"/>
      <c r="L12" s="87"/>
      <c r="M12" s="87"/>
      <c r="N12" s="88"/>
      <c r="O12" s="86"/>
      <c r="P12" s="87"/>
      <c r="Q12" s="87"/>
      <c r="R12" s="90"/>
      <c r="S12" s="87"/>
      <c r="T12" s="91"/>
      <c r="U12" s="92"/>
      <c r="V12" s="89"/>
      <c r="W12" s="89"/>
      <c r="X12" s="89"/>
      <c r="Y12" s="93"/>
      <c r="Z12" s="93"/>
      <c r="AA12" s="94"/>
      <c r="AB12" s="95"/>
      <c r="AC12" s="96"/>
      <c r="AD12" s="96"/>
      <c r="AE12" s="95"/>
      <c r="AF12" s="95"/>
      <c r="AG12" s="95"/>
    </row>
    <row r="13" spans="1:33">
      <c r="A13" s="11">
        <f t="shared" si="0"/>
        <v>40335</v>
      </c>
      <c r="B13" s="86"/>
      <c r="C13" s="87"/>
      <c r="D13" s="87"/>
      <c r="E13" s="87"/>
      <c r="F13" s="87"/>
      <c r="G13" s="87"/>
      <c r="H13" s="88"/>
      <c r="I13" s="86"/>
      <c r="J13" s="87"/>
      <c r="K13" s="87"/>
      <c r="L13" s="87"/>
      <c r="M13" s="87"/>
      <c r="N13" s="88"/>
      <c r="O13" s="86"/>
      <c r="P13" s="87"/>
      <c r="Q13" s="87"/>
      <c r="R13" s="90"/>
      <c r="S13" s="87"/>
      <c r="T13" s="91"/>
      <c r="U13" s="92"/>
      <c r="V13" s="89"/>
      <c r="W13" s="89"/>
      <c r="X13" s="89"/>
      <c r="Y13" s="93"/>
      <c r="Z13" s="93"/>
      <c r="AA13" s="94"/>
      <c r="AB13" s="95"/>
      <c r="AC13" s="96"/>
      <c r="AD13" s="96"/>
      <c r="AE13" s="95"/>
      <c r="AF13" s="95"/>
      <c r="AG13" s="95"/>
    </row>
    <row r="14" spans="1:33">
      <c r="A14" s="11">
        <f t="shared" si="0"/>
        <v>40336</v>
      </c>
      <c r="B14" s="86"/>
      <c r="C14" s="87"/>
      <c r="D14" s="87"/>
      <c r="E14" s="87"/>
      <c r="F14" s="87"/>
      <c r="G14" s="87"/>
      <c r="H14" s="88"/>
      <c r="I14" s="86"/>
      <c r="J14" s="87"/>
      <c r="K14" s="87"/>
      <c r="L14" s="87"/>
      <c r="M14" s="87"/>
      <c r="N14" s="88"/>
      <c r="O14" s="86"/>
      <c r="P14" s="87"/>
      <c r="Q14" s="87"/>
      <c r="R14" s="90"/>
      <c r="S14" s="87"/>
      <c r="T14" s="91"/>
      <c r="U14" s="92"/>
      <c r="V14" s="89"/>
      <c r="W14" s="89"/>
      <c r="X14" s="89"/>
      <c r="Y14" s="93"/>
      <c r="Z14" s="93"/>
      <c r="AA14" s="94"/>
      <c r="AB14" s="95"/>
      <c r="AC14" s="96"/>
      <c r="AD14" s="96"/>
      <c r="AE14" s="95"/>
      <c r="AF14" s="95"/>
      <c r="AG14" s="95"/>
    </row>
    <row r="15" spans="1:33">
      <c r="A15" s="11">
        <f t="shared" si="0"/>
        <v>40337</v>
      </c>
      <c r="B15" s="86"/>
      <c r="C15" s="87"/>
      <c r="D15" s="87"/>
      <c r="E15" s="87"/>
      <c r="F15" s="87"/>
      <c r="G15" s="87"/>
      <c r="H15" s="88"/>
      <c r="I15" s="86"/>
      <c r="J15" s="87"/>
      <c r="K15" s="87"/>
      <c r="L15" s="87"/>
      <c r="M15" s="87"/>
      <c r="N15" s="88"/>
      <c r="O15" s="86"/>
      <c r="P15" s="87"/>
      <c r="Q15" s="87"/>
      <c r="R15" s="90"/>
      <c r="S15" s="87"/>
      <c r="T15" s="91"/>
      <c r="U15" s="92"/>
      <c r="V15" s="89"/>
      <c r="W15" s="89"/>
      <c r="X15" s="89"/>
      <c r="Y15" s="93"/>
      <c r="Z15" s="93"/>
      <c r="AA15" s="94"/>
      <c r="AB15" s="95"/>
      <c r="AC15" s="96"/>
      <c r="AD15" s="96"/>
      <c r="AE15" s="95"/>
      <c r="AF15" s="95"/>
      <c r="AG15" s="95"/>
    </row>
    <row r="16" spans="1:33">
      <c r="A16" s="11">
        <f t="shared" si="0"/>
        <v>40338</v>
      </c>
      <c r="B16" s="86"/>
      <c r="C16" s="87"/>
      <c r="D16" s="87"/>
      <c r="E16" s="87"/>
      <c r="F16" s="87"/>
      <c r="G16" s="87"/>
      <c r="H16" s="88"/>
      <c r="I16" s="86"/>
      <c r="J16" s="87"/>
      <c r="K16" s="87"/>
      <c r="L16" s="87"/>
      <c r="M16" s="87"/>
      <c r="N16" s="88"/>
      <c r="O16" s="86"/>
      <c r="P16" s="87"/>
      <c r="Q16" s="87"/>
      <c r="R16" s="90"/>
      <c r="S16" s="87"/>
      <c r="T16" s="91"/>
      <c r="U16" s="92"/>
      <c r="V16" s="89"/>
      <c r="W16" s="89"/>
      <c r="X16" s="89"/>
      <c r="Y16" s="93"/>
      <c r="Z16" s="93"/>
      <c r="AA16" s="94"/>
      <c r="AB16" s="95"/>
      <c r="AC16" s="96"/>
      <c r="AD16" s="96"/>
      <c r="AE16" s="95"/>
      <c r="AF16" s="95"/>
      <c r="AG16" s="95"/>
    </row>
    <row r="17" spans="1:33">
      <c r="A17" s="11">
        <f t="shared" si="0"/>
        <v>40339</v>
      </c>
      <c r="B17" s="76"/>
      <c r="C17" s="77"/>
      <c r="D17" s="77"/>
      <c r="E17" s="77"/>
      <c r="F17" s="77"/>
      <c r="G17" s="77"/>
      <c r="H17" s="78"/>
      <c r="I17" s="76"/>
      <c r="J17" s="77"/>
      <c r="K17" s="77"/>
      <c r="L17" s="87"/>
      <c r="M17" s="77"/>
      <c r="N17" s="78"/>
      <c r="O17" s="76"/>
      <c r="P17" s="77"/>
      <c r="Q17" s="77"/>
      <c r="R17" s="97"/>
      <c r="S17" s="77"/>
      <c r="T17" s="79"/>
      <c r="U17" s="98"/>
      <c r="V17" s="93"/>
      <c r="W17" s="89"/>
      <c r="X17" s="89"/>
      <c r="Y17" s="93"/>
      <c r="Z17" s="93"/>
      <c r="AA17" s="94"/>
      <c r="AB17" s="95"/>
      <c r="AC17" s="96"/>
      <c r="AD17" s="96"/>
      <c r="AE17" s="95"/>
      <c r="AF17" s="95"/>
      <c r="AG17" s="95"/>
    </row>
    <row r="18" spans="1:33">
      <c r="A18" s="11">
        <f t="shared" si="0"/>
        <v>40340</v>
      </c>
      <c r="B18" s="86"/>
      <c r="C18" s="87"/>
      <c r="D18" s="87"/>
      <c r="E18" s="87"/>
      <c r="F18" s="87"/>
      <c r="G18" s="87"/>
      <c r="H18" s="88"/>
      <c r="I18" s="86"/>
      <c r="J18" s="87"/>
      <c r="K18" s="87"/>
      <c r="L18" s="87"/>
      <c r="M18" s="87"/>
      <c r="N18" s="88"/>
      <c r="O18" s="86"/>
      <c r="P18" s="87"/>
      <c r="Q18" s="87"/>
      <c r="R18" s="90"/>
      <c r="S18" s="87"/>
      <c r="T18" s="91"/>
      <c r="U18" s="92"/>
      <c r="V18" s="89"/>
      <c r="W18" s="89"/>
      <c r="X18" s="89"/>
      <c r="Y18" s="93"/>
      <c r="Z18" s="93"/>
      <c r="AA18" s="94"/>
      <c r="AB18" s="95"/>
      <c r="AC18" s="96"/>
      <c r="AD18" s="96"/>
      <c r="AE18" s="95"/>
      <c r="AF18" s="95"/>
      <c r="AG18" s="95"/>
    </row>
    <row r="19" spans="1:33">
      <c r="A19" s="11">
        <f t="shared" si="0"/>
        <v>40341</v>
      </c>
      <c r="B19" s="86"/>
      <c r="C19" s="87"/>
      <c r="D19" s="87"/>
      <c r="E19" s="87"/>
      <c r="F19" s="87"/>
      <c r="G19" s="87"/>
      <c r="H19" s="88"/>
      <c r="I19" s="86"/>
      <c r="J19" s="87"/>
      <c r="K19" s="87"/>
      <c r="L19" s="87"/>
      <c r="M19" s="87"/>
      <c r="N19" s="88"/>
      <c r="O19" s="86"/>
      <c r="P19" s="87"/>
      <c r="Q19" s="87"/>
      <c r="R19" s="90"/>
      <c r="S19" s="87"/>
      <c r="T19" s="91"/>
      <c r="U19" s="92"/>
      <c r="V19" s="89"/>
      <c r="W19" s="89"/>
      <c r="X19" s="89"/>
      <c r="Y19" s="93"/>
      <c r="Z19" s="93"/>
      <c r="AA19" s="94"/>
      <c r="AB19" s="95"/>
      <c r="AC19" s="96"/>
      <c r="AD19" s="96"/>
      <c r="AE19" s="95"/>
      <c r="AF19" s="95"/>
      <c r="AG19" s="95"/>
    </row>
    <row r="20" spans="1:33">
      <c r="A20" s="11">
        <f t="shared" si="0"/>
        <v>40342</v>
      </c>
      <c r="B20" s="86"/>
      <c r="C20" s="87"/>
      <c r="D20" s="87"/>
      <c r="E20" s="87"/>
      <c r="F20" s="87"/>
      <c r="G20" s="87"/>
      <c r="H20" s="88"/>
      <c r="I20" s="86"/>
      <c r="J20" s="87"/>
      <c r="K20" s="87"/>
      <c r="L20" s="87"/>
      <c r="M20" s="87"/>
      <c r="N20" s="88"/>
      <c r="O20" s="86"/>
      <c r="P20" s="87"/>
      <c r="Q20" s="87"/>
      <c r="R20" s="90"/>
      <c r="S20" s="87"/>
      <c r="T20" s="91"/>
      <c r="U20" s="92"/>
      <c r="V20" s="89"/>
      <c r="W20" s="89"/>
      <c r="X20" s="89"/>
      <c r="Y20" s="93"/>
      <c r="Z20" s="93"/>
      <c r="AA20" s="94"/>
      <c r="AB20" s="95"/>
      <c r="AC20" s="96"/>
      <c r="AD20" s="96"/>
      <c r="AE20" s="95"/>
      <c r="AF20" s="95"/>
      <c r="AG20" s="95"/>
    </row>
    <row r="21" spans="1:33">
      <c r="A21" s="11">
        <f t="shared" si="0"/>
        <v>40343</v>
      </c>
      <c r="B21" s="86"/>
      <c r="C21" s="87"/>
      <c r="D21" s="87"/>
      <c r="E21" s="87"/>
      <c r="F21" s="87"/>
      <c r="G21" s="87"/>
      <c r="H21" s="88"/>
      <c r="I21" s="86"/>
      <c r="J21" s="87"/>
      <c r="K21" s="87"/>
      <c r="L21" s="87"/>
      <c r="M21" s="87"/>
      <c r="N21" s="88"/>
      <c r="O21" s="86"/>
      <c r="P21" s="87"/>
      <c r="Q21" s="87"/>
      <c r="R21" s="90"/>
      <c r="S21" s="87"/>
      <c r="T21" s="91"/>
      <c r="U21" s="92"/>
      <c r="V21" s="89"/>
      <c r="W21" s="89"/>
      <c r="X21" s="89"/>
      <c r="Y21" s="93"/>
      <c r="Z21" s="93"/>
      <c r="AA21" s="94"/>
      <c r="AB21" s="95"/>
      <c r="AC21" s="96"/>
      <c r="AD21" s="96"/>
      <c r="AE21" s="95"/>
      <c r="AF21" s="95"/>
      <c r="AG21" s="95"/>
    </row>
    <row r="22" spans="1:33">
      <c r="A22" s="11">
        <f t="shared" si="0"/>
        <v>40344</v>
      </c>
      <c r="B22" s="86"/>
      <c r="C22" s="87"/>
      <c r="D22" s="87"/>
      <c r="E22" s="87"/>
      <c r="F22" s="87"/>
      <c r="G22" s="87"/>
      <c r="H22" s="88"/>
      <c r="I22" s="86"/>
      <c r="J22" s="87"/>
      <c r="K22" s="87"/>
      <c r="L22" s="87"/>
      <c r="M22" s="87"/>
      <c r="N22" s="88"/>
      <c r="O22" s="86"/>
      <c r="P22" s="87"/>
      <c r="Q22" s="87"/>
      <c r="R22" s="90"/>
      <c r="S22" s="87"/>
      <c r="T22" s="91"/>
      <c r="U22" s="92"/>
      <c r="V22" s="89"/>
      <c r="W22" s="89"/>
      <c r="X22" s="89"/>
      <c r="Y22" s="93"/>
      <c r="Z22" s="93"/>
      <c r="AA22" s="94"/>
      <c r="AB22" s="95"/>
      <c r="AC22" s="96"/>
      <c r="AD22" s="96"/>
      <c r="AE22" s="95"/>
      <c r="AF22" s="95"/>
      <c r="AG22" s="95"/>
    </row>
    <row r="23" spans="1:33">
      <c r="A23" s="11">
        <f t="shared" si="0"/>
        <v>40345</v>
      </c>
      <c r="B23" s="86"/>
      <c r="C23" s="87"/>
      <c r="D23" s="87"/>
      <c r="E23" s="87"/>
      <c r="F23" s="87"/>
      <c r="G23" s="87"/>
      <c r="H23" s="88"/>
      <c r="I23" s="86"/>
      <c r="J23" s="87"/>
      <c r="K23" s="87"/>
      <c r="L23" s="87"/>
      <c r="M23" s="87"/>
      <c r="N23" s="88"/>
      <c r="O23" s="86"/>
      <c r="P23" s="87"/>
      <c r="Q23" s="87"/>
      <c r="R23" s="90"/>
      <c r="S23" s="87"/>
      <c r="T23" s="91"/>
      <c r="U23" s="92"/>
      <c r="V23" s="89"/>
      <c r="W23" s="89"/>
      <c r="X23" s="89"/>
      <c r="Y23" s="93"/>
      <c r="Z23" s="93"/>
      <c r="AA23" s="94"/>
      <c r="AB23" s="95"/>
      <c r="AC23" s="96"/>
      <c r="AD23" s="96"/>
      <c r="AE23" s="95"/>
      <c r="AF23" s="95"/>
      <c r="AG23" s="95"/>
    </row>
    <row r="24" spans="1:33">
      <c r="A24" s="11">
        <f t="shared" si="0"/>
        <v>40346</v>
      </c>
      <c r="B24" s="86"/>
      <c r="C24" s="87"/>
      <c r="D24" s="87"/>
      <c r="E24" s="87"/>
      <c r="F24" s="87"/>
      <c r="G24" s="87"/>
      <c r="H24" s="88"/>
      <c r="I24" s="86"/>
      <c r="J24" s="87"/>
      <c r="K24" s="87"/>
      <c r="L24" s="87"/>
      <c r="M24" s="87"/>
      <c r="N24" s="88"/>
      <c r="O24" s="86"/>
      <c r="P24" s="87"/>
      <c r="Q24" s="87"/>
      <c r="R24" s="90"/>
      <c r="S24" s="87"/>
      <c r="T24" s="91"/>
      <c r="U24" s="92"/>
      <c r="V24" s="89"/>
      <c r="W24" s="89"/>
      <c r="X24" s="89"/>
      <c r="Y24" s="93"/>
      <c r="Z24" s="93"/>
      <c r="AA24" s="94"/>
      <c r="AB24" s="95"/>
      <c r="AC24" s="96"/>
      <c r="AD24" s="96"/>
      <c r="AE24" s="95"/>
      <c r="AF24" s="95"/>
      <c r="AG24" s="95"/>
    </row>
    <row r="25" spans="1:33">
      <c r="A25" s="11">
        <f t="shared" si="0"/>
        <v>40347</v>
      </c>
      <c r="B25" s="86"/>
      <c r="C25" s="87"/>
      <c r="D25" s="87"/>
      <c r="E25" s="87"/>
      <c r="F25" s="87"/>
      <c r="G25" s="87"/>
      <c r="H25" s="88"/>
      <c r="I25" s="86"/>
      <c r="J25" s="87"/>
      <c r="K25" s="87"/>
      <c r="L25" s="87"/>
      <c r="M25" s="87"/>
      <c r="N25" s="88"/>
      <c r="O25" s="86"/>
      <c r="P25" s="87"/>
      <c r="Q25" s="87"/>
      <c r="R25" s="90"/>
      <c r="S25" s="87"/>
      <c r="T25" s="91"/>
      <c r="U25" s="92"/>
      <c r="V25" s="89"/>
      <c r="W25" s="89"/>
      <c r="X25" s="89"/>
      <c r="Y25" s="93"/>
      <c r="Z25" s="93"/>
      <c r="AA25" s="94"/>
      <c r="AB25" s="95"/>
      <c r="AC25" s="96"/>
      <c r="AD25" s="96"/>
      <c r="AE25" s="95"/>
      <c r="AF25" s="95"/>
      <c r="AG25" s="95"/>
    </row>
    <row r="26" spans="1:33">
      <c r="A26" s="11">
        <f t="shared" si="0"/>
        <v>40348</v>
      </c>
      <c r="B26" s="86"/>
      <c r="C26" s="87"/>
      <c r="D26" s="87"/>
      <c r="E26" s="87"/>
      <c r="F26" s="87"/>
      <c r="G26" s="87"/>
      <c r="H26" s="88"/>
      <c r="I26" s="86"/>
      <c r="J26" s="87"/>
      <c r="K26" s="87"/>
      <c r="L26" s="87"/>
      <c r="M26" s="87"/>
      <c r="N26" s="88"/>
      <c r="O26" s="86"/>
      <c r="P26" s="87"/>
      <c r="Q26" s="87"/>
      <c r="R26" s="90"/>
      <c r="S26" s="87"/>
      <c r="T26" s="91"/>
      <c r="U26" s="92"/>
      <c r="V26" s="89"/>
      <c r="W26" s="89"/>
      <c r="X26" s="89"/>
      <c r="Y26" s="93"/>
      <c r="Z26" s="93"/>
      <c r="AA26" s="94"/>
      <c r="AB26" s="95"/>
      <c r="AC26" s="96"/>
      <c r="AD26" s="96"/>
      <c r="AE26" s="95"/>
      <c r="AF26" s="95"/>
      <c r="AG26" s="95"/>
    </row>
    <row r="27" spans="1:33">
      <c r="A27" s="11">
        <f t="shared" si="0"/>
        <v>40349</v>
      </c>
      <c r="B27" s="86"/>
      <c r="C27" s="87"/>
      <c r="D27" s="87"/>
      <c r="E27" s="87"/>
      <c r="F27" s="87"/>
      <c r="G27" s="87"/>
      <c r="H27" s="88"/>
      <c r="I27" s="86"/>
      <c r="J27" s="87"/>
      <c r="K27" s="87"/>
      <c r="L27" s="87"/>
      <c r="M27" s="87"/>
      <c r="N27" s="88"/>
      <c r="O27" s="86"/>
      <c r="P27" s="87"/>
      <c r="Q27" s="87"/>
      <c r="R27" s="90"/>
      <c r="S27" s="87"/>
      <c r="T27" s="91"/>
      <c r="U27" s="92"/>
      <c r="V27" s="89"/>
      <c r="W27" s="89"/>
      <c r="X27" s="89"/>
      <c r="Y27" s="89"/>
      <c r="Z27" s="89"/>
      <c r="AA27" s="99"/>
      <c r="AB27" s="96"/>
      <c r="AC27" s="96"/>
      <c r="AD27" s="96"/>
      <c r="AE27" s="96"/>
      <c r="AF27" s="96"/>
      <c r="AG27" s="96"/>
    </row>
    <row r="28" spans="1:33">
      <c r="A28" s="11">
        <f t="shared" si="0"/>
        <v>40350</v>
      </c>
      <c r="B28" s="86"/>
      <c r="C28" s="87"/>
      <c r="D28" s="87"/>
      <c r="E28" s="87"/>
      <c r="F28" s="87"/>
      <c r="G28" s="87"/>
      <c r="H28" s="88"/>
      <c r="I28" s="86"/>
      <c r="J28" s="87"/>
      <c r="K28" s="87"/>
      <c r="L28" s="87"/>
      <c r="M28" s="87"/>
      <c r="N28" s="88"/>
      <c r="O28" s="86"/>
      <c r="P28" s="87"/>
      <c r="Q28" s="87"/>
      <c r="R28" s="90"/>
      <c r="S28" s="87"/>
      <c r="T28" s="91"/>
      <c r="U28" s="92"/>
      <c r="V28" s="89"/>
      <c r="W28" s="89"/>
      <c r="X28" s="89"/>
      <c r="Y28" s="93"/>
      <c r="Z28" s="93"/>
      <c r="AA28" s="94"/>
      <c r="AB28" s="95"/>
      <c r="AC28" s="96"/>
      <c r="AD28" s="96"/>
      <c r="AE28" s="95"/>
      <c r="AF28" s="95"/>
      <c r="AG28" s="95"/>
    </row>
    <row r="29" spans="1:33">
      <c r="A29" s="11">
        <f t="shared" si="0"/>
        <v>40351</v>
      </c>
      <c r="B29" s="86"/>
      <c r="C29" s="87"/>
      <c r="D29" s="87"/>
      <c r="E29" s="87"/>
      <c r="F29" s="87"/>
      <c r="G29" s="87"/>
      <c r="H29" s="88"/>
      <c r="I29" s="86"/>
      <c r="J29" s="87"/>
      <c r="K29" s="87"/>
      <c r="L29" s="87"/>
      <c r="M29" s="87"/>
      <c r="N29" s="88"/>
      <c r="O29" s="86"/>
      <c r="P29" s="87"/>
      <c r="Q29" s="87"/>
      <c r="R29" s="90"/>
      <c r="S29" s="87"/>
      <c r="T29" s="91"/>
      <c r="U29" s="92"/>
      <c r="V29" s="89"/>
      <c r="W29" s="89"/>
      <c r="X29" s="89"/>
      <c r="Y29" s="93"/>
      <c r="Z29" s="93"/>
      <c r="AA29" s="94"/>
      <c r="AB29" s="95"/>
      <c r="AC29" s="96"/>
      <c r="AD29" s="96"/>
      <c r="AE29" s="95"/>
      <c r="AF29" s="95"/>
      <c r="AG29" s="95"/>
    </row>
    <row r="30" spans="1:33">
      <c r="A30" s="11">
        <f t="shared" si="0"/>
        <v>40352</v>
      </c>
      <c r="B30" s="86"/>
      <c r="C30" s="87"/>
      <c r="D30" s="87"/>
      <c r="E30" s="87"/>
      <c r="F30" s="87"/>
      <c r="G30" s="87"/>
      <c r="H30" s="88"/>
      <c r="I30" s="86"/>
      <c r="J30" s="87"/>
      <c r="K30" s="87"/>
      <c r="L30" s="87"/>
      <c r="M30" s="87"/>
      <c r="N30" s="88"/>
      <c r="O30" s="86"/>
      <c r="P30" s="87"/>
      <c r="Q30" s="87"/>
      <c r="R30" s="90"/>
      <c r="S30" s="87"/>
      <c r="T30" s="91"/>
      <c r="U30" s="92"/>
      <c r="V30" s="89"/>
      <c r="W30" s="89"/>
      <c r="X30" s="89"/>
      <c r="Y30" s="93"/>
      <c r="Z30" s="93"/>
      <c r="AA30" s="94"/>
      <c r="AB30" s="95"/>
      <c r="AC30" s="96"/>
      <c r="AD30" s="96"/>
      <c r="AE30" s="95"/>
      <c r="AF30" s="95"/>
      <c r="AG30" s="95"/>
    </row>
    <row r="31" spans="1:33">
      <c r="A31" s="11">
        <f t="shared" si="0"/>
        <v>40353</v>
      </c>
      <c r="B31" s="86"/>
      <c r="C31" s="87"/>
      <c r="D31" s="87"/>
      <c r="E31" s="87"/>
      <c r="F31" s="87"/>
      <c r="G31" s="87"/>
      <c r="H31" s="88"/>
      <c r="I31" s="86"/>
      <c r="J31" s="87"/>
      <c r="K31" s="87"/>
      <c r="L31" s="87"/>
      <c r="M31" s="87"/>
      <c r="N31" s="88"/>
      <c r="O31" s="86"/>
      <c r="P31" s="87"/>
      <c r="Q31" s="87"/>
      <c r="R31" s="90"/>
      <c r="S31" s="87"/>
      <c r="T31" s="91"/>
      <c r="U31" s="92"/>
      <c r="V31" s="89"/>
      <c r="W31" s="89"/>
      <c r="X31" s="89"/>
      <c r="Y31" s="93"/>
      <c r="Z31" s="93"/>
      <c r="AA31" s="94"/>
      <c r="AB31" s="95"/>
      <c r="AC31" s="96"/>
      <c r="AD31" s="96"/>
      <c r="AE31" s="95"/>
      <c r="AF31" s="95"/>
      <c r="AG31" s="95"/>
    </row>
    <row r="32" spans="1:33">
      <c r="A32" s="11">
        <f t="shared" si="0"/>
        <v>40354</v>
      </c>
      <c r="B32" s="86"/>
      <c r="C32" s="87"/>
      <c r="D32" s="87"/>
      <c r="E32" s="87"/>
      <c r="F32" s="87"/>
      <c r="G32" s="87"/>
      <c r="H32" s="88"/>
      <c r="I32" s="86"/>
      <c r="J32" s="87"/>
      <c r="K32" s="87"/>
      <c r="L32" s="87"/>
      <c r="M32" s="87"/>
      <c r="N32" s="88"/>
      <c r="O32" s="86"/>
      <c r="P32" s="87"/>
      <c r="Q32" s="87"/>
      <c r="R32" s="90"/>
      <c r="S32" s="87"/>
      <c r="T32" s="91"/>
      <c r="U32" s="92"/>
      <c r="V32" s="89"/>
      <c r="W32" s="89"/>
      <c r="X32" s="89"/>
      <c r="Y32" s="93"/>
      <c r="Z32" s="93"/>
      <c r="AA32" s="94"/>
      <c r="AB32" s="95"/>
      <c r="AC32" s="96"/>
      <c r="AD32" s="96"/>
      <c r="AE32" s="95"/>
      <c r="AF32" s="95"/>
      <c r="AG32" s="95"/>
    </row>
    <row r="33" spans="1:33">
      <c r="A33" s="11">
        <f t="shared" si="0"/>
        <v>40355</v>
      </c>
      <c r="B33" s="86"/>
      <c r="C33" s="87"/>
      <c r="D33" s="87"/>
      <c r="E33" s="87"/>
      <c r="F33" s="87"/>
      <c r="G33" s="87"/>
      <c r="H33" s="88"/>
      <c r="I33" s="86"/>
      <c r="J33" s="87"/>
      <c r="K33" s="87"/>
      <c r="L33" s="87"/>
      <c r="M33" s="87"/>
      <c r="N33" s="88"/>
      <c r="O33" s="86"/>
      <c r="P33" s="87"/>
      <c r="Q33" s="87"/>
      <c r="R33" s="90"/>
      <c r="S33" s="87"/>
      <c r="T33" s="91"/>
      <c r="U33" s="92"/>
      <c r="V33" s="89"/>
      <c r="W33" s="89"/>
      <c r="X33" s="89"/>
      <c r="Y33" s="93"/>
      <c r="Z33" s="93"/>
      <c r="AA33" s="94"/>
      <c r="AB33" s="95"/>
      <c r="AC33" s="96"/>
      <c r="AD33" s="96"/>
      <c r="AE33" s="95"/>
      <c r="AF33" s="95"/>
      <c r="AG33" s="95"/>
    </row>
    <row r="34" spans="1:33">
      <c r="A34" s="11">
        <f t="shared" si="0"/>
        <v>40356</v>
      </c>
      <c r="B34" s="86"/>
      <c r="C34" s="87"/>
      <c r="D34" s="87"/>
      <c r="E34" s="87"/>
      <c r="F34" s="87"/>
      <c r="G34" s="87"/>
      <c r="H34" s="88"/>
      <c r="I34" s="86"/>
      <c r="J34" s="87"/>
      <c r="K34" s="87"/>
      <c r="L34" s="87"/>
      <c r="M34" s="87"/>
      <c r="N34" s="88"/>
      <c r="O34" s="86"/>
      <c r="P34" s="87"/>
      <c r="Q34" s="87"/>
      <c r="R34" s="90"/>
      <c r="S34" s="87"/>
      <c r="T34" s="91"/>
      <c r="U34" s="92"/>
      <c r="V34" s="89"/>
      <c r="W34" s="89"/>
      <c r="X34" s="89"/>
      <c r="Y34" s="93"/>
      <c r="Z34" s="93"/>
      <c r="AA34" s="94"/>
      <c r="AB34" s="95"/>
      <c r="AC34" s="96"/>
      <c r="AD34" s="96"/>
      <c r="AE34" s="95"/>
      <c r="AF34" s="95"/>
      <c r="AG34" s="95"/>
    </row>
    <row r="35" spans="1:33">
      <c r="A35" s="11">
        <f t="shared" si="0"/>
        <v>40357</v>
      </c>
      <c r="B35" s="86"/>
      <c r="C35" s="87"/>
      <c r="D35" s="87"/>
      <c r="E35" s="87"/>
      <c r="F35" s="87"/>
      <c r="G35" s="87"/>
      <c r="H35" s="88"/>
      <c r="I35" s="86"/>
      <c r="J35" s="87"/>
      <c r="K35" s="87"/>
      <c r="L35" s="87"/>
      <c r="M35" s="87"/>
      <c r="N35" s="88"/>
      <c r="O35" s="86"/>
      <c r="P35" s="87"/>
      <c r="Q35" s="87"/>
      <c r="R35" s="90"/>
      <c r="S35" s="87"/>
      <c r="T35" s="91"/>
      <c r="U35" s="92"/>
      <c r="V35" s="89"/>
      <c r="W35" s="89"/>
      <c r="X35" s="89"/>
      <c r="Y35" s="93"/>
      <c r="Z35" s="93"/>
      <c r="AA35" s="94"/>
      <c r="AB35" s="95"/>
      <c r="AC35" s="96"/>
      <c r="AD35" s="96"/>
      <c r="AE35" s="95"/>
      <c r="AF35" s="95"/>
      <c r="AG35" s="95"/>
    </row>
    <row r="36" spans="1:33">
      <c r="A36" s="11">
        <f t="shared" si="0"/>
        <v>40358</v>
      </c>
      <c r="B36" s="86"/>
      <c r="C36" s="87"/>
      <c r="D36" s="87"/>
      <c r="E36" s="87"/>
      <c r="F36" s="87"/>
      <c r="G36" s="87"/>
      <c r="H36" s="88"/>
      <c r="I36" s="86"/>
      <c r="J36" s="87"/>
      <c r="K36" s="87"/>
      <c r="L36" s="87"/>
      <c r="M36" s="87"/>
      <c r="N36" s="88"/>
      <c r="O36" s="86"/>
      <c r="P36" s="87"/>
      <c r="Q36" s="87"/>
      <c r="R36" s="90"/>
      <c r="S36" s="87"/>
      <c r="T36" s="91"/>
      <c r="U36" s="92"/>
      <c r="V36" s="89"/>
      <c r="W36" s="89"/>
      <c r="X36" s="89"/>
      <c r="Y36" s="93"/>
      <c r="Z36" s="93"/>
      <c r="AA36" s="94"/>
      <c r="AB36" s="95"/>
      <c r="AC36" s="96"/>
      <c r="AD36" s="96"/>
      <c r="AE36" s="95"/>
      <c r="AF36" s="95"/>
      <c r="AG36" s="95"/>
    </row>
    <row r="37" spans="1:33">
      <c r="A37" s="11">
        <f t="shared" si="0"/>
        <v>40359</v>
      </c>
      <c r="B37" s="86"/>
      <c r="C37" s="87"/>
      <c r="D37" s="87"/>
      <c r="E37" s="87"/>
      <c r="F37" s="87"/>
      <c r="G37" s="87"/>
      <c r="H37" s="88"/>
      <c r="I37" s="86"/>
      <c r="J37" s="87"/>
      <c r="K37" s="87"/>
      <c r="L37" s="87"/>
      <c r="M37" s="87"/>
      <c r="N37" s="88"/>
      <c r="O37" s="86"/>
      <c r="P37" s="87"/>
      <c r="Q37" s="87"/>
      <c r="R37" s="90"/>
      <c r="S37" s="87"/>
      <c r="T37" s="91"/>
      <c r="U37" s="92"/>
      <c r="V37" s="89"/>
      <c r="W37" s="89"/>
      <c r="X37" s="89"/>
      <c r="Y37" s="93"/>
      <c r="Z37" s="93"/>
      <c r="AA37" s="94"/>
      <c r="AB37" s="95"/>
      <c r="AC37" s="96"/>
      <c r="AD37" s="96"/>
      <c r="AE37" s="95"/>
      <c r="AF37" s="95"/>
      <c r="AG37" s="95"/>
    </row>
    <row r="38" spans="1:33" ht="15.75" thickBot="1">
      <c r="A38" s="11"/>
      <c r="B38" s="100"/>
      <c r="C38" s="101"/>
      <c r="D38" s="101"/>
      <c r="E38" s="101"/>
      <c r="F38" s="101"/>
      <c r="G38" s="101"/>
      <c r="H38" s="102"/>
      <c r="I38" s="103"/>
      <c r="J38" s="101"/>
      <c r="K38" s="101"/>
      <c r="L38" s="101"/>
      <c r="M38" s="101"/>
      <c r="N38" s="102"/>
      <c r="O38" s="103"/>
      <c r="P38" s="101"/>
      <c r="Q38" s="101"/>
      <c r="R38" s="104"/>
      <c r="S38" s="101"/>
      <c r="T38" s="105"/>
      <c r="U38" s="106"/>
      <c r="V38" s="107"/>
      <c r="W38" s="108"/>
      <c r="X38" s="108"/>
      <c r="Y38" s="107"/>
      <c r="Z38" s="107"/>
      <c r="AA38" s="109"/>
      <c r="AB38" s="110"/>
      <c r="AC38" s="111"/>
      <c r="AD38" s="112"/>
      <c r="AE38" s="110"/>
      <c r="AF38" s="110"/>
      <c r="AG38" s="110"/>
    </row>
    <row r="39" spans="1:33" ht="15.75" thickTop="1">
      <c r="A39" s="62" t="s">
        <v>26</v>
      </c>
      <c r="B39" s="39">
        <f>SUM(B8:B38)</f>
        <v>0</v>
      </c>
      <c r="C39" s="40">
        <f t="shared" ref="C39:AC39" si="1">SUM(C8:C38)</f>
        <v>0</v>
      </c>
      <c r="D39" s="40">
        <f t="shared" si="1"/>
        <v>0</v>
      </c>
      <c r="E39" s="40">
        <f t="shared" si="1"/>
        <v>0</v>
      </c>
      <c r="F39" s="40">
        <f t="shared" si="1"/>
        <v>0</v>
      </c>
      <c r="G39" s="40">
        <f t="shared" si="1"/>
        <v>0</v>
      </c>
      <c r="H39" s="41">
        <f t="shared" si="1"/>
        <v>0</v>
      </c>
      <c r="I39" s="39">
        <f t="shared" si="1"/>
        <v>0</v>
      </c>
      <c r="J39" s="40">
        <f t="shared" si="1"/>
        <v>0</v>
      </c>
      <c r="K39" s="40">
        <f t="shared" si="1"/>
        <v>0</v>
      </c>
      <c r="L39" s="40">
        <f t="shared" si="1"/>
        <v>0</v>
      </c>
      <c r="M39" s="40">
        <f t="shared" si="1"/>
        <v>0</v>
      </c>
      <c r="N39" s="41">
        <f t="shared" si="1"/>
        <v>0</v>
      </c>
      <c r="O39" s="30">
        <f t="shared" si="1"/>
        <v>0</v>
      </c>
      <c r="P39" s="31">
        <f t="shared" si="1"/>
        <v>0</v>
      </c>
      <c r="Q39" s="31">
        <f t="shared" si="1"/>
        <v>0</v>
      </c>
      <c r="R39" s="31">
        <f t="shared" si="1"/>
        <v>0</v>
      </c>
      <c r="S39" s="31">
        <f t="shared" si="1"/>
        <v>0</v>
      </c>
      <c r="T39" s="48">
        <f t="shared" si="1"/>
        <v>0</v>
      </c>
      <c r="U39" s="30">
        <f t="shared" si="1"/>
        <v>0</v>
      </c>
      <c r="V39" s="31">
        <f t="shared" si="1"/>
        <v>0</v>
      </c>
      <c r="W39" s="31">
        <f t="shared" si="1"/>
        <v>0</v>
      </c>
      <c r="X39" s="31">
        <f t="shared" si="1"/>
        <v>0</v>
      </c>
      <c r="Y39" s="31">
        <f t="shared" si="1"/>
        <v>0</v>
      </c>
      <c r="Z39" s="31">
        <f t="shared" si="1"/>
        <v>0</v>
      </c>
      <c r="AA39" s="32">
        <f t="shared" si="1"/>
        <v>0</v>
      </c>
      <c r="AB39" s="53">
        <f t="shared" si="1"/>
        <v>0</v>
      </c>
      <c r="AC39" s="53">
        <f t="shared" si="1"/>
        <v>0</v>
      </c>
      <c r="AD39" s="57" t="s">
        <v>31</v>
      </c>
      <c r="AE39" s="57" t="s">
        <v>31</v>
      </c>
      <c r="AF39" s="57" t="s">
        <v>31</v>
      </c>
      <c r="AG39" s="57" t="s">
        <v>59</v>
      </c>
    </row>
    <row r="40" spans="1:33" ht="15.75" thickBot="1">
      <c r="A40" s="63" t="s">
        <v>28</v>
      </c>
      <c r="B40" s="42">
        <v>1.01</v>
      </c>
      <c r="C40" s="43">
        <v>1.48</v>
      </c>
      <c r="D40" s="43">
        <v>1.9279999999999999</v>
      </c>
      <c r="E40" s="43">
        <v>3.78</v>
      </c>
      <c r="F40" s="43">
        <v>4.9599999999999998E-2</v>
      </c>
      <c r="G40" s="43">
        <v>0.05</v>
      </c>
      <c r="H40" s="44">
        <v>4.72</v>
      </c>
      <c r="I40" s="42">
        <v>1.01</v>
      </c>
      <c r="J40" s="43">
        <v>1.48</v>
      </c>
      <c r="K40" s="43">
        <v>3.78</v>
      </c>
      <c r="L40" s="43">
        <v>0.379</v>
      </c>
      <c r="M40" s="43">
        <v>4.9599999999999998E-2</v>
      </c>
      <c r="N40" s="44">
        <v>4.9599999999999998E-2</v>
      </c>
      <c r="O40" s="33">
        <v>15.77</v>
      </c>
      <c r="P40" s="34">
        <v>15.77</v>
      </c>
      <c r="Q40" s="34">
        <v>15.77</v>
      </c>
      <c r="R40" s="34">
        <v>15.77</v>
      </c>
      <c r="S40" s="34">
        <v>1.48</v>
      </c>
      <c r="T40" s="49">
        <v>1.48</v>
      </c>
      <c r="U40" s="33">
        <v>0.34300000000000003</v>
      </c>
      <c r="V40" s="34">
        <v>0.34300000000000003</v>
      </c>
      <c r="W40" s="34">
        <v>0.83</v>
      </c>
      <c r="X40" s="34">
        <v>0.83</v>
      </c>
      <c r="Y40" s="34">
        <v>1.9279999999999999</v>
      </c>
      <c r="Z40" s="34">
        <v>1.9279999999999999</v>
      </c>
      <c r="AA40" s="35">
        <v>0</v>
      </c>
      <c r="AB40" s="54">
        <v>0.34300000000000003</v>
      </c>
      <c r="AC40" s="54">
        <v>1.01</v>
      </c>
      <c r="AD40" s="58">
        <f>SUM(AD8:AD38)</f>
        <v>0</v>
      </c>
      <c r="AE40" s="58">
        <f>SUM(AE8:AE38)</f>
        <v>0</v>
      </c>
      <c r="AF40" s="58">
        <f>SUM(AF8:AF38)</f>
        <v>0</v>
      </c>
      <c r="AG40" s="58" t="e">
        <f>AVERAGE(AG8:AG38)</f>
        <v>#DIV/0!</v>
      </c>
    </row>
    <row r="41" spans="1:33" ht="16.5" thickTop="1" thickBot="1">
      <c r="A41" s="64" t="s">
        <v>27</v>
      </c>
      <c r="B41" s="45">
        <f t="shared" ref="B41:AC41" si="2">B40*B39</f>
        <v>0</v>
      </c>
      <c r="C41" s="46">
        <f t="shared" si="2"/>
        <v>0</v>
      </c>
      <c r="D41" s="46">
        <f t="shared" si="2"/>
        <v>0</v>
      </c>
      <c r="E41" s="46">
        <f t="shared" si="2"/>
        <v>0</v>
      </c>
      <c r="F41" s="46">
        <f t="shared" si="2"/>
        <v>0</v>
      </c>
      <c r="G41" s="46">
        <f t="shared" si="2"/>
        <v>0</v>
      </c>
      <c r="H41" s="47">
        <f t="shared" si="2"/>
        <v>0</v>
      </c>
      <c r="I41" s="45">
        <f t="shared" si="2"/>
        <v>0</v>
      </c>
      <c r="J41" s="46">
        <f t="shared" si="2"/>
        <v>0</v>
      </c>
      <c r="K41" s="46">
        <f t="shared" si="2"/>
        <v>0</v>
      </c>
      <c r="L41" s="46">
        <f t="shared" si="2"/>
        <v>0</v>
      </c>
      <c r="M41" s="46">
        <f t="shared" si="2"/>
        <v>0</v>
      </c>
      <c r="N41" s="47">
        <f t="shared" si="2"/>
        <v>0</v>
      </c>
      <c r="O41" s="36">
        <f t="shared" si="2"/>
        <v>0</v>
      </c>
      <c r="P41" s="37">
        <f t="shared" si="2"/>
        <v>0</v>
      </c>
      <c r="Q41" s="37">
        <f t="shared" si="2"/>
        <v>0</v>
      </c>
      <c r="R41" s="37">
        <f t="shared" si="2"/>
        <v>0</v>
      </c>
      <c r="S41" s="37">
        <f t="shared" si="2"/>
        <v>0</v>
      </c>
      <c r="T41" s="50">
        <f t="shared" si="2"/>
        <v>0</v>
      </c>
      <c r="U41" s="36">
        <f t="shared" si="2"/>
        <v>0</v>
      </c>
      <c r="V41" s="37">
        <f t="shared" si="2"/>
        <v>0</v>
      </c>
      <c r="W41" s="37">
        <f t="shared" si="2"/>
        <v>0</v>
      </c>
      <c r="X41" s="37">
        <f t="shared" si="2"/>
        <v>0</v>
      </c>
      <c r="Y41" s="37">
        <f t="shared" si="2"/>
        <v>0</v>
      </c>
      <c r="Z41" s="37">
        <f t="shared" si="2"/>
        <v>0</v>
      </c>
      <c r="AA41" s="38">
        <f t="shared" si="2"/>
        <v>0</v>
      </c>
      <c r="AB41" s="55">
        <f t="shared" si="2"/>
        <v>0</v>
      </c>
      <c r="AC41" s="55">
        <f t="shared" si="2"/>
        <v>0</v>
      </c>
      <c r="AG41" s="114" t="s">
        <v>65</v>
      </c>
    </row>
    <row r="42" spans="1:33" ht="49.5" customHeight="1" thickTop="1">
      <c r="A42" s="59"/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</row>
    <row r="43" spans="1:33" ht="38.25" customHeight="1" thickBot="1">
      <c r="A43" s="117" t="s">
        <v>62</v>
      </c>
      <c r="B43" s="117"/>
      <c r="C43" s="73"/>
      <c r="D43" s="117" t="s">
        <v>63</v>
      </c>
      <c r="E43" s="117"/>
      <c r="F43" s="73"/>
      <c r="G43" s="117" t="s">
        <v>64</v>
      </c>
      <c r="H43" s="117"/>
      <c r="I43" s="60"/>
      <c r="J43" s="60"/>
      <c r="K43" s="60"/>
      <c r="L43" s="60"/>
      <c r="M43" s="60"/>
      <c r="N43" s="60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</row>
    <row r="44" spans="1:33" ht="31.5" thickTop="1" thickBot="1">
      <c r="A44" s="65" t="s">
        <v>39</v>
      </c>
      <c r="B44" s="66">
        <f>SUM(B41:H41)</f>
        <v>0</v>
      </c>
      <c r="C44" s="12"/>
      <c r="D44" s="65" t="s">
        <v>44</v>
      </c>
      <c r="E44" s="66">
        <f>SUM(B41:H41)+P41+R41+T41+V41+X41+Z41</f>
        <v>0</v>
      </c>
      <c r="F44" s="12"/>
      <c r="G44" s="65" t="s">
        <v>46</v>
      </c>
      <c r="H44" s="66">
        <f>SUM(I41:N41)+O41+Q41+S41+U41+W41+Y41</f>
        <v>0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</row>
    <row r="45" spans="1:33" ht="47.25" thickBot="1">
      <c r="A45" s="67" t="s">
        <v>45</v>
      </c>
      <c r="B45" s="68">
        <f>SUM(I41:N41)</f>
        <v>0</v>
      </c>
      <c r="C45" s="12"/>
      <c r="D45" s="69" t="s">
        <v>60</v>
      </c>
      <c r="E45" s="70" t="e">
        <f>E44/AF40</f>
        <v>#DIV/0!</v>
      </c>
      <c r="F45" s="28"/>
      <c r="G45" s="69" t="s">
        <v>61</v>
      </c>
      <c r="H45" s="70" t="e">
        <f>H44/AE40</f>
        <v>#DIV/0!</v>
      </c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</row>
    <row r="46" spans="1:33" ht="30.75" thickBot="1">
      <c r="A46" s="67" t="s">
        <v>40</v>
      </c>
      <c r="B46" s="68">
        <f>SUM(O41:T41)</f>
        <v>0</v>
      </c>
      <c r="C46" s="12"/>
      <c r="D46" s="23"/>
      <c r="E46" s="24"/>
      <c r="F46" s="25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</row>
    <row r="47" spans="1:33" ht="30.75" thickBot="1">
      <c r="A47" s="67" t="s">
        <v>41</v>
      </c>
      <c r="B47" s="68">
        <f>SUM(U41:AA41)</f>
        <v>0</v>
      </c>
      <c r="C47" s="12"/>
      <c r="D47" s="23"/>
      <c r="E47" s="24"/>
      <c r="F47" s="25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</row>
    <row r="48" spans="1:33" ht="30.75" thickBot="1">
      <c r="A48" s="67" t="s">
        <v>42</v>
      </c>
      <c r="B48" s="68">
        <f>AB41</f>
        <v>0</v>
      </c>
      <c r="C48" s="12"/>
      <c r="D48" s="23"/>
      <c r="E48" s="24"/>
      <c r="F48" s="25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</row>
    <row r="49" spans="1:25" ht="45.75" thickBot="1">
      <c r="A49" s="71" t="s">
        <v>43</v>
      </c>
      <c r="B49" s="72">
        <f>AC41</f>
        <v>0</v>
      </c>
      <c r="C49" s="12"/>
      <c r="D49" s="23"/>
      <c r="E49" s="24"/>
      <c r="F49" s="25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</row>
    <row r="50" spans="1:25" ht="48" thickTop="1" thickBot="1">
      <c r="A50" s="74" t="s">
        <v>32</v>
      </c>
      <c r="B50" s="75">
        <f>SUM(B44:B49)</f>
        <v>0</v>
      </c>
      <c r="C50" s="12"/>
      <c r="D50" s="26"/>
      <c r="E50" s="27"/>
      <c r="F50" s="25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</row>
    <row r="51" spans="1:25" ht="48" thickTop="1" thickBot="1">
      <c r="A51" s="69" t="s">
        <v>33</v>
      </c>
      <c r="B51" s="70" t="e">
        <f>B50/AD40</f>
        <v>#DIV/0!</v>
      </c>
      <c r="C51" s="12"/>
      <c r="D51" s="26"/>
      <c r="E51" s="27"/>
      <c r="F51" s="25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</row>
    <row r="52" spans="1:25" ht="15.75" thickTop="1"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</row>
    <row r="53" spans="1:25"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</row>
    <row r="54" spans="1:25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</row>
    <row r="55" spans="1:25"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</row>
    <row r="56" spans="1:25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</row>
    <row r="57" spans="1:25"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</row>
    <row r="58" spans="1:25"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</row>
    <row r="59" spans="1:25"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</row>
  </sheetData>
  <sheetProtection password="A25B" sheet="1" objects="1" scenarios="1"/>
  <mergeCells count="13">
    <mergeCell ref="AD4:AD5"/>
    <mergeCell ref="AE4:AE5"/>
    <mergeCell ref="AF4:AF5"/>
    <mergeCell ref="AG4:AG5"/>
    <mergeCell ref="A43:B43"/>
    <mergeCell ref="D43:E43"/>
    <mergeCell ref="G43:H43"/>
    <mergeCell ref="B4:H5"/>
    <mergeCell ref="I4:N5"/>
    <mergeCell ref="O4:T5"/>
    <mergeCell ref="U4:AA5"/>
    <mergeCell ref="AB4:AB5"/>
    <mergeCell ref="AC4:AC5"/>
  </mergeCells>
  <pageMargins left="0.33" right="0.19" top="0.75" bottom="0.75" header="0.3" footer="0.3"/>
  <pageSetup paperSize="17" scale="28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59"/>
  <sheetViews>
    <sheetView zoomScaleNormal="100" workbookViewId="0">
      <selection activeCell="A3" sqref="A3"/>
    </sheetView>
  </sheetViews>
  <sheetFormatPr defaultRowHeight="15"/>
  <cols>
    <col min="1" max="1" width="26.28515625" style="143" customWidth="1"/>
    <col min="2" max="2" width="17.42578125" style="143" bestFit="1" customWidth="1"/>
    <col min="3" max="3" width="27.5703125" style="143" bestFit="1" customWidth="1"/>
    <col min="4" max="4" width="29.5703125" style="143" customWidth="1"/>
    <col min="5" max="5" width="22.140625" style="143" bestFit="1" customWidth="1"/>
    <col min="6" max="6" width="14.85546875" style="143" bestFit="1" customWidth="1"/>
    <col min="7" max="7" width="35.5703125" style="143" customWidth="1"/>
    <col min="8" max="9" width="14.85546875" style="143" bestFit="1" customWidth="1"/>
    <col min="10" max="11" width="16.28515625" style="143" bestFit="1" customWidth="1"/>
    <col min="12" max="12" width="16.85546875" style="143" bestFit="1" customWidth="1"/>
    <col min="13" max="13" width="15.85546875" style="143" bestFit="1" customWidth="1"/>
    <col min="14" max="14" width="14.85546875" style="143" bestFit="1" customWidth="1"/>
    <col min="15" max="16" width="15.5703125" style="143" bestFit="1" customWidth="1"/>
    <col min="17" max="17" width="23.85546875" style="143" bestFit="1" customWidth="1"/>
    <col min="18" max="18" width="24.28515625" style="143" bestFit="1" customWidth="1"/>
    <col min="19" max="19" width="25.85546875" style="143" bestFit="1" customWidth="1"/>
    <col min="20" max="20" width="25.7109375" style="143" bestFit="1" customWidth="1"/>
    <col min="21" max="22" width="11.42578125" style="143" bestFit="1" customWidth="1"/>
    <col min="23" max="23" width="20.140625" style="143" bestFit="1" customWidth="1"/>
    <col min="24" max="24" width="19.85546875" style="143" bestFit="1" customWidth="1"/>
    <col min="25" max="25" width="22.42578125" style="143" bestFit="1" customWidth="1"/>
    <col min="26" max="26" width="22.140625" style="143" bestFit="1" customWidth="1"/>
    <col min="27" max="27" width="21.140625" style="143" bestFit="1" customWidth="1"/>
    <col min="28" max="28" width="32.7109375" style="143" bestFit="1" customWidth="1"/>
    <col min="29" max="29" width="36.7109375" style="143" customWidth="1"/>
    <col min="30" max="30" width="33.140625" style="143" bestFit="1" customWidth="1"/>
    <col min="31" max="31" width="26.85546875" style="143" customWidth="1"/>
    <col min="32" max="32" width="23" style="143" customWidth="1"/>
    <col min="33" max="33" width="22.28515625" style="143" customWidth="1"/>
    <col min="34" max="16384" width="9.140625" style="143"/>
  </cols>
  <sheetData>
    <row r="1" spans="1:33" ht="15" customHeight="1">
      <c r="A1" s="141" t="s">
        <v>0</v>
      </c>
      <c r="B1" s="142"/>
      <c r="C1" s="143" t="s">
        <v>1</v>
      </c>
      <c r="O1" s="144"/>
      <c r="P1" s="145"/>
      <c r="Q1" s="145"/>
      <c r="R1" s="145"/>
    </row>
    <row r="2" spans="1:33" ht="15" customHeight="1">
      <c r="A2" s="141" t="s">
        <v>2</v>
      </c>
      <c r="B2" s="146"/>
      <c r="O2" s="145"/>
      <c r="P2" s="145"/>
      <c r="Q2" s="145"/>
      <c r="R2" s="145"/>
    </row>
    <row r="3" spans="1:33" ht="15.75" thickBot="1">
      <c r="A3" s="147"/>
    </row>
    <row r="4" spans="1:33" ht="30" customHeight="1" thickTop="1">
      <c r="A4" s="148"/>
      <c r="B4" s="149" t="s">
        <v>3</v>
      </c>
      <c r="C4" s="150"/>
      <c r="D4" s="150"/>
      <c r="E4" s="150"/>
      <c r="F4" s="150"/>
      <c r="G4" s="150"/>
      <c r="H4" s="151"/>
      <c r="I4" s="149" t="s">
        <v>4</v>
      </c>
      <c r="J4" s="150"/>
      <c r="K4" s="150"/>
      <c r="L4" s="150"/>
      <c r="M4" s="150"/>
      <c r="N4" s="151"/>
      <c r="O4" s="152" t="s">
        <v>5</v>
      </c>
      <c r="P4" s="153"/>
      <c r="Q4" s="154"/>
      <c r="R4" s="154"/>
      <c r="S4" s="154"/>
      <c r="T4" s="155"/>
      <c r="U4" s="149" t="s">
        <v>6</v>
      </c>
      <c r="V4" s="156"/>
      <c r="W4" s="156"/>
      <c r="X4" s="156"/>
      <c r="Y4" s="156"/>
      <c r="Z4" s="156"/>
      <c r="AA4" s="157"/>
      <c r="AB4" s="158" t="s">
        <v>7</v>
      </c>
      <c r="AC4" s="159" t="s">
        <v>8</v>
      </c>
      <c r="AD4" s="160" t="s">
        <v>29</v>
      </c>
      <c r="AE4" s="160" t="s">
        <v>35</v>
      </c>
      <c r="AF4" s="160" t="s">
        <v>36</v>
      </c>
      <c r="AG4" s="160" t="s">
        <v>37</v>
      </c>
    </row>
    <row r="5" spans="1:33" ht="30" customHeight="1" thickBot="1">
      <c r="A5" s="148"/>
      <c r="B5" s="161"/>
      <c r="C5" s="162"/>
      <c r="D5" s="162"/>
      <c r="E5" s="162"/>
      <c r="F5" s="162"/>
      <c r="G5" s="162"/>
      <c r="H5" s="163"/>
      <c r="I5" s="161"/>
      <c r="J5" s="162"/>
      <c r="K5" s="162"/>
      <c r="L5" s="162"/>
      <c r="M5" s="162"/>
      <c r="N5" s="163"/>
      <c r="O5" s="164"/>
      <c r="P5" s="165"/>
      <c r="Q5" s="165"/>
      <c r="R5" s="165"/>
      <c r="S5" s="165"/>
      <c r="T5" s="166"/>
      <c r="U5" s="167"/>
      <c r="V5" s="168"/>
      <c r="W5" s="168"/>
      <c r="X5" s="168"/>
      <c r="Y5" s="168"/>
      <c r="Z5" s="168"/>
      <c r="AA5" s="169"/>
      <c r="AB5" s="170"/>
      <c r="AC5" s="171"/>
      <c r="AD5" s="172"/>
      <c r="AE5" s="172"/>
      <c r="AF5" s="172"/>
      <c r="AG5" s="172"/>
    </row>
    <row r="6" spans="1:33" ht="18">
      <c r="A6" s="173"/>
      <c r="B6" s="174" t="s">
        <v>9</v>
      </c>
      <c r="C6" s="175" t="s">
        <v>10</v>
      </c>
      <c r="D6" s="175" t="s">
        <v>11</v>
      </c>
      <c r="E6" s="175" t="s">
        <v>12</v>
      </c>
      <c r="F6" s="175" t="s">
        <v>13</v>
      </c>
      <c r="G6" s="175" t="s">
        <v>14</v>
      </c>
      <c r="H6" s="176" t="s">
        <v>15</v>
      </c>
      <c r="I6" s="177" t="s">
        <v>9</v>
      </c>
      <c r="J6" s="175" t="s">
        <v>16</v>
      </c>
      <c r="K6" s="175" t="s">
        <v>17</v>
      </c>
      <c r="L6" s="178" t="s">
        <v>18</v>
      </c>
      <c r="M6" s="175" t="s">
        <v>19</v>
      </c>
      <c r="N6" s="176" t="s">
        <v>13</v>
      </c>
      <c r="O6" s="174" t="s">
        <v>47</v>
      </c>
      <c r="P6" s="178" t="s">
        <v>48</v>
      </c>
      <c r="Q6" s="178" t="s">
        <v>49</v>
      </c>
      <c r="R6" s="178" t="s">
        <v>50</v>
      </c>
      <c r="S6" s="175" t="s">
        <v>51</v>
      </c>
      <c r="T6" s="179" t="s">
        <v>52</v>
      </c>
      <c r="U6" s="180" t="s">
        <v>53</v>
      </c>
      <c r="V6" s="175" t="s">
        <v>54</v>
      </c>
      <c r="W6" s="175" t="s">
        <v>55</v>
      </c>
      <c r="X6" s="175" t="s">
        <v>56</v>
      </c>
      <c r="Y6" s="175" t="s">
        <v>57</v>
      </c>
      <c r="Z6" s="175" t="s">
        <v>58</v>
      </c>
      <c r="AA6" s="181" t="s">
        <v>20</v>
      </c>
      <c r="AB6" s="182" t="s">
        <v>21</v>
      </c>
      <c r="AC6" s="182" t="s">
        <v>22</v>
      </c>
      <c r="AD6" s="183" t="s">
        <v>34</v>
      </c>
      <c r="AE6" s="183"/>
      <c r="AF6" s="183"/>
      <c r="AG6" s="183"/>
    </row>
    <row r="7" spans="1:33" ht="15.75" thickBot="1">
      <c r="A7" s="173"/>
      <c r="B7" s="184" t="s">
        <v>23</v>
      </c>
      <c r="C7" s="185" t="s">
        <v>23</v>
      </c>
      <c r="D7" s="185" t="s">
        <v>23</v>
      </c>
      <c r="E7" s="185" t="s">
        <v>23</v>
      </c>
      <c r="F7" s="185" t="s">
        <v>23</v>
      </c>
      <c r="G7" s="185" t="s">
        <v>24</v>
      </c>
      <c r="H7" s="186" t="s">
        <v>23</v>
      </c>
      <c r="I7" s="184" t="s">
        <v>23</v>
      </c>
      <c r="J7" s="185" t="s">
        <v>23</v>
      </c>
      <c r="K7" s="185" t="s">
        <v>23</v>
      </c>
      <c r="L7" s="185" t="s">
        <v>23</v>
      </c>
      <c r="M7" s="185" t="s">
        <v>23</v>
      </c>
      <c r="N7" s="186" t="s">
        <v>23</v>
      </c>
      <c r="O7" s="184" t="s">
        <v>23</v>
      </c>
      <c r="P7" s="185" t="s">
        <v>23</v>
      </c>
      <c r="Q7" s="185" t="s">
        <v>23</v>
      </c>
      <c r="R7" s="185" t="s">
        <v>23</v>
      </c>
      <c r="S7" s="185" t="s">
        <v>23</v>
      </c>
      <c r="T7" s="187" t="s">
        <v>23</v>
      </c>
      <c r="U7" s="184" t="s">
        <v>25</v>
      </c>
      <c r="V7" s="185" t="s">
        <v>25</v>
      </c>
      <c r="W7" s="185" t="s">
        <v>23</v>
      </c>
      <c r="X7" s="185" t="s">
        <v>23</v>
      </c>
      <c r="Y7" s="185" t="s">
        <v>23</v>
      </c>
      <c r="Z7" s="185" t="s">
        <v>23</v>
      </c>
      <c r="AA7" s="186" t="s">
        <v>23</v>
      </c>
      <c r="AB7" s="188" t="s">
        <v>25</v>
      </c>
      <c r="AC7" s="189" t="s">
        <v>23</v>
      </c>
      <c r="AD7" s="188" t="s">
        <v>30</v>
      </c>
      <c r="AE7" s="188" t="s">
        <v>30</v>
      </c>
      <c r="AF7" s="188" t="s">
        <v>30</v>
      </c>
      <c r="AG7" s="188" t="s">
        <v>38</v>
      </c>
    </row>
    <row r="8" spans="1:33">
      <c r="A8" s="190">
        <v>40360</v>
      </c>
      <c r="B8" s="191"/>
      <c r="C8" s="192"/>
      <c r="D8" s="192"/>
      <c r="E8" s="192"/>
      <c r="F8" s="192"/>
      <c r="G8" s="192"/>
      <c r="H8" s="193"/>
      <c r="I8" s="191"/>
      <c r="J8" s="192"/>
      <c r="K8" s="192"/>
      <c r="L8" s="192"/>
      <c r="M8" s="192"/>
      <c r="N8" s="193"/>
      <c r="O8" s="191"/>
      <c r="P8" s="192"/>
      <c r="Q8" s="192"/>
      <c r="R8" s="192"/>
      <c r="S8" s="192"/>
      <c r="T8" s="194"/>
      <c r="U8" s="195"/>
      <c r="V8" s="196"/>
      <c r="W8" s="196"/>
      <c r="X8" s="196"/>
      <c r="Y8" s="196"/>
      <c r="Z8" s="196"/>
      <c r="AA8" s="197"/>
      <c r="AB8" s="198"/>
      <c r="AC8" s="199"/>
      <c r="AD8" s="199"/>
      <c r="AE8" s="200"/>
      <c r="AF8" s="200"/>
      <c r="AG8" s="200"/>
    </row>
    <row r="9" spans="1:33">
      <c r="A9" s="190">
        <f>A8+1</f>
        <v>40361</v>
      </c>
      <c r="B9" s="201"/>
      <c r="C9" s="140"/>
      <c r="D9" s="140"/>
      <c r="E9" s="140"/>
      <c r="F9" s="140"/>
      <c r="G9" s="140"/>
      <c r="H9" s="202"/>
      <c r="I9" s="201"/>
      <c r="J9" s="140"/>
      <c r="K9" s="140"/>
      <c r="L9" s="140"/>
      <c r="M9" s="140"/>
      <c r="N9" s="202"/>
      <c r="O9" s="201"/>
      <c r="P9" s="140"/>
      <c r="Q9" s="203"/>
      <c r="R9" s="204"/>
      <c r="S9" s="140"/>
      <c r="T9" s="205"/>
      <c r="U9" s="206"/>
      <c r="V9" s="203"/>
      <c r="W9" s="203"/>
      <c r="X9" s="203"/>
      <c r="Y9" s="207"/>
      <c r="Z9" s="207"/>
      <c r="AA9" s="208"/>
      <c r="AB9" s="209"/>
      <c r="AC9" s="210"/>
      <c r="AD9" s="210"/>
      <c r="AE9" s="209"/>
      <c r="AF9" s="209"/>
      <c r="AG9" s="209"/>
    </row>
    <row r="10" spans="1:33">
      <c r="A10" s="190">
        <f t="shared" ref="A10:A38" si="0">A9+1</f>
        <v>40362</v>
      </c>
      <c r="B10" s="201"/>
      <c r="C10" s="140"/>
      <c r="D10" s="140"/>
      <c r="E10" s="140"/>
      <c r="F10" s="140"/>
      <c r="G10" s="140"/>
      <c r="H10" s="202"/>
      <c r="I10" s="201"/>
      <c r="J10" s="140"/>
      <c r="K10" s="140"/>
      <c r="L10" s="140"/>
      <c r="M10" s="140"/>
      <c r="N10" s="202"/>
      <c r="O10" s="201"/>
      <c r="P10" s="140"/>
      <c r="Q10" s="140"/>
      <c r="R10" s="204"/>
      <c r="S10" s="140"/>
      <c r="T10" s="205"/>
      <c r="U10" s="206"/>
      <c r="V10" s="203"/>
      <c r="W10" s="203"/>
      <c r="X10" s="203"/>
      <c r="Y10" s="207"/>
      <c r="Z10" s="207"/>
      <c r="AA10" s="208"/>
      <c r="AB10" s="209"/>
      <c r="AC10" s="210"/>
      <c r="AD10" s="210"/>
      <c r="AE10" s="209"/>
      <c r="AF10" s="209"/>
      <c r="AG10" s="209"/>
    </row>
    <row r="11" spans="1:33">
      <c r="A11" s="190">
        <f t="shared" si="0"/>
        <v>40363</v>
      </c>
      <c r="B11" s="201"/>
      <c r="C11" s="140"/>
      <c r="D11" s="140"/>
      <c r="E11" s="140"/>
      <c r="F11" s="140"/>
      <c r="G11" s="140"/>
      <c r="H11" s="202"/>
      <c r="I11" s="201"/>
      <c r="J11" s="140"/>
      <c r="K11" s="140"/>
      <c r="L11" s="140"/>
      <c r="M11" s="140"/>
      <c r="N11" s="202"/>
      <c r="O11" s="201"/>
      <c r="P11" s="140"/>
      <c r="Q11" s="140"/>
      <c r="R11" s="204"/>
      <c r="S11" s="140"/>
      <c r="T11" s="205"/>
      <c r="U11" s="206"/>
      <c r="V11" s="203"/>
      <c r="W11" s="203"/>
      <c r="X11" s="203"/>
      <c r="Y11" s="207"/>
      <c r="Z11" s="207"/>
      <c r="AA11" s="208"/>
      <c r="AB11" s="209"/>
      <c r="AC11" s="210"/>
      <c r="AD11" s="210"/>
      <c r="AE11" s="209"/>
      <c r="AF11" s="209"/>
      <c r="AG11" s="209"/>
    </row>
    <row r="12" spans="1:33">
      <c r="A12" s="190">
        <f t="shared" si="0"/>
        <v>40364</v>
      </c>
      <c r="B12" s="201"/>
      <c r="C12" s="140"/>
      <c r="D12" s="140"/>
      <c r="E12" s="140"/>
      <c r="F12" s="140"/>
      <c r="G12" s="140"/>
      <c r="H12" s="202"/>
      <c r="I12" s="201"/>
      <c r="J12" s="140"/>
      <c r="K12" s="140"/>
      <c r="L12" s="140"/>
      <c r="M12" s="140"/>
      <c r="N12" s="202"/>
      <c r="O12" s="201"/>
      <c r="P12" s="140"/>
      <c r="Q12" s="140"/>
      <c r="R12" s="204"/>
      <c r="S12" s="140"/>
      <c r="T12" s="205"/>
      <c r="U12" s="206"/>
      <c r="V12" s="203"/>
      <c r="W12" s="203"/>
      <c r="X12" s="203"/>
      <c r="Y12" s="207"/>
      <c r="Z12" s="207"/>
      <c r="AA12" s="208"/>
      <c r="AB12" s="209"/>
      <c r="AC12" s="210"/>
      <c r="AD12" s="210"/>
      <c r="AE12" s="209"/>
      <c r="AF12" s="209"/>
      <c r="AG12" s="209"/>
    </row>
    <row r="13" spans="1:33">
      <c r="A13" s="190">
        <f t="shared" si="0"/>
        <v>40365</v>
      </c>
      <c r="B13" s="201"/>
      <c r="C13" s="140"/>
      <c r="D13" s="140"/>
      <c r="E13" s="140"/>
      <c r="F13" s="140"/>
      <c r="G13" s="140"/>
      <c r="H13" s="202"/>
      <c r="I13" s="201"/>
      <c r="J13" s="140"/>
      <c r="K13" s="140"/>
      <c r="L13" s="140"/>
      <c r="M13" s="140"/>
      <c r="N13" s="202"/>
      <c r="O13" s="201"/>
      <c r="P13" s="140"/>
      <c r="Q13" s="140"/>
      <c r="R13" s="204"/>
      <c r="S13" s="140"/>
      <c r="T13" s="205"/>
      <c r="U13" s="206"/>
      <c r="V13" s="203"/>
      <c r="W13" s="203"/>
      <c r="X13" s="203"/>
      <c r="Y13" s="207"/>
      <c r="Z13" s="207"/>
      <c r="AA13" s="208"/>
      <c r="AB13" s="209"/>
      <c r="AC13" s="210"/>
      <c r="AD13" s="210"/>
      <c r="AE13" s="209"/>
      <c r="AF13" s="209"/>
      <c r="AG13" s="209"/>
    </row>
    <row r="14" spans="1:33">
      <c r="A14" s="190">
        <f t="shared" si="0"/>
        <v>40366</v>
      </c>
      <c r="B14" s="201"/>
      <c r="C14" s="140"/>
      <c r="D14" s="140"/>
      <c r="E14" s="140"/>
      <c r="F14" s="140"/>
      <c r="G14" s="140"/>
      <c r="H14" s="202"/>
      <c r="I14" s="201"/>
      <c r="J14" s="140"/>
      <c r="K14" s="140"/>
      <c r="L14" s="140"/>
      <c r="M14" s="140"/>
      <c r="N14" s="202"/>
      <c r="O14" s="201"/>
      <c r="P14" s="140"/>
      <c r="Q14" s="140"/>
      <c r="R14" s="204"/>
      <c r="S14" s="140"/>
      <c r="T14" s="205"/>
      <c r="U14" s="206"/>
      <c r="V14" s="203"/>
      <c r="W14" s="203"/>
      <c r="X14" s="203"/>
      <c r="Y14" s="207"/>
      <c r="Z14" s="207"/>
      <c r="AA14" s="208"/>
      <c r="AB14" s="209"/>
      <c r="AC14" s="210"/>
      <c r="AD14" s="210"/>
      <c r="AE14" s="209"/>
      <c r="AF14" s="209"/>
      <c r="AG14" s="209"/>
    </row>
    <row r="15" spans="1:33">
      <c r="A15" s="190">
        <f t="shared" si="0"/>
        <v>40367</v>
      </c>
      <c r="B15" s="201"/>
      <c r="C15" s="140"/>
      <c r="D15" s="140"/>
      <c r="E15" s="140"/>
      <c r="F15" s="140"/>
      <c r="G15" s="140"/>
      <c r="H15" s="202"/>
      <c r="I15" s="201"/>
      <c r="J15" s="140"/>
      <c r="K15" s="140"/>
      <c r="L15" s="140"/>
      <c r="M15" s="140"/>
      <c r="N15" s="202"/>
      <c r="O15" s="201"/>
      <c r="P15" s="140"/>
      <c r="Q15" s="140"/>
      <c r="R15" s="204"/>
      <c r="S15" s="140"/>
      <c r="T15" s="205"/>
      <c r="U15" s="206"/>
      <c r="V15" s="203"/>
      <c r="W15" s="203"/>
      <c r="X15" s="203"/>
      <c r="Y15" s="207"/>
      <c r="Z15" s="207"/>
      <c r="AA15" s="208"/>
      <c r="AB15" s="209"/>
      <c r="AC15" s="210"/>
      <c r="AD15" s="210"/>
      <c r="AE15" s="209"/>
      <c r="AF15" s="209"/>
      <c r="AG15" s="209"/>
    </row>
    <row r="16" spans="1:33">
      <c r="A16" s="190">
        <f t="shared" si="0"/>
        <v>40368</v>
      </c>
      <c r="B16" s="201"/>
      <c r="C16" s="140"/>
      <c r="D16" s="140"/>
      <c r="E16" s="140"/>
      <c r="F16" s="140"/>
      <c r="G16" s="140"/>
      <c r="H16" s="202"/>
      <c r="I16" s="201"/>
      <c r="J16" s="140"/>
      <c r="K16" s="140"/>
      <c r="L16" s="140"/>
      <c r="M16" s="140"/>
      <c r="N16" s="202"/>
      <c r="O16" s="201"/>
      <c r="P16" s="140"/>
      <c r="Q16" s="140"/>
      <c r="R16" s="204"/>
      <c r="S16" s="140"/>
      <c r="T16" s="205"/>
      <c r="U16" s="206"/>
      <c r="V16" s="203"/>
      <c r="W16" s="203"/>
      <c r="X16" s="203"/>
      <c r="Y16" s="207"/>
      <c r="Z16" s="207"/>
      <c r="AA16" s="208"/>
      <c r="AB16" s="209"/>
      <c r="AC16" s="210"/>
      <c r="AD16" s="210"/>
      <c r="AE16" s="209"/>
      <c r="AF16" s="209"/>
      <c r="AG16" s="209"/>
    </row>
    <row r="17" spans="1:33">
      <c r="A17" s="190">
        <f t="shared" si="0"/>
        <v>40369</v>
      </c>
      <c r="B17" s="191"/>
      <c r="C17" s="192"/>
      <c r="D17" s="192"/>
      <c r="E17" s="192"/>
      <c r="F17" s="192"/>
      <c r="G17" s="192"/>
      <c r="H17" s="193"/>
      <c r="I17" s="191"/>
      <c r="J17" s="192"/>
      <c r="K17" s="192"/>
      <c r="L17" s="140"/>
      <c r="M17" s="192"/>
      <c r="N17" s="193"/>
      <c r="O17" s="191"/>
      <c r="P17" s="192"/>
      <c r="Q17" s="192"/>
      <c r="R17" s="211"/>
      <c r="S17" s="192"/>
      <c r="T17" s="194"/>
      <c r="U17" s="212"/>
      <c r="V17" s="207"/>
      <c r="W17" s="203"/>
      <c r="X17" s="203"/>
      <c r="Y17" s="207"/>
      <c r="Z17" s="207"/>
      <c r="AA17" s="208"/>
      <c r="AB17" s="209"/>
      <c r="AC17" s="210"/>
      <c r="AD17" s="210"/>
      <c r="AE17" s="209"/>
      <c r="AF17" s="209"/>
      <c r="AG17" s="209"/>
    </row>
    <row r="18" spans="1:33">
      <c r="A18" s="190">
        <f t="shared" si="0"/>
        <v>40370</v>
      </c>
      <c r="B18" s="201"/>
      <c r="C18" s="140"/>
      <c r="D18" s="140"/>
      <c r="E18" s="140"/>
      <c r="F18" s="140"/>
      <c r="G18" s="140"/>
      <c r="H18" s="202"/>
      <c r="I18" s="201"/>
      <c r="J18" s="140"/>
      <c r="K18" s="140"/>
      <c r="L18" s="140"/>
      <c r="M18" s="140"/>
      <c r="N18" s="202"/>
      <c r="O18" s="201"/>
      <c r="P18" s="140"/>
      <c r="Q18" s="140"/>
      <c r="R18" s="204"/>
      <c r="S18" s="140"/>
      <c r="T18" s="205"/>
      <c r="U18" s="206"/>
      <c r="V18" s="203"/>
      <c r="W18" s="203"/>
      <c r="X18" s="203"/>
      <c r="Y18" s="207"/>
      <c r="Z18" s="207"/>
      <c r="AA18" s="208"/>
      <c r="AB18" s="209"/>
      <c r="AC18" s="210"/>
      <c r="AD18" s="210"/>
      <c r="AE18" s="209"/>
      <c r="AF18" s="209"/>
      <c r="AG18" s="209"/>
    </row>
    <row r="19" spans="1:33">
      <c r="A19" s="190">
        <f t="shared" si="0"/>
        <v>40371</v>
      </c>
      <c r="B19" s="201"/>
      <c r="C19" s="140"/>
      <c r="D19" s="140"/>
      <c r="E19" s="140"/>
      <c r="F19" s="140"/>
      <c r="G19" s="140"/>
      <c r="H19" s="202"/>
      <c r="I19" s="201"/>
      <c r="J19" s="140"/>
      <c r="K19" s="140"/>
      <c r="L19" s="140"/>
      <c r="M19" s="140"/>
      <c r="N19" s="202"/>
      <c r="O19" s="201"/>
      <c r="P19" s="140"/>
      <c r="Q19" s="140"/>
      <c r="R19" s="204"/>
      <c r="S19" s="140"/>
      <c r="T19" s="205"/>
      <c r="U19" s="206"/>
      <c r="V19" s="203"/>
      <c r="W19" s="203"/>
      <c r="X19" s="203"/>
      <c r="Y19" s="207"/>
      <c r="Z19" s="207"/>
      <c r="AA19" s="208"/>
      <c r="AB19" s="209"/>
      <c r="AC19" s="210"/>
      <c r="AD19" s="210"/>
      <c r="AE19" s="209"/>
      <c r="AF19" s="209"/>
      <c r="AG19" s="209"/>
    </row>
    <row r="20" spans="1:33">
      <c r="A20" s="190">
        <f t="shared" si="0"/>
        <v>40372</v>
      </c>
      <c r="B20" s="201"/>
      <c r="C20" s="140"/>
      <c r="D20" s="140"/>
      <c r="E20" s="140"/>
      <c r="F20" s="140"/>
      <c r="G20" s="140"/>
      <c r="H20" s="202"/>
      <c r="I20" s="201"/>
      <c r="J20" s="140"/>
      <c r="K20" s="140"/>
      <c r="L20" s="140"/>
      <c r="M20" s="140"/>
      <c r="N20" s="202"/>
      <c r="O20" s="201"/>
      <c r="P20" s="140"/>
      <c r="Q20" s="140"/>
      <c r="R20" s="204"/>
      <c r="S20" s="140"/>
      <c r="T20" s="205"/>
      <c r="U20" s="206"/>
      <c r="V20" s="203"/>
      <c r="W20" s="203"/>
      <c r="X20" s="203"/>
      <c r="Y20" s="207"/>
      <c r="Z20" s="207"/>
      <c r="AA20" s="208"/>
      <c r="AB20" s="209"/>
      <c r="AC20" s="210"/>
      <c r="AD20" s="210"/>
      <c r="AE20" s="209"/>
      <c r="AF20" s="209"/>
      <c r="AG20" s="209"/>
    </row>
    <row r="21" spans="1:33">
      <c r="A21" s="190">
        <f t="shared" si="0"/>
        <v>40373</v>
      </c>
      <c r="B21" s="201"/>
      <c r="C21" s="140"/>
      <c r="D21" s="140"/>
      <c r="E21" s="140"/>
      <c r="F21" s="140"/>
      <c r="G21" s="140"/>
      <c r="H21" s="202"/>
      <c r="I21" s="201"/>
      <c r="J21" s="140"/>
      <c r="K21" s="140"/>
      <c r="L21" s="140"/>
      <c r="M21" s="140"/>
      <c r="N21" s="202"/>
      <c r="O21" s="201"/>
      <c r="P21" s="140"/>
      <c r="Q21" s="140"/>
      <c r="R21" s="204"/>
      <c r="S21" s="140"/>
      <c r="T21" s="205"/>
      <c r="U21" s="206"/>
      <c r="V21" s="203"/>
      <c r="W21" s="203"/>
      <c r="X21" s="203"/>
      <c r="Y21" s="207"/>
      <c r="Z21" s="207"/>
      <c r="AA21" s="208"/>
      <c r="AB21" s="209"/>
      <c r="AC21" s="210"/>
      <c r="AD21" s="210"/>
      <c r="AE21" s="209"/>
      <c r="AF21" s="209"/>
      <c r="AG21" s="209"/>
    </row>
    <row r="22" spans="1:33">
      <c r="A22" s="190">
        <f t="shared" si="0"/>
        <v>40374</v>
      </c>
      <c r="B22" s="201"/>
      <c r="C22" s="140"/>
      <c r="D22" s="140"/>
      <c r="E22" s="140"/>
      <c r="F22" s="140"/>
      <c r="G22" s="140"/>
      <c r="H22" s="202"/>
      <c r="I22" s="201"/>
      <c r="J22" s="140"/>
      <c r="K22" s="140"/>
      <c r="L22" s="140"/>
      <c r="M22" s="140"/>
      <c r="N22" s="202"/>
      <c r="O22" s="201"/>
      <c r="P22" s="140"/>
      <c r="Q22" s="140"/>
      <c r="R22" s="204"/>
      <c r="S22" s="140"/>
      <c r="T22" s="205"/>
      <c r="U22" s="206"/>
      <c r="V22" s="203"/>
      <c r="W22" s="203"/>
      <c r="X22" s="203"/>
      <c r="Y22" s="207"/>
      <c r="Z22" s="207"/>
      <c r="AA22" s="208"/>
      <c r="AB22" s="209"/>
      <c r="AC22" s="210"/>
      <c r="AD22" s="210"/>
      <c r="AE22" s="209"/>
      <c r="AF22" s="209"/>
      <c r="AG22" s="209"/>
    </row>
    <row r="23" spans="1:33">
      <c r="A23" s="190">
        <f t="shared" si="0"/>
        <v>40375</v>
      </c>
      <c r="B23" s="201"/>
      <c r="C23" s="140"/>
      <c r="D23" s="140"/>
      <c r="E23" s="140"/>
      <c r="F23" s="140"/>
      <c r="G23" s="140"/>
      <c r="H23" s="202"/>
      <c r="I23" s="201"/>
      <c r="J23" s="140"/>
      <c r="K23" s="140"/>
      <c r="L23" s="140"/>
      <c r="M23" s="140"/>
      <c r="N23" s="202"/>
      <c r="O23" s="201"/>
      <c r="P23" s="140"/>
      <c r="Q23" s="140"/>
      <c r="R23" s="204"/>
      <c r="S23" s="140"/>
      <c r="T23" s="205"/>
      <c r="U23" s="206"/>
      <c r="V23" s="203"/>
      <c r="W23" s="203"/>
      <c r="X23" s="203"/>
      <c r="Y23" s="207"/>
      <c r="Z23" s="207"/>
      <c r="AA23" s="208"/>
      <c r="AB23" s="209"/>
      <c r="AC23" s="210"/>
      <c r="AD23" s="210"/>
      <c r="AE23" s="209"/>
      <c r="AF23" s="209"/>
      <c r="AG23" s="209"/>
    </row>
    <row r="24" spans="1:33">
      <c r="A24" s="190">
        <f t="shared" si="0"/>
        <v>40376</v>
      </c>
      <c r="B24" s="201"/>
      <c r="C24" s="140"/>
      <c r="D24" s="140"/>
      <c r="E24" s="140"/>
      <c r="F24" s="140"/>
      <c r="G24" s="140"/>
      <c r="H24" s="202"/>
      <c r="I24" s="201"/>
      <c r="J24" s="140"/>
      <c r="K24" s="140"/>
      <c r="L24" s="140"/>
      <c r="M24" s="140"/>
      <c r="N24" s="202"/>
      <c r="O24" s="201"/>
      <c r="P24" s="140"/>
      <c r="Q24" s="140"/>
      <c r="R24" s="204"/>
      <c r="S24" s="140"/>
      <c r="T24" s="205"/>
      <c r="U24" s="206"/>
      <c r="V24" s="203"/>
      <c r="W24" s="203"/>
      <c r="X24" s="203"/>
      <c r="Y24" s="207"/>
      <c r="Z24" s="207"/>
      <c r="AA24" s="208"/>
      <c r="AB24" s="209"/>
      <c r="AC24" s="210"/>
      <c r="AD24" s="210"/>
      <c r="AE24" s="209"/>
      <c r="AF24" s="209"/>
      <c r="AG24" s="209"/>
    </row>
    <row r="25" spans="1:33">
      <c r="A25" s="190">
        <f t="shared" si="0"/>
        <v>40377</v>
      </c>
      <c r="B25" s="201"/>
      <c r="C25" s="140"/>
      <c r="D25" s="140"/>
      <c r="E25" s="140"/>
      <c r="F25" s="140"/>
      <c r="G25" s="140"/>
      <c r="H25" s="202"/>
      <c r="I25" s="201"/>
      <c r="J25" s="140"/>
      <c r="K25" s="140"/>
      <c r="L25" s="140"/>
      <c r="M25" s="140"/>
      <c r="N25" s="202"/>
      <c r="O25" s="201"/>
      <c r="P25" s="140"/>
      <c r="Q25" s="140"/>
      <c r="R25" s="204"/>
      <c r="S25" s="140"/>
      <c r="T25" s="205"/>
      <c r="U25" s="206"/>
      <c r="V25" s="203"/>
      <c r="W25" s="203"/>
      <c r="X25" s="203"/>
      <c r="Y25" s="207"/>
      <c r="Z25" s="207"/>
      <c r="AA25" s="208"/>
      <c r="AB25" s="209"/>
      <c r="AC25" s="210"/>
      <c r="AD25" s="210"/>
      <c r="AE25" s="209"/>
      <c r="AF25" s="209"/>
      <c r="AG25" s="209"/>
    </row>
    <row r="26" spans="1:33">
      <c r="A26" s="190">
        <f t="shared" si="0"/>
        <v>40378</v>
      </c>
      <c r="B26" s="201"/>
      <c r="C26" s="140"/>
      <c r="D26" s="140"/>
      <c r="E26" s="140"/>
      <c r="F26" s="140"/>
      <c r="G26" s="140"/>
      <c r="H26" s="202"/>
      <c r="I26" s="201"/>
      <c r="J26" s="140"/>
      <c r="K26" s="140"/>
      <c r="L26" s="140"/>
      <c r="M26" s="140"/>
      <c r="N26" s="202"/>
      <c r="O26" s="201"/>
      <c r="P26" s="140"/>
      <c r="Q26" s="140"/>
      <c r="R26" s="204"/>
      <c r="S26" s="140"/>
      <c r="T26" s="205"/>
      <c r="U26" s="206"/>
      <c r="V26" s="203"/>
      <c r="W26" s="203"/>
      <c r="X26" s="203"/>
      <c r="Y26" s="207"/>
      <c r="Z26" s="207"/>
      <c r="AA26" s="208"/>
      <c r="AB26" s="209"/>
      <c r="AC26" s="210"/>
      <c r="AD26" s="210"/>
      <c r="AE26" s="209"/>
      <c r="AF26" s="209"/>
      <c r="AG26" s="209"/>
    </row>
    <row r="27" spans="1:33">
      <c r="A27" s="190">
        <f t="shared" si="0"/>
        <v>40379</v>
      </c>
      <c r="B27" s="201"/>
      <c r="C27" s="140"/>
      <c r="D27" s="140"/>
      <c r="E27" s="140"/>
      <c r="F27" s="140"/>
      <c r="G27" s="140"/>
      <c r="H27" s="202"/>
      <c r="I27" s="201"/>
      <c r="J27" s="140"/>
      <c r="K27" s="140"/>
      <c r="L27" s="140"/>
      <c r="M27" s="140"/>
      <c r="N27" s="202"/>
      <c r="O27" s="201"/>
      <c r="P27" s="140"/>
      <c r="Q27" s="140"/>
      <c r="R27" s="204"/>
      <c r="S27" s="140"/>
      <c r="T27" s="205"/>
      <c r="U27" s="206"/>
      <c r="V27" s="203"/>
      <c r="W27" s="203"/>
      <c r="X27" s="203"/>
      <c r="Y27" s="203"/>
      <c r="Z27" s="203"/>
      <c r="AA27" s="213"/>
      <c r="AB27" s="210"/>
      <c r="AC27" s="210"/>
      <c r="AD27" s="210"/>
      <c r="AE27" s="210"/>
      <c r="AF27" s="210"/>
      <c r="AG27" s="210"/>
    </row>
    <row r="28" spans="1:33">
      <c r="A28" s="190">
        <f t="shared" si="0"/>
        <v>40380</v>
      </c>
      <c r="B28" s="201"/>
      <c r="C28" s="140"/>
      <c r="D28" s="140"/>
      <c r="E28" s="140"/>
      <c r="F28" s="140"/>
      <c r="G28" s="140"/>
      <c r="H28" s="202"/>
      <c r="I28" s="201"/>
      <c r="J28" s="140"/>
      <c r="K28" s="140"/>
      <c r="L28" s="140"/>
      <c r="M28" s="140"/>
      <c r="N28" s="202"/>
      <c r="O28" s="201"/>
      <c r="P28" s="140"/>
      <c r="Q28" s="140"/>
      <c r="R28" s="204"/>
      <c r="S28" s="140"/>
      <c r="T28" s="205"/>
      <c r="U28" s="206"/>
      <c r="V28" s="203"/>
      <c r="W28" s="203"/>
      <c r="X28" s="203"/>
      <c r="Y28" s="207"/>
      <c r="Z28" s="207"/>
      <c r="AA28" s="208"/>
      <c r="AB28" s="209"/>
      <c r="AC28" s="210"/>
      <c r="AD28" s="210"/>
      <c r="AE28" s="209"/>
      <c r="AF28" s="209"/>
      <c r="AG28" s="209"/>
    </row>
    <row r="29" spans="1:33">
      <c r="A29" s="190">
        <f t="shared" si="0"/>
        <v>40381</v>
      </c>
      <c r="B29" s="201"/>
      <c r="C29" s="140"/>
      <c r="D29" s="140"/>
      <c r="E29" s="140"/>
      <c r="F29" s="140"/>
      <c r="G29" s="140"/>
      <c r="H29" s="202"/>
      <c r="I29" s="201"/>
      <c r="J29" s="140"/>
      <c r="K29" s="140"/>
      <c r="L29" s="140"/>
      <c r="M29" s="140"/>
      <c r="N29" s="202"/>
      <c r="O29" s="201"/>
      <c r="P29" s="140"/>
      <c r="Q29" s="140"/>
      <c r="R29" s="204"/>
      <c r="S29" s="140"/>
      <c r="T29" s="205"/>
      <c r="U29" s="206"/>
      <c r="V29" s="203"/>
      <c r="W29" s="203"/>
      <c r="X29" s="203"/>
      <c r="Y29" s="207"/>
      <c r="Z29" s="207"/>
      <c r="AA29" s="208"/>
      <c r="AB29" s="209"/>
      <c r="AC29" s="210"/>
      <c r="AD29" s="210"/>
      <c r="AE29" s="209"/>
      <c r="AF29" s="209"/>
      <c r="AG29" s="209"/>
    </row>
    <row r="30" spans="1:33">
      <c r="A30" s="190">
        <f t="shared" si="0"/>
        <v>40382</v>
      </c>
      <c r="B30" s="201"/>
      <c r="C30" s="140"/>
      <c r="D30" s="140"/>
      <c r="E30" s="140"/>
      <c r="F30" s="140"/>
      <c r="G30" s="140"/>
      <c r="H30" s="202"/>
      <c r="I30" s="201"/>
      <c r="J30" s="140"/>
      <c r="K30" s="140"/>
      <c r="L30" s="140"/>
      <c r="M30" s="140"/>
      <c r="N30" s="202"/>
      <c r="O30" s="201"/>
      <c r="P30" s="140"/>
      <c r="Q30" s="140"/>
      <c r="R30" s="204"/>
      <c r="S30" s="140"/>
      <c r="T30" s="205"/>
      <c r="U30" s="206"/>
      <c r="V30" s="203"/>
      <c r="W30" s="203"/>
      <c r="X30" s="203"/>
      <c r="Y30" s="207"/>
      <c r="Z30" s="207"/>
      <c r="AA30" s="208"/>
      <c r="AB30" s="209"/>
      <c r="AC30" s="210"/>
      <c r="AD30" s="210"/>
      <c r="AE30" s="209"/>
      <c r="AF30" s="209"/>
      <c r="AG30" s="209"/>
    </row>
    <row r="31" spans="1:33">
      <c r="A31" s="190">
        <f t="shared" si="0"/>
        <v>40383</v>
      </c>
      <c r="B31" s="201"/>
      <c r="C31" s="140"/>
      <c r="D31" s="140"/>
      <c r="E31" s="140"/>
      <c r="F31" s="140"/>
      <c r="G31" s="140"/>
      <c r="H31" s="202"/>
      <c r="I31" s="201"/>
      <c r="J31" s="140"/>
      <c r="K31" s="140"/>
      <c r="L31" s="140"/>
      <c r="M31" s="140"/>
      <c r="N31" s="202"/>
      <c r="O31" s="201"/>
      <c r="P31" s="140"/>
      <c r="Q31" s="140"/>
      <c r="R31" s="204"/>
      <c r="S31" s="140"/>
      <c r="T31" s="205"/>
      <c r="U31" s="206"/>
      <c r="V31" s="203"/>
      <c r="W31" s="203"/>
      <c r="X31" s="203"/>
      <c r="Y31" s="207"/>
      <c r="Z31" s="207"/>
      <c r="AA31" s="208"/>
      <c r="AB31" s="209"/>
      <c r="AC31" s="210"/>
      <c r="AD31" s="210"/>
      <c r="AE31" s="209"/>
      <c r="AF31" s="209"/>
      <c r="AG31" s="209"/>
    </row>
    <row r="32" spans="1:33">
      <c r="A32" s="190">
        <f t="shared" si="0"/>
        <v>40384</v>
      </c>
      <c r="B32" s="201"/>
      <c r="C32" s="140"/>
      <c r="D32" s="140"/>
      <c r="E32" s="140"/>
      <c r="F32" s="140"/>
      <c r="G32" s="140"/>
      <c r="H32" s="202"/>
      <c r="I32" s="201"/>
      <c r="J32" s="140"/>
      <c r="K32" s="140"/>
      <c r="L32" s="140"/>
      <c r="M32" s="140"/>
      <c r="N32" s="202"/>
      <c r="O32" s="201"/>
      <c r="P32" s="140"/>
      <c r="Q32" s="140"/>
      <c r="R32" s="204"/>
      <c r="S32" s="140"/>
      <c r="T32" s="205"/>
      <c r="U32" s="206"/>
      <c r="V32" s="203"/>
      <c r="W32" s="203"/>
      <c r="X32" s="203"/>
      <c r="Y32" s="207"/>
      <c r="Z32" s="207"/>
      <c r="AA32" s="208"/>
      <c r="AB32" s="209"/>
      <c r="AC32" s="210"/>
      <c r="AD32" s="210"/>
      <c r="AE32" s="209"/>
      <c r="AF32" s="209"/>
      <c r="AG32" s="209"/>
    </row>
    <row r="33" spans="1:33">
      <c r="A33" s="190">
        <f t="shared" si="0"/>
        <v>40385</v>
      </c>
      <c r="B33" s="201"/>
      <c r="C33" s="140"/>
      <c r="D33" s="140"/>
      <c r="E33" s="140"/>
      <c r="F33" s="140"/>
      <c r="G33" s="140"/>
      <c r="H33" s="202"/>
      <c r="I33" s="201"/>
      <c r="J33" s="140"/>
      <c r="K33" s="140"/>
      <c r="L33" s="140"/>
      <c r="M33" s="140"/>
      <c r="N33" s="202"/>
      <c r="O33" s="201"/>
      <c r="P33" s="140"/>
      <c r="Q33" s="140"/>
      <c r="R33" s="204"/>
      <c r="S33" s="140"/>
      <c r="T33" s="205"/>
      <c r="U33" s="206"/>
      <c r="V33" s="203"/>
      <c r="W33" s="203"/>
      <c r="X33" s="203"/>
      <c r="Y33" s="207"/>
      <c r="Z33" s="207"/>
      <c r="AA33" s="208"/>
      <c r="AB33" s="209"/>
      <c r="AC33" s="210"/>
      <c r="AD33" s="210"/>
      <c r="AE33" s="209"/>
      <c r="AF33" s="209"/>
      <c r="AG33" s="209"/>
    </row>
    <row r="34" spans="1:33">
      <c r="A34" s="190">
        <f t="shared" si="0"/>
        <v>40386</v>
      </c>
      <c r="B34" s="201"/>
      <c r="C34" s="140"/>
      <c r="D34" s="140"/>
      <c r="E34" s="140"/>
      <c r="F34" s="140"/>
      <c r="G34" s="140"/>
      <c r="H34" s="202"/>
      <c r="I34" s="201"/>
      <c r="J34" s="140"/>
      <c r="K34" s="140"/>
      <c r="L34" s="140"/>
      <c r="M34" s="140"/>
      <c r="N34" s="202"/>
      <c r="O34" s="201"/>
      <c r="P34" s="140"/>
      <c r="Q34" s="140"/>
      <c r="R34" s="204"/>
      <c r="S34" s="140"/>
      <c r="T34" s="205"/>
      <c r="U34" s="206"/>
      <c r="V34" s="203"/>
      <c r="W34" s="203"/>
      <c r="X34" s="203"/>
      <c r="Y34" s="207"/>
      <c r="Z34" s="207"/>
      <c r="AA34" s="208"/>
      <c r="AB34" s="209"/>
      <c r="AC34" s="210"/>
      <c r="AD34" s="210"/>
      <c r="AE34" s="209"/>
      <c r="AF34" s="209"/>
      <c r="AG34" s="209"/>
    </row>
    <row r="35" spans="1:33">
      <c r="A35" s="190">
        <f t="shared" si="0"/>
        <v>40387</v>
      </c>
      <c r="B35" s="201"/>
      <c r="C35" s="140"/>
      <c r="D35" s="140"/>
      <c r="E35" s="140"/>
      <c r="F35" s="140"/>
      <c r="G35" s="140"/>
      <c r="H35" s="202"/>
      <c r="I35" s="201"/>
      <c r="J35" s="140"/>
      <c r="K35" s="140"/>
      <c r="L35" s="140"/>
      <c r="M35" s="140"/>
      <c r="N35" s="202"/>
      <c r="O35" s="201"/>
      <c r="P35" s="140"/>
      <c r="Q35" s="140"/>
      <c r="R35" s="204"/>
      <c r="S35" s="140"/>
      <c r="T35" s="205"/>
      <c r="U35" s="206"/>
      <c r="V35" s="203"/>
      <c r="W35" s="203"/>
      <c r="X35" s="203"/>
      <c r="Y35" s="207"/>
      <c r="Z35" s="207"/>
      <c r="AA35" s="208"/>
      <c r="AB35" s="209"/>
      <c r="AC35" s="210"/>
      <c r="AD35" s="210"/>
      <c r="AE35" s="209"/>
      <c r="AF35" s="209"/>
      <c r="AG35" s="209"/>
    </row>
    <row r="36" spans="1:33">
      <c r="A36" s="190">
        <f t="shared" si="0"/>
        <v>40388</v>
      </c>
      <c r="B36" s="201"/>
      <c r="C36" s="140"/>
      <c r="D36" s="140"/>
      <c r="E36" s="140"/>
      <c r="F36" s="140"/>
      <c r="G36" s="140"/>
      <c r="H36" s="202"/>
      <c r="I36" s="201"/>
      <c r="J36" s="140"/>
      <c r="K36" s="140"/>
      <c r="L36" s="140"/>
      <c r="M36" s="140"/>
      <c r="N36" s="202"/>
      <c r="O36" s="201"/>
      <c r="P36" s="140"/>
      <c r="Q36" s="140"/>
      <c r="R36" s="204"/>
      <c r="S36" s="140"/>
      <c r="T36" s="205"/>
      <c r="U36" s="206"/>
      <c r="V36" s="203"/>
      <c r="W36" s="203"/>
      <c r="X36" s="203"/>
      <c r="Y36" s="207"/>
      <c r="Z36" s="207"/>
      <c r="AA36" s="208"/>
      <c r="AB36" s="209"/>
      <c r="AC36" s="210"/>
      <c r="AD36" s="210"/>
      <c r="AE36" s="209"/>
      <c r="AF36" s="209"/>
      <c r="AG36" s="209"/>
    </row>
    <row r="37" spans="1:33">
      <c r="A37" s="190">
        <f t="shared" si="0"/>
        <v>40389</v>
      </c>
      <c r="B37" s="201"/>
      <c r="C37" s="140"/>
      <c r="D37" s="140"/>
      <c r="E37" s="140"/>
      <c r="F37" s="140"/>
      <c r="G37" s="140"/>
      <c r="H37" s="202"/>
      <c r="I37" s="201"/>
      <c r="J37" s="140"/>
      <c r="K37" s="140"/>
      <c r="L37" s="140"/>
      <c r="M37" s="140"/>
      <c r="N37" s="202"/>
      <c r="O37" s="201"/>
      <c r="P37" s="140"/>
      <c r="Q37" s="140"/>
      <c r="R37" s="204"/>
      <c r="S37" s="140"/>
      <c r="T37" s="205"/>
      <c r="U37" s="206"/>
      <c r="V37" s="203"/>
      <c r="W37" s="203"/>
      <c r="X37" s="203"/>
      <c r="Y37" s="207"/>
      <c r="Z37" s="207"/>
      <c r="AA37" s="208"/>
      <c r="AB37" s="209"/>
      <c r="AC37" s="210"/>
      <c r="AD37" s="210"/>
      <c r="AE37" s="209"/>
      <c r="AF37" s="209"/>
      <c r="AG37" s="209"/>
    </row>
    <row r="38" spans="1:33" ht="15.75" thickBot="1">
      <c r="A38" s="190">
        <f t="shared" si="0"/>
        <v>40390</v>
      </c>
      <c r="B38" s="214"/>
      <c r="C38" s="215"/>
      <c r="D38" s="215"/>
      <c r="E38" s="215"/>
      <c r="F38" s="215"/>
      <c r="G38" s="215"/>
      <c r="H38" s="216"/>
      <c r="I38" s="217"/>
      <c r="J38" s="215"/>
      <c r="K38" s="215"/>
      <c r="L38" s="215"/>
      <c r="M38" s="215"/>
      <c r="N38" s="216"/>
      <c r="O38" s="217"/>
      <c r="P38" s="215"/>
      <c r="Q38" s="215"/>
      <c r="R38" s="218"/>
      <c r="S38" s="215"/>
      <c r="T38" s="219"/>
      <c r="U38" s="220"/>
      <c r="V38" s="221"/>
      <c r="W38" s="222"/>
      <c r="X38" s="222"/>
      <c r="Y38" s="221"/>
      <c r="Z38" s="221"/>
      <c r="AA38" s="223"/>
      <c r="AB38" s="224"/>
      <c r="AC38" s="225"/>
      <c r="AD38" s="226"/>
      <c r="AE38" s="224"/>
      <c r="AF38" s="224"/>
      <c r="AG38" s="224"/>
    </row>
    <row r="39" spans="1:33" ht="15.75" thickTop="1">
      <c r="A39" s="227" t="s">
        <v>26</v>
      </c>
      <c r="B39" s="228">
        <f>SUM(B8:B38)</f>
        <v>0</v>
      </c>
      <c r="C39" s="229">
        <f t="shared" ref="C39:AC39" si="1">SUM(C8:C38)</f>
        <v>0</v>
      </c>
      <c r="D39" s="229">
        <f t="shared" si="1"/>
        <v>0</v>
      </c>
      <c r="E39" s="229">
        <f t="shared" si="1"/>
        <v>0</v>
      </c>
      <c r="F39" s="229">
        <f t="shared" si="1"/>
        <v>0</v>
      </c>
      <c r="G39" s="229">
        <f t="shared" si="1"/>
        <v>0</v>
      </c>
      <c r="H39" s="230">
        <f t="shared" si="1"/>
        <v>0</v>
      </c>
      <c r="I39" s="228">
        <f t="shared" si="1"/>
        <v>0</v>
      </c>
      <c r="J39" s="229">
        <f t="shared" si="1"/>
        <v>0</v>
      </c>
      <c r="K39" s="229">
        <f t="shared" si="1"/>
        <v>0</v>
      </c>
      <c r="L39" s="229">
        <f t="shared" si="1"/>
        <v>0</v>
      </c>
      <c r="M39" s="229">
        <f t="shared" si="1"/>
        <v>0</v>
      </c>
      <c r="N39" s="230">
        <f t="shared" si="1"/>
        <v>0</v>
      </c>
      <c r="O39" s="231">
        <f t="shared" si="1"/>
        <v>0</v>
      </c>
      <c r="P39" s="232">
        <f t="shared" si="1"/>
        <v>0</v>
      </c>
      <c r="Q39" s="232">
        <f t="shared" si="1"/>
        <v>0</v>
      </c>
      <c r="R39" s="232">
        <f t="shared" si="1"/>
        <v>0</v>
      </c>
      <c r="S39" s="232">
        <f t="shared" si="1"/>
        <v>0</v>
      </c>
      <c r="T39" s="233">
        <f t="shared" si="1"/>
        <v>0</v>
      </c>
      <c r="U39" s="231">
        <f t="shared" si="1"/>
        <v>0</v>
      </c>
      <c r="V39" s="232">
        <f t="shared" si="1"/>
        <v>0</v>
      </c>
      <c r="W39" s="232">
        <f t="shared" si="1"/>
        <v>0</v>
      </c>
      <c r="X39" s="232">
        <f t="shared" si="1"/>
        <v>0</v>
      </c>
      <c r="Y39" s="232">
        <f t="shared" si="1"/>
        <v>0</v>
      </c>
      <c r="Z39" s="232">
        <f t="shared" si="1"/>
        <v>0</v>
      </c>
      <c r="AA39" s="234">
        <f t="shared" si="1"/>
        <v>0</v>
      </c>
      <c r="AB39" s="235">
        <f t="shared" si="1"/>
        <v>0</v>
      </c>
      <c r="AC39" s="235">
        <f t="shared" si="1"/>
        <v>0</v>
      </c>
      <c r="AD39" s="236" t="s">
        <v>31</v>
      </c>
      <c r="AE39" s="236" t="s">
        <v>31</v>
      </c>
      <c r="AF39" s="236" t="s">
        <v>31</v>
      </c>
      <c r="AG39" s="236" t="s">
        <v>59</v>
      </c>
    </row>
    <row r="40" spans="1:33" ht="15.75" thickBot="1">
      <c r="A40" s="237" t="s">
        <v>28</v>
      </c>
      <c r="B40" s="238">
        <v>1.01</v>
      </c>
      <c r="C40" s="239">
        <v>1.48</v>
      </c>
      <c r="D40" s="239">
        <v>1.9279999999999999</v>
      </c>
      <c r="E40" s="239">
        <v>3.78</v>
      </c>
      <c r="F40" s="239">
        <v>4.9599999999999998E-2</v>
      </c>
      <c r="G40" s="239">
        <v>0.05</v>
      </c>
      <c r="H40" s="240">
        <v>4.72</v>
      </c>
      <c r="I40" s="238">
        <v>1.01</v>
      </c>
      <c r="J40" s="239">
        <v>1.48</v>
      </c>
      <c r="K40" s="239">
        <v>3.78</v>
      </c>
      <c r="L40" s="239">
        <v>0.379</v>
      </c>
      <c r="M40" s="239">
        <v>4.9599999999999998E-2</v>
      </c>
      <c r="N40" s="240">
        <v>4.9599999999999998E-2</v>
      </c>
      <c r="O40" s="241">
        <v>15.77</v>
      </c>
      <c r="P40" s="242">
        <v>15.77</v>
      </c>
      <c r="Q40" s="242">
        <v>15.77</v>
      </c>
      <c r="R40" s="242">
        <v>15.77</v>
      </c>
      <c r="S40" s="242">
        <v>1.48</v>
      </c>
      <c r="T40" s="243">
        <v>1.48</v>
      </c>
      <c r="U40" s="241">
        <v>0.34300000000000003</v>
      </c>
      <c r="V40" s="242">
        <v>0.34300000000000003</v>
      </c>
      <c r="W40" s="242">
        <v>0.83</v>
      </c>
      <c r="X40" s="242">
        <v>0.83</v>
      </c>
      <c r="Y40" s="242">
        <v>1.9279999999999999</v>
      </c>
      <c r="Z40" s="242">
        <v>1.9279999999999999</v>
      </c>
      <c r="AA40" s="244">
        <v>0</v>
      </c>
      <c r="AB40" s="245">
        <v>0.34300000000000003</v>
      </c>
      <c r="AC40" s="245">
        <v>1.01</v>
      </c>
      <c r="AD40" s="246">
        <f>SUM(AD8:AD38)</f>
        <v>0</v>
      </c>
      <c r="AE40" s="246">
        <f>SUM(AE8:AE38)</f>
        <v>0</v>
      </c>
      <c r="AF40" s="246">
        <f>SUM(AF8:AF38)</f>
        <v>0</v>
      </c>
      <c r="AG40" s="246" t="e">
        <f>AVERAGE(AG8:AG38)</f>
        <v>#DIV/0!</v>
      </c>
    </row>
    <row r="41" spans="1:33" ht="16.5" thickTop="1" thickBot="1">
      <c r="A41" s="247" t="s">
        <v>27</v>
      </c>
      <c r="B41" s="248">
        <f t="shared" ref="B41:AC41" si="2">B40*B39</f>
        <v>0</v>
      </c>
      <c r="C41" s="249">
        <f t="shared" si="2"/>
        <v>0</v>
      </c>
      <c r="D41" s="249">
        <f t="shared" si="2"/>
        <v>0</v>
      </c>
      <c r="E41" s="249">
        <f t="shared" si="2"/>
        <v>0</v>
      </c>
      <c r="F41" s="249">
        <f t="shared" si="2"/>
        <v>0</v>
      </c>
      <c r="G41" s="249">
        <f t="shared" si="2"/>
        <v>0</v>
      </c>
      <c r="H41" s="250">
        <f t="shared" si="2"/>
        <v>0</v>
      </c>
      <c r="I41" s="248">
        <f t="shared" si="2"/>
        <v>0</v>
      </c>
      <c r="J41" s="249">
        <f t="shared" si="2"/>
        <v>0</v>
      </c>
      <c r="K41" s="249">
        <f t="shared" si="2"/>
        <v>0</v>
      </c>
      <c r="L41" s="249">
        <f t="shared" si="2"/>
        <v>0</v>
      </c>
      <c r="M41" s="249">
        <f t="shared" si="2"/>
        <v>0</v>
      </c>
      <c r="N41" s="250">
        <f t="shared" si="2"/>
        <v>0</v>
      </c>
      <c r="O41" s="251">
        <f t="shared" si="2"/>
        <v>0</v>
      </c>
      <c r="P41" s="252">
        <f t="shared" si="2"/>
        <v>0</v>
      </c>
      <c r="Q41" s="252">
        <f t="shared" si="2"/>
        <v>0</v>
      </c>
      <c r="R41" s="252">
        <f t="shared" si="2"/>
        <v>0</v>
      </c>
      <c r="S41" s="252">
        <f t="shared" si="2"/>
        <v>0</v>
      </c>
      <c r="T41" s="253">
        <f t="shared" si="2"/>
        <v>0</v>
      </c>
      <c r="U41" s="251">
        <f t="shared" si="2"/>
        <v>0</v>
      </c>
      <c r="V41" s="252">
        <f t="shared" si="2"/>
        <v>0</v>
      </c>
      <c r="W41" s="252">
        <f t="shared" si="2"/>
        <v>0</v>
      </c>
      <c r="X41" s="252">
        <f t="shared" si="2"/>
        <v>0</v>
      </c>
      <c r="Y41" s="252">
        <f t="shared" si="2"/>
        <v>0</v>
      </c>
      <c r="Z41" s="252">
        <f t="shared" si="2"/>
        <v>0</v>
      </c>
      <c r="AA41" s="254">
        <f t="shared" si="2"/>
        <v>0</v>
      </c>
      <c r="AB41" s="255">
        <f t="shared" si="2"/>
        <v>0</v>
      </c>
      <c r="AC41" s="255">
        <f t="shared" si="2"/>
        <v>0</v>
      </c>
      <c r="AG41" s="256" t="s">
        <v>65</v>
      </c>
    </row>
    <row r="42" spans="1:33" ht="49.5" customHeight="1" thickTop="1">
      <c r="A42" s="257"/>
      <c r="B42" s="258"/>
      <c r="C42" s="258"/>
      <c r="D42" s="258"/>
      <c r="E42" s="258"/>
      <c r="F42" s="258"/>
      <c r="G42" s="258"/>
      <c r="H42" s="258"/>
      <c r="I42" s="258"/>
      <c r="J42" s="258"/>
      <c r="K42" s="258"/>
      <c r="L42" s="258"/>
      <c r="M42" s="258"/>
      <c r="N42" s="258"/>
      <c r="O42" s="259"/>
      <c r="P42" s="259"/>
      <c r="Q42" s="259"/>
      <c r="R42" s="259"/>
      <c r="S42" s="259"/>
      <c r="T42" s="259"/>
      <c r="U42" s="259"/>
      <c r="V42" s="259"/>
      <c r="W42" s="259"/>
      <c r="X42" s="259"/>
      <c r="Y42" s="259"/>
      <c r="Z42" s="259"/>
      <c r="AA42" s="259"/>
      <c r="AB42" s="259"/>
      <c r="AC42" s="259"/>
    </row>
    <row r="43" spans="1:33" ht="38.25" customHeight="1" thickBot="1">
      <c r="A43" s="260" t="s">
        <v>62</v>
      </c>
      <c r="B43" s="260"/>
      <c r="C43" s="261"/>
      <c r="D43" s="260" t="s">
        <v>63</v>
      </c>
      <c r="E43" s="260"/>
      <c r="F43" s="261"/>
      <c r="G43" s="260" t="s">
        <v>64</v>
      </c>
      <c r="H43" s="260"/>
      <c r="I43" s="258"/>
      <c r="J43" s="258"/>
      <c r="K43" s="258"/>
      <c r="L43" s="258"/>
      <c r="M43" s="258"/>
      <c r="N43" s="258"/>
      <c r="O43" s="259"/>
      <c r="P43" s="259"/>
      <c r="Q43" s="259"/>
      <c r="R43" s="259"/>
      <c r="S43" s="259"/>
      <c r="T43" s="259"/>
      <c r="U43" s="259"/>
      <c r="V43" s="259"/>
      <c r="W43" s="259"/>
      <c r="X43" s="259"/>
      <c r="Y43" s="259"/>
      <c r="Z43" s="259"/>
      <c r="AA43" s="259"/>
      <c r="AB43" s="259"/>
      <c r="AC43" s="259"/>
    </row>
    <row r="44" spans="1:33" ht="31.5" thickTop="1" thickBot="1">
      <c r="A44" s="262" t="s">
        <v>39</v>
      </c>
      <c r="B44" s="263">
        <f>SUM(B41:H41)</f>
        <v>0</v>
      </c>
      <c r="C44" s="264"/>
      <c r="D44" s="262" t="s">
        <v>44</v>
      </c>
      <c r="E44" s="263">
        <f>SUM(B41:H41)+P41+R41+T41+V41+X41+Z41</f>
        <v>0</v>
      </c>
      <c r="F44" s="264"/>
      <c r="G44" s="262" t="s">
        <v>46</v>
      </c>
      <c r="H44" s="263">
        <f>SUM(I41:N41)+O41+Q41+S41+U41+W41+Y41</f>
        <v>0</v>
      </c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  <c r="X44" s="264"/>
      <c r="Y44" s="264"/>
    </row>
    <row r="45" spans="1:33" ht="47.25" thickBot="1">
      <c r="A45" s="265" t="s">
        <v>45</v>
      </c>
      <c r="B45" s="266">
        <f>SUM(I41:N41)</f>
        <v>0</v>
      </c>
      <c r="C45" s="264"/>
      <c r="D45" s="267" t="s">
        <v>60</v>
      </c>
      <c r="E45" s="268" t="e">
        <f>E44/AF40</f>
        <v>#DIV/0!</v>
      </c>
      <c r="F45" s="269"/>
      <c r="G45" s="267" t="s">
        <v>61</v>
      </c>
      <c r="H45" s="268" t="e">
        <f>H44/AE40</f>
        <v>#DIV/0!</v>
      </c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  <c r="X45" s="264"/>
      <c r="Y45" s="264"/>
    </row>
    <row r="46" spans="1:33" ht="30.75" thickBot="1">
      <c r="A46" s="265" t="s">
        <v>40</v>
      </c>
      <c r="B46" s="266">
        <f>SUM(O41:T41)</f>
        <v>0</v>
      </c>
      <c r="C46" s="264"/>
      <c r="D46" s="270"/>
      <c r="E46" s="271"/>
      <c r="F46" s="272"/>
      <c r="G46" s="264"/>
      <c r="H46" s="264"/>
      <c r="I46" s="264"/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  <c r="X46" s="264"/>
      <c r="Y46" s="264"/>
    </row>
    <row r="47" spans="1:33" ht="30.75" thickBot="1">
      <c r="A47" s="265" t="s">
        <v>41</v>
      </c>
      <c r="B47" s="266">
        <f>SUM(U41:AA41)</f>
        <v>0</v>
      </c>
      <c r="C47" s="264"/>
      <c r="D47" s="270"/>
      <c r="E47" s="271"/>
      <c r="F47" s="272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  <c r="X47" s="264"/>
      <c r="Y47" s="264"/>
    </row>
    <row r="48" spans="1:33" ht="30.75" thickBot="1">
      <c r="A48" s="265" t="s">
        <v>42</v>
      </c>
      <c r="B48" s="266">
        <f>AB41</f>
        <v>0</v>
      </c>
      <c r="C48" s="264"/>
      <c r="D48" s="270"/>
      <c r="E48" s="271"/>
      <c r="F48" s="272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  <c r="X48" s="264"/>
      <c r="Y48" s="264"/>
    </row>
    <row r="49" spans="1:25" ht="45.75" thickBot="1">
      <c r="A49" s="273" t="s">
        <v>43</v>
      </c>
      <c r="B49" s="274">
        <f>AC41</f>
        <v>0</v>
      </c>
      <c r="C49" s="264"/>
      <c r="D49" s="270"/>
      <c r="E49" s="271"/>
      <c r="F49" s="272"/>
      <c r="G49" s="264"/>
      <c r="H49" s="264"/>
      <c r="I49" s="264"/>
      <c r="J49" s="264"/>
      <c r="K49" s="264"/>
      <c r="L49" s="264"/>
      <c r="M49" s="264"/>
      <c r="N49" s="264"/>
      <c r="O49" s="264"/>
      <c r="P49" s="264"/>
      <c r="Q49" s="264"/>
      <c r="R49" s="264"/>
      <c r="S49" s="264"/>
      <c r="T49" s="264"/>
      <c r="U49" s="264"/>
      <c r="V49" s="264"/>
      <c r="W49" s="264"/>
      <c r="X49" s="264"/>
      <c r="Y49" s="264"/>
    </row>
    <row r="50" spans="1:25" ht="48" thickTop="1" thickBot="1">
      <c r="A50" s="275" t="s">
        <v>32</v>
      </c>
      <c r="B50" s="276">
        <f>SUM(B44:B49)</f>
        <v>0</v>
      </c>
      <c r="C50" s="264"/>
      <c r="D50" s="277"/>
      <c r="E50" s="278"/>
      <c r="F50" s="272"/>
      <c r="G50" s="264"/>
      <c r="H50" s="264"/>
      <c r="I50" s="264"/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  <c r="X50" s="264"/>
      <c r="Y50" s="264"/>
    </row>
    <row r="51" spans="1:25" ht="48" thickTop="1" thickBot="1">
      <c r="A51" s="267" t="s">
        <v>33</v>
      </c>
      <c r="B51" s="268" t="e">
        <f>B50/AD40</f>
        <v>#DIV/0!</v>
      </c>
      <c r="C51" s="264"/>
      <c r="D51" s="277"/>
      <c r="E51" s="278"/>
      <c r="F51" s="272"/>
      <c r="G51" s="264"/>
      <c r="H51" s="264"/>
      <c r="I51" s="264"/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  <c r="X51" s="264"/>
      <c r="Y51" s="264"/>
    </row>
    <row r="52" spans="1:25" ht="15.75" thickTop="1">
      <c r="B52" s="264"/>
      <c r="C52" s="264"/>
      <c r="D52" s="264"/>
      <c r="E52" s="264"/>
      <c r="F52" s="264"/>
      <c r="G52" s="264"/>
      <c r="H52" s="264"/>
      <c r="I52" s="264"/>
      <c r="J52" s="264"/>
      <c r="K52" s="264"/>
      <c r="L52" s="264"/>
      <c r="M52" s="264"/>
      <c r="N52" s="264"/>
      <c r="O52" s="264"/>
      <c r="P52" s="264"/>
      <c r="Q52" s="264"/>
      <c r="R52" s="264"/>
      <c r="S52" s="264"/>
      <c r="T52" s="264"/>
      <c r="U52" s="264"/>
      <c r="V52" s="264"/>
      <c r="W52" s="264"/>
      <c r="X52" s="264"/>
      <c r="Y52" s="264"/>
    </row>
    <row r="53" spans="1:25">
      <c r="B53" s="264"/>
      <c r="C53" s="264"/>
      <c r="D53" s="264"/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  <c r="X53" s="264"/>
      <c r="Y53" s="264"/>
    </row>
    <row r="54" spans="1:25">
      <c r="B54" s="264"/>
      <c r="C54" s="264"/>
      <c r="D54" s="264"/>
      <c r="E54" s="264"/>
      <c r="F54" s="264"/>
      <c r="G54" s="264"/>
      <c r="H54" s="264"/>
      <c r="I54" s="264"/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  <c r="X54" s="264"/>
      <c r="Y54" s="264"/>
    </row>
    <row r="55" spans="1:25">
      <c r="B55" s="264"/>
      <c r="C55" s="264"/>
      <c r="D55" s="264"/>
      <c r="E55" s="264"/>
      <c r="F55" s="264"/>
      <c r="G55" s="264"/>
      <c r="H55" s="264"/>
      <c r="I55" s="264"/>
      <c r="J55" s="264"/>
      <c r="K55" s="264"/>
      <c r="L55" s="264"/>
      <c r="M55" s="264"/>
      <c r="N55" s="264"/>
      <c r="O55" s="264"/>
      <c r="P55" s="264"/>
      <c r="Q55" s="264"/>
      <c r="R55" s="264"/>
      <c r="S55" s="264"/>
      <c r="T55" s="264"/>
      <c r="U55" s="264"/>
      <c r="V55" s="264"/>
      <c r="W55" s="264"/>
      <c r="X55" s="264"/>
      <c r="Y55" s="264"/>
    </row>
    <row r="56" spans="1:25">
      <c r="B56" s="264"/>
      <c r="C56" s="264"/>
      <c r="D56" s="264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  <c r="X56" s="264"/>
      <c r="Y56" s="264"/>
    </row>
    <row r="57" spans="1:25">
      <c r="B57" s="264"/>
      <c r="C57" s="264"/>
      <c r="D57" s="264"/>
      <c r="E57" s="264"/>
      <c r="F57" s="264"/>
      <c r="G57" s="264"/>
      <c r="H57" s="264"/>
      <c r="I57" s="264"/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  <c r="X57" s="264"/>
      <c r="Y57" s="264"/>
    </row>
    <row r="58" spans="1:25">
      <c r="B58" s="264"/>
      <c r="C58" s="264"/>
      <c r="D58" s="264"/>
      <c r="E58" s="264"/>
      <c r="F58" s="264"/>
      <c r="G58" s="264"/>
      <c r="H58" s="264"/>
      <c r="I58" s="264"/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  <c r="X58" s="264"/>
      <c r="Y58" s="264"/>
    </row>
    <row r="59" spans="1:25">
      <c r="B59" s="264"/>
      <c r="C59" s="264"/>
      <c r="D59" s="264"/>
      <c r="E59" s="264"/>
      <c r="F59" s="264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  <c r="X59" s="264"/>
      <c r="Y59" s="264"/>
    </row>
  </sheetData>
  <sheetProtection password="A25B" sheet="1" objects="1" scenarios="1"/>
  <mergeCells count="13">
    <mergeCell ref="AD4:AD5"/>
    <mergeCell ref="AE4:AE5"/>
    <mergeCell ref="AF4:AF5"/>
    <mergeCell ref="AG4:AG5"/>
    <mergeCell ref="A43:B43"/>
    <mergeCell ref="D43:E43"/>
    <mergeCell ref="G43:H43"/>
    <mergeCell ref="B4:H5"/>
    <mergeCell ref="I4:N5"/>
    <mergeCell ref="O4:T5"/>
    <mergeCell ref="U4:AA5"/>
    <mergeCell ref="AB4:AB5"/>
    <mergeCell ref="AC4:AC5"/>
  </mergeCells>
  <pageMargins left="0.33" right="0.19" top="0.75" bottom="0.75" header="0.3" footer="0.3"/>
  <pageSetup paperSize="17" scale="28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59"/>
  <sheetViews>
    <sheetView zoomScaleNormal="100" workbookViewId="0">
      <selection activeCell="A3" sqref="A3"/>
    </sheetView>
  </sheetViews>
  <sheetFormatPr defaultRowHeight="15"/>
  <cols>
    <col min="1" max="1" width="26.28515625" style="143" customWidth="1"/>
    <col min="2" max="2" width="17.42578125" style="143" bestFit="1" customWidth="1"/>
    <col min="3" max="3" width="27.5703125" style="143" bestFit="1" customWidth="1"/>
    <col min="4" max="4" width="29.5703125" style="143" customWidth="1"/>
    <col min="5" max="5" width="22.140625" style="143" bestFit="1" customWidth="1"/>
    <col min="6" max="6" width="14.85546875" style="143" bestFit="1" customWidth="1"/>
    <col min="7" max="7" width="35.5703125" style="143" customWidth="1"/>
    <col min="8" max="9" width="14.85546875" style="143" bestFit="1" customWidth="1"/>
    <col min="10" max="11" width="16.28515625" style="143" bestFit="1" customWidth="1"/>
    <col min="12" max="12" width="16.85546875" style="143" bestFit="1" customWidth="1"/>
    <col min="13" max="13" width="15.85546875" style="143" bestFit="1" customWidth="1"/>
    <col min="14" max="14" width="14.85546875" style="143" bestFit="1" customWidth="1"/>
    <col min="15" max="16" width="15.5703125" style="143" bestFit="1" customWidth="1"/>
    <col min="17" max="17" width="23.85546875" style="143" bestFit="1" customWidth="1"/>
    <col min="18" max="18" width="24.28515625" style="143" bestFit="1" customWidth="1"/>
    <col min="19" max="19" width="25.85546875" style="143" bestFit="1" customWidth="1"/>
    <col min="20" max="20" width="25.7109375" style="143" bestFit="1" customWidth="1"/>
    <col min="21" max="22" width="11.42578125" style="143" bestFit="1" customWidth="1"/>
    <col min="23" max="23" width="20.140625" style="143" bestFit="1" customWidth="1"/>
    <col min="24" max="24" width="19.85546875" style="143" bestFit="1" customWidth="1"/>
    <col min="25" max="25" width="22.42578125" style="143" bestFit="1" customWidth="1"/>
    <col min="26" max="26" width="22.140625" style="143" bestFit="1" customWidth="1"/>
    <col min="27" max="27" width="21.140625" style="143" bestFit="1" customWidth="1"/>
    <col min="28" max="28" width="32.7109375" style="143" bestFit="1" customWidth="1"/>
    <col min="29" max="29" width="36.7109375" style="143" customWidth="1"/>
    <col min="30" max="30" width="33.140625" style="143" bestFit="1" customWidth="1"/>
    <col min="31" max="31" width="26.85546875" style="143" customWidth="1"/>
    <col min="32" max="32" width="23" style="143" customWidth="1"/>
    <col min="33" max="33" width="22.28515625" style="143" customWidth="1"/>
    <col min="34" max="16384" width="9.140625" style="143"/>
  </cols>
  <sheetData>
    <row r="1" spans="1:33" ht="15" customHeight="1">
      <c r="A1" s="141" t="s">
        <v>0</v>
      </c>
      <c r="B1" s="142"/>
      <c r="C1" s="143" t="s">
        <v>1</v>
      </c>
      <c r="O1" s="144"/>
      <c r="P1" s="145"/>
      <c r="Q1" s="145"/>
      <c r="R1" s="145"/>
    </row>
    <row r="2" spans="1:33" ht="15" customHeight="1">
      <c r="A2" s="141" t="s">
        <v>2</v>
      </c>
      <c r="B2" s="146"/>
      <c r="O2" s="145"/>
      <c r="P2" s="145"/>
      <c r="Q2" s="145"/>
      <c r="R2" s="145"/>
    </row>
    <row r="3" spans="1:33" ht="15.75" thickBot="1">
      <c r="A3" s="147"/>
    </row>
    <row r="4" spans="1:33" ht="30" customHeight="1" thickTop="1">
      <c r="A4" s="148"/>
      <c r="B4" s="149" t="s">
        <v>3</v>
      </c>
      <c r="C4" s="150"/>
      <c r="D4" s="150"/>
      <c r="E4" s="150"/>
      <c r="F4" s="150"/>
      <c r="G4" s="150"/>
      <c r="H4" s="151"/>
      <c r="I4" s="149" t="s">
        <v>4</v>
      </c>
      <c r="J4" s="150"/>
      <c r="K4" s="150"/>
      <c r="L4" s="150"/>
      <c r="M4" s="150"/>
      <c r="N4" s="151"/>
      <c r="O4" s="152" t="s">
        <v>5</v>
      </c>
      <c r="P4" s="153"/>
      <c r="Q4" s="154"/>
      <c r="R4" s="154"/>
      <c r="S4" s="154"/>
      <c r="T4" s="155"/>
      <c r="U4" s="149" t="s">
        <v>6</v>
      </c>
      <c r="V4" s="156"/>
      <c r="W4" s="156"/>
      <c r="X4" s="156"/>
      <c r="Y4" s="156"/>
      <c r="Z4" s="156"/>
      <c r="AA4" s="157"/>
      <c r="AB4" s="158" t="s">
        <v>7</v>
      </c>
      <c r="AC4" s="159" t="s">
        <v>8</v>
      </c>
      <c r="AD4" s="160" t="s">
        <v>29</v>
      </c>
      <c r="AE4" s="160" t="s">
        <v>35</v>
      </c>
      <c r="AF4" s="160" t="s">
        <v>36</v>
      </c>
      <c r="AG4" s="160" t="s">
        <v>37</v>
      </c>
    </row>
    <row r="5" spans="1:33" ht="30" customHeight="1" thickBot="1">
      <c r="A5" s="148"/>
      <c r="B5" s="161"/>
      <c r="C5" s="162"/>
      <c r="D5" s="162"/>
      <c r="E5" s="162"/>
      <c r="F5" s="162"/>
      <c r="G5" s="162"/>
      <c r="H5" s="163"/>
      <c r="I5" s="161"/>
      <c r="J5" s="162"/>
      <c r="K5" s="162"/>
      <c r="L5" s="162"/>
      <c r="M5" s="162"/>
      <c r="N5" s="163"/>
      <c r="O5" s="164"/>
      <c r="P5" s="165"/>
      <c r="Q5" s="165"/>
      <c r="R5" s="165"/>
      <c r="S5" s="165"/>
      <c r="T5" s="166"/>
      <c r="U5" s="167"/>
      <c r="V5" s="168"/>
      <c r="W5" s="168"/>
      <c r="X5" s="168"/>
      <c r="Y5" s="168"/>
      <c r="Z5" s="168"/>
      <c r="AA5" s="169"/>
      <c r="AB5" s="170"/>
      <c r="AC5" s="171"/>
      <c r="AD5" s="172"/>
      <c r="AE5" s="172"/>
      <c r="AF5" s="172"/>
      <c r="AG5" s="172"/>
    </row>
    <row r="6" spans="1:33" ht="18">
      <c r="A6" s="173"/>
      <c r="B6" s="174" t="s">
        <v>9</v>
      </c>
      <c r="C6" s="175" t="s">
        <v>10</v>
      </c>
      <c r="D6" s="175" t="s">
        <v>11</v>
      </c>
      <c r="E6" s="175" t="s">
        <v>12</v>
      </c>
      <c r="F6" s="175" t="s">
        <v>13</v>
      </c>
      <c r="G6" s="175" t="s">
        <v>14</v>
      </c>
      <c r="H6" s="176" t="s">
        <v>15</v>
      </c>
      <c r="I6" s="177" t="s">
        <v>9</v>
      </c>
      <c r="J6" s="175" t="s">
        <v>16</v>
      </c>
      <c r="K6" s="175" t="s">
        <v>17</v>
      </c>
      <c r="L6" s="178" t="s">
        <v>18</v>
      </c>
      <c r="M6" s="175" t="s">
        <v>19</v>
      </c>
      <c r="N6" s="176" t="s">
        <v>13</v>
      </c>
      <c r="O6" s="174" t="s">
        <v>47</v>
      </c>
      <c r="P6" s="178" t="s">
        <v>48</v>
      </c>
      <c r="Q6" s="178" t="s">
        <v>49</v>
      </c>
      <c r="R6" s="178" t="s">
        <v>50</v>
      </c>
      <c r="S6" s="175" t="s">
        <v>51</v>
      </c>
      <c r="T6" s="179" t="s">
        <v>52</v>
      </c>
      <c r="U6" s="180" t="s">
        <v>53</v>
      </c>
      <c r="V6" s="175" t="s">
        <v>54</v>
      </c>
      <c r="W6" s="175" t="s">
        <v>55</v>
      </c>
      <c r="X6" s="175" t="s">
        <v>56</v>
      </c>
      <c r="Y6" s="175" t="s">
        <v>57</v>
      </c>
      <c r="Z6" s="175" t="s">
        <v>58</v>
      </c>
      <c r="AA6" s="181" t="s">
        <v>20</v>
      </c>
      <c r="AB6" s="182" t="s">
        <v>21</v>
      </c>
      <c r="AC6" s="182" t="s">
        <v>22</v>
      </c>
      <c r="AD6" s="183" t="s">
        <v>34</v>
      </c>
      <c r="AE6" s="183"/>
      <c r="AF6" s="183"/>
      <c r="AG6" s="183"/>
    </row>
    <row r="7" spans="1:33" ht="15.75" thickBot="1">
      <c r="A7" s="173"/>
      <c r="B7" s="184" t="s">
        <v>23</v>
      </c>
      <c r="C7" s="185" t="s">
        <v>23</v>
      </c>
      <c r="D7" s="185" t="s">
        <v>23</v>
      </c>
      <c r="E7" s="185" t="s">
        <v>23</v>
      </c>
      <c r="F7" s="185" t="s">
        <v>23</v>
      </c>
      <c r="G7" s="185" t="s">
        <v>24</v>
      </c>
      <c r="H7" s="186" t="s">
        <v>23</v>
      </c>
      <c r="I7" s="184" t="s">
        <v>23</v>
      </c>
      <c r="J7" s="185" t="s">
        <v>23</v>
      </c>
      <c r="K7" s="185" t="s">
        <v>23</v>
      </c>
      <c r="L7" s="185" t="s">
        <v>23</v>
      </c>
      <c r="M7" s="185" t="s">
        <v>23</v>
      </c>
      <c r="N7" s="186" t="s">
        <v>23</v>
      </c>
      <c r="O7" s="184" t="s">
        <v>23</v>
      </c>
      <c r="P7" s="185" t="s">
        <v>23</v>
      </c>
      <c r="Q7" s="185" t="s">
        <v>23</v>
      </c>
      <c r="R7" s="185" t="s">
        <v>23</v>
      </c>
      <c r="S7" s="185" t="s">
        <v>23</v>
      </c>
      <c r="T7" s="187" t="s">
        <v>23</v>
      </c>
      <c r="U7" s="184" t="s">
        <v>25</v>
      </c>
      <c r="V7" s="185" t="s">
        <v>25</v>
      </c>
      <c r="W7" s="185" t="s">
        <v>23</v>
      </c>
      <c r="X7" s="185" t="s">
        <v>23</v>
      </c>
      <c r="Y7" s="185" t="s">
        <v>23</v>
      </c>
      <c r="Z7" s="185" t="s">
        <v>23</v>
      </c>
      <c r="AA7" s="186" t="s">
        <v>23</v>
      </c>
      <c r="AB7" s="188" t="s">
        <v>25</v>
      </c>
      <c r="AC7" s="189" t="s">
        <v>23</v>
      </c>
      <c r="AD7" s="188" t="s">
        <v>30</v>
      </c>
      <c r="AE7" s="188" t="s">
        <v>30</v>
      </c>
      <c r="AF7" s="188" t="s">
        <v>30</v>
      </c>
      <c r="AG7" s="188" t="s">
        <v>38</v>
      </c>
    </row>
    <row r="8" spans="1:33">
      <c r="A8" s="190">
        <v>40391</v>
      </c>
      <c r="B8" s="191"/>
      <c r="C8" s="192"/>
      <c r="D8" s="192"/>
      <c r="E8" s="192"/>
      <c r="F8" s="192"/>
      <c r="G8" s="192"/>
      <c r="H8" s="193"/>
      <c r="I8" s="191"/>
      <c r="J8" s="192"/>
      <c r="K8" s="192"/>
      <c r="L8" s="192"/>
      <c r="M8" s="192"/>
      <c r="N8" s="193"/>
      <c r="O8" s="191"/>
      <c r="P8" s="192"/>
      <c r="Q8" s="192"/>
      <c r="R8" s="192"/>
      <c r="S8" s="192"/>
      <c r="T8" s="194"/>
      <c r="U8" s="195"/>
      <c r="V8" s="196"/>
      <c r="W8" s="196"/>
      <c r="X8" s="196"/>
      <c r="Y8" s="196"/>
      <c r="Z8" s="196"/>
      <c r="AA8" s="197"/>
      <c r="AB8" s="198"/>
      <c r="AC8" s="199"/>
      <c r="AD8" s="199"/>
      <c r="AE8" s="200"/>
      <c r="AF8" s="200"/>
      <c r="AG8" s="200"/>
    </row>
    <row r="9" spans="1:33">
      <c r="A9" s="190">
        <f>A8+1</f>
        <v>40392</v>
      </c>
      <c r="B9" s="201"/>
      <c r="C9" s="140"/>
      <c r="D9" s="140"/>
      <c r="E9" s="140"/>
      <c r="F9" s="140"/>
      <c r="G9" s="140"/>
      <c r="H9" s="202"/>
      <c r="I9" s="201"/>
      <c r="J9" s="140"/>
      <c r="K9" s="140"/>
      <c r="L9" s="140"/>
      <c r="M9" s="140"/>
      <c r="N9" s="202"/>
      <c r="O9" s="201"/>
      <c r="P9" s="140"/>
      <c r="Q9" s="203"/>
      <c r="R9" s="204"/>
      <c r="S9" s="140"/>
      <c r="T9" s="205"/>
      <c r="U9" s="206"/>
      <c r="V9" s="203"/>
      <c r="W9" s="203"/>
      <c r="X9" s="203"/>
      <c r="Y9" s="207"/>
      <c r="Z9" s="207"/>
      <c r="AA9" s="208"/>
      <c r="AB9" s="209"/>
      <c r="AC9" s="210"/>
      <c r="AD9" s="210"/>
      <c r="AE9" s="209"/>
      <c r="AF9" s="209"/>
      <c r="AG9" s="209"/>
    </row>
    <row r="10" spans="1:33">
      <c r="A10" s="190">
        <f t="shared" ref="A10:A38" si="0">A9+1</f>
        <v>40393</v>
      </c>
      <c r="B10" s="201"/>
      <c r="C10" s="140"/>
      <c r="D10" s="140"/>
      <c r="E10" s="140"/>
      <c r="F10" s="140"/>
      <c r="G10" s="140"/>
      <c r="H10" s="202"/>
      <c r="I10" s="201"/>
      <c r="J10" s="140"/>
      <c r="K10" s="140"/>
      <c r="L10" s="140"/>
      <c r="M10" s="140"/>
      <c r="N10" s="202"/>
      <c r="O10" s="201"/>
      <c r="P10" s="140"/>
      <c r="Q10" s="140"/>
      <c r="R10" s="204"/>
      <c r="S10" s="140"/>
      <c r="T10" s="205"/>
      <c r="U10" s="206"/>
      <c r="V10" s="203"/>
      <c r="W10" s="203"/>
      <c r="X10" s="203"/>
      <c r="Y10" s="207"/>
      <c r="Z10" s="207"/>
      <c r="AA10" s="208"/>
      <c r="AB10" s="209"/>
      <c r="AC10" s="210"/>
      <c r="AD10" s="210"/>
      <c r="AE10" s="209"/>
      <c r="AF10" s="209"/>
      <c r="AG10" s="209"/>
    </row>
    <row r="11" spans="1:33">
      <c r="A11" s="190">
        <f t="shared" si="0"/>
        <v>40394</v>
      </c>
      <c r="B11" s="201"/>
      <c r="C11" s="140"/>
      <c r="D11" s="140"/>
      <c r="E11" s="140"/>
      <c r="F11" s="140"/>
      <c r="G11" s="140"/>
      <c r="H11" s="202"/>
      <c r="I11" s="201"/>
      <c r="J11" s="140"/>
      <c r="K11" s="140"/>
      <c r="L11" s="140"/>
      <c r="M11" s="140"/>
      <c r="N11" s="202"/>
      <c r="O11" s="201"/>
      <c r="P11" s="140"/>
      <c r="Q11" s="140"/>
      <c r="R11" s="204"/>
      <c r="S11" s="140"/>
      <c r="T11" s="205"/>
      <c r="U11" s="206"/>
      <c r="V11" s="203"/>
      <c r="W11" s="203"/>
      <c r="X11" s="203"/>
      <c r="Y11" s="207"/>
      <c r="Z11" s="207"/>
      <c r="AA11" s="208"/>
      <c r="AB11" s="209"/>
      <c r="AC11" s="210"/>
      <c r="AD11" s="210"/>
      <c r="AE11" s="209"/>
      <c r="AF11" s="209"/>
      <c r="AG11" s="209"/>
    </row>
    <row r="12" spans="1:33">
      <c r="A12" s="190">
        <f t="shared" si="0"/>
        <v>40395</v>
      </c>
      <c r="B12" s="201"/>
      <c r="C12" s="140"/>
      <c r="D12" s="140"/>
      <c r="E12" s="140"/>
      <c r="F12" s="140"/>
      <c r="G12" s="140"/>
      <c r="H12" s="202"/>
      <c r="I12" s="201"/>
      <c r="J12" s="140"/>
      <c r="K12" s="140"/>
      <c r="L12" s="140"/>
      <c r="M12" s="140"/>
      <c r="N12" s="202"/>
      <c r="O12" s="201"/>
      <c r="P12" s="140"/>
      <c r="Q12" s="140"/>
      <c r="R12" s="204"/>
      <c r="S12" s="140"/>
      <c r="T12" s="205"/>
      <c r="U12" s="206"/>
      <c r="V12" s="203"/>
      <c r="W12" s="203"/>
      <c r="X12" s="203"/>
      <c r="Y12" s="207"/>
      <c r="Z12" s="207"/>
      <c r="AA12" s="208"/>
      <c r="AB12" s="209"/>
      <c r="AC12" s="210"/>
      <c r="AD12" s="210"/>
      <c r="AE12" s="209"/>
      <c r="AF12" s="209"/>
      <c r="AG12" s="209"/>
    </row>
    <row r="13" spans="1:33">
      <c r="A13" s="190">
        <f t="shared" si="0"/>
        <v>40396</v>
      </c>
      <c r="B13" s="201"/>
      <c r="C13" s="140"/>
      <c r="D13" s="140"/>
      <c r="E13" s="140"/>
      <c r="F13" s="140"/>
      <c r="G13" s="140"/>
      <c r="H13" s="202"/>
      <c r="I13" s="201"/>
      <c r="J13" s="140"/>
      <c r="K13" s="140"/>
      <c r="L13" s="140"/>
      <c r="M13" s="140"/>
      <c r="N13" s="202"/>
      <c r="O13" s="201"/>
      <c r="P13" s="140"/>
      <c r="Q13" s="140"/>
      <c r="R13" s="204"/>
      <c r="S13" s="140"/>
      <c r="T13" s="205"/>
      <c r="U13" s="206"/>
      <c r="V13" s="203"/>
      <c r="W13" s="203"/>
      <c r="X13" s="203"/>
      <c r="Y13" s="207"/>
      <c r="Z13" s="207"/>
      <c r="AA13" s="208"/>
      <c r="AB13" s="209"/>
      <c r="AC13" s="210"/>
      <c r="AD13" s="210"/>
      <c r="AE13" s="209"/>
      <c r="AF13" s="209"/>
      <c r="AG13" s="209"/>
    </row>
    <row r="14" spans="1:33">
      <c r="A14" s="190">
        <f t="shared" si="0"/>
        <v>40397</v>
      </c>
      <c r="B14" s="201"/>
      <c r="C14" s="140"/>
      <c r="D14" s="140"/>
      <c r="E14" s="140"/>
      <c r="F14" s="140"/>
      <c r="G14" s="140"/>
      <c r="H14" s="202"/>
      <c r="I14" s="201"/>
      <c r="J14" s="140"/>
      <c r="K14" s="140"/>
      <c r="L14" s="140"/>
      <c r="M14" s="140"/>
      <c r="N14" s="202"/>
      <c r="O14" s="201"/>
      <c r="P14" s="140"/>
      <c r="Q14" s="140"/>
      <c r="R14" s="204"/>
      <c r="S14" s="140"/>
      <c r="T14" s="205"/>
      <c r="U14" s="206"/>
      <c r="V14" s="203"/>
      <c r="W14" s="203"/>
      <c r="X14" s="203"/>
      <c r="Y14" s="207"/>
      <c r="Z14" s="207"/>
      <c r="AA14" s="208"/>
      <c r="AB14" s="209"/>
      <c r="AC14" s="210"/>
      <c r="AD14" s="210"/>
      <c r="AE14" s="209"/>
      <c r="AF14" s="209"/>
      <c r="AG14" s="209"/>
    </row>
    <row r="15" spans="1:33">
      <c r="A15" s="190">
        <f t="shared" si="0"/>
        <v>40398</v>
      </c>
      <c r="B15" s="201"/>
      <c r="C15" s="140"/>
      <c r="D15" s="140"/>
      <c r="E15" s="140"/>
      <c r="F15" s="140"/>
      <c r="G15" s="140"/>
      <c r="H15" s="202"/>
      <c r="I15" s="201"/>
      <c r="J15" s="140"/>
      <c r="K15" s="140"/>
      <c r="L15" s="140"/>
      <c r="M15" s="140"/>
      <c r="N15" s="202"/>
      <c r="O15" s="201"/>
      <c r="P15" s="140"/>
      <c r="Q15" s="140"/>
      <c r="R15" s="204"/>
      <c r="S15" s="140"/>
      <c r="T15" s="205"/>
      <c r="U15" s="206"/>
      <c r="V15" s="203"/>
      <c r="W15" s="203"/>
      <c r="X15" s="203"/>
      <c r="Y15" s="207"/>
      <c r="Z15" s="207"/>
      <c r="AA15" s="208"/>
      <c r="AB15" s="209"/>
      <c r="AC15" s="210"/>
      <c r="AD15" s="210"/>
      <c r="AE15" s="209"/>
      <c r="AF15" s="209"/>
      <c r="AG15" s="209"/>
    </row>
    <row r="16" spans="1:33">
      <c r="A16" s="190">
        <f t="shared" si="0"/>
        <v>40399</v>
      </c>
      <c r="B16" s="201"/>
      <c r="C16" s="140"/>
      <c r="D16" s="140"/>
      <c r="E16" s="140"/>
      <c r="F16" s="140"/>
      <c r="G16" s="140"/>
      <c r="H16" s="202"/>
      <c r="I16" s="201"/>
      <c r="J16" s="140"/>
      <c r="K16" s="140"/>
      <c r="L16" s="140"/>
      <c r="M16" s="140"/>
      <c r="N16" s="202"/>
      <c r="O16" s="201"/>
      <c r="P16" s="140"/>
      <c r="Q16" s="140"/>
      <c r="R16" s="204"/>
      <c r="S16" s="140"/>
      <c r="T16" s="205"/>
      <c r="U16" s="206"/>
      <c r="V16" s="203"/>
      <c r="W16" s="203"/>
      <c r="X16" s="203"/>
      <c r="Y16" s="207"/>
      <c r="Z16" s="207"/>
      <c r="AA16" s="208"/>
      <c r="AB16" s="209"/>
      <c r="AC16" s="210"/>
      <c r="AD16" s="210"/>
      <c r="AE16" s="209"/>
      <c r="AF16" s="209"/>
      <c r="AG16" s="209"/>
    </row>
    <row r="17" spans="1:33">
      <c r="A17" s="190">
        <f t="shared" si="0"/>
        <v>40400</v>
      </c>
      <c r="B17" s="191"/>
      <c r="C17" s="192"/>
      <c r="D17" s="192"/>
      <c r="E17" s="192"/>
      <c r="F17" s="192"/>
      <c r="G17" s="192"/>
      <c r="H17" s="193"/>
      <c r="I17" s="191"/>
      <c r="J17" s="192"/>
      <c r="K17" s="192"/>
      <c r="L17" s="140"/>
      <c r="M17" s="192"/>
      <c r="N17" s="193"/>
      <c r="O17" s="191"/>
      <c r="P17" s="192"/>
      <c r="Q17" s="192"/>
      <c r="R17" s="211"/>
      <c r="S17" s="192"/>
      <c r="T17" s="194"/>
      <c r="U17" s="212"/>
      <c r="V17" s="207"/>
      <c r="W17" s="203"/>
      <c r="X17" s="203"/>
      <c r="Y17" s="207"/>
      <c r="Z17" s="207"/>
      <c r="AA17" s="208"/>
      <c r="AB17" s="209"/>
      <c r="AC17" s="210"/>
      <c r="AD17" s="210"/>
      <c r="AE17" s="209"/>
      <c r="AF17" s="209"/>
      <c r="AG17" s="209"/>
    </row>
    <row r="18" spans="1:33">
      <c r="A18" s="190">
        <f t="shared" si="0"/>
        <v>40401</v>
      </c>
      <c r="B18" s="201"/>
      <c r="C18" s="140"/>
      <c r="D18" s="140"/>
      <c r="E18" s="140"/>
      <c r="F18" s="140"/>
      <c r="G18" s="140"/>
      <c r="H18" s="202"/>
      <c r="I18" s="201"/>
      <c r="J18" s="140"/>
      <c r="K18" s="140"/>
      <c r="L18" s="140"/>
      <c r="M18" s="140"/>
      <c r="N18" s="202"/>
      <c r="O18" s="201"/>
      <c r="P18" s="140"/>
      <c r="Q18" s="140"/>
      <c r="R18" s="204"/>
      <c r="S18" s="140"/>
      <c r="T18" s="205"/>
      <c r="U18" s="206"/>
      <c r="V18" s="203"/>
      <c r="W18" s="203"/>
      <c r="X18" s="203"/>
      <c r="Y18" s="207"/>
      <c r="Z18" s="207"/>
      <c r="AA18" s="208"/>
      <c r="AB18" s="209"/>
      <c r="AC18" s="210"/>
      <c r="AD18" s="210"/>
      <c r="AE18" s="209"/>
      <c r="AF18" s="209"/>
      <c r="AG18" s="209"/>
    </row>
    <row r="19" spans="1:33">
      <c r="A19" s="190">
        <f t="shared" si="0"/>
        <v>40402</v>
      </c>
      <c r="B19" s="201"/>
      <c r="C19" s="140"/>
      <c r="D19" s="140"/>
      <c r="E19" s="140"/>
      <c r="F19" s="140"/>
      <c r="G19" s="140"/>
      <c r="H19" s="202"/>
      <c r="I19" s="201"/>
      <c r="J19" s="140"/>
      <c r="K19" s="140"/>
      <c r="L19" s="140"/>
      <c r="M19" s="140"/>
      <c r="N19" s="202"/>
      <c r="O19" s="201"/>
      <c r="P19" s="140"/>
      <c r="Q19" s="140"/>
      <c r="R19" s="204"/>
      <c r="S19" s="140"/>
      <c r="T19" s="205"/>
      <c r="U19" s="206"/>
      <c r="V19" s="203"/>
      <c r="W19" s="203"/>
      <c r="X19" s="203"/>
      <c r="Y19" s="207"/>
      <c r="Z19" s="207"/>
      <c r="AA19" s="208"/>
      <c r="AB19" s="209"/>
      <c r="AC19" s="210"/>
      <c r="AD19" s="210"/>
      <c r="AE19" s="209"/>
      <c r="AF19" s="209"/>
      <c r="AG19" s="209"/>
    </row>
    <row r="20" spans="1:33">
      <c r="A20" s="190">
        <f t="shared" si="0"/>
        <v>40403</v>
      </c>
      <c r="B20" s="201"/>
      <c r="C20" s="140"/>
      <c r="D20" s="140"/>
      <c r="E20" s="140"/>
      <c r="F20" s="140"/>
      <c r="G20" s="140"/>
      <c r="H20" s="202"/>
      <c r="I20" s="201"/>
      <c r="J20" s="140"/>
      <c r="K20" s="140"/>
      <c r="L20" s="140"/>
      <c r="M20" s="140"/>
      <c r="N20" s="202"/>
      <c r="O20" s="201"/>
      <c r="P20" s="140"/>
      <c r="Q20" s="140"/>
      <c r="R20" s="204"/>
      <c r="S20" s="140"/>
      <c r="T20" s="205"/>
      <c r="U20" s="206"/>
      <c r="V20" s="203"/>
      <c r="W20" s="203"/>
      <c r="X20" s="203"/>
      <c r="Y20" s="207"/>
      <c r="Z20" s="207"/>
      <c r="AA20" s="208"/>
      <c r="AB20" s="209"/>
      <c r="AC20" s="210"/>
      <c r="AD20" s="210"/>
      <c r="AE20" s="209"/>
      <c r="AF20" s="209"/>
      <c r="AG20" s="209"/>
    </row>
    <row r="21" spans="1:33">
      <c r="A21" s="190">
        <f t="shared" si="0"/>
        <v>40404</v>
      </c>
      <c r="B21" s="201"/>
      <c r="C21" s="140"/>
      <c r="D21" s="140"/>
      <c r="E21" s="140"/>
      <c r="F21" s="140"/>
      <c r="G21" s="140"/>
      <c r="H21" s="202"/>
      <c r="I21" s="201"/>
      <c r="J21" s="140"/>
      <c r="K21" s="140"/>
      <c r="L21" s="140"/>
      <c r="M21" s="140"/>
      <c r="N21" s="202"/>
      <c r="O21" s="201"/>
      <c r="P21" s="140"/>
      <c r="Q21" s="140"/>
      <c r="R21" s="204"/>
      <c r="S21" s="140"/>
      <c r="T21" s="205"/>
      <c r="U21" s="206"/>
      <c r="V21" s="203"/>
      <c r="W21" s="203"/>
      <c r="X21" s="203"/>
      <c r="Y21" s="207"/>
      <c r="Z21" s="207"/>
      <c r="AA21" s="208"/>
      <c r="AB21" s="209"/>
      <c r="AC21" s="210"/>
      <c r="AD21" s="210"/>
      <c r="AE21" s="209"/>
      <c r="AF21" s="209"/>
      <c r="AG21" s="209"/>
    </row>
    <row r="22" spans="1:33">
      <c r="A22" s="190">
        <f t="shared" si="0"/>
        <v>40405</v>
      </c>
      <c r="B22" s="201"/>
      <c r="C22" s="140"/>
      <c r="D22" s="140"/>
      <c r="E22" s="140"/>
      <c r="F22" s="140"/>
      <c r="G22" s="140"/>
      <c r="H22" s="202"/>
      <c r="I22" s="201"/>
      <c r="J22" s="140"/>
      <c r="K22" s="140"/>
      <c r="L22" s="140"/>
      <c r="M22" s="140"/>
      <c r="N22" s="202"/>
      <c r="O22" s="201"/>
      <c r="P22" s="140"/>
      <c r="Q22" s="140"/>
      <c r="R22" s="204"/>
      <c r="S22" s="140"/>
      <c r="T22" s="205"/>
      <c r="U22" s="206"/>
      <c r="V22" s="203"/>
      <c r="W22" s="203"/>
      <c r="X22" s="203"/>
      <c r="Y22" s="207"/>
      <c r="Z22" s="207"/>
      <c r="AA22" s="208"/>
      <c r="AB22" s="209"/>
      <c r="AC22" s="210"/>
      <c r="AD22" s="210"/>
      <c r="AE22" s="209"/>
      <c r="AF22" s="209"/>
      <c r="AG22" s="209"/>
    </row>
    <row r="23" spans="1:33">
      <c r="A23" s="190">
        <f t="shared" si="0"/>
        <v>40406</v>
      </c>
      <c r="B23" s="201"/>
      <c r="C23" s="140"/>
      <c r="D23" s="140"/>
      <c r="E23" s="140"/>
      <c r="F23" s="140"/>
      <c r="G23" s="140"/>
      <c r="H23" s="202"/>
      <c r="I23" s="201"/>
      <c r="J23" s="140"/>
      <c r="K23" s="140"/>
      <c r="L23" s="140"/>
      <c r="M23" s="140"/>
      <c r="N23" s="202"/>
      <c r="O23" s="201"/>
      <c r="P23" s="140"/>
      <c r="Q23" s="140"/>
      <c r="R23" s="204"/>
      <c r="S23" s="140"/>
      <c r="T23" s="205"/>
      <c r="U23" s="206"/>
      <c r="V23" s="203"/>
      <c r="W23" s="203"/>
      <c r="X23" s="203"/>
      <c r="Y23" s="207"/>
      <c r="Z23" s="207"/>
      <c r="AA23" s="208"/>
      <c r="AB23" s="209"/>
      <c r="AC23" s="210"/>
      <c r="AD23" s="210"/>
      <c r="AE23" s="209"/>
      <c r="AF23" s="209"/>
      <c r="AG23" s="209"/>
    </row>
    <row r="24" spans="1:33">
      <c r="A24" s="190">
        <f t="shared" si="0"/>
        <v>40407</v>
      </c>
      <c r="B24" s="201"/>
      <c r="C24" s="140"/>
      <c r="D24" s="140"/>
      <c r="E24" s="140"/>
      <c r="F24" s="140"/>
      <c r="G24" s="140"/>
      <c r="H24" s="202"/>
      <c r="I24" s="201"/>
      <c r="J24" s="140"/>
      <c r="K24" s="140"/>
      <c r="L24" s="140"/>
      <c r="M24" s="140"/>
      <c r="N24" s="202"/>
      <c r="O24" s="201"/>
      <c r="P24" s="140"/>
      <c r="Q24" s="140"/>
      <c r="R24" s="204"/>
      <c r="S24" s="140"/>
      <c r="T24" s="205"/>
      <c r="U24" s="206"/>
      <c r="V24" s="203"/>
      <c r="W24" s="203"/>
      <c r="X24" s="203"/>
      <c r="Y24" s="207"/>
      <c r="Z24" s="207"/>
      <c r="AA24" s="208"/>
      <c r="AB24" s="209"/>
      <c r="AC24" s="210"/>
      <c r="AD24" s="210"/>
      <c r="AE24" s="209"/>
      <c r="AF24" s="209"/>
      <c r="AG24" s="209"/>
    </row>
    <row r="25" spans="1:33">
      <c r="A25" s="190">
        <f t="shared" si="0"/>
        <v>40408</v>
      </c>
      <c r="B25" s="201"/>
      <c r="C25" s="140"/>
      <c r="D25" s="140"/>
      <c r="E25" s="140"/>
      <c r="F25" s="140"/>
      <c r="G25" s="140"/>
      <c r="H25" s="202"/>
      <c r="I25" s="201"/>
      <c r="J25" s="140"/>
      <c r="K25" s="140"/>
      <c r="L25" s="140"/>
      <c r="M25" s="140"/>
      <c r="N25" s="202"/>
      <c r="O25" s="201"/>
      <c r="P25" s="140"/>
      <c r="Q25" s="140"/>
      <c r="R25" s="204"/>
      <c r="S25" s="140"/>
      <c r="T25" s="205"/>
      <c r="U25" s="206"/>
      <c r="V25" s="203"/>
      <c r="W25" s="203"/>
      <c r="X25" s="203"/>
      <c r="Y25" s="207"/>
      <c r="Z25" s="207"/>
      <c r="AA25" s="208"/>
      <c r="AB25" s="209"/>
      <c r="AC25" s="210"/>
      <c r="AD25" s="210"/>
      <c r="AE25" s="209"/>
      <c r="AF25" s="209"/>
      <c r="AG25" s="209"/>
    </row>
    <row r="26" spans="1:33">
      <c r="A26" s="190">
        <f t="shared" si="0"/>
        <v>40409</v>
      </c>
      <c r="B26" s="201"/>
      <c r="C26" s="140"/>
      <c r="D26" s="140"/>
      <c r="E26" s="140"/>
      <c r="F26" s="140"/>
      <c r="G26" s="140"/>
      <c r="H26" s="202"/>
      <c r="I26" s="201"/>
      <c r="J26" s="140"/>
      <c r="K26" s="140"/>
      <c r="L26" s="140"/>
      <c r="M26" s="140"/>
      <c r="N26" s="202"/>
      <c r="O26" s="201"/>
      <c r="P26" s="140"/>
      <c r="Q26" s="140"/>
      <c r="R26" s="204"/>
      <c r="S26" s="140"/>
      <c r="T26" s="205"/>
      <c r="U26" s="206"/>
      <c r="V26" s="203"/>
      <c r="W26" s="203"/>
      <c r="X26" s="203"/>
      <c r="Y26" s="207"/>
      <c r="Z26" s="207"/>
      <c r="AA26" s="208"/>
      <c r="AB26" s="209"/>
      <c r="AC26" s="210"/>
      <c r="AD26" s="210"/>
      <c r="AE26" s="209"/>
      <c r="AF26" s="209"/>
      <c r="AG26" s="209"/>
    </row>
    <row r="27" spans="1:33">
      <c r="A27" s="190">
        <f t="shared" si="0"/>
        <v>40410</v>
      </c>
      <c r="B27" s="201"/>
      <c r="C27" s="140"/>
      <c r="D27" s="140"/>
      <c r="E27" s="140"/>
      <c r="F27" s="140"/>
      <c r="G27" s="140"/>
      <c r="H27" s="202"/>
      <c r="I27" s="201"/>
      <c r="J27" s="140"/>
      <c r="K27" s="140"/>
      <c r="L27" s="140"/>
      <c r="M27" s="140"/>
      <c r="N27" s="202"/>
      <c r="O27" s="201"/>
      <c r="P27" s="140"/>
      <c r="Q27" s="140"/>
      <c r="R27" s="204"/>
      <c r="S27" s="140"/>
      <c r="T27" s="205"/>
      <c r="U27" s="206"/>
      <c r="V27" s="203"/>
      <c r="W27" s="203"/>
      <c r="X27" s="203"/>
      <c r="Y27" s="203"/>
      <c r="Z27" s="203"/>
      <c r="AA27" s="213"/>
      <c r="AB27" s="210"/>
      <c r="AC27" s="210"/>
      <c r="AD27" s="210"/>
      <c r="AE27" s="210"/>
      <c r="AF27" s="210"/>
      <c r="AG27" s="210"/>
    </row>
    <row r="28" spans="1:33">
      <c r="A28" s="190">
        <f t="shared" si="0"/>
        <v>40411</v>
      </c>
      <c r="B28" s="201"/>
      <c r="C28" s="140"/>
      <c r="D28" s="140"/>
      <c r="E28" s="140"/>
      <c r="F28" s="140"/>
      <c r="G28" s="140"/>
      <c r="H28" s="202"/>
      <c r="I28" s="201"/>
      <c r="J28" s="140"/>
      <c r="K28" s="140"/>
      <c r="L28" s="140"/>
      <c r="M28" s="140"/>
      <c r="N28" s="202"/>
      <c r="O28" s="201"/>
      <c r="P28" s="140"/>
      <c r="Q28" s="140"/>
      <c r="R28" s="204"/>
      <c r="S28" s="140"/>
      <c r="T28" s="205"/>
      <c r="U28" s="206"/>
      <c r="V28" s="203"/>
      <c r="W28" s="203"/>
      <c r="X28" s="203"/>
      <c r="Y28" s="207"/>
      <c r="Z28" s="207"/>
      <c r="AA28" s="208"/>
      <c r="AB28" s="209"/>
      <c r="AC28" s="210"/>
      <c r="AD28" s="210"/>
      <c r="AE28" s="209"/>
      <c r="AF28" s="209"/>
      <c r="AG28" s="209"/>
    </row>
    <row r="29" spans="1:33">
      <c r="A29" s="190">
        <f t="shared" si="0"/>
        <v>40412</v>
      </c>
      <c r="B29" s="201"/>
      <c r="C29" s="140"/>
      <c r="D29" s="140"/>
      <c r="E29" s="140"/>
      <c r="F29" s="140"/>
      <c r="G29" s="140"/>
      <c r="H29" s="202"/>
      <c r="I29" s="201"/>
      <c r="J29" s="140"/>
      <c r="K29" s="140"/>
      <c r="L29" s="140"/>
      <c r="M29" s="140"/>
      <c r="N29" s="202"/>
      <c r="O29" s="201"/>
      <c r="P29" s="140"/>
      <c r="Q29" s="140"/>
      <c r="R29" s="204"/>
      <c r="S29" s="140"/>
      <c r="T29" s="205"/>
      <c r="U29" s="206"/>
      <c r="V29" s="203"/>
      <c r="W29" s="203"/>
      <c r="X29" s="203"/>
      <c r="Y29" s="207"/>
      <c r="Z29" s="207"/>
      <c r="AA29" s="208"/>
      <c r="AB29" s="209"/>
      <c r="AC29" s="210"/>
      <c r="AD29" s="210"/>
      <c r="AE29" s="209"/>
      <c r="AF29" s="209"/>
      <c r="AG29" s="209"/>
    </row>
    <row r="30" spans="1:33">
      <c r="A30" s="190">
        <f t="shared" si="0"/>
        <v>40413</v>
      </c>
      <c r="B30" s="201"/>
      <c r="C30" s="140"/>
      <c r="D30" s="140"/>
      <c r="E30" s="140"/>
      <c r="F30" s="140"/>
      <c r="G30" s="140"/>
      <c r="H30" s="202"/>
      <c r="I30" s="201"/>
      <c r="J30" s="140"/>
      <c r="K30" s="140"/>
      <c r="L30" s="140"/>
      <c r="M30" s="140"/>
      <c r="N30" s="202"/>
      <c r="O30" s="201"/>
      <c r="P30" s="140"/>
      <c r="Q30" s="140"/>
      <c r="R30" s="204"/>
      <c r="S30" s="140"/>
      <c r="T30" s="205"/>
      <c r="U30" s="206"/>
      <c r="V30" s="203"/>
      <c r="W30" s="203"/>
      <c r="X30" s="203"/>
      <c r="Y30" s="207"/>
      <c r="Z30" s="207"/>
      <c r="AA30" s="208"/>
      <c r="AB30" s="209"/>
      <c r="AC30" s="210"/>
      <c r="AD30" s="210"/>
      <c r="AE30" s="209"/>
      <c r="AF30" s="209"/>
      <c r="AG30" s="209"/>
    </row>
    <row r="31" spans="1:33">
      <c r="A31" s="190">
        <f t="shared" si="0"/>
        <v>40414</v>
      </c>
      <c r="B31" s="201"/>
      <c r="C31" s="140"/>
      <c r="D31" s="140"/>
      <c r="E31" s="140"/>
      <c r="F31" s="140"/>
      <c r="G31" s="140"/>
      <c r="H31" s="202"/>
      <c r="I31" s="201"/>
      <c r="J31" s="140"/>
      <c r="K31" s="140"/>
      <c r="L31" s="140"/>
      <c r="M31" s="140"/>
      <c r="N31" s="202"/>
      <c r="O31" s="201"/>
      <c r="P31" s="140"/>
      <c r="Q31" s="140"/>
      <c r="R31" s="204"/>
      <c r="S31" s="140"/>
      <c r="T31" s="205"/>
      <c r="U31" s="206"/>
      <c r="V31" s="203"/>
      <c r="W31" s="203"/>
      <c r="X31" s="203"/>
      <c r="Y31" s="207"/>
      <c r="Z31" s="207"/>
      <c r="AA31" s="208"/>
      <c r="AB31" s="209"/>
      <c r="AC31" s="210"/>
      <c r="AD31" s="210"/>
      <c r="AE31" s="209"/>
      <c r="AF31" s="209"/>
      <c r="AG31" s="209"/>
    </row>
    <row r="32" spans="1:33">
      <c r="A32" s="190">
        <f t="shared" si="0"/>
        <v>40415</v>
      </c>
      <c r="B32" s="201"/>
      <c r="C32" s="140"/>
      <c r="D32" s="140"/>
      <c r="E32" s="140"/>
      <c r="F32" s="140"/>
      <c r="G32" s="140"/>
      <c r="H32" s="202"/>
      <c r="I32" s="201"/>
      <c r="J32" s="140"/>
      <c r="K32" s="140"/>
      <c r="L32" s="140"/>
      <c r="M32" s="140"/>
      <c r="N32" s="202"/>
      <c r="O32" s="201"/>
      <c r="P32" s="140"/>
      <c r="Q32" s="140"/>
      <c r="R32" s="204"/>
      <c r="S32" s="140"/>
      <c r="T32" s="205"/>
      <c r="U32" s="206"/>
      <c r="V32" s="203"/>
      <c r="W32" s="203"/>
      <c r="X32" s="203"/>
      <c r="Y32" s="207"/>
      <c r="Z32" s="207"/>
      <c r="AA32" s="208"/>
      <c r="AB32" s="209"/>
      <c r="AC32" s="210"/>
      <c r="AD32" s="210"/>
      <c r="AE32" s="209"/>
      <c r="AF32" s="209"/>
      <c r="AG32" s="209"/>
    </row>
    <row r="33" spans="1:33">
      <c r="A33" s="190">
        <f t="shared" si="0"/>
        <v>40416</v>
      </c>
      <c r="B33" s="201"/>
      <c r="C33" s="140"/>
      <c r="D33" s="140"/>
      <c r="E33" s="140"/>
      <c r="F33" s="140"/>
      <c r="G33" s="140"/>
      <c r="H33" s="202"/>
      <c r="I33" s="201"/>
      <c r="J33" s="140"/>
      <c r="K33" s="140"/>
      <c r="L33" s="140"/>
      <c r="M33" s="140"/>
      <c r="N33" s="202"/>
      <c r="O33" s="201"/>
      <c r="P33" s="140"/>
      <c r="Q33" s="140"/>
      <c r="R33" s="204"/>
      <c r="S33" s="140"/>
      <c r="T33" s="205"/>
      <c r="U33" s="206"/>
      <c r="V33" s="203"/>
      <c r="W33" s="203"/>
      <c r="X33" s="203"/>
      <c r="Y33" s="207"/>
      <c r="Z33" s="207"/>
      <c r="AA33" s="208"/>
      <c r="AB33" s="209"/>
      <c r="AC33" s="210"/>
      <c r="AD33" s="210"/>
      <c r="AE33" s="209"/>
      <c r="AF33" s="209"/>
      <c r="AG33" s="209"/>
    </row>
    <row r="34" spans="1:33">
      <c r="A34" s="190">
        <f t="shared" si="0"/>
        <v>40417</v>
      </c>
      <c r="B34" s="201"/>
      <c r="C34" s="140"/>
      <c r="D34" s="140"/>
      <c r="E34" s="140"/>
      <c r="F34" s="140"/>
      <c r="G34" s="140"/>
      <c r="H34" s="202"/>
      <c r="I34" s="201"/>
      <c r="J34" s="140"/>
      <c r="K34" s="140"/>
      <c r="L34" s="140"/>
      <c r="M34" s="140"/>
      <c r="N34" s="202"/>
      <c r="O34" s="201"/>
      <c r="P34" s="140"/>
      <c r="Q34" s="140"/>
      <c r="R34" s="204"/>
      <c r="S34" s="140"/>
      <c r="T34" s="205"/>
      <c r="U34" s="206"/>
      <c r="V34" s="203"/>
      <c r="W34" s="203"/>
      <c r="X34" s="203"/>
      <c r="Y34" s="207"/>
      <c r="Z34" s="207"/>
      <c r="AA34" s="208"/>
      <c r="AB34" s="209"/>
      <c r="AC34" s="210"/>
      <c r="AD34" s="210"/>
      <c r="AE34" s="209"/>
      <c r="AF34" s="209"/>
      <c r="AG34" s="209"/>
    </row>
    <row r="35" spans="1:33">
      <c r="A35" s="190">
        <f t="shared" si="0"/>
        <v>40418</v>
      </c>
      <c r="B35" s="201"/>
      <c r="C35" s="140"/>
      <c r="D35" s="140"/>
      <c r="E35" s="140"/>
      <c r="F35" s="140"/>
      <c r="G35" s="140"/>
      <c r="H35" s="202"/>
      <c r="I35" s="201"/>
      <c r="J35" s="140"/>
      <c r="K35" s="140"/>
      <c r="L35" s="140"/>
      <c r="M35" s="140"/>
      <c r="N35" s="202"/>
      <c r="O35" s="201"/>
      <c r="P35" s="140"/>
      <c r="Q35" s="140"/>
      <c r="R35" s="204"/>
      <c r="S35" s="140"/>
      <c r="T35" s="205"/>
      <c r="U35" s="206"/>
      <c r="V35" s="203"/>
      <c r="W35" s="203"/>
      <c r="X35" s="203"/>
      <c r="Y35" s="207"/>
      <c r="Z35" s="207"/>
      <c r="AA35" s="208"/>
      <c r="AB35" s="209"/>
      <c r="AC35" s="210"/>
      <c r="AD35" s="210"/>
      <c r="AE35" s="209"/>
      <c r="AF35" s="209"/>
      <c r="AG35" s="209"/>
    </row>
    <row r="36" spans="1:33">
      <c r="A36" s="190">
        <f t="shared" si="0"/>
        <v>40419</v>
      </c>
      <c r="B36" s="201"/>
      <c r="C36" s="140"/>
      <c r="D36" s="140"/>
      <c r="E36" s="140"/>
      <c r="F36" s="140"/>
      <c r="G36" s="140"/>
      <c r="H36" s="202"/>
      <c r="I36" s="201"/>
      <c r="J36" s="140"/>
      <c r="K36" s="140"/>
      <c r="L36" s="140"/>
      <c r="M36" s="140"/>
      <c r="N36" s="202"/>
      <c r="O36" s="201"/>
      <c r="P36" s="140"/>
      <c r="Q36" s="140"/>
      <c r="R36" s="204"/>
      <c r="S36" s="140"/>
      <c r="T36" s="205"/>
      <c r="U36" s="206"/>
      <c r="V36" s="203"/>
      <c r="W36" s="203"/>
      <c r="X36" s="203"/>
      <c r="Y36" s="207"/>
      <c r="Z36" s="207"/>
      <c r="AA36" s="208"/>
      <c r="AB36" s="209"/>
      <c r="AC36" s="210"/>
      <c r="AD36" s="210"/>
      <c r="AE36" s="209"/>
      <c r="AF36" s="209"/>
      <c r="AG36" s="209"/>
    </row>
    <row r="37" spans="1:33">
      <c r="A37" s="190">
        <f t="shared" si="0"/>
        <v>40420</v>
      </c>
      <c r="B37" s="201"/>
      <c r="C37" s="140"/>
      <c r="D37" s="140"/>
      <c r="E37" s="140"/>
      <c r="F37" s="140"/>
      <c r="G37" s="140"/>
      <c r="H37" s="202"/>
      <c r="I37" s="201"/>
      <c r="J37" s="140"/>
      <c r="K37" s="140"/>
      <c r="L37" s="140"/>
      <c r="M37" s="140"/>
      <c r="N37" s="202"/>
      <c r="O37" s="201"/>
      <c r="P37" s="140"/>
      <c r="Q37" s="140"/>
      <c r="R37" s="204"/>
      <c r="S37" s="140"/>
      <c r="T37" s="205"/>
      <c r="U37" s="206"/>
      <c r="V37" s="203"/>
      <c r="W37" s="203"/>
      <c r="X37" s="203"/>
      <c r="Y37" s="207"/>
      <c r="Z37" s="207"/>
      <c r="AA37" s="208"/>
      <c r="AB37" s="209"/>
      <c r="AC37" s="210"/>
      <c r="AD37" s="210"/>
      <c r="AE37" s="209"/>
      <c r="AF37" s="209"/>
      <c r="AG37" s="209"/>
    </row>
    <row r="38" spans="1:33" ht="15.75" thickBot="1">
      <c r="A38" s="190">
        <f t="shared" si="0"/>
        <v>40421</v>
      </c>
      <c r="B38" s="214"/>
      <c r="C38" s="215"/>
      <c r="D38" s="215"/>
      <c r="E38" s="215"/>
      <c r="F38" s="215"/>
      <c r="G38" s="215"/>
      <c r="H38" s="216"/>
      <c r="I38" s="217"/>
      <c r="J38" s="215"/>
      <c r="K38" s="215"/>
      <c r="L38" s="215"/>
      <c r="M38" s="215"/>
      <c r="N38" s="216"/>
      <c r="O38" s="217"/>
      <c r="P38" s="215"/>
      <c r="Q38" s="215"/>
      <c r="R38" s="218"/>
      <c r="S38" s="215"/>
      <c r="T38" s="219"/>
      <c r="U38" s="220"/>
      <c r="V38" s="221"/>
      <c r="W38" s="222"/>
      <c r="X38" s="222"/>
      <c r="Y38" s="221"/>
      <c r="Z38" s="221"/>
      <c r="AA38" s="223"/>
      <c r="AB38" s="224"/>
      <c r="AC38" s="225"/>
      <c r="AD38" s="226"/>
      <c r="AE38" s="224"/>
      <c r="AF38" s="224"/>
      <c r="AG38" s="224"/>
    </row>
    <row r="39" spans="1:33" ht="15.75" thickTop="1">
      <c r="A39" s="227" t="s">
        <v>26</v>
      </c>
      <c r="B39" s="228">
        <f>SUM(B8:B38)</f>
        <v>0</v>
      </c>
      <c r="C39" s="229">
        <f t="shared" ref="C39:AC39" si="1">SUM(C8:C38)</f>
        <v>0</v>
      </c>
      <c r="D39" s="229">
        <f t="shared" si="1"/>
        <v>0</v>
      </c>
      <c r="E39" s="229">
        <f t="shared" si="1"/>
        <v>0</v>
      </c>
      <c r="F39" s="229">
        <f t="shared" si="1"/>
        <v>0</v>
      </c>
      <c r="G39" s="229">
        <f t="shared" si="1"/>
        <v>0</v>
      </c>
      <c r="H39" s="230">
        <f t="shared" si="1"/>
        <v>0</v>
      </c>
      <c r="I39" s="228">
        <f t="shared" si="1"/>
        <v>0</v>
      </c>
      <c r="J39" s="229">
        <f t="shared" si="1"/>
        <v>0</v>
      </c>
      <c r="K39" s="229">
        <f t="shared" si="1"/>
        <v>0</v>
      </c>
      <c r="L39" s="229">
        <f t="shared" si="1"/>
        <v>0</v>
      </c>
      <c r="M39" s="229">
        <f t="shared" si="1"/>
        <v>0</v>
      </c>
      <c r="N39" s="230">
        <f t="shared" si="1"/>
        <v>0</v>
      </c>
      <c r="O39" s="231">
        <f t="shared" si="1"/>
        <v>0</v>
      </c>
      <c r="P39" s="232">
        <f t="shared" si="1"/>
        <v>0</v>
      </c>
      <c r="Q39" s="232">
        <f t="shared" si="1"/>
        <v>0</v>
      </c>
      <c r="R39" s="232">
        <f t="shared" si="1"/>
        <v>0</v>
      </c>
      <c r="S39" s="232">
        <f t="shared" si="1"/>
        <v>0</v>
      </c>
      <c r="T39" s="233">
        <f t="shared" si="1"/>
        <v>0</v>
      </c>
      <c r="U39" s="231">
        <f t="shared" si="1"/>
        <v>0</v>
      </c>
      <c r="V39" s="232">
        <f t="shared" si="1"/>
        <v>0</v>
      </c>
      <c r="W39" s="232">
        <f t="shared" si="1"/>
        <v>0</v>
      </c>
      <c r="X39" s="232">
        <f t="shared" si="1"/>
        <v>0</v>
      </c>
      <c r="Y39" s="232">
        <f t="shared" si="1"/>
        <v>0</v>
      </c>
      <c r="Z39" s="232">
        <f t="shared" si="1"/>
        <v>0</v>
      </c>
      <c r="AA39" s="234">
        <f t="shared" si="1"/>
        <v>0</v>
      </c>
      <c r="AB39" s="235">
        <f t="shared" si="1"/>
        <v>0</v>
      </c>
      <c r="AC39" s="235">
        <f t="shared" si="1"/>
        <v>0</v>
      </c>
      <c r="AD39" s="236" t="s">
        <v>31</v>
      </c>
      <c r="AE39" s="236" t="s">
        <v>31</v>
      </c>
      <c r="AF39" s="236" t="s">
        <v>31</v>
      </c>
      <c r="AG39" s="236" t="s">
        <v>59</v>
      </c>
    </row>
    <row r="40" spans="1:33" ht="15.75" thickBot="1">
      <c r="A40" s="237" t="s">
        <v>28</v>
      </c>
      <c r="B40" s="238">
        <v>1.01</v>
      </c>
      <c r="C40" s="239">
        <v>1.48</v>
      </c>
      <c r="D40" s="239">
        <v>1.9279999999999999</v>
      </c>
      <c r="E40" s="239">
        <v>3.78</v>
      </c>
      <c r="F40" s="239">
        <v>4.9599999999999998E-2</v>
      </c>
      <c r="G40" s="239">
        <v>0.05</v>
      </c>
      <c r="H40" s="240">
        <v>4.72</v>
      </c>
      <c r="I40" s="238">
        <v>1.01</v>
      </c>
      <c r="J40" s="239">
        <v>1.48</v>
      </c>
      <c r="K40" s="239">
        <v>3.78</v>
      </c>
      <c r="L40" s="239">
        <v>0.379</v>
      </c>
      <c r="M40" s="239">
        <v>4.9599999999999998E-2</v>
      </c>
      <c r="N40" s="240">
        <v>4.9599999999999998E-2</v>
      </c>
      <c r="O40" s="241">
        <v>15.77</v>
      </c>
      <c r="P40" s="242">
        <v>15.77</v>
      </c>
      <c r="Q40" s="242">
        <v>15.77</v>
      </c>
      <c r="R40" s="242">
        <v>15.77</v>
      </c>
      <c r="S40" s="242">
        <v>1.48</v>
      </c>
      <c r="T40" s="243">
        <v>1.48</v>
      </c>
      <c r="U40" s="241">
        <v>0.34300000000000003</v>
      </c>
      <c r="V40" s="242">
        <v>0.34300000000000003</v>
      </c>
      <c r="W40" s="242">
        <v>0.83</v>
      </c>
      <c r="X40" s="242">
        <v>0.83</v>
      </c>
      <c r="Y40" s="242">
        <v>1.9279999999999999</v>
      </c>
      <c r="Z40" s="242">
        <v>1.9279999999999999</v>
      </c>
      <c r="AA40" s="244">
        <v>0</v>
      </c>
      <c r="AB40" s="245">
        <v>0.34300000000000003</v>
      </c>
      <c r="AC40" s="245">
        <v>1.01</v>
      </c>
      <c r="AD40" s="246">
        <f>SUM(AD8:AD38)</f>
        <v>0</v>
      </c>
      <c r="AE40" s="246">
        <f>SUM(AE8:AE38)</f>
        <v>0</v>
      </c>
      <c r="AF40" s="246">
        <f>SUM(AF8:AF38)</f>
        <v>0</v>
      </c>
      <c r="AG40" s="246" t="e">
        <f>AVERAGE(AG8:AG38)</f>
        <v>#DIV/0!</v>
      </c>
    </row>
    <row r="41" spans="1:33" ht="16.5" thickTop="1" thickBot="1">
      <c r="A41" s="247" t="s">
        <v>27</v>
      </c>
      <c r="B41" s="248">
        <f t="shared" ref="B41:AC41" si="2">B40*B39</f>
        <v>0</v>
      </c>
      <c r="C41" s="249">
        <f t="shared" si="2"/>
        <v>0</v>
      </c>
      <c r="D41" s="249">
        <f t="shared" si="2"/>
        <v>0</v>
      </c>
      <c r="E41" s="249">
        <f t="shared" si="2"/>
        <v>0</v>
      </c>
      <c r="F41" s="249">
        <f t="shared" si="2"/>
        <v>0</v>
      </c>
      <c r="G41" s="249">
        <f t="shared" si="2"/>
        <v>0</v>
      </c>
      <c r="H41" s="250">
        <f t="shared" si="2"/>
        <v>0</v>
      </c>
      <c r="I41" s="248">
        <f t="shared" si="2"/>
        <v>0</v>
      </c>
      <c r="J41" s="249">
        <f t="shared" si="2"/>
        <v>0</v>
      </c>
      <c r="K41" s="249">
        <f t="shared" si="2"/>
        <v>0</v>
      </c>
      <c r="L41" s="249">
        <f t="shared" si="2"/>
        <v>0</v>
      </c>
      <c r="M41" s="249">
        <f t="shared" si="2"/>
        <v>0</v>
      </c>
      <c r="N41" s="250">
        <f t="shared" si="2"/>
        <v>0</v>
      </c>
      <c r="O41" s="251">
        <f t="shared" si="2"/>
        <v>0</v>
      </c>
      <c r="P41" s="252">
        <f t="shared" si="2"/>
        <v>0</v>
      </c>
      <c r="Q41" s="252">
        <f t="shared" si="2"/>
        <v>0</v>
      </c>
      <c r="R41" s="252">
        <f t="shared" si="2"/>
        <v>0</v>
      </c>
      <c r="S41" s="252">
        <f t="shared" si="2"/>
        <v>0</v>
      </c>
      <c r="T41" s="253">
        <f t="shared" si="2"/>
        <v>0</v>
      </c>
      <c r="U41" s="251">
        <f t="shared" si="2"/>
        <v>0</v>
      </c>
      <c r="V41" s="252">
        <f t="shared" si="2"/>
        <v>0</v>
      </c>
      <c r="W41" s="252">
        <f t="shared" si="2"/>
        <v>0</v>
      </c>
      <c r="X41" s="252">
        <f t="shared" si="2"/>
        <v>0</v>
      </c>
      <c r="Y41" s="252">
        <f t="shared" si="2"/>
        <v>0</v>
      </c>
      <c r="Z41" s="252">
        <f t="shared" si="2"/>
        <v>0</v>
      </c>
      <c r="AA41" s="254">
        <f t="shared" si="2"/>
        <v>0</v>
      </c>
      <c r="AB41" s="255">
        <f t="shared" si="2"/>
        <v>0</v>
      </c>
      <c r="AC41" s="255">
        <f t="shared" si="2"/>
        <v>0</v>
      </c>
      <c r="AG41" s="256" t="s">
        <v>65</v>
      </c>
    </row>
    <row r="42" spans="1:33" ht="49.5" customHeight="1" thickTop="1">
      <c r="A42" s="257"/>
      <c r="B42" s="258"/>
      <c r="C42" s="258"/>
      <c r="D42" s="258"/>
      <c r="E42" s="258"/>
      <c r="F42" s="258"/>
      <c r="G42" s="258"/>
      <c r="H42" s="258"/>
      <c r="I42" s="258"/>
      <c r="J42" s="258"/>
      <c r="K42" s="258"/>
      <c r="L42" s="258"/>
      <c r="M42" s="258"/>
      <c r="N42" s="258"/>
      <c r="O42" s="259"/>
      <c r="P42" s="259"/>
      <c r="Q42" s="259"/>
      <c r="R42" s="259"/>
      <c r="S42" s="259"/>
      <c r="T42" s="259"/>
      <c r="U42" s="259"/>
      <c r="V42" s="259"/>
      <c r="W42" s="259"/>
      <c r="X42" s="259"/>
      <c r="Y42" s="259"/>
      <c r="Z42" s="259"/>
      <c r="AA42" s="259"/>
      <c r="AB42" s="259"/>
      <c r="AC42" s="259"/>
    </row>
    <row r="43" spans="1:33" ht="38.25" customHeight="1" thickBot="1">
      <c r="A43" s="260" t="s">
        <v>62</v>
      </c>
      <c r="B43" s="260"/>
      <c r="C43" s="261"/>
      <c r="D43" s="260" t="s">
        <v>63</v>
      </c>
      <c r="E43" s="260"/>
      <c r="F43" s="261"/>
      <c r="G43" s="260" t="s">
        <v>64</v>
      </c>
      <c r="H43" s="260"/>
      <c r="I43" s="258"/>
      <c r="J43" s="258"/>
      <c r="K43" s="258"/>
      <c r="L43" s="258"/>
      <c r="M43" s="258"/>
      <c r="N43" s="258"/>
      <c r="O43" s="259"/>
      <c r="P43" s="259"/>
      <c r="Q43" s="259"/>
      <c r="R43" s="259"/>
      <c r="S43" s="259"/>
      <c r="T43" s="259"/>
      <c r="U43" s="259"/>
      <c r="V43" s="259"/>
      <c r="W43" s="259"/>
      <c r="X43" s="259"/>
      <c r="Y43" s="259"/>
      <c r="Z43" s="259"/>
      <c r="AA43" s="259"/>
      <c r="AB43" s="259"/>
      <c r="AC43" s="259"/>
    </row>
    <row r="44" spans="1:33" ht="31.5" thickTop="1" thickBot="1">
      <c r="A44" s="262" t="s">
        <v>39</v>
      </c>
      <c r="B44" s="263">
        <f>SUM(B41:H41)</f>
        <v>0</v>
      </c>
      <c r="C44" s="264"/>
      <c r="D44" s="262" t="s">
        <v>44</v>
      </c>
      <c r="E44" s="263">
        <f>SUM(B41:H41)+P41+R41+T41+V41+X41+Z41</f>
        <v>0</v>
      </c>
      <c r="F44" s="264"/>
      <c r="G44" s="262" t="s">
        <v>46</v>
      </c>
      <c r="H44" s="263">
        <f>SUM(I41:N41)+O41+Q41+S41+U41+W41+Y41</f>
        <v>0</v>
      </c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  <c r="X44" s="264"/>
      <c r="Y44" s="264"/>
    </row>
    <row r="45" spans="1:33" ht="47.25" thickBot="1">
      <c r="A45" s="265" t="s">
        <v>45</v>
      </c>
      <c r="B45" s="266">
        <f>SUM(I41:N41)</f>
        <v>0</v>
      </c>
      <c r="C45" s="264"/>
      <c r="D45" s="267" t="s">
        <v>60</v>
      </c>
      <c r="E45" s="268" t="e">
        <f>E44/AF40</f>
        <v>#DIV/0!</v>
      </c>
      <c r="F45" s="269"/>
      <c r="G45" s="267" t="s">
        <v>61</v>
      </c>
      <c r="H45" s="268" t="e">
        <f>H44/AE40</f>
        <v>#DIV/0!</v>
      </c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  <c r="X45" s="264"/>
      <c r="Y45" s="264"/>
    </row>
    <row r="46" spans="1:33" ht="30.75" thickBot="1">
      <c r="A46" s="265" t="s">
        <v>40</v>
      </c>
      <c r="B46" s="266">
        <f>SUM(O41:T41)</f>
        <v>0</v>
      </c>
      <c r="C46" s="264"/>
      <c r="D46" s="270"/>
      <c r="E46" s="271"/>
      <c r="F46" s="272"/>
      <c r="G46" s="264"/>
      <c r="H46" s="264"/>
      <c r="I46" s="264"/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  <c r="X46" s="264"/>
      <c r="Y46" s="264"/>
    </row>
    <row r="47" spans="1:33" ht="30.75" thickBot="1">
      <c r="A47" s="265" t="s">
        <v>41</v>
      </c>
      <c r="B47" s="266">
        <f>SUM(U41:AA41)</f>
        <v>0</v>
      </c>
      <c r="C47" s="264"/>
      <c r="D47" s="270"/>
      <c r="E47" s="271"/>
      <c r="F47" s="272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  <c r="X47" s="264"/>
      <c r="Y47" s="264"/>
    </row>
    <row r="48" spans="1:33" ht="30.75" thickBot="1">
      <c r="A48" s="265" t="s">
        <v>42</v>
      </c>
      <c r="B48" s="266">
        <f>AB41</f>
        <v>0</v>
      </c>
      <c r="C48" s="264"/>
      <c r="D48" s="270"/>
      <c r="E48" s="271"/>
      <c r="F48" s="272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  <c r="X48" s="264"/>
      <c r="Y48" s="264"/>
    </row>
    <row r="49" spans="1:25" ht="45.75" thickBot="1">
      <c r="A49" s="273" t="s">
        <v>43</v>
      </c>
      <c r="B49" s="274">
        <f>AC41</f>
        <v>0</v>
      </c>
      <c r="C49" s="264"/>
      <c r="D49" s="270"/>
      <c r="E49" s="271"/>
      <c r="F49" s="272"/>
      <c r="G49" s="264"/>
      <c r="H49" s="264"/>
      <c r="I49" s="264"/>
      <c r="J49" s="264"/>
      <c r="K49" s="264"/>
      <c r="L49" s="264"/>
      <c r="M49" s="264"/>
      <c r="N49" s="264"/>
      <c r="O49" s="264"/>
      <c r="P49" s="264"/>
      <c r="Q49" s="264"/>
      <c r="R49" s="264"/>
      <c r="S49" s="264"/>
      <c r="T49" s="264"/>
      <c r="U49" s="264"/>
      <c r="V49" s="264"/>
      <c r="W49" s="264"/>
      <c r="X49" s="264"/>
      <c r="Y49" s="264"/>
    </row>
    <row r="50" spans="1:25" ht="48" thickTop="1" thickBot="1">
      <c r="A50" s="275" t="s">
        <v>32</v>
      </c>
      <c r="B50" s="276">
        <f>SUM(B44:B49)</f>
        <v>0</v>
      </c>
      <c r="C50" s="264"/>
      <c r="D50" s="277"/>
      <c r="E50" s="278"/>
      <c r="F50" s="272"/>
      <c r="G50" s="264"/>
      <c r="H50" s="264"/>
      <c r="I50" s="264"/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  <c r="X50" s="264"/>
      <c r="Y50" s="264"/>
    </row>
    <row r="51" spans="1:25" ht="48" thickTop="1" thickBot="1">
      <c r="A51" s="267" t="s">
        <v>33</v>
      </c>
      <c r="B51" s="268" t="e">
        <f>B50/AD40</f>
        <v>#DIV/0!</v>
      </c>
      <c r="C51" s="264"/>
      <c r="D51" s="277"/>
      <c r="E51" s="278"/>
      <c r="F51" s="272"/>
      <c r="G51" s="264"/>
      <c r="H51" s="264"/>
      <c r="I51" s="264"/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  <c r="X51" s="264"/>
      <c r="Y51" s="264"/>
    </row>
    <row r="52" spans="1:25" ht="15.75" thickTop="1">
      <c r="B52" s="264"/>
      <c r="C52" s="264"/>
      <c r="D52" s="264"/>
      <c r="E52" s="264"/>
      <c r="F52" s="264"/>
      <c r="G52" s="264"/>
      <c r="H52" s="264"/>
      <c r="I52" s="264"/>
      <c r="J52" s="264"/>
      <c r="K52" s="264"/>
      <c r="L52" s="264"/>
      <c r="M52" s="264"/>
      <c r="N52" s="264"/>
      <c r="O52" s="264"/>
      <c r="P52" s="264"/>
      <c r="Q52" s="264"/>
      <c r="R52" s="264"/>
      <c r="S52" s="264"/>
      <c r="T52" s="264"/>
      <c r="U52" s="264"/>
      <c r="V52" s="264"/>
      <c r="W52" s="264"/>
      <c r="X52" s="264"/>
      <c r="Y52" s="264"/>
    </row>
    <row r="53" spans="1:25">
      <c r="B53" s="264"/>
      <c r="C53" s="264"/>
      <c r="D53" s="264"/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  <c r="X53" s="264"/>
      <c r="Y53" s="264"/>
    </row>
    <row r="54" spans="1:25">
      <c r="B54" s="264"/>
      <c r="C54" s="264"/>
      <c r="D54" s="264"/>
      <c r="E54" s="264"/>
      <c r="F54" s="264"/>
      <c r="G54" s="264"/>
      <c r="H54" s="264"/>
      <c r="I54" s="264"/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  <c r="X54" s="264"/>
      <c r="Y54" s="264"/>
    </row>
    <row r="55" spans="1:25">
      <c r="B55" s="264"/>
      <c r="C55" s="264"/>
      <c r="D55" s="264"/>
      <c r="E55" s="264"/>
      <c r="F55" s="264"/>
      <c r="G55" s="264"/>
      <c r="H55" s="264"/>
      <c r="I55" s="264"/>
      <c r="J55" s="264"/>
      <c r="K55" s="264"/>
      <c r="L55" s="264"/>
      <c r="M55" s="264"/>
      <c r="N55" s="264"/>
      <c r="O55" s="264"/>
      <c r="P55" s="264"/>
      <c r="Q55" s="264"/>
      <c r="R55" s="264"/>
      <c r="S55" s="264"/>
      <c r="T55" s="264"/>
      <c r="U55" s="264"/>
      <c r="V55" s="264"/>
      <c r="W55" s="264"/>
      <c r="X55" s="264"/>
      <c r="Y55" s="264"/>
    </row>
    <row r="56" spans="1:25">
      <c r="B56" s="264"/>
      <c r="C56" s="264"/>
      <c r="D56" s="264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  <c r="X56" s="264"/>
      <c r="Y56" s="264"/>
    </row>
    <row r="57" spans="1:25">
      <c r="B57" s="264"/>
      <c r="C57" s="264"/>
      <c r="D57" s="264"/>
      <c r="E57" s="264"/>
      <c r="F57" s="264"/>
      <c r="G57" s="264"/>
      <c r="H57" s="264"/>
      <c r="I57" s="264"/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  <c r="X57" s="264"/>
      <c r="Y57" s="264"/>
    </row>
    <row r="58" spans="1:25">
      <c r="B58" s="264"/>
      <c r="C58" s="264"/>
      <c r="D58" s="264"/>
      <c r="E58" s="264"/>
      <c r="F58" s="264"/>
      <c r="G58" s="264"/>
      <c r="H58" s="264"/>
      <c r="I58" s="264"/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  <c r="X58" s="264"/>
      <c r="Y58" s="264"/>
    </row>
    <row r="59" spans="1:25">
      <c r="B59" s="264"/>
      <c r="C59" s="264"/>
      <c r="D59" s="264"/>
      <c r="E59" s="264"/>
      <c r="F59" s="264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  <c r="X59" s="264"/>
      <c r="Y59" s="264"/>
    </row>
  </sheetData>
  <sheetProtection password="A25B" sheet="1" objects="1" scenarios="1"/>
  <mergeCells count="13">
    <mergeCell ref="AD4:AD5"/>
    <mergeCell ref="AE4:AE5"/>
    <mergeCell ref="AF4:AF5"/>
    <mergeCell ref="AG4:AG5"/>
    <mergeCell ref="A43:B43"/>
    <mergeCell ref="D43:E43"/>
    <mergeCell ref="G43:H43"/>
    <mergeCell ref="B4:H5"/>
    <mergeCell ref="I4:N5"/>
    <mergeCell ref="O4:T5"/>
    <mergeCell ref="U4:AA5"/>
    <mergeCell ref="AB4:AB5"/>
    <mergeCell ref="AC4:AC5"/>
  </mergeCells>
  <pageMargins left="0.33" right="0.19" top="0.75" bottom="0.75" header="0.3" footer="0.3"/>
  <pageSetup paperSize="17" scale="28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59"/>
  <sheetViews>
    <sheetView zoomScaleNormal="100" workbookViewId="0">
      <selection activeCell="C31" sqref="C31"/>
    </sheetView>
  </sheetViews>
  <sheetFormatPr defaultRowHeight="15"/>
  <cols>
    <col min="1" max="1" width="26.28515625" style="143" customWidth="1"/>
    <col min="2" max="2" width="17.42578125" style="143" bestFit="1" customWidth="1"/>
    <col min="3" max="3" width="27.5703125" style="143" bestFit="1" customWidth="1"/>
    <col min="4" max="4" width="29.5703125" style="143" customWidth="1"/>
    <col min="5" max="5" width="22.140625" style="143" bestFit="1" customWidth="1"/>
    <col min="6" max="6" width="14.85546875" style="143" bestFit="1" customWidth="1"/>
    <col min="7" max="7" width="35.5703125" style="143" customWidth="1"/>
    <col min="8" max="9" width="14.85546875" style="143" bestFit="1" customWidth="1"/>
    <col min="10" max="11" width="16.28515625" style="143" bestFit="1" customWidth="1"/>
    <col min="12" max="12" width="16.85546875" style="143" bestFit="1" customWidth="1"/>
    <col min="13" max="13" width="15.85546875" style="143" bestFit="1" customWidth="1"/>
    <col min="14" max="14" width="14.85546875" style="143" bestFit="1" customWidth="1"/>
    <col min="15" max="16" width="15.5703125" style="143" bestFit="1" customWidth="1"/>
    <col min="17" max="17" width="23.85546875" style="143" bestFit="1" customWidth="1"/>
    <col min="18" max="18" width="24.28515625" style="143" bestFit="1" customWidth="1"/>
    <col min="19" max="19" width="25.85546875" style="143" bestFit="1" customWidth="1"/>
    <col min="20" max="20" width="25.7109375" style="143" bestFit="1" customWidth="1"/>
    <col min="21" max="22" width="11.42578125" style="143" bestFit="1" customWidth="1"/>
    <col min="23" max="23" width="20.140625" style="143" bestFit="1" customWidth="1"/>
    <col min="24" max="24" width="19.85546875" style="143" bestFit="1" customWidth="1"/>
    <col min="25" max="25" width="22.42578125" style="143" bestFit="1" customWidth="1"/>
    <col min="26" max="26" width="22.140625" style="143" bestFit="1" customWidth="1"/>
    <col min="27" max="27" width="21.140625" style="143" bestFit="1" customWidth="1"/>
    <col min="28" max="28" width="32.7109375" style="143" bestFit="1" customWidth="1"/>
    <col min="29" max="29" width="36.7109375" style="143" customWidth="1"/>
    <col min="30" max="30" width="33.140625" style="143" bestFit="1" customWidth="1"/>
    <col min="31" max="31" width="26.85546875" style="143" customWidth="1"/>
    <col min="32" max="32" width="23" style="143" customWidth="1"/>
    <col min="33" max="33" width="22.28515625" style="143" customWidth="1"/>
    <col min="34" max="16384" width="9.140625" style="143"/>
  </cols>
  <sheetData>
    <row r="1" spans="1:33" ht="15" customHeight="1">
      <c r="A1" s="141" t="s">
        <v>0</v>
      </c>
      <c r="B1" s="142"/>
      <c r="C1" s="143" t="s">
        <v>1</v>
      </c>
      <c r="O1" s="144"/>
      <c r="P1" s="145"/>
      <c r="Q1" s="145"/>
      <c r="R1" s="145"/>
    </row>
    <row r="2" spans="1:33" ht="15" customHeight="1">
      <c r="A2" s="141" t="s">
        <v>2</v>
      </c>
      <c r="B2" s="146"/>
      <c r="O2" s="145"/>
      <c r="P2" s="145"/>
      <c r="Q2" s="145"/>
      <c r="R2" s="145"/>
    </row>
    <row r="3" spans="1:33" ht="15.75" thickBot="1">
      <c r="A3" s="147"/>
    </row>
    <row r="4" spans="1:33" ht="30" customHeight="1" thickTop="1">
      <c r="A4" s="148"/>
      <c r="B4" s="149" t="s">
        <v>3</v>
      </c>
      <c r="C4" s="150"/>
      <c r="D4" s="150"/>
      <c r="E4" s="150"/>
      <c r="F4" s="150"/>
      <c r="G4" s="150"/>
      <c r="H4" s="151"/>
      <c r="I4" s="149" t="s">
        <v>4</v>
      </c>
      <c r="J4" s="150"/>
      <c r="K4" s="150"/>
      <c r="L4" s="150"/>
      <c r="M4" s="150"/>
      <c r="N4" s="151"/>
      <c r="O4" s="152" t="s">
        <v>5</v>
      </c>
      <c r="P4" s="153"/>
      <c r="Q4" s="154"/>
      <c r="R4" s="154"/>
      <c r="S4" s="154"/>
      <c r="T4" s="155"/>
      <c r="U4" s="149" t="s">
        <v>6</v>
      </c>
      <c r="V4" s="156"/>
      <c r="W4" s="156"/>
      <c r="X4" s="156"/>
      <c r="Y4" s="156"/>
      <c r="Z4" s="156"/>
      <c r="AA4" s="157"/>
      <c r="AB4" s="158" t="s">
        <v>7</v>
      </c>
      <c r="AC4" s="159" t="s">
        <v>8</v>
      </c>
      <c r="AD4" s="160" t="s">
        <v>29</v>
      </c>
      <c r="AE4" s="160" t="s">
        <v>35</v>
      </c>
      <c r="AF4" s="160" t="s">
        <v>36</v>
      </c>
      <c r="AG4" s="160" t="s">
        <v>37</v>
      </c>
    </row>
    <row r="5" spans="1:33" ht="30" customHeight="1" thickBot="1">
      <c r="A5" s="148"/>
      <c r="B5" s="161"/>
      <c r="C5" s="162"/>
      <c r="D5" s="162"/>
      <c r="E5" s="162"/>
      <c r="F5" s="162"/>
      <c r="G5" s="162"/>
      <c r="H5" s="163"/>
      <c r="I5" s="161"/>
      <c r="J5" s="162"/>
      <c r="K5" s="162"/>
      <c r="L5" s="162"/>
      <c r="M5" s="162"/>
      <c r="N5" s="163"/>
      <c r="O5" s="164"/>
      <c r="P5" s="165"/>
      <c r="Q5" s="165"/>
      <c r="R5" s="165"/>
      <c r="S5" s="165"/>
      <c r="T5" s="166"/>
      <c r="U5" s="167"/>
      <c r="V5" s="168"/>
      <c r="W5" s="168"/>
      <c r="X5" s="168"/>
      <c r="Y5" s="168"/>
      <c r="Z5" s="168"/>
      <c r="AA5" s="169"/>
      <c r="AB5" s="170"/>
      <c r="AC5" s="171"/>
      <c r="AD5" s="172"/>
      <c r="AE5" s="172"/>
      <c r="AF5" s="172"/>
      <c r="AG5" s="172"/>
    </row>
    <row r="6" spans="1:33" ht="18">
      <c r="A6" s="173"/>
      <c r="B6" s="174" t="s">
        <v>9</v>
      </c>
      <c r="C6" s="175" t="s">
        <v>10</v>
      </c>
      <c r="D6" s="175" t="s">
        <v>11</v>
      </c>
      <c r="E6" s="175" t="s">
        <v>12</v>
      </c>
      <c r="F6" s="175" t="s">
        <v>13</v>
      </c>
      <c r="G6" s="175" t="s">
        <v>14</v>
      </c>
      <c r="H6" s="176" t="s">
        <v>15</v>
      </c>
      <c r="I6" s="177" t="s">
        <v>9</v>
      </c>
      <c r="J6" s="175" t="s">
        <v>16</v>
      </c>
      <c r="K6" s="175" t="s">
        <v>17</v>
      </c>
      <c r="L6" s="178" t="s">
        <v>18</v>
      </c>
      <c r="M6" s="175" t="s">
        <v>19</v>
      </c>
      <c r="N6" s="176" t="s">
        <v>13</v>
      </c>
      <c r="O6" s="174" t="s">
        <v>47</v>
      </c>
      <c r="P6" s="178" t="s">
        <v>48</v>
      </c>
      <c r="Q6" s="178" t="s">
        <v>49</v>
      </c>
      <c r="R6" s="178" t="s">
        <v>50</v>
      </c>
      <c r="S6" s="175" t="s">
        <v>51</v>
      </c>
      <c r="T6" s="179" t="s">
        <v>52</v>
      </c>
      <c r="U6" s="180" t="s">
        <v>53</v>
      </c>
      <c r="V6" s="175" t="s">
        <v>54</v>
      </c>
      <c r="W6" s="175" t="s">
        <v>55</v>
      </c>
      <c r="X6" s="175" t="s">
        <v>56</v>
      </c>
      <c r="Y6" s="175" t="s">
        <v>57</v>
      </c>
      <c r="Z6" s="175" t="s">
        <v>58</v>
      </c>
      <c r="AA6" s="181" t="s">
        <v>20</v>
      </c>
      <c r="AB6" s="182" t="s">
        <v>21</v>
      </c>
      <c r="AC6" s="182" t="s">
        <v>22</v>
      </c>
      <c r="AD6" s="183" t="s">
        <v>34</v>
      </c>
      <c r="AE6" s="183"/>
      <c r="AF6" s="183"/>
      <c r="AG6" s="183"/>
    </row>
    <row r="7" spans="1:33" ht="15.75" thickBot="1">
      <c r="A7" s="173"/>
      <c r="B7" s="184" t="s">
        <v>23</v>
      </c>
      <c r="C7" s="185" t="s">
        <v>23</v>
      </c>
      <c r="D7" s="185" t="s">
        <v>23</v>
      </c>
      <c r="E7" s="185" t="s">
        <v>23</v>
      </c>
      <c r="F7" s="185" t="s">
        <v>23</v>
      </c>
      <c r="G7" s="185" t="s">
        <v>24</v>
      </c>
      <c r="H7" s="186" t="s">
        <v>23</v>
      </c>
      <c r="I7" s="184" t="s">
        <v>23</v>
      </c>
      <c r="J7" s="185" t="s">
        <v>23</v>
      </c>
      <c r="K7" s="185" t="s">
        <v>23</v>
      </c>
      <c r="L7" s="185" t="s">
        <v>23</v>
      </c>
      <c r="M7" s="185" t="s">
        <v>23</v>
      </c>
      <c r="N7" s="186" t="s">
        <v>23</v>
      </c>
      <c r="O7" s="184" t="s">
        <v>23</v>
      </c>
      <c r="P7" s="185" t="s">
        <v>23</v>
      </c>
      <c r="Q7" s="185" t="s">
        <v>23</v>
      </c>
      <c r="R7" s="185" t="s">
        <v>23</v>
      </c>
      <c r="S7" s="185" t="s">
        <v>23</v>
      </c>
      <c r="T7" s="187" t="s">
        <v>23</v>
      </c>
      <c r="U7" s="184" t="s">
        <v>25</v>
      </c>
      <c r="V7" s="185" t="s">
        <v>25</v>
      </c>
      <c r="W7" s="185" t="s">
        <v>23</v>
      </c>
      <c r="X7" s="185" t="s">
        <v>23</v>
      </c>
      <c r="Y7" s="185" t="s">
        <v>23</v>
      </c>
      <c r="Z7" s="185" t="s">
        <v>23</v>
      </c>
      <c r="AA7" s="186" t="s">
        <v>23</v>
      </c>
      <c r="AB7" s="188" t="s">
        <v>25</v>
      </c>
      <c r="AC7" s="189" t="s">
        <v>23</v>
      </c>
      <c r="AD7" s="188" t="s">
        <v>30</v>
      </c>
      <c r="AE7" s="188" t="s">
        <v>30</v>
      </c>
      <c r="AF7" s="188" t="s">
        <v>30</v>
      </c>
      <c r="AG7" s="188" t="s">
        <v>38</v>
      </c>
    </row>
    <row r="8" spans="1:33">
      <c r="A8" s="190">
        <v>40422</v>
      </c>
      <c r="B8" s="191"/>
      <c r="C8" s="192">
        <v>62.288586711883454</v>
      </c>
      <c r="D8" s="192">
        <v>592.78624591827247</v>
      </c>
      <c r="E8" s="192">
        <v>224.43349487781546</v>
      </c>
      <c r="F8" s="192">
        <v>0</v>
      </c>
      <c r="G8" s="192">
        <v>3215.0125943024927</v>
      </c>
      <c r="H8" s="193">
        <v>0</v>
      </c>
      <c r="I8" s="191">
        <v>338.23295402526895</v>
      </c>
      <c r="J8" s="192">
        <v>114.47957946062063</v>
      </c>
      <c r="K8" s="192">
        <v>16.478784615794705</v>
      </c>
      <c r="L8" s="192">
        <v>0.2847518920898448</v>
      </c>
      <c r="M8" s="192">
        <v>0</v>
      </c>
      <c r="N8" s="193">
        <v>0</v>
      </c>
      <c r="O8" s="191" t="e">
        <v>#DIV/0!</v>
      </c>
      <c r="P8" s="192" t="e">
        <v>#DIV/0!</v>
      </c>
      <c r="Q8" s="192" t="e">
        <v>#DIV/0!</v>
      </c>
      <c r="R8" s="192" t="e">
        <v>#DIV/0!</v>
      </c>
      <c r="S8" s="192" t="e">
        <v>#DIV/0!</v>
      </c>
      <c r="T8" s="194" t="e">
        <v>#DIV/0!</v>
      </c>
      <c r="U8" s="195" t="e">
        <v>#DIV/0!</v>
      </c>
      <c r="V8" s="196" t="e">
        <v>#DIV/0!</v>
      </c>
      <c r="W8" s="196" t="e">
        <v>#DIV/0!</v>
      </c>
      <c r="X8" s="196" t="e">
        <v>#DIV/0!</v>
      </c>
      <c r="Y8" s="196" t="e">
        <v>#DIV/0!</v>
      </c>
      <c r="Z8" s="196" t="e">
        <v>#DIV/0!</v>
      </c>
      <c r="AA8" s="197">
        <v>0</v>
      </c>
      <c r="AB8" s="198">
        <v>0</v>
      </c>
      <c r="AC8" s="199">
        <v>0</v>
      </c>
      <c r="AD8" s="199">
        <v>4.7745769310328523</v>
      </c>
      <c r="AE8" s="200" t="e">
        <v>#DIV/0!</v>
      </c>
      <c r="AF8" s="200" t="e">
        <v>#DIV/0!</v>
      </c>
      <c r="AG8" s="200" t="e">
        <v>#DIV/0!</v>
      </c>
    </row>
    <row r="9" spans="1:33">
      <c r="A9" s="190">
        <f>A8+1</f>
        <v>40423</v>
      </c>
      <c r="B9" s="201"/>
      <c r="C9" s="140">
        <v>109.00884313583383</v>
      </c>
      <c r="D9" s="140">
        <v>847.91628621419443</v>
      </c>
      <c r="E9" s="140">
        <v>380.50122152964366</v>
      </c>
      <c r="F9" s="140">
        <v>0</v>
      </c>
      <c r="G9" s="140">
        <v>4234.5009510676146</v>
      </c>
      <c r="H9" s="202">
        <v>0</v>
      </c>
      <c r="I9" s="201">
        <v>212.63732228279122</v>
      </c>
      <c r="J9" s="140">
        <v>98.926669319470989</v>
      </c>
      <c r="K9" s="140">
        <v>12.558417521913874</v>
      </c>
      <c r="L9" s="140">
        <v>0.2847518920898448</v>
      </c>
      <c r="M9" s="140">
        <v>0</v>
      </c>
      <c r="N9" s="202">
        <v>0</v>
      </c>
      <c r="O9" s="201" t="e">
        <v>#DIV/0!</v>
      </c>
      <c r="P9" s="140" t="e">
        <v>#DIV/0!</v>
      </c>
      <c r="Q9" s="203" t="e">
        <v>#DIV/0!</v>
      </c>
      <c r="R9" s="204" t="e">
        <v>#DIV/0!</v>
      </c>
      <c r="S9" s="140" t="e">
        <v>#DIV/0!</v>
      </c>
      <c r="T9" s="205" t="e">
        <v>#DIV/0!</v>
      </c>
      <c r="U9" s="206" t="e">
        <v>#DIV/0!</v>
      </c>
      <c r="V9" s="203" t="e">
        <v>#DIV/0!</v>
      </c>
      <c r="W9" s="203" t="e">
        <v>#DIV/0!</v>
      </c>
      <c r="X9" s="203" t="e">
        <v>#DIV/0!</v>
      </c>
      <c r="Y9" s="207" t="e">
        <v>#DIV/0!</v>
      </c>
      <c r="Z9" s="207" t="e">
        <v>#DIV/0!</v>
      </c>
      <c r="AA9" s="208">
        <v>0</v>
      </c>
      <c r="AB9" s="209">
        <v>0</v>
      </c>
      <c r="AC9" s="210">
        <v>0</v>
      </c>
      <c r="AD9" s="210">
        <v>4.7257999954952172</v>
      </c>
      <c r="AE9" s="209" t="e">
        <v>#DIV/0!</v>
      </c>
      <c r="AF9" s="209" t="e">
        <v>#DIV/0!</v>
      </c>
      <c r="AG9" s="209" t="e">
        <v>#DIV/0!</v>
      </c>
    </row>
    <row r="10" spans="1:33">
      <c r="A10" s="190">
        <f t="shared" ref="A10:A37" si="0">A9+1</f>
        <v>40424</v>
      </c>
      <c r="B10" s="201"/>
      <c r="C10" s="140">
        <v>105.10382932821936</v>
      </c>
      <c r="D10" s="140">
        <v>837.11499501863932</v>
      </c>
      <c r="E10" s="140">
        <v>373.26399071216696</v>
      </c>
      <c r="F10" s="140">
        <v>0</v>
      </c>
      <c r="G10" s="140">
        <v>2656.2215458452629</v>
      </c>
      <c r="H10" s="202">
        <v>0</v>
      </c>
      <c r="I10" s="201">
        <v>215.57450397809296</v>
      </c>
      <c r="J10" s="140">
        <v>133.90585438807807</v>
      </c>
      <c r="K10" s="140">
        <v>12.610097760458782</v>
      </c>
      <c r="L10" s="140">
        <v>0.23508697748183913</v>
      </c>
      <c r="M10" s="140">
        <v>0</v>
      </c>
      <c r="N10" s="202">
        <v>0</v>
      </c>
      <c r="O10" s="201" t="e">
        <v>#DIV/0!</v>
      </c>
      <c r="P10" s="140" t="e">
        <v>#DIV/0!</v>
      </c>
      <c r="Q10" s="140" t="e">
        <v>#DIV/0!</v>
      </c>
      <c r="R10" s="204" t="e">
        <v>#DIV/0!</v>
      </c>
      <c r="S10" s="140" t="e">
        <v>#DIV/0!</v>
      </c>
      <c r="T10" s="205" t="e">
        <v>#DIV/0!</v>
      </c>
      <c r="U10" s="206" t="e">
        <v>#DIV/0!</v>
      </c>
      <c r="V10" s="203" t="e">
        <v>#DIV/0!</v>
      </c>
      <c r="W10" s="203" t="e">
        <v>#DIV/0!</v>
      </c>
      <c r="X10" s="203" t="e">
        <v>#DIV/0!</v>
      </c>
      <c r="Y10" s="207" t="e">
        <v>#DIV/0!</v>
      </c>
      <c r="Z10" s="207" t="e">
        <v>#DIV/0!</v>
      </c>
      <c r="AA10" s="208">
        <v>0</v>
      </c>
      <c r="AB10" s="209">
        <v>0</v>
      </c>
      <c r="AC10" s="210">
        <v>0</v>
      </c>
      <c r="AD10" s="210">
        <v>5.6232811580101556</v>
      </c>
      <c r="AE10" s="209" t="e">
        <v>#DIV/0!</v>
      </c>
      <c r="AF10" s="209" t="e">
        <v>#DIV/0!</v>
      </c>
      <c r="AG10" s="209" t="e">
        <v>#DIV/0!</v>
      </c>
    </row>
    <row r="11" spans="1:33">
      <c r="A11" s="190">
        <f t="shared" si="0"/>
        <v>40425</v>
      </c>
      <c r="B11" s="201"/>
      <c r="C11" s="140">
        <v>105.16967875560124</v>
      </c>
      <c r="D11" s="140">
        <v>826.77797196705899</v>
      </c>
      <c r="E11" s="140">
        <v>375.92552208900565</v>
      </c>
      <c r="F11" s="140">
        <v>0</v>
      </c>
      <c r="G11" s="140">
        <v>2657.7247993906226</v>
      </c>
      <c r="H11" s="202">
        <v>0</v>
      </c>
      <c r="I11" s="201">
        <v>210.52127695083638</v>
      </c>
      <c r="J11" s="140">
        <v>112.67311737140021</v>
      </c>
      <c r="K11" s="140">
        <v>10.946470180153849</v>
      </c>
      <c r="L11" s="140">
        <v>0.21696281433104952</v>
      </c>
      <c r="M11" s="140">
        <v>0</v>
      </c>
      <c r="N11" s="202">
        <v>0</v>
      </c>
      <c r="O11" s="201" t="e">
        <v>#DIV/0!</v>
      </c>
      <c r="P11" s="140" t="e">
        <v>#DIV/0!</v>
      </c>
      <c r="Q11" s="140" t="e">
        <v>#DIV/0!</v>
      </c>
      <c r="R11" s="204" t="e">
        <v>#DIV/0!</v>
      </c>
      <c r="S11" s="140" t="e">
        <v>#DIV/0!</v>
      </c>
      <c r="T11" s="205" t="e">
        <v>#DIV/0!</v>
      </c>
      <c r="U11" s="206" t="e">
        <v>#DIV/0!</v>
      </c>
      <c r="V11" s="203" t="e">
        <v>#DIV/0!</v>
      </c>
      <c r="W11" s="203" t="e">
        <v>#DIV/0!</v>
      </c>
      <c r="X11" s="203" t="e">
        <v>#DIV/0!</v>
      </c>
      <c r="Y11" s="207" t="e">
        <v>#DIV/0!</v>
      </c>
      <c r="Z11" s="207" t="e">
        <v>#DIV/0!</v>
      </c>
      <c r="AA11" s="208">
        <v>0</v>
      </c>
      <c r="AB11" s="209">
        <v>0</v>
      </c>
      <c r="AC11" s="210">
        <v>0</v>
      </c>
      <c r="AD11" s="210">
        <v>3.517546472450098</v>
      </c>
      <c r="AE11" s="209" t="e">
        <v>#DIV/0!</v>
      </c>
      <c r="AF11" s="209" t="e">
        <v>#DIV/0!</v>
      </c>
      <c r="AG11" s="209" t="e">
        <v>#DIV/0!</v>
      </c>
    </row>
    <row r="12" spans="1:33">
      <c r="A12" s="190">
        <f t="shared" si="0"/>
        <v>40426</v>
      </c>
      <c r="B12" s="201"/>
      <c r="C12" s="140">
        <v>106.24387874603283</v>
      </c>
      <c r="D12" s="140">
        <v>827.74826189676662</v>
      </c>
      <c r="E12" s="140">
        <v>376.65400845209808</v>
      </c>
      <c r="F12" s="140">
        <v>0</v>
      </c>
      <c r="G12" s="140">
        <v>2594.705553742248</v>
      </c>
      <c r="H12" s="202">
        <v>0</v>
      </c>
      <c r="I12" s="201">
        <v>224.92730895678258</v>
      </c>
      <c r="J12" s="140">
        <v>130.20706092516605</v>
      </c>
      <c r="K12" s="140">
        <v>16.68744237820307</v>
      </c>
      <c r="L12" s="140">
        <v>0.21696281433104952</v>
      </c>
      <c r="M12" s="140">
        <v>0</v>
      </c>
      <c r="N12" s="202">
        <v>0</v>
      </c>
      <c r="O12" s="201" t="e">
        <v>#DIV/0!</v>
      </c>
      <c r="P12" s="140" t="e">
        <v>#DIV/0!</v>
      </c>
      <c r="Q12" s="140" t="e">
        <v>#DIV/0!</v>
      </c>
      <c r="R12" s="204" t="e">
        <v>#DIV/0!</v>
      </c>
      <c r="S12" s="140" t="e">
        <v>#DIV/0!</v>
      </c>
      <c r="T12" s="205" t="e">
        <v>#DIV/0!</v>
      </c>
      <c r="U12" s="206" t="e">
        <v>#DIV/0!</v>
      </c>
      <c r="V12" s="203" t="e">
        <v>#DIV/0!</v>
      </c>
      <c r="W12" s="203" t="e">
        <v>#DIV/0!</v>
      </c>
      <c r="X12" s="203" t="e">
        <v>#DIV/0!</v>
      </c>
      <c r="Y12" s="207" t="e">
        <v>#DIV/0!</v>
      </c>
      <c r="Z12" s="207" t="e">
        <v>#DIV/0!</v>
      </c>
      <c r="AA12" s="208">
        <v>0</v>
      </c>
      <c r="AB12" s="209">
        <v>0</v>
      </c>
      <c r="AC12" s="210">
        <v>0</v>
      </c>
      <c r="AD12" s="210">
        <v>4.2740795483191789</v>
      </c>
      <c r="AE12" s="209" t="e">
        <v>#DIV/0!</v>
      </c>
      <c r="AF12" s="209" t="e">
        <v>#DIV/0!</v>
      </c>
      <c r="AG12" s="209" t="e">
        <v>#DIV/0!</v>
      </c>
    </row>
    <row r="13" spans="1:33">
      <c r="A13" s="190">
        <f t="shared" si="0"/>
        <v>40427</v>
      </c>
      <c r="B13" s="201"/>
      <c r="C13" s="140">
        <v>105.76688470045723</v>
      </c>
      <c r="D13" s="140">
        <v>821.15656547546303</v>
      </c>
      <c r="E13" s="140">
        <v>363.58159693082217</v>
      </c>
      <c r="F13" s="140">
        <v>0</v>
      </c>
      <c r="G13" s="140">
        <v>2545.9779884477434</v>
      </c>
      <c r="H13" s="202">
        <v>0</v>
      </c>
      <c r="I13" s="201">
        <v>250.01354908943182</v>
      </c>
      <c r="J13" s="140">
        <v>147.58601124286633</v>
      </c>
      <c r="K13" s="140">
        <v>19.74303903182351</v>
      </c>
      <c r="L13" s="140">
        <v>0.21696281433104952</v>
      </c>
      <c r="M13" s="140">
        <v>0</v>
      </c>
      <c r="N13" s="202">
        <v>0</v>
      </c>
      <c r="O13" s="201" t="e">
        <v>#DIV/0!</v>
      </c>
      <c r="P13" s="140" t="e">
        <v>#DIV/0!</v>
      </c>
      <c r="Q13" s="140" t="e">
        <v>#DIV/0!</v>
      </c>
      <c r="R13" s="204" t="e">
        <v>#DIV/0!</v>
      </c>
      <c r="S13" s="140" t="e">
        <v>#DIV/0!</v>
      </c>
      <c r="T13" s="205" t="e">
        <v>#DIV/0!</v>
      </c>
      <c r="U13" s="206" t="e">
        <v>#DIV/0!</v>
      </c>
      <c r="V13" s="203" t="e">
        <v>#DIV/0!</v>
      </c>
      <c r="W13" s="203" t="e">
        <v>#DIV/0!</v>
      </c>
      <c r="X13" s="203" t="e">
        <v>#DIV/0!</v>
      </c>
      <c r="Y13" s="207" t="e">
        <v>#DIV/0!</v>
      </c>
      <c r="Z13" s="207" t="e">
        <v>#DIV/0!</v>
      </c>
      <c r="AA13" s="208">
        <v>0</v>
      </c>
      <c r="AB13" s="209">
        <v>0</v>
      </c>
      <c r="AC13" s="210">
        <v>0</v>
      </c>
      <c r="AD13" s="210">
        <v>4.0916468714674439</v>
      </c>
      <c r="AE13" s="209" t="e">
        <v>#DIV/0!</v>
      </c>
      <c r="AF13" s="209" t="e">
        <v>#DIV/0!</v>
      </c>
      <c r="AG13" s="209" t="e">
        <v>#DIV/0!</v>
      </c>
    </row>
    <row r="14" spans="1:33">
      <c r="A14" s="190">
        <f t="shared" si="0"/>
        <v>40428</v>
      </c>
      <c r="B14" s="201"/>
      <c r="C14" s="140">
        <v>106.71009967327117</v>
      </c>
      <c r="D14" s="140">
        <v>840.59861454168993</v>
      </c>
      <c r="E14" s="140">
        <v>345.57577649752369</v>
      </c>
      <c r="F14" s="140">
        <v>0</v>
      </c>
      <c r="G14" s="140">
        <v>2361.0008009374178</v>
      </c>
      <c r="H14" s="202">
        <v>0</v>
      </c>
      <c r="I14" s="201">
        <v>254.59876001675931</v>
      </c>
      <c r="J14" s="140">
        <v>160.46323024431777</v>
      </c>
      <c r="K14" s="140">
        <v>21.213136707743018</v>
      </c>
      <c r="L14" s="140">
        <v>0.21696281433104952</v>
      </c>
      <c r="M14" s="140">
        <v>0</v>
      </c>
      <c r="N14" s="202">
        <v>0</v>
      </c>
      <c r="O14" s="201" t="e">
        <v>#DIV/0!</v>
      </c>
      <c r="P14" s="140" t="e">
        <v>#DIV/0!</v>
      </c>
      <c r="Q14" s="140" t="e">
        <v>#DIV/0!</v>
      </c>
      <c r="R14" s="204" t="e">
        <v>#DIV/0!</v>
      </c>
      <c r="S14" s="140" t="e">
        <v>#DIV/0!</v>
      </c>
      <c r="T14" s="205" t="e">
        <v>#DIV/0!</v>
      </c>
      <c r="U14" s="206" t="e">
        <v>#DIV/0!</v>
      </c>
      <c r="V14" s="203" t="e">
        <v>#DIV/0!</v>
      </c>
      <c r="W14" s="203" t="e">
        <v>#DIV/0!</v>
      </c>
      <c r="X14" s="203" t="e">
        <v>#DIV/0!</v>
      </c>
      <c r="Y14" s="207" t="e">
        <v>#DIV/0!</v>
      </c>
      <c r="Z14" s="207" t="e">
        <v>#DIV/0!</v>
      </c>
      <c r="AA14" s="208">
        <v>0</v>
      </c>
      <c r="AB14" s="209">
        <v>0</v>
      </c>
      <c r="AC14" s="210">
        <v>0</v>
      </c>
      <c r="AD14" s="210">
        <v>4.7740435063839053</v>
      </c>
      <c r="AE14" s="209" t="e">
        <v>#DIV/0!</v>
      </c>
      <c r="AF14" s="209" t="e">
        <v>#DIV/0!</v>
      </c>
      <c r="AG14" s="209" t="e">
        <v>#DIV/0!</v>
      </c>
    </row>
    <row r="15" spans="1:33">
      <c r="A15" s="190">
        <f t="shared" si="0"/>
        <v>40429</v>
      </c>
      <c r="B15" s="201"/>
      <c r="C15" s="140">
        <v>105.94263566335077</v>
      </c>
      <c r="D15" s="140">
        <v>874.48927396138527</v>
      </c>
      <c r="E15" s="140">
        <v>314.33363364537661</v>
      </c>
      <c r="F15" s="140">
        <v>0</v>
      </c>
      <c r="G15" s="140">
        <v>2542.9337960342541</v>
      </c>
      <c r="H15" s="202">
        <v>0</v>
      </c>
      <c r="I15" s="201">
        <v>298.18958783149742</v>
      </c>
      <c r="J15" s="140">
        <v>147.48488450845099</v>
      </c>
      <c r="K15" s="140">
        <v>19.685467723011911</v>
      </c>
      <c r="L15" s="140">
        <v>0.21696281433104952</v>
      </c>
      <c r="M15" s="140">
        <v>0</v>
      </c>
      <c r="N15" s="202">
        <v>0</v>
      </c>
      <c r="O15" s="201" t="e">
        <v>#DIV/0!</v>
      </c>
      <c r="P15" s="140" t="e">
        <v>#DIV/0!</v>
      </c>
      <c r="Q15" s="140" t="e">
        <v>#DIV/0!</v>
      </c>
      <c r="R15" s="204" t="e">
        <v>#DIV/0!</v>
      </c>
      <c r="S15" s="140" t="e">
        <v>#DIV/0!</v>
      </c>
      <c r="T15" s="205" t="e">
        <v>#DIV/0!</v>
      </c>
      <c r="U15" s="206" t="e">
        <v>#DIV/0!</v>
      </c>
      <c r="V15" s="203" t="e">
        <v>#DIV/0!</v>
      </c>
      <c r="W15" s="203" t="e">
        <v>#DIV/0!</v>
      </c>
      <c r="X15" s="203" t="e">
        <v>#DIV/0!</v>
      </c>
      <c r="Y15" s="207" t="e">
        <v>#DIV/0!</v>
      </c>
      <c r="Z15" s="207" t="e">
        <v>#DIV/0!</v>
      </c>
      <c r="AA15" s="208">
        <v>0</v>
      </c>
      <c r="AB15" s="209">
        <v>0</v>
      </c>
      <c r="AC15" s="210">
        <v>0</v>
      </c>
      <c r="AD15" s="210">
        <v>4.3543136321836089</v>
      </c>
      <c r="AE15" s="209" t="e">
        <v>#DIV/0!</v>
      </c>
      <c r="AF15" s="209" t="e">
        <v>#DIV/0!</v>
      </c>
      <c r="AG15" s="209" t="e">
        <v>#DIV/0!</v>
      </c>
    </row>
    <row r="16" spans="1:33">
      <c r="A16" s="190">
        <f t="shared" si="0"/>
        <v>40430</v>
      </c>
      <c r="B16" s="201"/>
      <c r="C16" s="140">
        <v>107.651315800349</v>
      </c>
      <c r="D16" s="140">
        <v>860.16330986022922</v>
      </c>
      <c r="E16" s="140">
        <v>293.49436627229142</v>
      </c>
      <c r="F16" s="140">
        <v>0</v>
      </c>
      <c r="G16" s="140">
        <v>2542.9397555391024</v>
      </c>
      <c r="H16" s="202">
        <v>0</v>
      </c>
      <c r="I16" s="201">
        <v>289.04894638061501</v>
      </c>
      <c r="J16" s="140">
        <v>156.43871516386648</v>
      </c>
      <c r="K16" s="140">
        <v>18.426137908299758</v>
      </c>
      <c r="L16" s="140">
        <v>0.16259032487869904</v>
      </c>
      <c r="M16" s="140">
        <v>0</v>
      </c>
      <c r="N16" s="202">
        <v>0</v>
      </c>
      <c r="O16" s="201" t="e">
        <v>#DIV/0!</v>
      </c>
      <c r="P16" s="140" t="e">
        <v>#DIV/0!</v>
      </c>
      <c r="Q16" s="140" t="e">
        <v>#DIV/0!</v>
      </c>
      <c r="R16" s="204" t="e">
        <v>#DIV/0!</v>
      </c>
      <c r="S16" s="140" t="e">
        <v>#DIV/0!</v>
      </c>
      <c r="T16" s="205" t="e">
        <v>#DIV/0!</v>
      </c>
      <c r="U16" s="206" t="e">
        <v>#DIV/0!</v>
      </c>
      <c r="V16" s="203" t="e">
        <v>#DIV/0!</v>
      </c>
      <c r="W16" s="203" t="e">
        <v>#DIV/0!</v>
      </c>
      <c r="X16" s="203" t="e">
        <v>#DIV/0!</v>
      </c>
      <c r="Y16" s="207" t="e">
        <v>#DIV/0!</v>
      </c>
      <c r="Z16" s="207" t="e">
        <v>#DIV/0!</v>
      </c>
      <c r="AA16" s="208">
        <v>0</v>
      </c>
      <c r="AB16" s="209">
        <v>0</v>
      </c>
      <c r="AC16" s="210">
        <v>0</v>
      </c>
      <c r="AD16" s="210">
        <v>5.0481107417080162</v>
      </c>
      <c r="AE16" s="209" t="e">
        <v>#DIV/0!</v>
      </c>
      <c r="AF16" s="209" t="e">
        <v>#DIV/0!</v>
      </c>
      <c r="AG16" s="209" t="e">
        <v>#DIV/0!</v>
      </c>
    </row>
    <row r="17" spans="1:33">
      <c r="A17" s="190">
        <f t="shared" si="0"/>
        <v>40431</v>
      </c>
      <c r="B17" s="191"/>
      <c r="C17" s="192">
        <v>119.85942024389914</v>
      </c>
      <c r="D17" s="192">
        <v>809.88111174901258</v>
      </c>
      <c r="E17" s="192">
        <v>279.06597412427351</v>
      </c>
      <c r="F17" s="192">
        <v>0</v>
      </c>
      <c r="G17" s="192">
        <v>2142.2590398192428</v>
      </c>
      <c r="H17" s="193">
        <v>0</v>
      </c>
      <c r="I17" s="191">
        <v>255.94048357009885</v>
      </c>
      <c r="J17" s="192">
        <v>154.97541559537223</v>
      </c>
      <c r="K17" s="192">
        <v>18.08174617638192</v>
      </c>
      <c r="L17" s="140">
        <v>8.138465881347437E-2</v>
      </c>
      <c r="M17" s="192">
        <v>0</v>
      </c>
      <c r="N17" s="193">
        <v>0</v>
      </c>
      <c r="O17" s="191" t="e">
        <v>#DIV/0!</v>
      </c>
      <c r="P17" s="192" t="e">
        <v>#DIV/0!</v>
      </c>
      <c r="Q17" s="192" t="e">
        <v>#DIV/0!</v>
      </c>
      <c r="R17" s="211" t="e">
        <v>#DIV/0!</v>
      </c>
      <c r="S17" s="192" t="e">
        <v>#DIV/0!</v>
      </c>
      <c r="T17" s="194" t="e">
        <v>#DIV/0!</v>
      </c>
      <c r="U17" s="212" t="e">
        <v>#DIV/0!</v>
      </c>
      <c r="V17" s="207" t="e">
        <v>#DIV/0!</v>
      </c>
      <c r="W17" s="203" t="e">
        <v>#DIV/0!</v>
      </c>
      <c r="X17" s="203" t="e">
        <v>#DIV/0!</v>
      </c>
      <c r="Y17" s="207" t="e">
        <v>#DIV/0!</v>
      </c>
      <c r="Z17" s="207" t="e">
        <v>#DIV/0!</v>
      </c>
      <c r="AA17" s="208">
        <v>0</v>
      </c>
      <c r="AB17" s="209">
        <v>0</v>
      </c>
      <c r="AC17" s="210">
        <v>0</v>
      </c>
      <c r="AD17" s="210">
        <v>4.7521224341458774</v>
      </c>
      <c r="AE17" s="209" t="e">
        <v>#DIV/0!</v>
      </c>
      <c r="AF17" s="209" t="e">
        <v>#DIV/0!</v>
      </c>
      <c r="AG17" s="209" t="e">
        <v>#DIV/0!</v>
      </c>
    </row>
    <row r="18" spans="1:33">
      <c r="A18" s="190">
        <f t="shared" si="0"/>
        <v>40432</v>
      </c>
      <c r="B18" s="201"/>
      <c r="C18" s="140">
        <v>133.70999857584641</v>
      </c>
      <c r="D18" s="140">
        <v>847.4184648195901</v>
      </c>
      <c r="E18" s="140">
        <v>287.07552040418045</v>
      </c>
      <c r="F18" s="140">
        <v>0</v>
      </c>
      <c r="G18" s="140">
        <v>2085.634739065169</v>
      </c>
      <c r="H18" s="202">
        <v>0</v>
      </c>
      <c r="I18" s="201">
        <v>215.96529917716978</v>
      </c>
      <c r="J18" s="140">
        <v>167.79816687107058</v>
      </c>
      <c r="K18" s="140">
        <v>19.36502018074194</v>
      </c>
      <c r="L18" s="140">
        <v>8.138465881347437E-2</v>
      </c>
      <c r="M18" s="140">
        <v>0</v>
      </c>
      <c r="N18" s="202">
        <v>0</v>
      </c>
      <c r="O18" s="201" t="e">
        <v>#DIV/0!</v>
      </c>
      <c r="P18" s="140" t="e">
        <v>#DIV/0!</v>
      </c>
      <c r="Q18" s="140" t="e">
        <v>#DIV/0!</v>
      </c>
      <c r="R18" s="204" t="e">
        <v>#DIV/0!</v>
      </c>
      <c r="S18" s="140" t="e">
        <v>#DIV/0!</v>
      </c>
      <c r="T18" s="205" t="e">
        <v>#DIV/0!</v>
      </c>
      <c r="U18" s="206" t="e">
        <v>#DIV/0!</v>
      </c>
      <c r="V18" s="203" t="e">
        <v>#DIV/0!</v>
      </c>
      <c r="W18" s="203" t="e">
        <v>#DIV/0!</v>
      </c>
      <c r="X18" s="203" t="e">
        <v>#DIV/0!</v>
      </c>
      <c r="Y18" s="207" t="e">
        <v>#DIV/0!</v>
      </c>
      <c r="Z18" s="207" t="e">
        <v>#DIV/0!</v>
      </c>
      <c r="AA18" s="208">
        <v>0</v>
      </c>
      <c r="AB18" s="209">
        <v>0</v>
      </c>
      <c r="AC18" s="210">
        <v>0</v>
      </c>
      <c r="AD18" s="210">
        <v>5.0378066490093714</v>
      </c>
      <c r="AE18" s="209" t="e">
        <v>#DIV/0!</v>
      </c>
      <c r="AF18" s="209" t="e">
        <v>#DIV/0!</v>
      </c>
      <c r="AG18" s="209" t="e">
        <v>#DIV/0!</v>
      </c>
    </row>
    <row r="19" spans="1:33">
      <c r="A19" s="190">
        <f t="shared" si="0"/>
        <v>40433</v>
      </c>
      <c r="B19" s="201"/>
      <c r="C19" s="140">
        <v>129.24676122665394</v>
      </c>
      <c r="D19" s="140">
        <v>826.09266109466455</v>
      </c>
      <c r="E19" s="140">
        <v>283.41845709482953</v>
      </c>
      <c r="F19" s="140">
        <v>0</v>
      </c>
      <c r="G19" s="140">
        <v>2305.6781679709743</v>
      </c>
      <c r="H19" s="202">
        <v>0</v>
      </c>
      <c r="I19" s="201">
        <v>184.20162900288938</v>
      </c>
      <c r="J19" s="140">
        <v>177.56744045416502</v>
      </c>
      <c r="K19" s="140">
        <v>18.28103505671023</v>
      </c>
      <c r="L19" s="140">
        <v>8.138465881347437E-2</v>
      </c>
      <c r="M19" s="140">
        <v>0</v>
      </c>
      <c r="N19" s="202">
        <v>0</v>
      </c>
      <c r="O19" s="201" t="e">
        <v>#DIV/0!</v>
      </c>
      <c r="P19" s="140" t="e">
        <v>#DIV/0!</v>
      </c>
      <c r="Q19" s="140" t="e">
        <v>#DIV/0!</v>
      </c>
      <c r="R19" s="204" t="e">
        <v>#DIV/0!</v>
      </c>
      <c r="S19" s="140" t="e">
        <v>#DIV/0!</v>
      </c>
      <c r="T19" s="205" t="e">
        <v>#DIV/0!</v>
      </c>
      <c r="U19" s="206" t="e">
        <v>#DIV/0!</v>
      </c>
      <c r="V19" s="203" t="e">
        <v>#DIV/0!</v>
      </c>
      <c r="W19" s="203" t="e">
        <v>#DIV/0!</v>
      </c>
      <c r="X19" s="203" t="e">
        <v>#DIV/0!</v>
      </c>
      <c r="Y19" s="207" t="e">
        <v>#DIV/0!</v>
      </c>
      <c r="Z19" s="207" t="e">
        <v>#DIV/0!</v>
      </c>
      <c r="AA19" s="208">
        <v>0</v>
      </c>
      <c r="AB19" s="209">
        <v>0</v>
      </c>
      <c r="AC19" s="210">
        <v>0</v>
      </c>
      <c r="AD19" s="210">
        <v>5.0352758175796826</v>
      </c>
      <c r="AE19" s="209" t="e">
        <v>#DIV/0!</v>
      </c>
      <c r="AF19" s="209" t="e">
        <v>#DIV/0!</v>
      </c>
      <c r="AG19" s="209" t="e">
        <v>#DIV/0!</v>
      </c>
    </row>
    <row r="20" spans="1:33">
      <c r="A20" s="190">
        <f t="shared" si="0"/>
        <v>40434</v>
      </c>
      <c r="B20" s="201"/>
      <c r="C20" s="140">
        <v>126.44736596743273</v>
      </c>
      <c r="D20" s="140">
        <v>813.28755957285466</v>
      </c>
      <c r="E20" s="140">
        <v>253.08157186508262</v>
      </c>
      <c r="F20" s="140">
        <v>0</v>
      </c>
      <c r="G20" s="140">
        <v>2086.3636541505657</v>
      </c>
      <c r="H20" s="202">
        <v>0</v>
      </c>
      <c r="I20" s="201">
        <v>280.62215589682279</v>
      </c>
      <c r="J20" s="140">
        <v>336.37541384696988</v>
      </c>
      <c r="K20" s="140">
        <v>25.710231651862401</v>
      </c>
      <c r="L20" s="140">
        <v>8.138465881347437E-2</v>
      </c>
      <c r="M20" s="140">
        <v>0</v>
      </c>
      <c r="N20" s="202">
        <v>0</v>
      </c>
      <c r="O20" s="201" t="e">
        <v>#DIV/0!</v>
      </c>
      <c r="P20" s="140" t="e">
        <v>#DIV/0!</v>
      </c>
      <c r="Q20" s="140" t="e">
        <v>#DIV/0!</v>
      </c>
      <c r="R20" s="204" t="e">
        <v>#DIV/0!</v>
      </c>
      <c r="S20" s="140" t="e">
        <v>#DIV/0!</v>
      </c>
      <c r="T20" s="205" t="e">
        <v>#DIV/0!</v>
      </c>
      <c r="U20" s="206" t="e">
        <v>#DIV/0!</v>
      </c>
      <c r="V20" s="203" t="e">
        <v>#DIV/0!</v>
      </c>
      <c r="W20" s="203" t="e">
        <v>#DIV/0!</v>
      </c>
      <c r="X20" s="203" t="e">
        <v>#DIV/0!</v>
      </c>
      <c r="Y20" s="207" t="e">
        <v>#DIV/0!</v>
      </c>
      <c r="Z20" s="207" t="e">
        <v>#DIV/0!</v>
      </c>
      <c r="AA20" s="208">
        <v>0</v>
      </c>
      <c r="AB20" s="209">
        <v>0</v>
      </c>
      <c r="AC20" s="210">
        <v>0</v>
      </c>
      <c r="AD20" s="210">
        <v>7.085468081964386</v>
      </c>
      <c r="AE20" s="209" t="e">
        <v>#DIV/0!</v>
      </c>
      <c r="AF20" s="209" t="e">
        <v>#DIV/0!</v>
      </c>
      <c r="AG20" s="209" t="e">
        <v>#DIV/0!</v>
      </c>
    </row>
    <row r="21" spans="1:33">
      <c r="A21" s="190">
        <f t="shared" si="0"/>
        <v>40435</v>
      </c>
      <c r="B21" s="201"/>
      <c r="C21" s="140">
        <v>123.78184502124782</v>
      </c>
      <c r="D21" s="140">
        <v>831.44888267516967</v>
      </c>
      <c r="E21" s="140">
        <v>201.49219659964413</v>
      </c>
      <c r="F21" s="140">
        <v>0</v>
      </c>
      <c r="G21" s="140">
        <v>3031.8448201278843</v>
      </c>
      <c r="H21" s="202">
        <v>0</v>
      </c>
      <c r="I21" s="201">
        <v>358.05850372314512</v>
      </c>
      <c r="J21" s="140">
        <v>450.3836262385056</v>
      </c>
      <c r="K21" s="140">
        <v>27.7090318024159</v>
      </c>
      <c r="L21" s="140">
        <v>8.138465881347437E-2</v>
      </c>
      <c r="M21" s="140">
        <v>0</v>
      </c>
      <c r="N21" s="202">
        <v>0</v>
      </c>
      <c r="O21" s="201" t="e">
        <v>#DIV/0!</v>
      </c>
      <c r="P21" s="140" t="e">
        <v>#DIV/0!</v>
      </c>
      <c r="Q21" s="140" t="e">
        <v>#DIV/0!</v>
      </c>
      <c r="R21" s="204" t="e">
        <v>#DIV/0!</v>
      </c>
      <c r="S21" s="140" t="e">
        <v>#DIV/0!</v>
      </c>
      <c r="T21" s="205" t="e">
        <v>#DIV/0!</v>
      </c>
      <c r="U21" s="206" t="e">
        <v>#DIV/0!</v>
      </c>
      <c r="V21" s="203" t="e">
        <v>#DIV/0!</v>
      </c>
      <c r="W21" s="203" t="e">
        <v>#DIV/0!</v>
      </c>
      <c r="X21" s="203" t="e">
        <v>#DIV/0!</v>
      </c>
      <c r="Y21" s="207" t="e">
        <v>#DIV/0!</v>
      </c>
      <c r="Z21" s="207" t="e">
        <v>#DIV/0!</v>
      </c>
      <c r="AA21" s="208">
        <v>0</v>
      </c>
      <c r="AB21" s="209">
        <v>0</v>
      </c>
      <c r="AC21" s="210">
        <v>0</v>
      </c>
      <c r="AD21" s="210">
        <v>10.07476300464735</v>
      </c>
      <c r="AE21" s="209" t="e">
        <v>#DIV/0!</v>
      </c>
      <c r="AF21" s="209" t="e">
        <v>#DIV/0!</v>
      </c>
      <c r="AG21" s="209" t="e">
        <v>#DIV/0!</v>
      </c>
    </row>
    <row r="22" spans="1:33">
      <c r="A22" s="190">
        <f t="shared" si="0"/>
        <v>40436</v>
      </c>
      <c r="B22" s="201"/>
      <c r="C22" s="140">
        <v>118.9653951088584</v>
      </c>
      <c r="D22" s="140">
        <v>817.52795559565186</v>
      </c>
      <c r="E22" s="140">
        <v>111.24025182724002</v>
      </c>
      <c r="F22" s="140">
        <v>0</v>
      </c>
      <c r="G22" s="140">
        <v>2931.0865120828007</v>
      </c>
      <c r="H22" s="202">
        <v>3.4083747545878089</v>
      </c>
      <c r="I22" s="201">
        <v>358.69399517377246</v>
      </c>
      <c r="J22" s="140">
        <v>448.31135085423807</v>
      </c>
      <c r="K22" s="140">
        <v>23.742463690042467</v>
      </c>
      <c r="L22" s="140">
        <v>8.138465881347437E-2</v>
      </c>
      <c r="M22" s="140">
        <v>0</v>
      </c>
      <c r="N22" s="202">
        <v>0</v>
      </c>
      <c r="O22" s="201" t="e">
        <v>#DIV/0!</v>
      </c>
      <c r="P22" s="140" t="e">
        <v>#DIV/0!</v>
      </c>
      <c r="Q22" s="140" t="e">
        <v>#DIV/0!</v>
      </c>
      <c r="R22" s="204" t="e">
        <v>#DIV/0!</v>
      </c>
      <c r="S22" s="140" t="e">
        <v>#DIV/0!</v>
      </c>
      <c r="T22" s="205" t="e">
        <v>#DIV/0!</v>
      </c>
      <c r="U22" s="206" t="e">
        <v>#DIV/0!</v>
      </c>
      <c r="V22" s="203" t="e">
        <v>#DIV/0!</v>
      </c>
      <c r="W22" s="203" t="e">
        <v>#DIV/0!</v>
      </c>
      <c r="X22" s="203" t="e">
        <v>#DIV/0!</v>
      </c>
      <c r="Y22" s="207" t="e">
        <v>#DIV/0!</v>
      </c>
      <c r="Z22" s="207" t="e">
        <v>#DIV/0!</v>
      </c>
      <c r="AA22" s="208">
        <v>0</v>
      </c>
      <c r="AB22" s="209">
        <v>0</v>
      </c>
      <c r="AC22" s="210">
        <v>0</v>
      </c>
      <c r="AD22" s="210">
        <v>9.9802143547269964</v>
      </c>
      <c r="AE22" s="209" t="e">
        <v>#DIV/0!</v>
      </c>
      <c r="AF22" s="209" t="e">
        <v>#DIV/0!</v>
      </c>
      <c r="AG22" s="209" t="e">
        <v>#DIV/0!</v>
      </c>
    </row>
    <row r="23" spans="1:33">
      <c r="A23" s="190">
        <f t="shared" si="0"/>
        <v>40437</v>
      </c>
      <c r="B23" s="201"/>
      <c r="C23" s="140">
        <v>121.91970998446139</v>
      </c>
      <c r="D23" s="140">
        <v>802.67452227274589</v>
      </c>
      <c r="E23" s="140">
        <v>380.44618902603776</v>
      </c>
      <c r="F23" s="140">
        <v>0</v>
      </c>
      <c r="G23" s="140">
        <v>2700.995212731752</v>
      </c>
      <c r="H23" s="202">
        <v>0.7309466997782389</v>
      </c>
      <c r="I23" s="201">
        <v>356.73904840151471</v>
      </c>
      <c r="J23" s="140">
        <v>447.97147614161275</v>
      </c>
      <c r="K23" s="140">
        <v>20.379689179857571</v>
      </c>
      <c r="L23" s="140">
        <v>8.138465881347437E-2</v>
      </c>
      <c r="M23" s="140">
        <v>0</v>
      </c>
      <c r="N23" s="202">
        <v>0</v>
      </c>
      <c r="O23" s="201" t="e">
        <v>#DIV/0!</v>
      </c>
      <c r="P23" s="140" t="e">
        <v>#DIV/0!</v>
      </c>
      <c r="Q23" s="140" t="e">
        <v>#DIV/0!</v>
      </c>
      <c r="R23" s="204" t="e">
        <v>#DIV/0!</v>
      </c>
      <c r="S23" s="140" t="e">
        <v>#DIV/0!</v>
      </c>
      <c r="T23" s="205" t="e">
        <v>#DIV/0!</v>
      </c>
      <c r="U23" s="206" t="e">
        <v>#DIV/0!</v>
      </c>
      <c r="V23" s="203" t="e">
        <v>#DIV/0!</v>
      </c>
      <c r="W23" s="203" t="e">
        <v>#DIV/0!</v>
      </c>
      <c r="X23" s="203" t="e">
        <v>#DIV/0!</v>
      </c>
      <c r="Y23" s="207" t="e">
        <v>#DIV/0!</v>
      </c>
      <c r="Z23" s="207" t="e">
        <v>#DIV/0!</v>
      </c>
      <c r="AA23" s="208">
        <v>0</v>
      </c>
      <c r="AB23" s="209">
        <v>0</v>
      </c>
      <c r="AC23" s="210">
        <v>0</v>
      </c>
      <c r="AD23" s="210">
        <v>9.8091489874654041</v>
      </c>
      <c r="AE23" s="209" t="e">
        <v>#DIV/0!</v>
      </c>
      <c r="AF23" s="209" t="e">
        <v>#DIV/0!</v>
      </c>
      <c r="AG23" s="209" t="e">
        <v>#DIV/0!</v>
      </c>
    </row>
    <row r="24" spans="1:33">
      <c r="A24" s="190">
        <f t="shared" si="0"/>
        <v>40438</v>
      </c>
      <c r="B24" s="201"/>
      <c r="C24" s="140">
        <v>121.35892385641719</v>
      </c>
      <c r="D24" s="140">
        <v>800.49455636342134</v>
      </c>
      <c r="E24" s="140">
        <v>0</v>
      </c>
      <c r="F24" s="140">
        <v>0</v>
      </c>
      <c r="G24" s="140">
        <v>2608.4475007116785</v>
      </c>
      <c r="H24" s="202">
        <v>0</v>
      </c>
      <c r="I24" s="201">
        <v>664.32204786936427</v>
      </c>
      <c r="J24" s="140">
        <v>568.4230962435397</v>
      </c>
      <c r="K24" s="140">
        <v>26.137549859285343</v>
      </c>
      <c r="L24" s="140">
        <v>8.138465881347437E-2</v>
      </c>
      <c r="M24" s="140">
        <v>0</v>
      </c>
      <c r="N24" s="202">
        <v>0.29614516894022624</v>
      </c>
      <c r="O24" s="201" t="e">
        <v>#DIV/0!</v>
      </c>
      <c r="P24" s="140" t="e">
        <v>#DIV/0!</v>
      </c>
      <c r="Q24" s="140" t="e">
        <v>#DIV/0!</v>
      </c>
      <c r="R24" s="204" t="e">
        <v>#DIV/0!</v>
      </c>
      <c r="S24" s="140" t="e">
        <v>#DIV/0!</v>
      </c>
      <c r="T24" s="205" t="e">
        <v>#DIV/0!</v>
      </c>
      <c r="U24" s="206" t="e">
        <v>#DIV/0!</v>
      </c>
      <c r="V24" s="203" t="e">
        <v>#DIV/0!</v>
      </c>
      <c r="W24" s="203" t="e">
        <v>#DIV/0!</v>
      </c>
      <c r="X24" s="203" t="e">
        <v>#DIV/0!</v>
      </c>
      <c r="Y24" s="207" t="e">
        <v>#DIV/0!</v>
      </c>
      <c r="Z24" s="207" t="e">
        <v>#DIV/0!</v>
      </c>
      <c r="AA24" s="208">
        <v>0</v>
      </c>
      <c r="AB24" s="209">
        <v>0</v>
      </c>
      <c r="AC24" s="210">
        <v>0</v>
      </c>
      <c r="AD24" s="210">
        <v>10.201046841012088</v>
      </c>
      <c r="AE24" s="209" t="e">
        <v>#DIV/0!</v>
      </c>
      <c r="AF24" s="209" t="e">
        <v>#DIV/0!</v>
      </c>
      <c r="AG24" s="209" t="e">
        <v>#DIV/0!</v>
      </c>
    </row>
    <row r="25" spans="1:33">
      <c r="A25" s="190">
        <f t="shared" si="0"/>
        <v>40439</v>
      </c>
      <c r="B25" s="201"/>
      <c r="C25" s="140">
        <v>118.77844388484954</v>
      </c>
      <c r="D25" s="140">
        <v>789.00915314356394</v>
      </c>
      <c r="E25" s="140">
        <v>0</v>
      </c>
      <c r="F25" s="140">
        <v>0</v>
      </c>
      <c r="G25" s="140">
        <v>2429.1476368923986</v>
      </c>
      <c r="H25" s="202">
        <v>0</v>
      </c>
      <c r="I25" s="201">
        <v>733.3183443705235</v>
      </c>
      <c r="J25" s="140">
        <v>663.16018857955953</v>
      </c>
      <c r="K25" s="140">
        <v>30.588755826155282</v>
      </c>
      <c r="L25" s="140">
        <v>8.138465881347437E-2</v>
      </c>
      <c r="M25" s="140">
        <v>0.86739996572335554</v>
      </c>
      <c r="N25" s="202">
        <v>0</v>
      </c>
      <c r="O25" s="201" t="e">
        <v>#DIV/0!</v>
      </c>
      <c r="P25" s="140" t="e">
        <v>#DIV/0!</v>
      </c>
      <c r="Q25" s="140" t="e">
        <v>#DIV/0!</v>
      </c>
      <c r="R25" s="204" t="e">
        <v>#DIV/0!</v>
      </c>
      <c r="S25" s="140" t="e">
        <v>#DIV/0!</v>
      </c>
      <c r="T25" s="205" t="e">
        <v>#DIV/0!</v>
      </c>
      <c r="U25" s="206" t="e">
        <v>#DIV/0!</v>
      </c>
      <c r="V25" s="203" t="e">
        <v>#DIV/0!</v>
      </c>
      <c r="W25" s="203" t="e">
        <v>#DIV/0!</v>
      </c>
      <c r="X25" s="203" t="e">
        <v>#DIV/0!</v>
      </c>
      <c r="Y25" s="207" t="e">
        <v>#DIV/0!</v>
      </c>
      <c r="Z25" s="207" t="e">
        <v>#DIV/0!</v>
      </c>
      <c r="AA25" s="208">
        <v>0</v>
      </c>
      <c r="AB25" s="209">
        <v>0</v>
      </c>
      <c r="AC25" s="210">
        <v>0</v>
      </c>
      <c r="AD25" s="210">
        <v>10.205926282538288</v>
      </c>
      <c r="AE25" s="209" t="e">
        <v>#DIV/0!</v>
      </c>
      <c r="AF25" s="209" t="e">
        <v>#DIV/0!</v>
      </c>
      <c r="AG25" s="209" t="e">
        <v>#DIV/0!</v>
      </c>
    </row>
    <row r="26" spans="1:33">
      <c r="A26" s="190">
        <f t="shared" si="0"/>
        <v>40440</v>
      </c>
      <c r="B26" s="201"/>
      <c r="C26" s="140">
        <v>119.96832500298804</v>
      </c>
      <c r="D26" s="140">
        <v>797.55415515899551</v>
      </c>
      <c r="E26" s="140">
        <v>0</v>
      </c>
      <c r="F26" s="140">
        <v>0</v>
      </c>
      <c r="G26" s="140">
        <v>2414.3843546648845</v>
      </c>
      <c r="H26" s="202">
        <v>0</v>
      </c>
      <c r="I26" s="201">
        <v>748.61917133331178</v>
      </c>
      <c r="J26" s="140">
        <v>661.62882761955211</v>
      </c>
      <c r="K26" s="140">
        <v>30.618155872821816</v>
      </c>
      <c r="L26" s="140">
        <v>8.138465881347437E-2</v>
      </c>
      <c r="M26" s="140">
        <v>0</v>
      </c>
      <c r="N26" s="202">
        <v>0</v>
      </c>
      <c r="O26" s="201" t="e">
        <v>#DIV/0!</v>
      </c>
      <c r="P26" s="140" t="e">
        <v>#DIV/0!</v>
      </c>
      <c r="Q26" s="140" t="e">
        <v>#DIV/0!</v>
      </c>
      <c r="R26" s="204" t="e">
        <v>#DIV/0!</v>
      </c>
      <c r="S26" s="140" t="e">
        <v>#DIV/0!</v>
      </c>
      <c r="T26" s="205" t="e">
        <v>#DIV/0!</v>
      </c>
      <c r="U26" s="206" t="e">
        <v>#DIV/0!</v>
      </c>
      <c r="V26" s="203" t="e">
        <v>#DIV/0!</v>
      </c>
      <c r="W26" s="203" t="e">
        <v>#DIV/0!</v>
      </c>
      <c r="X26" s="203" t="e">
        <v>#DIV/0!</v>
      </c>
      <c r="Y26" s="207" t="e">
        <v>#DIV/0!</v>
      </c>
      <c r="Z26" s="207" t="e">
        <v>#DIV/0!</v>
      </c>
      <c r="AA26" s="208">
        <v>0</v>
      </c>
      <c r="AB26" s="209">
        <v>0</v>
      </c>
      <c r="AC26" s="210">
        <v>0</v>
      </c>
      <c r="AD26" s="210">
        <v>10.194519420464822</v>
      </c>
      <c r="AE26" s="209" t="e">
        <v>#DIV/0!</v>
      </c>
      <c r="AF26" s="209" t="e">
        <v>#DIV/0!</v>
      </c>
      <c r="AG26" s="209" t="e">
        <v>#DIV/0!</v>
      </c>
    </row>
    <row r="27" spans="1:33">
      <c r="A27" s="190">
        <f t="shared" si="0"/>
        <v>40441</v>
      </c>
      <c r="B27" s="201"/>
      <c r="C27" s="140">
        <v>123.58037607669806</v>
      </c>
      <c r="D27" s="140">
        <v>795.58489564259594</v>
      </c>
      <c r="E27" s="140">
        <v>0</v>
      </c>
      <c r="F27" s="140">
        <v>0</v>
      </c>
      <c r="G27" s="140">
        <v>2304.295183928813</v>
      </c>
      <c r="H27" s="202">
        <v>25.730115526914553</v>
      </c>
      <c r="I27" s="201">
        <v>580.09433289368974</v>
      </c>
      <c r="J27" s="140">
        <v>607.32411962747562</v>
      </c>
      <c r="K27" s="140">
        <v>26.880727527538941</v>
      </c>
      <c r="L27" s="140">
        <v>8.138465881347437E-2</v>
      </c>
      <c r="M27" s="140">
        <v>4.7054019778966909</v>
      </c>
      <c r="N27" s="202">
        <v>0</v>
      </c>
      <c r="O27" s="201" t="e">
        <v>#DIV/0!</v>
      </c>
      <c r="P27" s="140" t="e">
        <v>#DIV/0!</v>
      </c>
      <c r="Q27" s="140" t="e">
        <v>#DIV/0!</v>
      </c>
      <c r="R27" s="204" t="e">
        <v>#DIV/0!</v>
      </c>
      <c r="S27" s="140" t="e">
        <v>#DIV/0!</v>
      </c>
      <c r="T27" s="205" t="e">
        <v>#DIV/0!</v>
      </c>
      <c r="U27" s="206" t="e">
        <v>#DIV/0!</v>
      </c>
      <c r="V27" s="203" t="e">
        <v>#DIV/0!</v>
      </c>
      <c r="W27" s="203" t="e">
        <v>#DIV/0!</v>
      </c>
      <c r="X27" s="203" t="e">
        <v>#DIV/0!</v>
      </c>
      <c r="Y27" s="203" t="e">
        <v>#DIV/0!</v>
      </c>
      <c r="Z27" s="203" t="e">
        <v>#DIV/0!</v>
      </c>
      <c r="AA27" s="213">
        <v>0</v>
      </c>
      <c r="AB27" s="210">
        <v>0</v>
      </c>
      <c r="AC27" s="210">
        <v>0</v>
      </c>
      <c r="AD27" s="210">
        <v>8.829427828391383</v>
      </c>
      <c r="AE27" s="210" t="e">
        <v>#DIV/0!</v>
      </c>
      <c r="AF27" s="210" t="e">
        <v>#DIV/0!</v>
      </c>
      <c r="AG27" s="210" t="e">
        <v>#DIV/0!</v>
      </c>
    </row>
    <row r="28" spans="1:33">
      <c r="A28" s="190">
        <f t="shared" si="0"/>
        <v>40442</v>
      </c>
      <c r="B28" s="201"/>
      <c r="C28" s="140">
        <v>139.40006924470234</v>
      </c>
      <c r="D28" s="140">
        <v>835.37412068049048</v>
      </c>
      <c r="E28" s="140">
        <v>0</v>
      </c>
      <c r="F28" s="140">
        <v>0</v>
      </c>
      <c r="G28" s="140">
        <v>2197.8880981107536</v>
      </c>
      <c r="H28" s="202">
        <v>49.361243740717697</v>
      </c>
      <c r="I28" s="201">
        <v>530.42479575475056</v>
      </c>
      <c r="J28" s="140">
        <v>766.47406972249178</v>
      </c>
      <c r="K28" s="140">
        <v>27.678536484638851</v>
      </c>
      <c r="L28" s="140">
        <v>8.138465881347437E-2</v>
      </c>
      <c r="M28" s="140">
        <v>0.57018491029739393</v>
      </c>
      <c r="N28" s="202">
        <v>0</v>
      </c>
      <c r="O28" s="201" t="e">
        <v>#DIV/0!</v>
      </c>
      <c r="P28" s="140" t="e">
        <v>#DIV/0!</v>
      </c>
      <c r="Q28" s="140" t="e">
        <v>#DIV/0!</v>
      </c>
      <c r="R28" s="204" t="e">
        <v>#DIV/0!</v>
      </c>
      <c r="S28" s="140" t="e">
        <v>#DIV/0!</v>
      </c>
      <c r="T28" s="205" t="e">
        <v>#DIV/0!</v>
      </c>
      <c r="U28" s="206" t="e">
        <v>#DIV/0!</v>
      </c>
      <c r="V28" s="203" t="e">
        <v>#DIV/0!</v>
      </c>
      <c r="W28" s="203" t="e">
        <v>#DIV/0!</v>
      </c>
      <c r="X28" s="203" t="e">
        <v>#DIV/0!</v>
      </c>
      <c r="Y28" s="207" t="e">
        <v>#DIV/0!</v>
      </c>
      <c r="Z28" s="207" t="e">
        <v>#DIV/0!</v>
      </c>
      <c r="AA28" s="208">
        <v>0</v>
      </c>
      <c r="AB28" s="209">
        <v>0</v>
      </c>
      <c r="AC28" s="210">
        <v>0</v>
      </c>
      <c r="AD28" s="210">
        <v>10.889888648854372</v>
      </c>
      <c r="AE28" s="209" t="e">
        <v>#DIV/0!</v>
      </c>
      <c r="AF28" s="209" t="e">
        <v>#DIV/0!</v>
      </c>
      <c r="AG28" s="209" t="e">
        <v>#DIV/0!</v>
      </c>
    </row>
    <row r="29" spans="1:33">
      <c r="A29" s="190">
        <f t="shared" si="0"/>
        <v>40443</v>
      </c>
      <c r="B29" s="201"/>
      <c r="C29" s="140">
        <v>135.00974662303912</v>
      </c>
      <c r="D29" s="140">
        <v>840.85673618316798</v>
      </c>
      <c r="E29" s="140">
        <v>0</v>
      </c>
      <c r="F29" s="140">
        <v>0</v>
      </c>
      <c r="G29" s="140">
        <v>2214.1351853648853</v>
      </c>
      <c r="H29" s="202">
        <v>48.305611952145867</v>
      </c>
      <c r="I29" s="201">
        <v>426.59413167635552</v>
      </c>
      <c r="J29" s="140">
        <v>643.68966652552194</v>
      </c>
      <c r="K29" s="140">
        <v>22.156165715058616</v>
      </c>
      <c r="L29" s="140">
        <v>8.138465881347437E-2</v>
      </c>
      <c r="M29" s="140">
        <v>0</v>
      </c>
      <c r="N29" s="202">
        <v>0</v>
      </c>
      <c r="O29" s="201" t="e">
        <v>#DIV/0!</v>
      </c>
      <c r="P29" s="140" t="e">
        <v>#DIV/0!</v>
      </c>
      <c r="Q29" s="140" t="e">
        <v>#DIV/0!</v>
      </c>
      <c r="R29" s="204" t="e">
        <v>#DIV/0!</v>
      </c>
      <c r="S29" s="140" t="e">
        <v>#DIV/0!</v>
      </c>
      <c r="T29" s="205" t="e">
        <v>#DIV/0!</v>
      </c>
      <c r="U29" s="206" t="e">
        <v>#DIV/0!</v>
      </c>
      <c r="V29" s="203" t="e">
        <v>#DIV/0!</v>
      </c>
      <c r="W29" s="203" t="e">
        <v>#DIV/0!</v>
      </c>
      <c r="X29" s="203" t="e">
        <v>#DIV/0!</v>
      </c>
      <c r="Y29" s="207" t="e">
        <v>#DIV/0!</v>
      </c>
      <c r="Z29" s="207" t="e">
        <v>#DIV/0!</v>
      </c>
      <c r="AA29" s="208">
        <v>0</v>
      </c>
      <c r="AB29" s="209">
        <v>0</v>
      </c>
      <c r="AC29" s="210">
        <v>0</v>
      </c>
      <c r="AD29" s="210">
        <v>10.049992106689327</v>
      </c>
      <c r="AE29" s="209" t="e">
        <v>#DIV/0!</v>
      </c>
      <c r="AF29" s="209" t="e">
        <v>#DIV/0!</v>
      </c>
      <c r="AG29" s="209" t="e">
        <v>#DIV/0!</v>
      </c>
    </row>
    <row r="30" spans="1:33">
      <c r="A30" s="190">
        <f t="shared" si="0"/>
        <v>40444</v>
      </c>
      <c r="B30" s="201"/>
      <c r="C30" s="140">
        <v>134.20703959465018</v>
      </c>
      <c r="D30" s="140">
        <v>830.28543033599749</v>
      </c>
      <c r="E30" s="140">
        <v>0</v>
      </c>
      <c r="F30" s="140">
        <v>0</v>
      </c>
      <c r="G30" s="140">
        <v>2251.8023096640936</v>
      </c>
      <c r="H30" s="202">
        <v>48.922221599022663</v>
      </c>
      <c r="I30" s="201">
        <v>328.69611061414099</v>
      </c>
      <c r="J30" s="140">
        <v>472.30250285466553</v>
      </c>
      <c r="K30" s="140">
        <v>15.903178175290428</v>
      </c>
      <c r="L30" s="140">
        <v>8.138465881347437E-2</v>
      </c>
      <c r="M30" s="140">
        <v>0</v>
      </c>
      <c r="N30" s="202">
        <v>0</v>
      </c>
      <c r="O30" s="201" t="e">
        <v>#DIV/0!</v>
      </c>
      <c r="P30" s="140" t="e">
        <v>#DIV/0!</v>
      </c>
      <c r="Q30" s="140" t="e">
        <v>#DIV/0!</v>
      </c>
      <c r="R30" s="204" t="e">
        <v>#DIV/0!</v>
      </c>
      <c r="S30" s="140" t="e">
        <v>#DIV/0!</v>
      </c>
      <c r="T30" s="205" t="e">
        <v>#DIV/0!</v>
      </c>
      <c r="U30" s="206" t="e">
        <v>#DIV/0!</v>
      </c>
      <c r="V30" s="203" t="e">
        <v>#DIV/0!</v>
      </c>
      <c r="W30" s="203" t="e">
        <v>#DIV/0!</v>
      </c>
      <c r="X30" s="203" t="e">
        <v>#DIV/0!</v>
      </c>
      <c r="Y30" s="207" t="e">
        <v>#DIV/0!</v>
      </c>
      <c r="Z30" s="207" t="e">
        <v>#DIV/0!</v>
      </c>
      <c r="AA30" s="208">
        <v>0</v>
      </c>
      <c r="AB30" s="209">
        <v>0</v>
      </c>
      <c r="AC30" s="210">
        <v>0</v>
      </c>
      <c r="AD30" s="210">
        <v>8.018568821085827</v>
      </c>
      <c r="AE30" s="209" t="e">
        <v>#DIV/0!</v>
      </c>
      <c r="AF30" s="209" t="e">
        <v>#DIV/0!</v>
      </c>
      <c r="AG30" s="209" t="e">
        <v>#DIV/0!</v>
      </c>
    </row>
    <row r="31" spans="1:33">
      <c r="A31" s="190">
        <f t="shared" si="0"/>
        <v>40445</v>
      </c>
      <c r="B31" s="201"/>
      <c r="C31" s="140">
        <v>135.10659295717866</v>
      </c>
      <c r="D31" s="140">
        <v>834.70839405059644</v>
      </c>
      <c r="E31" s="140">
        <v>0</v>
      </c>
      <c r="F31" s="140">
        <v>0</v>
      </c>
      <c r="G31" s="140">
        <v>2311.3864065806083</v>
      </c>
      <c r="H31" s="202">
        <v>50.370147395134062</v>
      </c>
      <c r="I31" s="201">
        <v>313.08139965534218</v>
      </c>
      <c r="J31" s="140">
        <v>507.97225535710646</v>
      </c>
      <c r="K31" s="140">
        <v>16.16174526909985</v>
      </c>
      <c r="L31" s="140">
        <v>8.138465881347437E-2</v>
      </c>
      <c r="M31" s="140">
        <v>2.3368452270825708</v>
      </c>
      <c r="N31" s="202">
        <v>0</v>
      </c>
      <c r="O31" s="201" t="e">
        <v>#DIV/0!</v>
      </c>
      <c r="P31" s="140" t="e">
        <v>#DIV/0!</v>
      </c>
      <c r="Q31" s="140" t="e">
        <v>#DIV/0!</v>
      </c>
      <c r="R31" s="204" t="e">
        <v>#DIV/0!</v>
      </c>
      <c r="S31" s="140" t="e">
        <v>#DIV/0!</v>
      </c>
      <c r="T31" s="205" t="e">
        <v>#DIV/0!</v>
      </c>
      <c r="U31" s="206" t="e">
        <v>#DIV/0!</v>
      </c>
      <c r="V31" s="203" t="e">
        <v>#DIV/0!</v>
      </c>
      <c r="W31" s="203" t="e">
        <v>#DIV/0!</v>
      </c>
      <c r="X31" s="203" t="e">
        <v>#DIV/0!</v>
      </c>
      <c r="Y31" s="207" t="e">
        <v>#DIV/0!</v>
      </c>
      <c r="Z31" s="207" t="e">
        <v>#DIV/0!</v>
      </c>
      <c r="AA31" s="208">
        <v>0</v>
      </c>
      <c r="AB31" s="209">
        <v>0</v>
      </c>
      <c r="AC31" s="210">
        <v>0</v>
      </c>
      <c r="AD31" s="210">
        <v>11.720648428135444</v>
      </c>
      <c r="AE31" s="209" t="e">
        <v>#DIV/0!</v>
      </c>
      <c r="AF31" s="209" t="e">
        <v>#DIV/0!</v>
      </c>
      <c r="AG31" s="209" t="e">
        <v>#DIV/0!</v>
      </c>
    </row>
    <row r="32" spans="1:33">
      <c r="A32" s="190">
        <f t="shared" si="0"/>
        <v>40446</v>
      </c>
      <c r="B32" s="201"/>
      <c r="C32" s="140">
        <v>134.47767519156164</v>
      </c>
      <c r="D32" s="140">
        <v>826.49855445226103</v>
      </c>
      <c r="E32" s="140">
        <v>0</v>
      </c>
      <c r="F32" s="140">
        <v>0</v>
      </c>
      <c r="G32" s="140">
        <v>2775.151802166311</v>
      </c>
      <c r="H32" s="202">
        <v>50.188385023673455</v>
      </c>
      <c r="I32" s="201">
        <v>285.95669533411694</v>
      </c>
      <c r="J32" s="140">
        <v>531.53952728907188</v>
      </c>
      <c r="K32" s="140">
        <v>15.915500676631908</v>
      </c>
      <c r="L32" s="140">
        <v>8.138465881347437E-2</v>
      </c>
      <c r="M32" s="140">
        <v>0</v>
      </c>
      <c r="N32" s="202">
        <v>0</v>
      </c>
      <c r="O32" s="201" t="e">
        <v>#DIV/0!</v>
      </c>
      <c r="P32" s="140" t="e">
        <v>#DIV/0!</v>
      </c>
      <c r="Q32" s="140" t="e">
        <v>#DIV/0!</v>
      </c>
      <c r="R32" s="204" t="e">
        <v>#DIV/0!</v>
      </c>
      <c r="S32" s="140" t="e">
        <v>#DIV/0!</v>
      </c>
      <c r="T32" s="205" t="e">
        <v>#DIV/0!</v>
      </c>
      <c r="U32" s="206" t="e">
        <v>#DIV/0!</v>
      </c>
      <c r="V32" s="203" t="e">
        <v>#DIV/0!</v>
      </c>
      <c r="W32" s="203" t="e">
        <v>#DIV/0!</v>
      </c>
      <c r="X32" s="203" t="e">
        <v>#DIV/0!</v>
      </c>
      <c r="Y32" s="207" t="e">
        <v>#DIV/0!</v>
      </c>
      <c r="Z32" s="207" t="e">
        <v>#DIV/0!</v>
      </c>
      <c r="AA32" s="208">
        <v>0</v>
      </c>
      <c r="AB32" s="209">
        <v>0</v>
      </c>
      <c r="AC32" s="210">
        <v>0</v>
      </c>
      <c r="AD32" s="210">
        <v>11.713099170393425</v>
      </c>
      <c r="AE32" s="209" t="e">
        <v>#DIV/0!</v>
      </c>
      <c r="AF32" s="209" t="e">
        <v>#DIV/0!</v>
      </c>
      <c r="AG32" s="209" t="e">
        <v>#DIV/0!</v>
      </c>
    </row>
    <row r="33" spans="1:33">
      <c r="A33" s="190">
        <f t="shared" si="0"/>
        <v>40447</v>
      </c>
      <c r="B33" s="201"/>
      <c r="C33" s="140">
        <v>130.01964659690864</v>
      </c>
      <c r="D33" s="140">
        <v>818.40546712875255</v>
      </c>
      <c r="E33" s="140">
        <v>0</v>
      </c>
      <c r="F33" s="140">
        <v>0</v>
      </c>
      <c r="G33" s="140">
        <v>2777.5110129535251</v>
      </c>
      <c r="H33" s="202">
        <v>47.896715029080795</v>
      </c>
      <c r="I33" s="201">
        <v>283.1915498654044</v>
      </c>
      <c r="J33" s="140">
        <v>532.72345142364497</v>
      </c>
      <c r="K33" s="140">
        <v>16.008960651357938</v>
      </c>
      <c r="L33" s="140">
        <v>8.138465881347437E-2</v>
      </c>
      <c r="M33" s="140">
        <v>0</v>
      </c>
      <c r="N33" s="202">
        <v>0</v>
      </c>
      <c r="O33" s="201" t="e">
        <v>#DIV/0!</v>
      </c>
      <c r="P33" s="140" t="e">
        <v>#DIV/0!</v>
      </c>
      <c r="Q33" s="140" t="e">
        <v>#DIV/0!</v>
      </c>
      <c r="R33" s="204" t="e">
        <v>#DIV/0!</v>
      </c>
      <c r="S33" s="140" t="e">
        <v>#DIV/0!</v>
      </c>
      <c r="T33" s="205" t="e">
        <v>#DIV/0!</v>
      </c>
      <c r="U33" s="206" t="e">
        <v>#DIV/0!</v>
      </c>
      <c r="V33" s="203" t="e">
        <v>#DIV/0!</v>
      </c>
      <c r="W33" s="203" t="e">
        <v>#DIV/0!</v>
      </c>
      <c r="X33" s="203" t="e">
        <v>#DIV/0!</v>
      </c>
      <c r="Y33" s="207" t="e">
        <v>#DIV/0!</v>
      </c>
      <c r="Z33" s="207" t="e">
        <v>#DIV/0!</v>
      </c>
      <c r="AA33" s="208">
        <v>0</v>
      </c>
      <c r="AB33" s="209">
        <v>0</v>
      </c>
      <c r="AC33" s="210">
        <v>0</v>
      </c>
      <c r="AD33" s="210">
        <v>11.708830373817008</v>
      </c>
      <c r="AE33" s="209" t="e">
        <v>#DIV/0!</v>
      </c>
      <c r="AF33" s="209" t="e">
        <v>#DIV/0!</v>
      </c>
      <c r="AG33" s="209" t="e">
        <v>#DIV/0!</v>
      </c>
    </row>
    <row r="34" spans="1:33">
      <c r="A34" s="190">
        <f t="shared" si="0"/>
        <v>40448</v>
      </c>
      <c r="B34" s="201"/>
      <c r="C34" s="140">
        <v>135.20315419832883</v>
      </c>
      <c r="D34" s="140">
        <v>854.03583583831892</v>
      </c>
      <c r="E34" s="140">
        <v>0</v>
      </c>
      <c r="F34" s="140">
        <v>0</v>
      </c>
      <c r="G34" s="140">
        <v>2355.7441851218468</v>
      </c>
      <c r="H34" s="202">
        <v>49.208732219537161</v>
      </c>
      <c r="I34" s="201">
        <v>307.06225199699435</v>
      </c>
      <c r="J34" s="140">
        <v>533.9570626576733</v>
      </c>
      <c r="K34" s="140">
        <v>16.10119725366431</v>
      </c>
      <c r="L34" s="140">
        <v>8.138465881347437E-2</v>
      </c>
      <c r="M34" s="140">
        <v>0</v>
      </c>
      <c r="N34" s="202">
        <v>0</v>
      </c>
      <c r="O34" s="201" t="e">
        <v>#DIV/0!</v>
      </c>
      <c r="P34" s="140" t="e">
        <v>#DIV/0!</v>
      </c>
      <c r="Q34" s="140" t="e">
        <v>#DIV/0!</v>
      </c>
      <c r="R34" s="204" t="e">
        <v>#DIV/0!</v>
      </c>
      <c r="S34" s="140" t="e">
        <v>#DIV/0!</v>
      </c>
      <c r="T34" s="205" t="e">
        <v>#DIV/0!</v>
      </c>
      <c r="U34" s="206" t="e">
        <v>#DIV/0!</v>
      </c>
      <c r="V34" s="203" t="e">
        <v>#DIV/0!</v>
      </c>
      <c r="W34" s="203" t="e">
        <v>#DIV/0!</v>
      </c>
      <c r="X34" s="203" t="e">
        <v>#DIV/0!</v>
      </c>
      <c r="Y34" s="207" t="e">
        <v>#DIV/0!</v>
      </c>
      <c r="Z34" s="207" t="e">
        <v>#DIV/0!</v>
      </c>
      <c r="AA34" s="208">
        <v>0</v>
      </c>
      <c r="AB34" s="209">
        <v>0</v>
      </c>
      <c r="AC34" s="210">
        <v>0</v>
      </c>
      <c r="AD34" s="210">
        <v>11.808035901519983</v>
      </c>
      <c r="AE34" s="209" t="e">
        <v>#DIV/0!</v>
      </c>
      <c r="AF34" s="209" t="e">
        <v>#DIV/0!</v>
      </c>
      <c r="AG34" s="209" t="e">
        <v>#DIV/0!</v>
      </c>
    </row>
    <row r="35" spans="1:33">
      <c r="A35" s="190">
        <f t="shared" si="0"/>
        <v>40449</v>
      </c>
      <c r="B35" s="201"/>
      <c r="C35" s="140">
        <v>131.88078644275677</v>
      </c>
      <c r="D35" s="140">
        <v>833.87251230875768</v>
      </c>
      <c r="E35" s="140">
        <v>0</v>
      </c>
      <c r="F35" s="140">
        <v>0</v>
      </c>
      <c r="G35" s="140">
        <v>2239.4785363554961</v>
      </c>
      <c r="H35" s="202">
        <v>48.040415622790626</v>
      </c>
      <c r="I35" s="201">
        <v>262.70233767827352</v>
      </c>
      <c r="J35" s="140">
        <v>550.00576432545927</v>
      </c>
      <c r="K35" s="140">
        <v>16.629291373491277</v>
      </c>
      <c r="L35" s="140">
        <v>8.138465881347437E-2</v>
      </c>
      <c r="M35" s="140">
        <v>0</v>
      </c>
      <c r="N35" s="202">
        <v>0</v>
      </c>
      <c r="O35" s="201" t="e">
        <v>#DIV/0!</v>
      </c>
      <c r="P35" s="140" t="e">
        <v>#DIV/0!</v>
      </c>
      <c r="Q35" s="140" t="e">
        <v>#DIV/0!</v>
      </c>
      <c r="R35" s="204" t="e">
        <v>#DIV/0!</v>
      </c>
      <c r="S35" s="140" t="e">
        <v>#DIV/0!</v>
      </c>
      <c r="T35" s="205" t="e">
        <v>#DIV/0!</v>
      </c>
      <c r="U35" s="206" t="e">
        <v>#DIV/0!</v>
      </c>
      <c r="V35" s="203" t="e">
        <v>#DIV/0!</v>
      </c>
      <c r="W35" s="203" t="e">
        <v>#DIV/0!</v>
      </c>
      <c r="X35" s="203" t="e">
        <v>#DIV/0!</v>
      </c>
      <c r="Y35" s="207" t="e">
        <v>#DIV/0!</v>
      </c>
      <c r="Z35" s="207" t="e">
        <v>#DIV/0!</v>
      </c>
      <c r="AA35" s="208">
        <v>0</v>
      </c>
      <c r="AB35" s="209">
        <v>0</v>
      </c>
      <c r="AC35" s="210">
        <v>0</v>
      </c>
      <c r="AD35" s="210">
        <v>11.622065686186156</v>
      </c>
      <c r="AE35" s="209" t="e">
        <v>#DIV/0!</v>
      </c>
      <c r="AF35" s="209" t="e">
        <v>#DIV/0!</v>
      </c>
      <c r="AG35" s="209" t="e">
        <v>#DIV/0!</v>
      </c>
    </row>
    <row r="36" spans="1:33">
      <c r="A36" s="190">
        <f t="shared" si="0"/>
        <v>40450</v>
      </c>
      <c r="B36" s="201"/>
      <c r="C36" s="140">
        <v>132.53784739176436</v>
      </c>
      <c r="D36" s="140">
        <v>836.72955195108943</v>
      </c>
      <c r="E36" s="140">
        <v>0</v>
      </c>
      <c r="F36" s="140">
        <v>0</v>
      </c>
      <c r="G36" s="140">
        <v>2310.739931372807</v>
      </c>
      <c r="H36" s="202">
        <v>48.158593098322605</v>
      </c>
      <c r="I36" s="201">
        <v>375.53273406028779</v>
      </c>
      <c r="J36" s="140">
        <v>728.3068014144892</v>
      </c>
      <c r="K36" s="140">
        <v>19.739901665846521</v>
      </c>
      <c r="L36" s="140">
        <v>8.138465881347437E-2</v>
      </c>
      <c r="M36" s="140">
        <v>0</v>
      </c>
      <c r="N36" s="202">
        <v>0</v>
      </c>
      <c r="O36" s="201" t="e">
        <v>#DIV/0!</v>
      </c>
      <c r="P36" s="140" t="e">
        <v>#DIV/0!</v>
      </c>
      <c r="Q36" s="140" t="e">
        <v>#DIV/0!</v>
      </c>
      <c r="R36" s="204" t="e">
        <v>#DIV/0!</v>
      </c>
      <c r="S36" s="140" t="e">
        <v>#DIV/0!</v>
      </c>
      <c r="T36" s="205" t="e">
        <v>#DIV/0!</v>
      </c>
      <c r="U36" s="206" t="e">
        <v>#DIV/0!</v>
      </c>
      <c r="V36" s="203" t="e">
        <v>#DIV/0!</v>
      </c>
      <c r="W36" s="203" t="e">
        <v>#DIV/0!</v>
      </c>
      <c r="X36" s="203" t="e">
        <v>#DIV/0!</v>
      </c>
      <c r="Y36" s="207" t="e">
        <v>#DIV/0!</v>
      </c>
      <c r="Z36" s="207" t="e">
        <v>#DIV/0!</v>
      </c>
      <c r="AA36" s="208">
        <v>0</v>
      </c>
      <c r="AB36" s="209">
        <v>0</v>
      </c>
      <c r="AC36" s="210">
        <v>0</v>
      </c>
      <c r="AD36" s="210">
        <v>14.483698830339632</v>
      </c>
      <c r="AE36" s="209" t="e">
        <v>#DIV/0!</v>
      </c>
      <c r="AF36" s="209" t="e">
        <v>#DIV/0!</v>
      </c>
      <c r="AG36" s="209" t="e">
        <v>#DIV/0!</v>
      </c>
    </row>
    <row r="37" spans="1:33">
      <c r="A37" s="190">
        <f t="shared" si="0"/>
        <v>40451</v>
      </c>
      <c r="B37" s="201"/>
      <c r="C37" s="140">
        <v>129.06313426097222</v>
      </c>
      <c r="D37" s="140">
        <v>810.40006794929639</v>
      </c>
      <c r="E37" s="140">
        <v>0</v>
      </c>
      <c r="F37" s="140">
        <v>0</v>
      </c>
      <c r="G37" s="140">
        <v>2280.6863879183938</v>
      </c>
      <c r="H37" s="202">
        <v>47.454771401484827</v>
      </c>
      <c r="I37" s="201">
        <v>339.47963081200845</v>
      </c>
      <c r="J37" s="140">
        <v>700.49824886321574</v>
      </c>
      <c r="K37" s="140">
        <v>15.197912834584679</v>
      </c>
      <c r="L37" s="140">
        <v>7.6394629478452783E-2</v>
      </c>
      <c r="M37" s="140">
        <v>0</v>
      </c>
      <c r="N37" s="202">
        <v>0</v>
      </c>
      <c r="O37" s="201">
        <v>2.8920653466989063E-2</v>
      </c>
      <c r="P37" s="140">
        <v>1.2475432760905179E-2</v>
      </c>
      <c r="Q37" s="140">
        <v>8.6406085773717053E-3</v>
      </c>
      <c r="R37" s="204">
        <v>3.7272785500280002E-3</v>
      </c>
      <c r="S37" s="140">
        <v>0</v>
      </c>
      <c r="T37" s="205">
        <v>0</v>
      </c>
      <c r="U37" s="206">
        <v>212.16435866360629</v>
      </c>
      <c r="V37" s="203">
        <v>91.520829354342865</v>
      </c>
      <c r="W37" s="203">
        <v>20.613377257784453</v>
      </c>
      <c r="X37" s="203">
        <v>8.8919429932035694</v>
      </c>
      <c r="Y37" s="207">
        <v>105.72355436074234</v>
      </c>
      <c r="Z37" s="207">
        <v>45.605715485538113</v>
      </c>
      <c r="AA37" s="208">
        <v>0</v>
      </c>
      <c r="AB37" s="209">
        <v>0</v>
      </c>
      <c r="AC37" s="210">
        <v>0</v>
      </c>
      <c r="AD37" s="210">
        <v>14.562441345718158</v>
      </c>
      <c r="AE37" s="209">
        <v>5.8085709540318247</v>
      </c>
      <c r="AF37" s="209">
        <v>2.5056292886564289</v>
      </c>
      <c r="AG37" s="209">
        <v>0.69863255448292205</v>
      </c>
    </row>
    <row r="38" spans="1:33" ht="15.75" thickBot="1">
      <c r="A38" s="190"/>
      <c r="B38" s="214"/>
      <c r="C38" s="215"/>
      <c r="D38" s="215"/>
      <c r="E38" s="215"/>
      <c r="F38" s="215"/>
      <c r="G38" s="215"/>
      <c r="H38" s="216"/>
      <c r="I38" s="217"/>
      <c r="J38" s="215"/>
      <c r="K38" s="215"/>
      <c r="L38" s="215"/>
      <c r="M38" s="215"/>
      <c r="N38" s="216"/>
      <c r="O38" s="217"/>
      <c r="P38" s="215"/>
      <c r="Q38" s="215"/>
      <c r="R38" s="218"/>
      <c r="S38" s="215"/>
      <c r="T38" s="219"/>
      <c r="U38" s="220"/>
      <c r="V38" s="221"/>
      <c r="W38" s="222"/>
      <c r="X38" s="222"/>
      <c r="Y38" s="221"/>
      <c r="Z38" s="221"/>
      <c r="AA38" s="223"/>
      <c r="AB38" s="224"/>
      <c r="AC38" s="225"/>
      <c r="AD38" s="226"/>
      <c r="AE38" s="224"/>
      <c r="AF38" s="224"/>
      <c r="AG38" s="224"/>
    </row>
    <row r="39" spans="1:33" ht="15.75" thickTop="1">
      <c r="A39" s="227" t="s">
        <v>26</v>
      </c>
      <c r="B39" s="228">
        <f>SUM(B8:B38)</f>
        <v>0</v>
      </c>
      <c r="C39" s="229">
        <f t="shared" ref="C39:AC39" si="1">SUM(C8:C38)</f>
        <v>3608.4080099662151</v>
      </c>
      <c r="D39" s="229">
        <f t="shared" si="1"/>
        <v>24580.89211382069</v>
      </c>
      <c r="E39" s="229">
        <f t="shared" si="1"/>
        <v>4843.5837719480323</v>
      </c>
      <c r="F39" s="229">
        <f t="shared" si="1"/>
        <v>0</v>
      </c>
      <c r="G39" s="229">
        <f t="shared" si="1"/>
        <v>76105.67846306166</v>
      </c>
      <c r="H39" s="230">
        <f t="shared" si="1"/>
        <v>517.77627406319039</v>
      </c>
      <c r="I39" s="228">
        <f t="shared" si="1"/>
        <v>10483.040858372053</v>
      </c>
      <c r="J39" s="229">
        <f t="shared" si="1"/>
        <v>11853.553595129637</v>
      </c>
      <c r="K39" s="229">
        <f t="shared" si="1"/>
        <v>597.33579075088073</v>
      </c>
      <c r="L39" s="229">
        <f t="shared" si="1"/>
        <v>3.7560829639434155</v>
      </c>
      <c r="M39" s="229">
        <f t="shared" si="1"/>
        <v>8.4798320810000121</v>
      </c>
      <c r="N39" s="230">
        <f t="shared" si="1"/>
        <v>0.29614516894022624</v>
      </c>
      <c r="O39" s="231" t="e">
        <f t="shared" si="1"/>
        <v>#DIV/0!</v>
      </c>
      <c r="P39" s="232" t="e">
        <f t="shared" si="1"/>
        <v>#DIV/0!</v>
      </c>
      <c r="Q39" s="232" t="e">
        <f t="shared" si="1"/>
        <v>#DIV/0!</v>
      </c>
      <c r="R39" s="232" t="e">
        <f t="shared" si="1"/>
        <v>#DIV/0!</v>
      </c>
      <c r="S39" s="232" t="e">
        <f t="shared" si="1"/>
        <v>#DIV/0!</v>
      </c>
      <c r="T39" s="233" t="e">
        <f t="shared" si="1"/>
        <v>#DIV/0!</v>
      </c>
      <c r="U39" s="231" t="e">
        <f t="shared" si="1"/>
        <v>#DIV/0!</v>
      </c>
      <c r="V39" s="232" t="e">
        <f t="shared" si="1"/>
        <v>#DIV/0!</v>
      </c>
      <c r="W39" s="232" t="e">
        <f t="shared" si="1"/>
        <v>#DIV/0!</v>
      </c>
      <c r="X39" s="232" t="e">
        <f t="shared" si="1"/>
        <v>#DIV/0!</v>
      </c>
      <c r="Y39" s="232" t="e">
        <f t="shared" si="1"/>
        <v>#DIV/0!</v>
      </c>
      <c r="Z39" s="232" t="e">
        <f t="shared" si="1"/>
        <v>#DIV/0!</v>
      </c>
      <c r="AA39" s="234">
        <f t="shared" si="1"/>
        <v>0</v>
      </c>
      <c r="AB39" s="235">
        <f t="shared" si="1"/>
        <v>0</v>
      </c>
      <c r="AC39" s="235">
        <f t="shared" si="1"/>
        <v>0</v>
      </c>
      <c r="AD39" s="236" t="s">
        <v>31</v>
      </c>
      <c r="AE39" s="236" t="s">
        <v>31</v>
      </c>
      <c r="AF39" s="236" t="s">
        <v>31</v>
      </c>
      <c r="AG39" s="236" t="s">
        <v>59</v>
      </c>
    </row>
    <row r="40" spans="1:33" ht="15.75" thickBot="1">
      <c r="A40" s="237" t="s">
        <v>28</v>
      </c>
      <c r="B40" s="238">
        <v>1.01</v>
      </c>
      <c r="C40" s="239">
        <v>1.48</v>
      </c>
      <c r="D40" s="239">
        <v>1.9279999999999999</v>
      </c>
      <c r="E40" s="239">
        <v>3.78</v>
      </c>
      <c r="F40" s="239">
        <v>4.9599999999999998E-2</v>
      </c>
      <c r="G40" s="239">
        <v>0.05</v>
      </c>
      <c r="H40" s="240">
        <v>4.72</v>
      </c>
      <c r="I40" s="238">
        <v>1.01</v>
      </c>
      <c r="J40" s="239">
        <v>1.48</v>
      </c>
      <c r="K40" s="239">
        <v>3.78</v>
      </c>
      <c r="L40" s="239">
        <v>0.379</v>
      </c>
      <c r="M40" s="239">
        <v>4.9599999999999998E-2</v>
      </c>
      <c r="N40" s="240">
        <v>4.9599999999999998E-2</v>
      </c>
      <c r="O40" s="241">
        <v>15.77</v>
      </c>
      <c r="P40" s="242">
        <v>15.77</v>
      </c>
      <c r="Q40" s="242">
        <v>15.77</v>
      </c>
      <c r="R40" s="242">
        <v>15.77</v>
      </c>
      <c r="S40" s="242">
        <v>1.48</v>
      </c>
      <c r="T40" s="243">
        <v>1.48</v>
      </c>
      <c r="U40" s="241">
        <v>0.34300000000000003</v>
      </c>
      <c r="V40" s="242">
        <v>0.34300000000000003</v>
      </c>
      <c r="W40" s="242">
        <v>0.82499999999999996</v>
      </c>
      <c r="X40" s="242">
        <v>0.82499999999999996</v>
      </c>
      <c r="Y40" s="242">
        <v>1.9279999999999999</v>
      </c>
      <c r="Z40" s="242">
        <v>1.9279999999999999</v>
      </c>
      <c r="AA40" s="244">
        <v>0</v>
      </c>
      <c r="AB40" s="245">
        <v>0.34300000000000003</v>
      </c>
      <c r="AC40" s="245">
        <v>1.01</v>
      </c>
      <c r="AD40" s="246">
        <f>SUM(AD8:AD38)</f>
        <v>248.96638787173541</v>
      </c>
      <c r="AE40" s="246" t="e">
        <f>SUM(AE8:AE38)</f>
        <v>#DIV/0!</v>
      </c>
      <c r="AF40" s="246" t="e">
        <f>SUM(AF8:AF38)</f>
        <v>#DIV/0!</v>
      </c>
      <c r="AG40" s="246" t="e">
        <f>AVERAGE(AG8:AG38)</f>
        <v>#DIV/0!</v>
      </c>
    </row>
    <row r="41" spans="1:33" ht="16.5" thickTop="1" thickBot="1">
      <c r="A41" s="247" t="s">
        <v>27</v>
      </c>
      <c r="B41" s="248">
        <f t="shared" ref="B41:AC41" si="2">B40*B39</f>
        <v>0</v>
      </c>
      <c r="C41" s="249">
        <f t="shared" si="2"/>
        <v>5340.4438547499985</v>
      </c>
      <c r="D41" s="249">
        <f t="shared" si="2"/>
        <v>47391.95999544629</v>
      </c>
      <c r="E41" s="249">
        <f t="shared" si="2"/>
        <v>18308.746657963562</v>
      </c>
      <c r="F41" s="249">
        <f t="shared" si="2"/>
        <v>0</v>
      </c>
      <c r="G41" s="249">
        <f t="shared" si="2"/>
        <v>3805.2839231530834</v>
      </c>
      <c r="H41" s="250">
        <f t="shared" si="2"/>
        <v>2443.9040135782584</v>
      </c>
      <c r="I41" s="248">
        <f t="shared" si="2"/>
        <v>10587.871266955774</v>
      </c>
      <c r="J41" s="249">
        <f t="shared" si="2"/>
        <v>17543.259320791862</v>
      </c>
      <c r="K41" s="249">
        <f t="shared" si="2"/>
        <v>2257.929289038329</v>
      </c>
      <c r="L41" s="249">
        <f t="shared" si="2"/>
        <v>1.4235554433345545</v>
      </c>
      <c r="M41" s="249">
        <f t="shared" si="2"/>
        <v>0.42059967121760056</v>
      </c>
      <c r="N41" s="250">
        <f t="shared" si="2"/>
        <v>1.4688800379435221E-2</v>
      </c>
      <c r="O41" s="251" t="e">
        <f t="shared" si="2"/>
        <v>#DIV/0!</v>
      </c>
      <c r="P41" s="252" t="e">
        <f t="shared" si="2"/>
        <v>#DIV/0!</v>
      </c>
      <c r="Q41" s="252" t="e">
        <f t="shared" si="2"/>
        <v>#DIV/0!</v>
      </c>
      <c r="R41" s="252" t="e">
        <f t="shared" si="2"/>
        <v>#DIV/0!</v>
      </c>
      <c r="S41" s="252" t="e">
        <f t="shared" si="2"/>
        <v>#DIV/0!</v>
      </c>
      <c r="T41" s="253" t="e">
        <f t="shared" si="2"/>
        <v>#DIV/0!</v>
      </c>
      <c r="U41" s="251" t="e">
        <f t="shared" si="2"/>
        <v>#DIV/0!</v>
      </c>
      <c r="V41" s="252" t="e">
        <f t="shared" si="2"/>
        <v>#DIV/0!</v>
      </c>
      <c r="W41" s="252" t="e">
        <f t="shared" si="2"/>
        <v>#DIV/0!</v>
      </c>
      <c r="X41" s="252" t="e">
        <f t="shared" si="2"/>
        <v>#DIV/0!</v>
      </c>
      <c r="Y41" s="252" t="e">
        <f t="shared" si="2"/>
        <v>#DIV/0!</v>
      </c>
      <c r="Z41" s="252" t="e">
        <f t="shared" si="2"/>
        <v>#DIV/0!</v>
      </c>
      <c r="AA41" s="254">
        <f t="shared" si="2"/>
        <v>0</v>
      </c>
      <c r="AB41" s="255">
        <f t="shared" si="2"/>
        <v>0</v>
      </c>
      <c r="AC41" s="255">
        <f t="shared" si="2"/>
        <v>0</v>
      </c>
      <c r="AG41" s="256" t="s">
        <v>65</v>
      </c>
    </row>
    <row r="42" spans="1:33" ht="49.5" customHeight="1" thickTop="1">
      <c r="A42" s="257"/>
      <c r="B42" s="258"/>
      <c r="C42" s="258"/>
      <c r="D42" s="258"/>
      <c r="E42" s="258"/>
      <c r="F42" s="258"/>
      <c r="G42" s="258"/>
      <c r="H42" s="258"/>
      <c r="I42" s="258"/>
      <c r="J42" s="258"/>
      <c r="K42" s="258"/>
      <c r="L42" s="258"/>
      <c r="M42" s="258"/>
      <c r="N42" s="258"/>
      <c r="O42" s="259"/>
      <c r="P42" s="259"/>
      <c r="Q42" s="259"/>
      <c r="R42" s="259"/>
      <c r="S42" s="259"/>
      <c r="T42" s="259"/>
      <c r="U42" s="259"/>
      <c r="V42" s="259"/>
      <c r="W42" s="259"/>
      <c r="X42" s="259"/>
      <c r="Y42" s="259"/>
      <c r="Z42" s="259"/>
      <c r="AA42" s="259"/>
      <c r="AB42" s="259"/>
      <c r="AC42" s="259"/>
    </row>
    <row r="43" spans="1:33" ht="38.25" customHeight="1" thickBot="1">
      <c r="A43" s="260" t="s">
        <v>62</v>
      </c>
      <c r="B43" s="260"/>
      <c r="C43" s="261"/>
      <c r="D43" s="260" t="s">
        <v>63</v>
      </c>
      <c r="E43" s="260"/>
      <c r="F43" s="261"/>
      <c r="G43" s="260" t="s">
        <v>64</v>
      </c>
      <c r="H43" s="260"/>
      <c r="I43" s="258"/>
      <c r="J43" s="258"/>
      <c r="K43" s="258"/>
      <c r="L43" s="258"/>
      <c r="M43" s="258"/>
      <c r="N43" s="258"/>
      <c r="O43" s="259"/>
      <c r="P43" s="259"/>
      <c r="Q43" s="259"/>
      <c r="R43" s="259"/>
      <c r="S43" s="259"/>
      <c r="T43" s="259"/>
      <c r="U43" s="259"/>
      <c r="V43" s="259"/>
      <c r="W43" s="259"/>
      <c r="X43" s="259"/>
      <c r="Y43" s="259"/>
      <c r="Z43" s="259"/>
      <c r="AA43" s="259"/>
      <c r="AB43" s="259"/>
      <c r="AC43" s="259"/>
    </row>
    <row r="44" spans="1:33" ht="31.5" thickTop="1" thickBot="1">
      <c r="A44" s="262" t="s">
        <v>39</v>
      </c>
      <c r="B44" s="263">
        <f>SUM(B41:H41)</f>
        <v>77290.338444891182</v>
      </c>
      <c r="C44" s="264"/>
      <c r="D44" s="262" t="s">
        <v>44</v>
      </c>
      <c r="E44" s="263" t="e">
        <f>SUM(B41:H41)+P41+R41+T41+V41+X41+Z41</f>
        <v>#DIV/0!</v>
      </c>
      <c r="F44" s="264"/>
      <c r="G44" s="262" t="s">
        <v>46</v>
      </c>
      <c r="H44" s="263" t="e">
        <f>SUM(I41:N41)+O41+Q41+S41+U41+W41+Y41</f>
        <v>#DIV/0!</v>
      </c>
      <c r="I44" s="264"/>
      <c r="J44" s="264"/>
      <c r="K44" s="264"/>
      <c r="L44" s="264"/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  <c r="X44" s="264"/>
      <c r="Y44" s="264"/>
    </row>
    <row r="45" spans="1:33" ht="47.25" thickBot="1">
      <c r="A45" s="265" t="s">
        <v>45</v>
      </c>
      <c r="B45" s="266">
        <f>SUM(I41:N41)</f>
        <v>30390.918720700898</v>
      </c>
      <c r="C45" s="264"/>
      <c r="D45" s="267" t="s">
        <v>60</v>
      </c>
      <c r="E45" s="268" t="e">
        <f>E44/AF40</f>
        <v>#DIV/0!</v>
      </c>
      <c r="F45" s="269"/>
      <c r="G45" s="267" t="s">
        <v>61</v>
      </c>
      <c r="H45" s="268" t="e">
        <f>H44/AE40</f>
        <v>#DIV/0!</v>
      </c>
      <c r="I45" s="264"/>
      <c r="J45" s="264"/>
      <c r="K45" s="264"/>
      <c r="L45" s="264"/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  <c r="X45" s="264"/>
      <c r="Y45" s="264"/>
    </row>
    <row r="46" spans="1:33" ht="30.75" thickBot="1">
      <c r="A46" s="265" t="s">
        <v>40</v>
      </c>
      <c r="B46" s="266" t="e">
        <f>SUM(O41:T41)</f>
        <v>#DIV/0!</v>
      </c>
      <c r="C46" s="264"/>
      <c r="D46" s="270"/>
      <c r="E46" s="271"/>
      <c r="F46" s="272"/>
      <c r="G46" s="264"/>
      <c r="H46" s="264"/>
      <c r="I46" s="264"/>
      <c r="J46" s="264"/>
      <c r="K46" s="264"/>
      <c r="L46" s="264"/>
      <c r="M46" s="264"/>
      <c r="N46" s="264"/>
      <c r="O46" s="264"/>
      <c r="P46" s="264"/>
      <c r="Q46" s="264"/>
      <c r="R46" s="264"/>
      <c r="S46" s="264"/>
      <c r="T46" s="264"/>
      <c r="U46" s="264"/>
      <c r="V46" s="264"/>
      <c r="W46" s="264"/>
      <c r="X46" s="264"/>
      <c r="Y46" s="264"/>
    </row>
    <row r="47" spans="1:33" ht="30.75" thickBot="1">
      <c r="A47" s="265" t="s">
        <v>41</v>
      </c>
      <c r="B47" s="266" t="e">
        <f>SUM(U41:AA41)</f>
        <v>#DIV/0!</v>
      </c>
      <c r="C47" s="264"/>
      <c r="D47" s="270"/>
      <c r="E47" s="271"/>
      <c r="F47" s="272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/>
      <c r="S47" s="264"/>
      <c r="T47" s="264"/>
      <c r="U47" s="264"/>
      <c r="V47" s="264"/>
      <c r="W47" s="264"/>
      <c r="X47" s="264"/>
      <c r="Y47" s="264"/>
    </row>
    <row r="48" spans="1:33" ht="30.75" thickBot="1">
      <c r="A48" s="265" t="s">
        <v>42</v>
      </c>
      <c r="B48" s="266">
        <f>AB41</f>
        <v>0</v>
      </c>
      <c r="C48" s="264"/>
      <c r="D48" s="270"/>
      <c r="E48" s="271"/>
      <c r="F48" s="272"/>
      <c r="G48" s="264"/>
      <c r="H48" s="264"/>
      <c r="I48" s="264"/>
      <c r="J48" s="264"/>
      <c r="K48" s="264"/>
      <c r="L48" s="264"/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  <c r="X48" s="264"/>
      <c r="Y48" s="264"/>
    </row>
    <row r="49" spans="1:25" ht="45.75" thickBot="1">
      <c r="A49" s="273" t="s">
        <v>43</v>
      </c>
      <c r="B49" s="274">
        <f>AC41</f>
        <v>0</v>
      </c>
      <c r="C49" s="264"/>
      <c r="D49" s="270"/>
      <c r="E49" s="271"/>
      <c r="F49" s="272"/>
      <c r="G49" s="264"/>
      <c r="H49" s="264"/>
      <c r="I49" s="264"/>
      <c r="J49" s="264"/>
      <c r="K49" s="264"/>
      <c r="L49" s="264"/>
      <c r="M49" s="264"/>
      <c r="N49" s="264"/>
      <c r="O49" s="264"/>
      <c r="P49" s="264"/>
      <c r="Q49" s="264"/>
      <c r="R49" s="264"/>
      <c r="S49" s="264"/>
      <c r="T49" s="264"/>
      <c r="U49" s="264"/>
      <c r="V49" s="264"/>
      <c r="W49" s="264"/>
      <c r="X49" s="264"/>
      <c r="Y49" s="264"/>
    </row>
    <row r="50" spans="1:25" ht="48" thickTop="1" thickBot="1">
      <c r="A50" s="275" t="s">
        <v>32</v>
      </c>
      <c r="B50" s="276" t="e">
        <f>SUM(B44:B49)</f>
        <v>#DIV/0!</v>
      </c>
      <c r="C50" s="264"/>
      <c r="D50" s="277"/>
      <c r="E50" s="278"/>
      <c r="F50" s="272"/>
      <c r="G50" s="264"/>
      <c r="H50" s="264"/>
      <c r="I50" s="264"/>
      <c r="J50" s="264"/>
      <c r="K50" s="264"/>
      <c r="L50" s="264"/>
      <c r="M50" s="264"/>
      <c r="N50" s="264"/>
      <c r="O50" s="264"/>
      <c r="P50" s="264"/>
      <c r="Q50" s="264"/>
      <c r="R50" s="264"/>
      <c r="S50" s="264"/>
      <c r="T50" s="264"/>
      <c r="U50" s="264"/>
      <c r="V50" s="264"/>
      <c r="W50" s="264"/>
      <c r="X50" s="264"/>
      <c r="Y50" s="264"/>
    </row>
    <row r="51" spans="1:25" ht="48" thickTop="1" thickBot="1">
      <c r="A51" s="267" t="s">
        <v>33</v>
      </c>
      <c r="B51" s="268" t="e">
        <f>B50/AD40</f>
        <v>#DIV/0!</v>
      </c>
      <c r="C51" s="264"/>
      <c r="D51" s="277"/>
      <c r="E51" s="278"/>
      <c r="F51" s="272"/>
      <c r="G51" s="264"/>
      <c r="H51" s="264"/>
      <c r="I51" s="264"/>
      <c r="J51" s="264"/>
      <c r="K51" s="264"/>
      <c r="L51" s="264"/>
      <c r="M51" s="264"/>
      <c r="N51" s="264"/>
      <c r="O51" s="264"/>
      <c r="P51" s="264"/>
      <c r="Q51" s="264"/>
      <c r="R51" s="264"/>
      <c r="S51" s="264"/>
      <c r="T51" s="264"/>
      <c r="U51" s="264"/>
      <c r="V51" s="264"/>
      <c r="W51" s="264"/>
      <c r="X51" s="264"/>
      <c r="Y51" s="264"/>
    </row>
    <row r="52" spans="1:25" ht="15.75" thickTop="1">
      <c r="B52" s="264"/>
      <c r="C52" s="264"/>
      <c r="D52" s="264"/>
      <c r="E52" s="264"/>
      <c r="F52" s="264"/>
      <c r="G52" s="264"/>
      <c r="H52" s="264"/>
      <c r="I52" s="264"/>
      <c r="J52" s="264"/>
      <c r="K52" s="264"/>
      <c r="L52" s="264"/>
      <c r="M52" s="264"/>
      <c r="N52" s="264"/>
      <c r="O52" s="264"/>
      <c r="P52" s="264"/>
      <c r="Q52" s="264"/>
      <c r="R52" s="264"/>
      <c r="S52" s="264"/>
      <c r="T52" s="264"/>
      <c r="U52" s="264"/>
      <c r="V52" s="264"/>
      <c r="W52" s="264"/>
      <c r="X52" s="264"/>
      <c r="Y52" s="264"/>
    </row>
    <row r="53" spans="1:25">
      <c r="B53" s="264"/>
      <c r="C53" s="264"/>
      <c r="D53" s="264"/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64"/>
      <c r="Q53" s="264"/>
      <c r="R53" s="264"/>
      <c r="S53" s="264"/>
      <c r="T53" s="264"/>
      <c r="U53" s="264"/>
      <c r="V53" s="264"/>
      <c r="W53" s="264"/>
      <c r="X53" s="264"/>
      <c r="Y53" s="264"/>
    </row>
    <row r="54" spans="1:25">
      <c r="B54" s="264"/>
      <c r="C54" s="264"/>
      <c r="D54" s="264"/>
      <c r="E54" s="264"/>
      <c r="F54" s="264"/>
      <c r="G54" s="264"/>
      <c r="H54" s="264"/>
      <c r="I54" s="264"/>
      <c r="J54" s="264"/>
      <c r="K54" s="264"/>
      <c r="L54" s="264"/>
      <c r="M54" s="264"/>
      <c r="N54" s="264"/>
      <c r="O54" s="264"/>
      <c r="P54" s="264"/>
      <c r="Q54" s="264"/>
      <c r="R54" s="264"/>
      <c r="S54" s="264"/>
      <c r="T54" s="264"/>
      <c r="U54" s="264"/>
      <c r="V54" s="264"/>
      <c r="W54" s="264"/>
      <c r="X54" s="264"/>
      <c r="Y54" s="264"/>
    </row>
    <row r="55" spans="1:25">
      <c r="B55" s="264"/>
      <c r="C55" s="264"/>
      <c r="D55" s="264"/>
      <c r="E55" s="264"/>
      <c r="F55" s="264"/>
      <c r="G55" s="264"/>
      <c r="H55" s="264"/>
      <c r="I55" s="264"/>
      <c r="J55" s="264"/>
      <c r="K55" s="264"/>
      <c r="L55" s="264"/>
      <c r="M55" s="264"/>
      <c r="N55" s="264"/>
      <c r="O55" s="264"/>
      <c r="P55" s="264"/>
      <c r="Q55" s="264"/>
      <c r="R55" s="264"/>
      <c r="S55" s="264"/>
      <c r="T55" s="264"/>
      <c r="U55" s="264"/>
      <c r="V55" s="264"/>
      <c r="W55" s="264"/>
      <c r="X55" s="264"/>
      <c r="Y55" s="264"/>
    </row>
    <row r="56" spans="1:25">
      <c r="B56" s="264"/>
      <c r="C56" s="264"/>
      <c r="D56" s="264"/>
      <c r="E56" s="264"/>
      <c r="F56" s="264"/>
      <c r="G56" s="264"/>
      <c r="H56" s="264"/>
      <c r="I56" s="264"/>
      <c r="J56" s="264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  <c r="X56" s="264"/>
      <c r="Y56" s="264"/>
    </row>
    <row r="57" spans="1:25">
      <c r="B57" s="264"/>
      <c r="C57" s="264"/>
      <c r="D57" s="264"/>
      <c r="E57" s="264"/>
      <c r="F57" s="264"/>
      <c r="G57" s="264"/>
      <c r="H57" s="264"/>
      <c r="I57" s="264"/>
      <c r="J57" s="264"/>
      <c r="K57" s="264"/>
      <c r="L57" s="264"/>
      <c r="M57" s="264"/>
      <c r="N57" s="264"/>
      <c r="O57" s="264"/>
      <c r="P57" s="264"/>
      <c r="Q57" s="264"/>
      <c r="R57" s="264"/>
      <c r="S57" s="264"/>
      <c r="T57" s="264"/>
      <c r="U57" s="264"/>
      <c r="V57" s="264"/>
      <c r="W57" s="264"/>
      <c r="X57" s="264"/>
      <c r="Y57" s="264"/>
    </row>
    <row r="58" spans="1:25">
      <c r="B58" s="264"/>
      <c r="C58" s="264"/>
      <c r="D58" s="264"/>
      <c r="E58" s="264"/>
      <c r="F58" s="264"/>
      <c r="G58" s="264"/>
      <c r="H58" s="264"/>
      <c r="I58" s="264"/>
      <c r="J58" s="264"/>
      <c r="K58" s="264"/>
      <c r="L58" s="264"/>
      <c r="M58" s="264"/>
      <c r="N58" s="264"/>
      <c r="O58" s="264"/>
      <c r="P58" s="264"/>
      <c r="Q58" s="264"/>
      <c r="R58" s="264"/>
      <c r="S58" s="264"/>
      <c r="T58" s="264"/>
      <c r="U58" s="264"/>
      <c r="V58" s="264"/>
      <c r="W58" s="264"/>
      <c r="X58" s="264"/>
      <c r="Y58" s="264"/>
    </row>
    <row r="59" spans="1:25">
      <c r="B59" s="264"/>
      <c r="C59" s="264"/>
      <c r="D59" s="264"/>
      <c r="E59" s="264"/>
      <c r="F59" s="264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  <c r="X59" s="264"/>
      <c r="Y59" s="264"/>
    </row>
  </sheetData>
  <sheetProtection password="A25B" sheet="1" objects="1" scenarios="1"/>
  <mergeCells count="13">
    <mergeCell ref="AD4:AD5"/>
    <mergeCell ref="AE4:AE5"/>
    <mergeCell ref="AF4:AF5"/>
    <mergeCell ref="AG4:AG5"/>
    <mergeCell ref="A43:B43"/>
    <mergeCell ref="D43:E43"/>
    <mergeCell ref="G43:H43"/>
    <mergeCell ref="B4:H5"/>
    <mergeCell ref="I4:N5"/>
    <mergeCell ref="O4:T5"/>
    <mergeCell ref="U4:AA5"/>
    <mergeCell ref="AB4:AB5"/>
    <mergeCell ref="AC4:AC5"/>
  </mergeCells>
  <pageMargins left="0.33" right="0.19" top="0.75" bottom="0.75" header="0.3" footer="0.3"/>
  <pageSetup paperSize="17" scale="28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Monthly Chemical Usage JAN</vt:lpstr>
      <vt:lpstr>Monthly Chemical Usage FEB</vt:lpstr>
      <vt:lpstr>Monthly Chemical Usage MAR</vt:lpstr>
      <vt:lpstr>Monthly Chemical Usage APR</vt:lpstr>
      <vt:lpstr>Monthly Chemical Usage MAY</vt:lpstr>
      <vt:lpstr>Monthly Chemical Usage JUN</vt:lpstr>
      <vt:lpstr>Monthly Chemical Usage JUL</vt:lpstr>
      <vt:lpstr>Monthly Chemical Usage AUG</vt:lpstr>
      <vt:lpstr>Monthly Chemical Usage SEPT</vt:lpstr>
      <vt:lpstr>Monthly Chemical Usage OCT</vt:lpstr>
      <vt:lpstr>Monthly Chemical Usage NOV</vt:lpstr>
      <vt:lpstr>Monthly Chemical Usage DEC</vt:lpstr>
    </vt:vector>
  </TitlesOfParts>
  <Company>City of Aurora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Bong</dc:creator>
  <cp:lastModifiedBy>jamoore</cp:lastModifiedBy>
  <cp:lastPrinted>2010-10-25T20:04:00Z</cp:lastPrinted>
  <dcterms:created xsi:type="dcterms:W3CDTF">2010-10-11T23:47:50Z</dcterms:created>
  <dcterms:modified xsi:type="dcterms:W3CDTF">2012-03-04T15:00:25Z</dcterms:modified>
</cp:coreProperties>
</file>