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Income Statement" sheetId="2" state="visible" r:id="rId4"/>
    <sheet name="Ratio Analysi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<sst xmlns="http://schemas.openxmlformats.org/spreadsheetml/2006/main" count="119" uniqueCount="101">
  <si>
    <t xml:space="preserve">Annual Income Statements (Values in Millions)</t>
  </si>
  <si>
    <t xml:space="preserve">For the year ended</t>
  </si>
  <si>
    <t xml:space="preserve">Sales</t>
  </si>
  <si>
    <t xml:space="preserve">Cost of goods sold</t>
  </si>
  <si>
    <t xml:space="preserve">Selling, general, and administrative expenses</t>
  </si>
  <si>
    <t xml:space="preserve">Other tax expense</t>
  </si>
  <si>
    <t xml:space="preserve">Depreciation and amortization</t>
  </si>
  <si>
    <t xml:space="preserve">Other income (add to EBIT to arrive at EBT)</t>
  </si>
  <si>
    <t xml:space="preserve">Interest expense</t>
  </si>
  <si>
    <t xml:space="preserve">Income tax rate (average)</t>
  </si>
  <si>
    <t xml:space="preserve">Dividends paid per share</t>
  </si>
  <si>
    <t xml:space="preserve">Basic EPS from total operations</t>
  </si>
  <si>
    <t xml:space="preserve">Annual Balance Sheets (Values in Millions)</t>
  </si>
  <si>
    <t xml:space="preserve">Cash</t>
  </si>
  <si>
    <t xml:space="preserve">Receivables</t>
  </si>
  <si>
    <t xml:space="preserve">Inventories</t>
  </si>
  <si>
    <t xml:space="preserve">Other current assets</t>
  </si>
  <si>
    <t xml:space="preserve">Property, plant, and equipment, gros</t>
  </si>
  <si>
    <t xml:space="preserve">Accumulated depreciation and depletion</t>
  </si>
  <si>
    <t xml:space="preserve">Other noncurrent assets</t>
  </si>
  <si>
    <t xml:space="preserve">Accounts payable</t>
  </si>
  <si>
    <t xml:space="preserve">Short-term debt payable</t>
  </si>
  <si>
    <t xml:space="preserve">Other current liabilities</t>
  </si>
  <si>
    <t xml:space="preserve">Long-term debt payable</t>
  </si>
  <si>
    <t xml:space="preserve">Deferred income taxes</t>
  </si>
  <si>
    <t xml:space="preserve">Other noncurrent liabilities</t>
  </si>
  <si>
    <t xml:space="preserve">Retained earnings</t>
  </si>
  <si>
    <t xml:space="preserve">Total common shares outstanding</t>
  </si>
  <si>
    <t xml:space="preserve">6.7 billion</t>
  </si>
  <si>
    <t xml:space="preserve">6.8 billion</t>
  </si>
  <si>
    <t xml:space="preserve">Ratio</t>
  </si>
  <si>
    <t xml:space="preserve">Formula</t>
  </si>
  <si>
    <t xml:space="preserve">Year 2015</t>
  </si>
  <si>
    <t xml:space="preserve">Year 2014</t>
  </si>
  <si>
    <t xml:space="preserve">Liquidity</t>
  </si>
  <si>
    <t xml:space="preserve">Sales Revenue</t>
  </si>
  <si>
    <t xml:space="preserve">Current Ratio</t>
  </si>
  <si>
    <t xml:space="preserve">Total Current Assets/ 
Total Current Liabilities</t>
  </si>
  <si>
    <t xml:space="preserve">Less: Cost of goods sold</t>
  </si>
  <si>
    <t xml:space="preserve">Quick Ratio</t>
  </si>
  <si>
    <t xml:space="preserve">Total Current Assets-Inventories/ 
Total Current Liabilities</t>
  </si>
  <si>
    <t xml:space="preserve">Gross Profit</t>
  </si>
  <si>
    <t xml:space="preserve">Less: Operating Expenses</t>
  </si>
  <si>
    <t xml:space="preserve">Activity</t>
  </si>
  <si>
    <t xml:space="preserve">Inventory turnover</t>
  </si>
  <si>
    <t xml:space="preserve">Cost of goods sold/
 Inventory</t>
  </si>
  <si>
    <t xml:space="preserve">Average collection period</t>
  </si>
  <si>
    <t xml:space="preserve">Accounts receivable/
Average sales per day</t>
  </si>
  <si>
    <t xml:space="preserve">Total Operating Expense</t>
  </si>
  <si>
    <t xml:space="preserve">Average Payment Period</t>
  </si>
  <si>
    <t xml:space="preserve">Accounts Payable/
Average purchase per day</t>
  </si>
  <si>
    <t xml:space="preserve">Earnings Before Interest &amp; Taxes (EBIT)</t>
  </si>
  <si>
    <t xml:space="preserve">Total assets turnover</t>
  </si>
  <si>
    <t xml:space="preserve">Sales/
Total Assets</t>
  </si>
  <si>
    <t xml:space="preserve">Add: Other income </t>
  </si>
  <si>
    <t xml:space="preserve">Less: Interest expense</t>
  </si>
  <si>
    <t xml:space="preserve">Debt</t>
  </si>
  <si>
    <t xml:space="preserve">Earning before tax</t>
  </si>
  <si>
    <t xml:space="preserve">Debt ratio</t>
  </si>
  <si>
    <t xml:space="preserve">Total Liabilities/
Total Assets</t>
  </si>
  <si>
    <t xml:space="preserve">Less: Tax </t>
  </si>
  <si>
    <t xml:space="preserve">Debt to Equity Ratio</t>
  </si>
  <si>
    <t xml:space="preserve">Total Liabilities/
Equity</t>
  </si>
  <si>
    <t xml:space="preserve">Net Income</t>
  </si>
  <si>
    <t xml:space="preserve">Times interest earned ratio</t>
  </si>
  <si>
    <t xml:space="preserve">Earnings before interest &amp; Tax/
Interest</t>
  </si>
  <si>
    <t xml:space="preserve">Earnings per Share</t>
  </si>
  <si>
    <t xml:space="preserve">Profitability</t>
  </si>
  <si>
    <t xml:space="preserve">Gross profit margin</t>
  </si>
  <si>
    <t xml:space="preserve">Gross Profit/
Sales</t>
  </si>
  <si>
    <t xml:space="preserve">Balance Sheet Items</t>
  </si>
  <si>
    <t xml:space="preserve">Operating profit margin</t>
  </si>
  <si>
    <t xml:space="preserve">Operating Profit/
Sales</t>
  </si>
  <si>
    <t xml:space="preserve">Assets</t>
  </si>
  <si>
    <t xml:space="preserve">Net profit margin</t>
  </si>
  <si>
    <t xml:space="preserve">Net Income/
Sales</t>
  </si>
  <si>
    <t xml:space="preserve">Earnings per share (EPS)</t>
  </si>
  <si>
    <t xml:space="preserve">Earnings available for common stockholders/
 Number of shares of common stock outstanding</t>
  </si>
  <si>
    <t xml:space="preserve">Return on total assets (ROA)</t>
  </si>
  <si>
    <t xml:space="preserve">Earnings available for common stockholders/
 Total assets</t>
  </si>
  <si>
    <t xml:space="preserve">Return on equity (ROE)</t>
  </si>
  <si>
    <t xml:space="preserve">Earnings available for common stockholders/
 Common stock equity</t>
  </si>
  <si>
    <t xml:space="preserve">Total Current Assets</t>
  </si>
  <si>
    <t xml:space="preserve">Market</t>
  </si>
  <si>
    <t xml:space="preserve">Property, plant, and equipment, gross</t>
  </si>
  <si>
    <t xml:space="preserve">Price/earnings (P/E) ratio</t>
  </si>
  <si>
    <t xml:space="preserve">Market price per share of common stock/
 Earnings per share</t>
  </si>
  <si>
    <t xml:space="preserve">Book value per share of common stock</t>
  </si>
  <si>
    <t xml:space="preserve">Common stock equity/ 
Number of shares of common stock outstanding</t>
  </si>
  <si>
    <t xml:space="preserve">Total gross fixed assets (at cost)</t>
  </si>
  <si>
    <t xml:space="preserve">Market/book (M/B) ratio</t>
  </si>
  <si>
    <t xml:space="preserve">Market price per share of common stock/
Book value per share of common stock</t>
  </si>
  <si>
    <t xml:space="preserve">Less: Accumulated depreciation and depletion</t>
  </si>
  <si>
    <t xml:space="preserve">Net fixed assets</t>
  </si>
  <si>
    <t xml:space="preserve">*Current market price of the stock is 90</t>
  </si>
  <si>
    <t xml:space="preserve">Total assets</t>
  </si>
  <si>
    <t xml:space="preserve">Liabilities and Equity</t>
  </si>
  <si>
    <t xml:space="preserve">Total Current Liabilities</t>
  </si>
  <si>
    <t xml:space="preserve">Total Noncurrent Liabilities</t>
  </si>
  <si>
    <t xml:space="preserve">Total Liabilities</t>
  </si>
  <si>
    <t xml:space="preserve">Total Liabilities &amp; Equity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</si>
</sst>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 mmm\ yy"/>
    <numFmt numFmtId="166" formatCode="\$#,##0_);[RED]&quot;($&quot;#,##0\)"/>
    <numFmt numFmtId="167" formatCode="#,##0"/>
    <numFmt numFmtId="168" formatCode="0.00%"/>
    <numFmt numFmtId="169" formatCode="\$#,##0.00_);[RED]&quot;($&quot;#,##0.00\)"/>
    <numFmt numFmtId="170" formatCode="0.000"/>
  </numFmts>
  <fonts count="7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</font>
    <font>
      <b val="true"/>
      <sz val="11"/>
      <color theme="1"/>
      <name val="Calibri"/>
      <family val="2"/>
    </font>
    <font>
      <b val="true"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"/>
        <bgColor rgb="FFB4C7E7"/>
      </patternFill>
    </fill>
    <fill>
      <patternFill patternType="solid">
        <fgColor theme="5" tint="0.5999"/>
        <bgColor rgb="FFFBE5D6"/>
      </patternFill>
    </fill>
    <fill>
      <patternFill patternType="solid">
        <fgColor theme="4" tint="0.5999"/>
        <bgColor rgb="FF9DC3E6"/>
      </patternFill>
    </fill>
    <fill>
      <patternFill patternType="solid">
        <fgColor theme="8" tint="0.3999"/>
        <bgColor rgb="FFB4C7E7"/>
      </patternFill>
    </fill>
    <fill>
      <patternFill patternType="solid">
        <fgColor theme="8" tint="0.7999"/>
        <bgColor rgb="FFCCFFFF"/>
      </patternFill>
    </fill>
    <fill>
      <patternFill patternType="solid">
        <fgColor theme="5" tint="0.3999"/>
        <bgColor rgb="FFF8CBAD"/>
      </patternFill>
    </fill>
    <fill>
      <patternFill patternType="solid">
        <fgColor theme="5" tint="0.7999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8" colorId="64" zoomScale="65" zoomScaleNormal="65" zoomScalePageLayoutView="100" workbookViewId="0">
      <selection pane="topLeft" activeCell="A36" activeCellId="0" sqref="A36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46.42"/>
    <col collapsed="false" customWidth="true" hidden="false" outlineLevel="0" max="2" min="2" style="0" width="15.29"/>
    <col collapsed="false" customWidth="true" hidden="false" outlineLevel="0" max="3" min="3" style="0" width="13.42"/>
    <col collapsed="false" customWidth="true" hidden="false" outlineLevel="0" max="4" min="4" style="0" width="9.14"/>
  </cols>
  <sheetData>
    <row r="1" customFormat="false" ht="13.8" hidden="false" customHeight="false" outlineLevel="0" collapsed="false">
      <c r="A1" s="1" t="s">
        <v>0</v>
      </c>
      <c r="B1" s="1"/>
      <c r="C1" s="1"/>
    </row>
    <row r="2" customFormat="false" ht="13.8" hidden="false" customHeight="false" outlineLevel="0" collapsed="false">
      <c r="B2" s="2" t="s">
        <v>1</v>
      </c>
      <c r="C2" s="2"/>
    </row>
    <row r="3" customFormat="false" ht="13.8" hidden="false" customHeight="false" outlineLevel="0" collapsed="false">
      <c r="B3" s="3" t="n">
        <v>42369</v>
      </c>
      <c r="C3" s="3" t="n">
        <v>42004</v>
      </c>
    </row>
    <row r="4" customFormat="false" ht="13.8" hidden="false" customHeight="false" outlineLevel="0" collapsed="false">
      <c r="A4" s="0" t="s">
        <v>2</v>
      </c>
      <c r="B4" s="4" t="n">
        <v>178909</v>
      </c>
      <c r="C4" s="4" t="n">
        <v>187510</v>
      </c>
    </row>
    <row r="5" customFormat="false" ht="13.8" hidden="false" customHeight="false" outlineLevel="0" collapsed="false">
      <c r="A5" s="0" t="s">
        <v>3</v>
      </c>
      <c r="B5" s="5" t="n">
        <v>109701</v>
      </c>
      <c r="C5" s="5" t="n">
        <v>111631</v>
      </c>
    </row>
    <row r="6" customFormat="false" ht="13.8" hidden="false" customHeight="false" outlineLevel="0" collapsed="false">
      <c r="A6" s="0" t="s">
        <v>4</v>
      </c>
      <c r="B6" s="5" t="n">
        <v>12356</v>
      </c>
      <c r="C6" s="5" t="n">
        <v>12900</v>
      </c>
    </row>
    <row r="7" customFormat="false" ht="13.8" hidden="false" customHeight="false" outlineLevel="0" collapsed="false">
      <c r="A7" s="0" t="s">
        <v>5</v>
      </c>
      <c r="B7" s="5" t="n">
        <v>33572</v>
      </c>
      <c r="C7" s="5" t="n">
        <v>33377</v>
      </c>
    </row>
    <row r="8" customFormat="false" ht="13.8" hidden="false" customHeight="false" outlineLevel="0" collapsed="false">
      <c r="A8" s="0" t="s">
        <v>6</v>
      </c>
      <c r="B8" s="5" t="n">
        <v>12103</v>
      </c>
      <c r="C8" s="5" t="n">
        <v>7944</v>
      </c>
    </row>
    <row r="9" customFormat="false" ht="13.8" hidden="false" customHeight="false" outlineLevel="0" collapsed="false">
      <c r="A9" s="0" t="s">
        <v>7</v>
      </c>
      <c r="B9" s="5" t="n">
        <v>3147</v>
      </c>
      <c r="C9" s="5" t="n">
        <v>3323</v>
      </c>
    </row>
    <row r="10" customFormat="false" ht="13.8" hidden="false" customHeight="false" outlineLevel="0" collapsed="false">
      <c r="A10" s="0" t="s">
        <v>8</v>
      </c>
      <c r="B10" s="0" t="n">
        <v>398</v>
      </c>
      <c r="C10" s="0" t="n">
        <v>293</v>
      </c>
    </row>
    <row r="11" customFormat="false" ht="13.8" hidden="false" customHeight="false" outlineLevel="0" collapsed="false">
      <c r="A11" s="0" t="s">
        <v>9</v>
      </c>
      <c r="B11" s="6" t="n">
        <v>0.35324</v>
      </c>
      <c r="C11" s="6" t="n">
        <v>0.37945</v>
      </c>
    </row>
    <row r="12" customFormat="false" ht="13.8" hidden="false" customHeight="false" outlineLevel="0" collapsed="false">
      <c r="A12" s="0" t="s">
        <v>10</v>
      </c>
      <c r="B12" s="7" t="n">
        <v>1.13</v>
      </c>
      <c r="C12" s="7" t="n">
        <v>0.91</v>
      </c>
    </row>
    <row r="13" customFormat="false" ht="13.8" hidden="false" customHeight="false" outlineLevel="0" collapsed="false">
      <c r="A13" s="0" t="s">
        <v>11</v>
      </c>
      <c r="B13" s="7" t="n">
        <v>1.34</v>
      </c>
      <c r="C13" s="7" t="n">
        <v>2.25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>
      <c r="A20" s="8" t="s">
        <v>12</v>
      </c>
      <c r="B20" s="8"/>
      <c r="C20" s="8"/>
    </row>
    <row r="21" customFormat="false" ht="13.8" hidden="false" customHeight="false" outlineLevel="0" collapsed="false">
      <c r="B21" s="3" t="n">
        <v>42369</v>
      </c>
      <c r="C21" s="3" t="n">
        <v>42004</v>
      </c>
    </row>
    <row r="22" customFormat="false" ht="13.8" hidden="false" customHeight="false" outlineLevel="0" collapsed="false">
      <c r="A22" s="0" t="s">
        <v>13</v>
      </c>
      <c r="B22" s="5" t="n">
        <v>7229</v>
      </c>
      <c r="C22" s="5" t="n">
        <v>6547</v>
      </c>
    </row>
    <row r="23" customFormat="false" ht="13.8" hidden="false" customHeight="false" outlineLevel="0" collapsed="false">
      <c r="A23" s="0" t="s">
        <v>14</v>
      </c>
      <c r="B23" s="5" t="n">
        <v>21163</v>
      </c>
      <c r="C23" s="5" t="n">
        <v>19549</v>
      </c>
    </row>
    <row r="24" customFormat="false" ht="13.8" hidden="false" customHeight="false" outlineLevel="0" collapsed="false">
      <c r="A24" s="0" t="s">
        <v>15</v>
      </c>
      <c r="B24" s="5" t="n">
        <v>8068</v>
      </c>
      <c r="C24" s="5" t="n">
        <v>7904</v>
      </c>
    </row>
    <row r="25" customFormat="false" ht="13.8" hidden="false" customHeight="false" outlineLevel="0" collapsed="false">
      <c r="A25" s="0" t="s">
        <v>16</v>
      </c>
      <c r="B25" s="5" t="n">
        <v>1831</v>
      </c>
      <c r="C25" s="5" t="n">
        <v>1681</v>
      </c>
    </row>
    <row r="26" customFormat="false" ht="13.8" hidden="false" customHeight="false" outlineLevel="0" collapsed="false">
      <c r="A26" s="0" t="s">
        <v>17</v>
      </c>
      <c r="B26" s="5" t="n">
        <v>204960</v>
      </c>
      <c r="C26" s="5" t="n">
        <v>187519</v>
      </c>
    </row>
    <row r="27" customFormat="false" ht="13.8" hidden="false" customHeight="false" outlineLevel="0" collapsed="false">
      <c r="A27" s="0" t="s">
        <v>18</v>
      </c>
      <c r="B27" s="5" t="n">
        <v>110020</v>
      </c>
      <c r="C27" s="5" t="n">
        <v>97917</v>
      </c>
    </row>
    <row r="28" customFormat="false" ht="13.8" hidden="false" customHeight="false" outlineLevel="0" collapsed="false">
      <c r="A28" s="0" t="s">
        <v>19</v>
      </c>
      <c r="B28" s="5" t="n">
        <v>19413</v>
      </c>
      <c r="C28" s="5" t="n">
        <v>17891</v>
      </c>
    </row>
    <row r="29" customFormat="false" ht="13.8" hidden="false" customHeight="false" outlineLevel="0" collapsed="false">
      <c r="A29" s="0" t="s">
        <v>20</v>
      </c>
      <c r="B29" s="5" t="n">
        <v>13792</v>
      </c>
      <c r="C29" s="5" t="n">
        <v>22862</v>
      </c>
    </row>
    <row r="30" customFormat="false" ht="13.8" hidden="false" customHeight="false" outlineLevel="0" collapsed="false">
      <c r="A30" s="0" t="s">
        <v>21</v>
      </c>
      <c r="B30" s="5" t="n">
        <v>4093</v>
      </c>
      <c r="C30" s="5" t="n">
        <v>3703</v>
      </c>
    </row>
    <row r="31" customFormat="false" ht="13.8" hidden="false" customHeight="false" outlineLevel="0" collapsed="false">
      <c r="A31" s="0" t="s">
        <v>22</v>
      </c>
      <c r="B31" s="5" t="n">
        <v>15290</v>
      </c>
      <c r="C31" s="5" t="n">
        <v>3549</v>
      </c>
    </row>
    <row r="32" customFormat="false" ht="13.8" hidden="false" customHeight="false" outlineLevel="0" collapsed="false">
      <c r="A32" s="0" t="s">
        <v>23</v>
      </c>
      <c r="B32" s="5" t="n">
        <v>6655</v>
      </c>
      <c r="C32" s="5" t="n">
        <v>7099</v>
      </c>
    </row>
    <row r="33" customFormat="false" ht="13.8" hidden="false" customHeight="false" outlineLevel="0" collapsed="false">
      <c r="A33" s="0" t="s">
        <v>24</v>
      </c>
      <c r="B33" s="5" t="n">
        <v>16484</v>
      </c>
      <c r="C33" s="5" t="n">
        <v>16359</v>
      </c>
    </row>
    <row r="34" customFormat="false" ht="13.8" hidden="false" customHeight="false" outlineLevel="0" collapsed="false">
      <c r="A34" s="0" t="s">
        <v>25</v>
      </c>
      <c r="B34" s="5" t="n">
        <v>21733</v>
      </c>
      <c r="C34" s="5" t="n">
        <v>16441</v>
      </c>
    </row>
    <row r="35" customFormat="false" ht="13.8" hidden="false" customHeight="false" outlineLevel="0" collapsed="false">
      <c r="A35" s="0" t="s">
        <v>26</v>
      </c>
      <c r="B35" s="5" t="n">
        <v>74597</v>
      </c>
      <c r="C35" s="5" t="n">
        <v>73161</v>
      </c>
    </row>
    <row r="36" customFormat="false" ht="13.8" hidden="false" customHeight="false" outlineLevel="0" collapsed="false">
      <c r="A36" s="0" t="s">
        <v>27</v>
      </c>
      <c r="B36" s="0" t="s">
        <v>28</v>
      </c>
      <c r="C36" s="0" t="s">
        <v>29</v>
      </c>
    </row>
  </sheetData>
  <mergeCells count="3">
    <mergeCell ref="A1:C1"/>
    <mergeCell ref="B2:C2"/>
    <mergeCell ref="A20:C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6"/>
  <sheetViews>
    <sheetView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N4" activeCellId="0" sqref="N4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2.15"/>
    <col collapsed="false" customWidth="true" hidden="false" outlineLevel="0" max="3" min="3" style="0" width="11.43"/>
    <col collapsed="false" customWidth="true" hidden="false" outlineLevel="0" max="10" min="10" style="0" width="27.29"/>
    <col collapsed="false" customWidth="true" hidden="false" outlineLevel="0" max="11" min="11" style="0" width="44.57"/>
    <col collapsed="false" customWidth="true" hidden="false" outlineLevel="0" max="12" min="12" style="0" width="10.29"/>
    <col collapsed="false" customWidth="true" hidden="false" outlineLevel="0" max="13" min="13" style="0" width="10.71"/>
    <col collapsed="false" customWidth="true" hidden="false" outlineLevel="0" max="14" min="14" style="0" width="22.86"/>
  </cols>
  <sheetData>
    <row r="1" customFormat="false" ht="17.35" hidden="false" customHeight="false" outlineLevel="0" collapsed="false">
      <c r="A1" s="9" t="s">
        <v>0</v>
      </c>
      <c r="B1" s="9"/>
      <c r="C1" s="9"/>
      <c r="J1" s="10" t="s">
        <v>30</v>
      </c>
      <c r="K1" s="10" t="s">
        <v>31</v>
      </c>
      <c r="L1" s="10" t="s">
        <v>32</v>
      </c>
      <c r="M1" s="10" t="s">
        <v>33</v>
      </c>
      <c r="N1" s="10"/>
    </row>
    <row r="2" customFormat="false" ht="15" hidden="false" customHeight="false" outlineLevel="0" collapsed="false">
      <c r="A2" s="11"/>
      <c r="B2" s="12" t="s">
        <v>1</v>
      </c>
      <c r="C2" s="12"/>
      <c r="N2" s="13"/>
    </row>
    <row r="3" customFormat="false" ht="13.8" hidden="false" customHeight="false" outlineLevel="0" collapsed="false">
      <c r="A3" s="14"/>
      <c r="B3" s="15" t="n">
        <v>42369</v>
      </c>
      <c r="C3" s="15" t="n">
        <v>42004</v>
      </c>
      <c r="J3" s="10" t="s">
        <v>34</v>
      </c>
      <c r="K3" s="13"/>
      <c r="L3" s="13"/>
      <c r="M3" s="13"/>
      <c r="N3" s="13"/>
    </row>
    <row r="4" customFormat="false" ht="22.7" hidden="false" customHeight="false" outlineLevel="0" collapsed="false">
      <c r="A4" s="16" t="s">
        <v>35</v>
      </c>
      <c r="B4" s="17" t="n">
        <v>178909</v>
      </c>
      <c r="C4" s="17" t="n">
        <v>187510</v>
      </c>
      <c r="J4" s="18" t="s">
        <v>36</v>
      </c>
      <c r="K4" s="19" t="s">
        <v>37</v>
      </c>
      <c r="L4" s="20" t="n">
        <f aca="false">B27/B38</f>
        <v>1.15421250941974</v>
      </c>
      <c r="M4" s="20" t="n">
        <f aca="false">C27/C38</f>
        <v>1.18486418277213</v>
      </c>
    </row>
    <row r="5" customFormat="false" ht="22.7" hidden="false" customHeight="false" outlineLevel="0" collapsed="false">
      <c r="A5" s="16" t="s">
        <v>38</v>
      </c>
      <c r="B5" s="21" t="n">
        <v>109701</v>
      </c>
      <c r="C5" s="21" t="n">
        <v>111631</v>
      </c>
      <c r="J5" s="18" t="s">
        <v>39</v>
      </c>
      <c r="K5" s="19" t="s">
        <v>40</v>
      </c>
      <c r="L5" s="20" t="n">
        <f aca="false">(B27-B25)/B38</f>
        <v>0.911017332328561</v>
      </c>
      <c r="M5" s="20" t="n">
        <f aca="false">(C27-C25)/C38</f>
        <v>0.922394899382347</v>
      </c>
    </row>
    <row r="6" customFormat="false" ht="13.8" hidden="false" customHeight="false" outlineLevel="0" collapsed="false">
      <c r="A6" s="22" t="s">
        <v>41</v>
      </c>
      <c r="B6" s="23" t="n">
        <f aca="false">B4-B5</f>
        <v>69208</v>
      </c>
      <c r="C6" s="23" t="n">
        <f aca="false">C4-C5</f>
        <v>75879</v>
      </c>
    </row>
    <row r="7" customFormat="false" ht="13.8" hidden="false" customHeight="false" outlineLevel="0" collapsed="false">
      <c r="A7" s="16" t="s">
        <v>42</v>
      </c>
      <c r="B7" s="16"/>
      <c r="C7" s="16"/>
      <c r="J7" s="10" t="s">
        <v>43</v>
      </c>
      <c r="K7" s="13"/>
      <c r="L7" s="13"/>
      <c r="M7" s="13"/>
    </row>
    <row r="8" customFormat="false" ht="22.7" hidden="false" customHeight="false" outlineLevel="0" collapsed="false">
      <c r="A8" s="16" t="s">
        <v>4</v>
      </c>
      <c r="B8" s="21" t="n">
        <v>12356</v>
      </c>
      <c r="C8" s="21" t="n">
        <v>12900</v>
      </c>
      <c r="J8" s="18" t="s">
        <v>44</v>
      </c>
      <c r="K8" s="19" t="s">
        <v>45</v>
      </c>
      <c r="L8" s="20" t="n">
        <f aca="false">B5/B25</f>
        <v>13.5970500743679</v>
      </c>
      <c r="M8" s="20" t="n">
        <f aca="false">C5/C25</f>
        <v>14.1233552631579</v>
      </c>
    </row>
    <row r="9" customFormat="false" ht="22.7" hidden="false" customHeight="false" outlineLevel="0" collapsed="false">
      <c r="A9" s="16" t="s">
        <v>6</v>
      </c>
      <c r="B9" s="21" t="n">
        <v>12103</v>
      </c>
      <c r="C9" s="21" t="n">
        <v>7944</v>
      </c>
      <c r="J9" s="18" t="s">
        <v>46</v>
      </c>
      <c r="K9" s="19" t="s">
        <v>47</v>
      </c>
      <c r="L9" s="20" t="n">
        <f aca="false">B24/(B4/365)</f>
        <v>43.1755529347322</v>
      </c>
      <c r="M9" s="20" t="n">
        <f aca="false">C24/(C4/365)</f>
        <v>38.0533571542851</v>
      </c>
    </row>
    <row r="10" customFormat="false" ht="22.7" hidden="false" customHeight="false" outlineLevel="0" collapsed="false">
      <c r="A10" s="16" t="s">
        <v>48</v>
      </c>
      <c r="B10" s="21" t="n">
        <f aca="false">B8+B9</f>
        <v>24459</v>
      </c>
      <c r="C10" s="21" t="n">
        <f aca="false">C8+C9</f>
        <v>20844</v>
      </c>
      <c r="J10" s="18" t="s">
        <v>49</v>
      </c>
      <c r="K10" s="19" t="s">
        <v>50</v>
      </c>
      <c r="L10" s="20" t="n">
        <f aca="false">B35/(B5/365)</f>
        <v>45.8890985496942</v>
      </c>
      <c r="M10" s="20" t="n">
        <f aca="false">C35/(C5/365)</f>
        <v>74.7519058326092</v>
      </c>
    </row>
    <row r="11" customFormat="false" ht="22.7" hidden="false" customHeight="false" outlineLevel="0" collapsed="false">
      <c r="A11" s="22" t="s">
        <v>51</v>
      </c>
      <c r="B11" s="23" t="n">
        <f aca="false">B6-B10</f>
        <v>44749</v>
      </c>
      <c r="C11" s="23" t="n">
        <f aca="false">C6-C10</f>
        <v>55035</v>
      </c>
      <c r="J11" s="18" t="s">
        <v>52</v>
      </c>
      <c r="K11" s="19" t="s">
        <v>53</v>
      </c>
      <c r="L11" s="20" t="n">
        <f aca="false">B4/B33</f>
        <v>1.17206703178638</v>
      </c>
      <c r="M11" s="20" t="n">
        <f aca="false">C4/C33</f>
        <v>1.3096651626692</v>
      </c>
    </row>
    <row r="12" customFormat="false" ht="13.8" hidden="false" customHeight="false" outlineLevel="0" collapsed="false">
      <c r="A12" s="16" t="s">
        <v>54</v>
      </c>
      <c r="B12" s="21" t="n">
        <v>3147</v>
      </c>
      <c r="C12" s="21" t="n">
        <v>3323</v>
      </c>
    </row>
    <row r="13" customFormat="false" ht="13.8" hidden="false" customHeight="false" outlineLevel="0" collapsed="false">
      <c r="A13" s="16" t="s">
        <v>55</v>
      </c>
      <c r="B13" s="16" t="n">
        <v>398</v>
      </c>
      <c r="C13" s="16" t="n">
        <v>293</v>
      </c>
      <c r="J13" s="10" t="s">
        <v>56</v>
      </c>
      <c r="K13" s="13"/>
      <c r="L13" s="13"/>
      <c r="M13" s="13"/>
    </row>
    <row r="14" customFormat="false" ht="22.7" hidden="false" customHeight="false" outlineLevel="0" collapsed="false">
      <c r="A14" s="22" t="s">
        <v>57</v>
      </c>
      <c r="B14" s="23" t="n">
        <f aca="false">B11+B12-B13</f>
        <v>47498</v>
      </c>
      <c r="C14" s="23" t="n">
        <f aca="false">C11+C12-C13</f>
        <v>58065</v>
      </c>
      <c r="J14" s="0" t="s">
        <v>58</v>
      </c>
      <c r="K14" s="19" t="s">
        <v>59</v>
      </c>
      <c r="L14" s="20" t="n">
        <f aca="false">B43/B33</f>
        <v>0.511300804486256</v>
      </c>
      <c r="M14" s="20" t="n">
        <f aca="false">C43/C33</f>
        <v>0.489006383840641</v>
      </c>
    </row>
    <row r="15" customFormat="false" ht="22.7" hidden="false" customHeight="false" outlineLevel="0" collapsed="false">
      <c r="A15" s="16" t="s">
        <v>60</v>
      </c>
      <c r="B15" s="24" t="n">
        <f aca="false">35.324%*B14</f>
        <v>16778.19352</v>
      </c>
      <c r="C15" s="24" t="n">
        <f aca="false">37.945%*C14</f>
        <v>22032.76425</v>
      </c>
      <c r="J15" s="0" t="s">
        <v>61</v>
      </c>
      <c r="K15" s="19" t="s">
        <v>62</v>
      </c>
      <c r="L15" s="20" t="n">
        <f aca="false">B43/B44</f>
        <v>1.04624850865316</v>
      </c>
      <c r="M15" s="20" t="n">
        <f aca="false">C43/C44</f>
        <v>0.956971610557537</v>
      </c>
    </row>
    <row r="16" customFormat="false" ht="22.7" hidden="false" customHeight="false" outlineLevel="0" collapsed="false">
      <c r="A16" s="22" t="s">
        <v>63</v>
      </c>
      <c r="B16" s="25" t="n">
        <f aca="false">B14-B15</f>
        <v>30719.80648</v>
      </c>
      <c r="C16" s="25" t="n">
        <f aca="false">C14-C15</f>
        <v>36032.23575</v>
      </c>
      <c r="J16" s="0" t="s">
        <v>64</v>
      </c>
      <c r="K16" s="19" t="s">
        <v>65</v>
      </c>
      <c r="L16" s="20" t="n">
        <f aca="false">B11/B13</f>
        <v>112.434673366834</v>
      </c>
      <c r="M16" s="20" t="n">
        <f aca="false">C11/C13</f>
        <v>187.832764505119</v>
      </c>
    </row>
    <row r="17" customFormat="false" ht="13.8" hidden="false" customHeight="false" outlineLevel="0" collapsed="false">
      <c r="A17" s="16" t="s">
        <v>66</v>
      </c>
      <c r="B17" s="16" t="n">
        <v>1.34</v>
      </c>
      <c r="C17" s="16" t="n">
        <v>2.25</v>
      </c>
      <c r="K17" s="13"/>
      <c r="L17" s="13"/>
      <c r="M17" s="13"/>
    </row>
    <row r="18" customFormat="false" ht="13.8" hidden="false" customHeight="false" outlineLevel="0" collapsed="false">
      <c r="K18" s="13"/>
      <c r="L18" s="13"/>
      <c r="M18" s="13"/>
    </row>
    <row r="19" customFormat="false" ht="13.8" hidden="false" customHeight="false" outlineLevel="0" collapsed="false">
      <c r="J19" s="10" t="s">
        <v>67</v>
      </c>
      <c r="K19" s="13"/>
      <c r="L19" s="13"/>
      <c r="M19" s="13"/>
    </row>
    <row r="20" customFormat="false" ht="22.7" hidden="false" customHeight="false" outlineLevel="0" collapsed="false">
      <c r="A20" s="26" t="s">
        <v>12</v>
      </c>
      <c r="B20" s="26"/>
      <c r="C20" s="26"/>
      <c r="J20" s="0" t="s">
        <v>68</v>
      </c>
      <c r="K20" s="19" t="s">
        <v>69</v>
      </c>
      <c r="L20" s="20" t="n">
        <f aca="false">B6/B4</f>
        <v>0.386833529895086</v>
      </c>
      <c r="M20" s="20" t="n">
        <f aca="false">C6/C4</f>
        <v>0.404666417791051</v>
      </c>
    </row>
    <row r="21" customFormat="false" ht="22.7" hidden="false" customHeight="false" outlineLevel="0" collapsed="false">
      <c r="A21" s="27" t="s">
        <v>70</v>
      </c>
      <c r="B21" s="28" t="n">
        <v>42369</v>
      </c>
      <c r="C21" s="28" t="n">
        <v>42004</v>
      </c>
      <c r="J21" s="0" t="s">
        <v>71</v>
      </c>
      <c r="K21" s="19" t="s">
        <v>72</v>
      </c>
      <c r="L21" s="20" t="n">
        <f aca="false">B11/B4</f>
        <v>0.250121570183725</v>
      </c>
      <c r="M21" s="20" t="n">
        <f aca="false">C11/C4</f>
        <v>0.293504346434857</v>
      </c>
    </row>
    <row r="22" customFormat="false" ht="22.7" hidden="false" customHeight="false" outlineLevel="0" collapsed="false">
      <c r="A22" s="29" t="s">
        <v>73</v>
      </c>
      <c r="J22" s="0" t="s">
        <v>74</v>
      </c>
      <c r="K22" s="19" t="s">
        <v>75</v>
      </c>
      <c r="L22" s="20" t="n">
        <f aca="false">B16/B4</f>
        <v>0.171706322655652</v>
      </c>
      <c r="M22" s="20" t="n">
        <f aca="false">C16/C4</f>
        <v>0.192161675377313</v>
      </c>
    </row>
    <row r="23" customFormat="false" ht="22.7" hidden="false" customHeight="false" outlineLevel="0" collapsed="false">
      <c r="A23" s="30" t="s">
        <v>13</v>
      </c>
      <c r="B23" s="31" t="n">
        <v>7229</v>
      </c>
      <c r="C23" s="31" t="n">
        <v>6547</v>
      </c>
      <c r="J23" s="32" t="s">
        <v>76</v>
      </c>
      <c r="K23" s="33" t="s">
        <v>77</v>
      </c>
      <c r="L23" s="20" t="n">
        <f aca="false">B16/B46</f>
        <v>4.58504574328358</v>
      </c>
      <c r="M23" s="20" t="n">
        <f aca="false">C16/C46</f>
        <v>5.29885819852941</v>
      </c>
    </row>
    <row r="24" customFormat="false" ht="22.7" hidden="false" customHeight="false" outlineLevel="0" collapsed="false">
      <c r="A24" s="30" t="s">
        <v>14</v>
      </c>
      <c r="B24" s="31" t="n">
        <v>21163</v>
      </c>
      <c r="C24" s="31" t="n">
        <v>19549</v>
      </c>
      <c r="J24" s="0" t="s">
        <v>78</v>
      </c>
      <c r="K24" s="34" t="s">
        <v>79</v>
      </c>
      <c r="L24" s="20" t="n">
        <f aca="false">B16/B33</f>
        <v>0.201251319933964</v>
      </c>
      <c r="M24" s="20" t="n">
        <f aca="false">C16/C33</f>
        <v>0.251667451841815</v>
      </c>
    </row>
    <row r="25" customFormat="false" ht="22.7" hidden="false" customHeight="false" outlineLevel="0" collapsed="false">
      <c r="A25" s="30" t="s">
        <v>15</v>
      </c>
      <c r="B25" s="31" t="n">
        <v>8068</v>
      </c>
      <c r="C25" s="31" t="n">
        <v>7904</v>
      </c>
      <c r="J25" s="0" t="s">
        <v>80</v>
      </c>
      <c r="K25" s="34" t="s">
        <v>81</v>
      </c>
      <c r="L25" s="20" t="n">
        <f aca="false">B16/B44</f>
        <v>0.411810213279354</v>
      </c>
      <c r="M25" s="20" t="n">
        <f aca="false">C16/C44</f>
        <v>0.492506058555788</v>
      </c>
    </row>
    <row r="26" customFormat="false" ht="13.8" hidden="false" customHeight="false" outlineLevel="0" collapsed="false">
      <c r="A26" s="30" t="s">
        <v>16</v>
      </c>
      <c r="B26" s="31" t="n">
        <v>1831</v>
      </c>
      <c r="C26" s="31" t="n">
        <v>1681</v>
      </c>
      <c r="J26" s="13"/>
      <c r="K26" s="13"/>
      <c r="L26" s="13"/>
      <c r="M26" s="13"/>
    </row>
    <row r="27" customFormat="false" ht="13.8" hidden="false" customHeight="false" outlineLevel="0" collapsed="false">
      <c r="A27" s="35" t="s">
        <v>82</v>
      </c>
      <c r="B27" s="36" t="n">
        <f aca="false">SUM(B23:B26)</f>
        <v>38291</v>
      </c>
      <c r="C27" s="36" t="n">
        <f aca="false">SUM(C23:C26)</f>
        <v>35681</v>
      </c>
      <c r="J27" s="10" t="s">
        <v>83</v>
      </c>
      <c r="K27" s="13"/>
      <c r="L27" s="13"/>
      <c r="M27" s="13"/>
    </row>
    <row r="28" customFormat="false" ht="22.7" hidden="false" customHeight="false" outlineLevel="0" collapsed="false">
      <c r="A28" s="30" t="s">
        <v>84</v>
      </c>
      <c r="B28" s="31" t="n">
        <v>204960</v>
      </c>
      <c r="C28" s="31" t="n">
        <v>187519</v>
      </c>
      <c r="J28" s="0" t="s">
        <v>85</v>
      </c>
      <c r="K28" s="34" t="s">
        <v>86</v>
      </c>
      <c r="L28" s="20" t="n">
        <f aca="false">90/B17</f>
        <v>67.1641791044776</v>
      </c>
      <c r="M28" s="20" t="n">
        <f aca="false">90/C17</f>
        <v>40</v>
      </c>
    </row>
    <row r="29" customFormat="false" ht="22.7" hidden="false" customHeight="false" outlineLevel="0" collapsed="false">
      <c r="A29" s="30" t="s">
        <v>19</v>
      </c>
      <c r="B29" s="31" t="n">
        <v>19413</v>
      </c>
      <c r="C29" s="31" t="n">
        <v>17891</v>
      </c>
      <c r="J29" s="34" t="s">
        <v>87</v>
      </c>
      <c r="K29" s="34" t="s">
        <v>88</v>
      </c>
      <c r="L29" s="20" t="n">
        <f aca="false">B44/B46</f>
        <v>11.1338805970149</v>
      </c>
      <c r="M29" s="20" t="n">
        <f aca="false">C44/C46</f>
        <v>10.7589705882353</v>
      </c>
    </row>
    <row r="30" customFormat="false" ht="22.7" hidden="false" customHeight="false" outlineLevel="0" collapsed="false">
      <c r="A30" s="30" t="s">
        <v>89</v>
      </c>
      <c r="B30" s="31" t="n">
        <f aca="false">B28+B29</f>
        <v>224373</v>
      </c>
      <c r="C30" s="31" t="n">
        <f aca="false">C28+C29</f>
        <v>205410</v>
      </c>
      <c r="J30" s="0" t="s">
        <v>90</v>
      </c>
      <c r="K30" s="34" t="s">
        <v>91</v>
      </c>
      <c r="L30" s="20" t="n">
        <f aca="false">90/L29</f>
        <v>8.08343499068327</v>
      </c>
      <c r="M30" s="20" t="n">
        <f aca="false">90/M29</f>
        <v>8.36511255997048</v>
      </c>
    </row>
    <row r="31" customFormat="false" ht="13.8" hidden="false" customHeight="false" outlineLevel="0" collapsed="false">
      <c r="A31" s="30" t="s">
        <v>92</v>
      </c>
      <c r="B31" s="31" t="n">
        <v>110020</v>
      </c>
      <c r="C31" s="31" t="n">
        <v>97917</v>
      </c>
      <c r="L31" s="13"/>
      <c r="M31" s="13"/>
    </row>
    <row r="32" customFormat="false" ht="13.8" hidden="false" customHeight="false" outlineLevel="0" collapsed="false">
      <c r="A32" s="35" t="s">
        <v>93</v>
      </c>
      <c r="B32" s="31" t="n">
        <f aca="false">B30-B31</f>
        <v>114353</v>
      </c>
      <c r="C32" s="31" t="n">
        <f aca="false">C30-C31</f>
        <v>107493</v>
      </c>
      <c r="J32" s="37" t="s">
        <v>94</v>
      </c>
      <c r="K32" s="37"/>
      <c r="L32" s="13"/>
      <c r="M32" s="13"/>
    </row>
    <row r="33" customFormat="false" ht="13.8" hidden="false" customHeight="false" outlineLevel="0" collapsed="false">
      <c r="A33" s="35" t="s">
        <v>95</v>
      </c>
      <c r="B33" s="36" t="n">
        <f aca="false">B27+B32</f>
        <v>152644</v>
      </c>
      <c r="C33" s="36" t="n">
        <f aca="false">C27+C32</f>
        <v>143174</v>
      </c>
      <c r="J33" s="13"/>
      <c r="K33" s="13"/>
      <c r="L33" s="13"/>
      <c r="M33" s="13"/>
    </row>
    <row r="34" customFormat="false" ht="13.8" hidden="false" customHeight="false" outlineLevel="0" collapsed="false">
      <c r="A34" s="29" t="s">
        <v>96</v>
      </c>
      <c r="J34" s="13"/>
      <c r="K34" s="13"/>
      <c r="L34" s="13"/>
      <c r="M34" s="13"/>
    </row>
    <row r="35" customFormat="false" ht="13.8" hidden="false" customHeight="false" outlineLevel="0" collapsed="false">
      <c r="A35" s="30" t="s">
        <v>20</v>
      </c>
      <c r="B35" s="31" t="n">
        <v>13792</v>
      </c>
      <c r="C35" s="31" t="n">
        <v>22862</v>
      </c>
      <c r="J35" s="13"/>
      <c r="K35" s="13"/>
      <c r="L35" s="13"/>
      <c r="M35" s="13"/>
    </row>
    <row r="36" customFormat="false" ht="13.8" hidden="false" customHeight="false" outlineLevel="0" collapsed="false">
      <c r="A36" s="30" t="s">
        <v>21</v>
      </c>
      <c r="B36" s="31" t="n">
        <v>4093</v>
      </c>
      <c r="C36" s="31" t="n">
        <v>3703</v>
      </c>
    </row>
    <row r="37" customFormat="false" ht="13.8" hidden="false" customHeight="false" outlineLevel="0" collapsed="false">
      <c r="A37" s="30" t="s">
        <v>22</v>
      </c>
      <c r="B37" s="31" t="n">
        <v>15290</v>
      </c>
      <c r="C37" s="31" t="n">
        <v>3549</v>
      </c>
    </row>
    <row r="38" customFormat="false" ht="13.8" hidden="false" customHeight="false" outlineLevel="0" collapsed="false">
      <c r="A38" s="35" t="s">
        <v>97</v>
      </c>
      <c r="B38" s="36" t="n">
        <f aca="false">SUM(B35:B37)</f>
        <v>33175</v>
      </c>
      <c r="C38" s="36" t="n">
        <f aca="false">SUM(C35:C37)</f>
        <v>30114</v>
      </c>
    </row>
    <row r="39" customFormat="false" ht="13.8" hidden="false" customHeight="false" outlineLevel="0" collapsed="false">
      <c r="A39" s="30" t="s">
        <v>23</v>
      </c>
      <c r="B39" s="31" t="n">
        <v>6655</v>
      </c>
      <c r="C39" s="31" t="n">
        <v>7099</v>
      </c>
    </row>
    <row r="40" customFormat="false" ht="13.8" hidden="false" customHeight="false" outlineLevel="0" collapsed="false">
      <c r="A40" s="30" t="s">
        <v>24</v>
      </c>
      <c r="B40" s="31" t="n">
        <v>16484</v>
      </c>
      <c r="C40" s="31" t="n">
        <v>16359</v>
      </c>
    </row>
    <row r="41" customFormat="false" ht="13.8" hidden="false" customHeight="false" outlineLevel="0" collapsed="false">
      <c r="A41" s="30" t="s">
        <v>25</v>
      </c>
      <c r="B41" s="31" t="n">
        <v>21733</v>
      </c>
      <c r="C41" s="31" t="n">
        <v>16441</v>
      </c>
    </row>
    <row r="42" customFormat="false" ht="13.8" hidden="false" customHeight="false" outlineLevel="0" collapsed="false">
      <c r="A42" s="35" t="s">
        <v>98</v>
      </c>
      <c r="B42" s="31" t="n">
        <f aca="false">SUM(B39:B41)</f>
        <v>44872</v>
      </c>
      <c r="C42" s="31" t="n">
        <f aca="false">SUM(C39:C41)</f>
        <v>39899</v>
      </c>
    </row>
    <row r="43" customFormat="false" ht="13.8" hidden="false" customHeight="false" outlineLevel="0" collapsed="false">
      <c r="A43" s="35" t="s">
        <v>99</v>
      </c>
      <c r="B43" s="36" t="n">
        <f aca="false">B38+B42</f>
        <v>78047</v>
      </c>
      <c r="C43" s="36" t="n">
        <f aca="false">C38+C42</f>
        <v>70013</v>
      </c>
    </row>
    <row r="44" customFormat="false" ht="13.8" hidden="false" customHeight="false" outlineLevel="0" collapsed="false">
      <c r="A44" s="30" t="s">
        <v>26</v>
      </c>
      <c r="B44" s="31" t="n">
        <v>74597</v>
      </c>
      <c r="C44" s="31" t="n">
        <v>73161</v>
      </c>
    </row>
    <row r="45" customFormat="false" ht="13.8" hidden="false" customHeight="false" outlineLevel="0" collapsed="false">
      <c r="A45" s="35" t="s">
        <v>100</v>
      </c>
      <c r="B45" s="36" t="n">
        <f aca="false">B43+B44</f>
        <v>152644</v>
      </c>
      <c r="C45" s="36" t="n">
        <f aca="false">C43+C44</f>
        <v>143174</v>
      </c>
    </row>
    <row r="46" customFormat="false" ht="13.8" hidden="false" customHeight="false" outlineLevel="0" collapsed="false">
      <c r="A46" s="0" t="s">
        <v>27</v>
      </c>
      <c r="B46" s="0" t="n">
        <v>6700</v>
      </c>
      <c r="C46" s="0" t="n">
        <v>6800</v>
      </c>
    </row>
  </sheetData>
  <mergeCells count="4">
    <mergeCell ref="A1:C1"/>
    <mergeCell ref="B2:C2"/>
    <mergeCell ref="A20:C20"/>
    <mergeCell ref="J32:K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29"/>
    <col collapsed="false" customWidth="true" hidden="false" outlineLevel="0" max="3" min="3" style="0" width="16"/>
    <col collapsed="false" customWidth="true" hidden="false" outlineLevel="0" max="4" min="4" style="0" width="16.29"/>
    <col collapsed="false" customWidth="true" hidden="false" outlineLevel="0" max="5" min="5" style="0" width="25.29"/>
    <col collapsed="false" customWidth="true" hidden="false" outlineLevel="0" max="6" min="6" style="0" width="11.43"/>
  </cols>
  <sheetData>
    <row r="1" customFormat="false" ht="13.8" hidden="false" customHeight="false" outlineLevel="0" collapsed="false">
      <c r="G1" s="13"/>
      <c r="H1" s="13"/>
      <c r="I1" s="13"/>
    </row>
    <row r="2" customFormat="false" ht="13.8" hidden="false" customHeight="false" outlineLevel="0" collapsed="false">
      <c r="F2" s="13"/>
      <c r="G2" s="13"/>
      <c r="H2" s="13"/>
      <c r="I2" s="13"/>
    </row>
    <row r="3" customFormat="false" ht="13.8" hidden="false" customHeight="false" outlineLevel="0" collapsed="false">
      <c r="F3" s="13"/>
      <c r="G3" s="13"/>
      <c r="H3" s="13"/>
      <c r="I3" s="13"/>
    </row>
    <row r="4" customFormat="false" ht="13.8" hidden="false" customHeight="false" outlineLevel="0" collapsed="false">
      <c r="A4" s="13"/>
      <c r="B4" s="13"/>
      <c r="C4" s="13"/>
      <c r="D4" s="13"/>
      <c r="E4" s="13"/>
      <c r="F4" s="13"/>
      <c r="G4" s="13"/>
      <c r="H4" s="13"/>
      <c r="I4" s="13"/>
    </row>
    <row r="5" customFormat="false" ht="13.8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</row>
    <row r="6" customFormat="false" ht="13.8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</row>
    <row r="7" customFormat="false" ht="13.8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</row>
    <row r="8" customFormat="false" ht="13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</row>
    <row r="9" customFormat="false" ht="13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</row>
    <row r="10" customFormat="false" ht="13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</row>
    <row r="11" customFormat="false" ht="13.8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</row>
    <row r="12" customFormat="false" ht="13.8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</row>
    <row r="13" customFormat="false" ht="13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</row>
    <row r="14" customFormat="false" ht="13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</row>
    <row r="15" customFormat="false" ht="13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</row>
    <row r="16" customFormat="false" ht="13.8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</row>
    <row r="17" customFormat="false" ht="13.8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</row>
    <row r="18" customFormat="false" ht="13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</row>
    <row r="19" customFormat="false" ht="13.8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</row>
    <row r="20" customFormat="false" ht="13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</row>
    <row r="21" customFormat="false" ht="13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</row>
    <row r="23" customFormat="false" ht="13.8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</row>
    <row r="25" customFormat="false" ht="13.8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</row>
    <row r="26" customFormat="false" ht="13.8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</row>
    <row r="27" customFormat="false" ht="13.8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</row>
    <row r="28" customFormat="false" ht="13.8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</row>
    <row r="29" customFormat="false" ht="13.8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</row>
    <row r="30" customFormat="false" ht="13.8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</row>
    <row r="31" customFormat="false" ht="13.8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</row>
    <row r="32" customFormat="false" ht="13.8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</row>
    <row r="33" customFormat="false" ht="13.8" hidden="false" customHeight="false" outlineLevel="0" collapsed="false">
      <c r="A33" s="13"/>
      <c r="B33" s="13"/>
      <c r="C33" s="13"/>
      <c r="D33" s="13"/>
      <c r="E33" s="13"/>
      <c r="F33" s="13"/>
      <c r="G33" s="13"/>
      <c r="H33" s="13"/>
      <c r="I33" s="13"/>
    </row>
    <row r="34" customFormat="false" ht="13.8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</row>
    <row r="35" customFormat="false" ht="13.8" hidden="false" customHeight="false" outlineLevel="0" collapsed="false">
      <c r="A35" s="13"/>
      <c r="B35" s="13"/>
      <c r="C35" s="13"/>
      <c r="D35" s="13"/>
      <c r="E35" s="13"/>
      <c r="F35" s="13"/>
      <c r="G35" s="13"/>
      <c r="H35" s="13"/>
      <c r="I35" s="13"/>
    </row>
    <row r="36" customFormat="false" ht="13.8" hidden="false" customHeight="false" outlineLevel="0" collapsed="false">
      <c r="A36" s="13"/>
      <c r="B36" s="13"/>
      <c r="C36" s="13"/>
      <c r="D36" s="13"/>
      <c r="E36" s="13"/>
      <c r="F36" s="13"/>
      <c r="G36" s="13"/>
      <c r="H36" s="13"/>
      <c r="I36" s="13"/>
    </row>
    <row r="37" customFormat="false" ht="13.8" hidden="false" customHeight="false" outlineLevel="0" collapsed="false">
      <c r="A37" s="13"/>
      <c r="B37" s="13"/>
      <c r="C37" s="13"/>
      <c r="D37" s="13"/>
      <c r="E37" s="13"/>
      <c r="F37" s="13"/>
      <c r="G37" s="13"/>
      <c r="H37" s="13"/>
      <c r="I37" s="13"/>
    </row>
    <row r="38" customFormat="false" ht="13.8" hidden="false" customHeight="false" outlineLevel="0" collapsed="false">
      <c r="A38" s="13"/>
      <c r="B38" s="13"/>
      <c r="C38" s="13"/>
      <c r="D38" s="13"/>
      <c r="E38" s="13"/>
      <c r="F38" s="13"/>
      <c r="G38" s="13"/>
      <c r="H38" s="13"/>
      <c r="I38" s="13"/>
    </row>
    <row r="39" customFormat="false" ht="13.8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</row>
    <row r="40" customFormat="false" ht="13.8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LibreOffice/24.8.4.2$MacOSX_X86_64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2025-03-19T05:42:08Z</dcterms:created>
  <dc:creator>Kritika Jain</dc:creator>
  <dc:description/>
  <dc:language>en-IN</dc:language>
  <cp:lastModifiedBy/>
  <dcterms:modified xsi:type="dcterms:W3CDTF">2025-07-07T01:14:08Z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