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ntiMatter\"/>
    </mc:Choice>
  </mc:AlternateContent>
  <xr:revisionPtr revIDLastSave="0" documentId="8_{57304B62-7903-4A33-904F-87A4391BCF04}" xr6:coauthVersionLast="47" xr6:coauthVersionMax="47" xr10:uidLastSave="{00000000-0000-0000-0000-000000000000}"/>
  <bookViews>
    <workbookView xWindow="-120" yWindow="-120" windowWidth="29040" windowHeight="15840" xr2:uid="{0303C42C-CBDD-4AA7-B719-C35A20D227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J12" i="1" s="1"/>
  <c r="H11" i="1"/>
  <c r="D11" i="1"/>
  <c r="E11" i="1" s="1"/>
  <c r="D10" i="1"/>
  <c r="K10" i="1" s="1"/>
  <c r="J9" i="1"/>
  <c r="D9" i="1"/>
  <c r="K9" i="1" s="1"/>
  <c r="K8" i="1"/>
  <c r="J8" i="1"/>
  <c r="G8" i="1"/>
  <c r="D8" i="1"/>
  <c r="I8" i="1" s="1"/>
  <c r="D7" i="1"/>
  <c r="I7" i="1" s="1"/>
  <c r="D6" i="1"/>
  <c r="F6" i="1" s="1"/>
  <c r="K5" i="1"/>
  <c r="J5" i="1"/>
  <c r="I5" i="1"/>
  <c r="H5" i="1"/>
  <c r="D5" i="1"/>
  <c r="G5" i="1" s="1"/>
  <c r="K4" i="1"/>
  <c r="H4" i="1"/>
  <c r="G4" i="1"/>
  <c r="F4" i="1"/>
  <c r="E4" i="1"/>
  <c r="D4" i="1"/>
  <c r="J4" i="1" s="1"/>
  <c r="D3" i="1"/>
  <c r="E3" i="1" s="1"/>
  <c r="K2" i="1"/>
  <c r="M2" i="1" s="1"/>
  <c r="P2" i="1" s="1"/>
  <c r="J2" i="1"/>
  <c r="I2" i="1"/>
  <c r="H2" i="1"/>
  <c r="F2" i="1"/>
  <c r="E2" i="1"/>
  <c r="E10" i="1" l="1"/>
  <c r="F10" i="1"/>
  <c r="E12" i="1"/>
  <c r="L4" i="1"/>
  <c r="H3" i="1"/>
  <c r="G10" i="1"/>
  <c r="F12" i="1"/>
  <c r="K3" i="1"/>
  <c r="E5" i="1"/>
  <c r="E6" i="1"/>
  <c r="E9" i="1"/>
  <c r="H10" i="1"/>
  <c r="L10" i="1" s="1"/>
  <c r="G12" i="1"/>
  <c r="F5" i="1"/>
  <c r="I6" i="1"/>
  <c r="F9" i="1"/>
  <c r="I10" i="1"/>
  <c r="H12" i="1"/>
  <c r="G9" i="1"/>
  <c r="J10" i="1"/>
  <c r="K12" i="1"/>
  <c r="M8" i="1"/>
  <c r="P8" i="1" s="1"/>
  <c r="O4" i="1"/>
  <c r="L12" i="1"/>
  <c r="F3" i="1"/>
  <c r="I4" i="1"/>
  <c r="L5" i="1"/>
  <c r="O5" i="1" s="1"/>
  <c r="G6" i="1"/>
  <c r="J7" i="1"/>
  <c r="E8" i="1"/>
  <c r="H9" i="1"/>
  <c r="F11" i="1"/>
  <c r="I12" i="1"/>
  <c r="L2" i="1"/>
  <c r="N2" i="1" s="1"/>
  <c r="G3" i="1"/>
  <c r="M5" i="1"/>
  <c r="P5" i="1" s="1"/>
  <c r="H6" i="1"/>
  <c r="K7" i="1"/>
  <c r="F8" i="1"/>
  <c r="I9" i="1"/>
  <c r="G11" i="1"/>
  <c r="I3" i="1"/>
  <c r="J6" i="1"/>
  <c r="E7" i="1"/>
  <c r="H8" i="1"/>
  <c r="I11" i="1"/>
  <c r="J3" i="1"/>
  <c r="K6" i="1"/>
  <c r="F7" i="1"/>
  <c r="J11" i="1"/>
  <c r="L11" i="1" s="1"/>
  <c r="G7" i="1"/>
  <c r="M7" i="1" s="1"/>
  <c r="P7" i="1" s="1"/>
  <c r="K11" i="1"/>
  <c r="H7" i="1"/>
  <c r="M10" i="1" l="1"/>
  <c r="N10" i="1" s="1"/>
  <c r="L3" i="1"/>
  <c r="M6" i="1"/>
  <c r="P6" i="1" s="1"/>
  <c r="O3" i="1"/>
  <c r="O11" i="1"/>
  <c r="L7" i="1"/>
  <c r="N7" i="1" s="1"/>
  <c r="L8" i="1"/>
  <c r="N8" i="1" s="1"/>
  <c r="M12" i="1"/>
  <c r="P12" i="1" s="1"/>
  <c r="L9" i="1"/>
  <c r="M3" i="1"/>
  <c r="N3" i="1" s="1"/>
  <c r="P3" i="1"/>
  <c r="L6" i="1"/>
  <c r="N6" i="1" s="1"/>
  <c r="O2" i="1"/>
  <c r="O10" i="1"/>
  <c r="O12" i="1"/>
  <c r="N12" i="1"/>
  <c r="N5" i="1"/>
  <c r="M11" i="1"/>
  <c r="N11" i="1" s="1"/>
  <c r="M9" i="1"/>
  <c r="P9" i="1" s="1"/>
  <c r="M4" i="1"/>
  <c r="N4" i="1" s="1"/>
  <c r="P11" i="1" l="1"/>
  <c r="P10" i="1"/>
  <c r="O6" i="1"/>
  <c r="O8" i="1"/>
  <c r="O7" i="1"/>
  <c r="N9" i="1"/>
  <c r="O9" i="1"/>
  <c r="P4" i="1"/>
</calcChain>
</file>

<file path=xl/sharedStrings.xml><?xml version="1.0" encoding="utf-8"?>
<sst xmlns="http://schemas.openxmlformats.org/spreadsheetml/2006/main" count="16" uniqueCount="16">
  <si>
    <t>Floor</t>
    <phoneticPr fontId="2" type="noConversion"/>
  </si>
  <si>
    <t>Cap</t>
    <phoneticPr fontId="2" type="noConversion"/>
  </si>
  <si>
    <t>x(Call)</t>
    <phoneticPr fontId="2" type="noConversion"/>
  </si>
  <si>
    <t>y(Put)</t>
    <phoneticPr fontId="2" type="noConversion"/>
  </si>
  <si>
    <t>E(Underlying)</t>
    <phoneticPr fontId="2" type="noConversion"/>
  </si>
  <si>
    <t>U(Currency)</t>
    <phoneticPr fontId="2" type="noConversion"/>
  </si>
  <si>
    <t>e(priceUnder)</t>
    <phoneticPr fontId="2" type="noConversion"/>
  </si>
  <si>
    <t>Ex</t>
    <phoneticPr fontId="2" type="noConversion"/>
  </si>
  <si>
    <t>Ey</t>
    <phoneticPr fontId="2" type="noConversion"/>
  </si>
  <si>
    <t>Ux</t>
    <phoneticPr fontId="2" type="noConversion"/>
  </si>
  <si>
    <t>Uy</t>
    <phoneticPr fontId="2" type="noConversion"/>
  </si>
  <si>
    <t>Zx</t>
    <phoneticPr fontId="2" type="noConversion"/>
  </si>
  <si>
    <t>Zy</t>
    <phoneticPr fontId="2" type="noConversion"/>
  </si>
  <si>
    <t>Zx+Zy</t>
    <phoneticPr fontId="2" type="noConversion"/>
  </si>
  <si>
    <t>fx</t>
    <phoneticPr fontId="2" type="noConversion"/>
  </si>
  <si>
    <t>fy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</si>
</sst>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 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A47C-4959-4C69-A937-83FCEA7C7237}">
  <dimension ref="A1:P12"/>
  <sheetViews>
    <sheetView tabSelected="1" workbookViewId="0">
      <selection activeCell="C20" sqref="C20"/>
    </sheetView>
  </sheetViews>
  <sheetFormatPr defaultRowHeight="14.2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</row>
    <row r="2" spans="1:16" x14ac:dyDescent="0.2">
      <c r="A2">
        <v>1000</v>
      </c>
      <c r="B2">
        <v>3000</v>
      </c>
      <c r="C2">
        <v>0</v>
      </c>
      <c r="D2">
        <v>1</v>
      </c>
      <c r="E2" s="5">
        <f>($B$2-$A$2)/($B$2*$A$2)^0.5*C2^2/(C2^2+D2^2)^0.5</f>
        <v>0</v>
      </c>
      <c r="F2" s="6">
        <f>($B$2-$A$2)*D2^2/(C2^2+D2^2)^0.5</f>
        <v>2000</v>
      </c>
      <c r="G2">
        <v>1000</v>
      </c>
      <c r="H2" s="5">
        <f>($B$2-$A$2)/($B$2*$A$2)^0.5*C2*(C2^2+2*D2^2)/(C2^2+D2^2)^1.5</f>
        <v>0</v>
      </c>
      <c r="I2" s="5">
        <f>-($B$2-$A$2)/($B$2*$A$2)^0.5*D2*C2^2/(C2^2+D2^2)^1.5</f>
        <v>0</v>
      </c>
      <c r="J2" s="6">
        <f>-($B$2-$A$2)*C2*D2^2/(C2^2+D2^2)^1.5</f>
        <v>0</v>
      </c>
      <c r="K2" s="6">
        <f>($B$2-$A$2)*D2*(2*C2^2+D2^2)/(C2^2+D2^2)^1.5</f>
        <v>2000</v>
      </c>
      <c r="L2" s="6">
        <f>H2*G2+J2</f>
        <v>0</v>
      </c>
      <c r="M2" s="6">
        <f>I2*G2+K2</f>
        <v>2000</v>
      </c>
      <c r="N2" s="7">
        <f>L2+M2</f>
        <v>2000</v>
      </c>
      <c r="O2" s="8" t="e">
        <f>H2/L2*$G2</f>
        <v>#DIV/0!</v>
      </c>
      <c r="P2" s="8">
        <f>I2/M2*$G2</f>
        <v>0</v>
      </c>
    </row>
    <row r="3" spans="1:16" x14ac:dyDescent="0.2">
      <c r="C3">
        <v>0.1</v>
      </c>
      <c r="D3">
        <f t="shared" ref="D3:D12" si="0">1-C3</f>
        <v>0.9</v>
      </c>
      <c r="E3" s="5">
        <f t="shared" ref="E3:E12" si="1">($B$2-$A$2)/($B$2*$A$2)^0.5*C3^2/(C3^2+D3^2)^0.5</f>
        <v>1.2751534261266769E-2</v>
      </c>
      <c r="F3" s="6">
        <f t="shared" ref="F3:F12" si="2">($B$2-$A$2)*D3^2/(C3^2+D3^2)^0.5</f>
        <v>1788.9907224125138</v>
      </c>
      <c r="G3">
        <f t="shared" ref="G3:G12" si="3">($B$2*C3+$A$2*D3)/(C3+D3)</f>
        <v>1200</v>
      </c>
      <c r="H3" s="5">
        <f t="shared" ref="H3:H12" si="4">($B$2-$A$2)/($B$2*$A$2)^0.5*C3*(C3^2+2*D3^2)/(C3^2+D3^2)^1.5</f>
        <v>0.25347562007152236</v>
      </c>
      <c r="I3" s="5">
        <f t="shared" ref="I3:I12" si="5">-($B$2-$A$2)/($B$2*$A$2)^0.5*D3*C3^2/(C3^2+D3^2)^1.5</f>
        <v>-1.3995586384317185E-2</v>
      </c>
      <c r="J3" s="6">
        <f t="shared" ref="J3:J12" si="6">-($B$2-$A$2)*C3*D3^2/(C3^2+D3^2)^1.5</f>
        <v>-218.169600294209</v>
      </c>
      <c r="K3" s="6">
        <f t="shared" ref="K3:K12" si="7">($B$2-$A$2)*D3*(2*C3^2+D3^2)/(C3^2+D3^2)^1.5</f>
        <v>2012.0085360465946</v>
      </c>
      <c r="L3" s="6">
        <f t="shared" ref="L3:L12" si="8">H3*G3+J3</f>
        <v>86.001143791617807</v>
      </c>
      <c r="M3" s="6">
        <f t="shared" ref="M3:M12" si="9">I3*G3+K3</f>
        <v>1995.213832385414</v>
      </c>
      <c r="N3" s="7">
        <f t="shared" ref="N3:N12" si="10">L3+M3</f>
        <v>2081.214976177032</v>
      </c>
      <c r="O3" s="8">
        <f t="shared" ref="O3:P12" si="11">H3/L3*$G3</f>
        <v>3.5368220778881447</v>
      </c>
      <c r="P3" s="8">
        <f t="shared" si="11"/>
        <v>-8.4174956030158479E-3</v>
      </c>
    </row>
    <row r="4" spans="1:16" x14ac:dyDescent="0.2">
      <c r="C4">
        <v>0.2</v>
      </c>
      <c r="D4">
        <f t="shared" si="0"/>
        <v>0.8</v>
      </c>
      <c r="E4" s="5">
        <f t="shared" si="1"/>
        <v>5.60112033611204E-2</v>
      </c>
      <c r="F4" s="6">
        <f t="shared" si="2"/>
        <v>1552.228000232531</v>
      </c>
      <c r="G4">
        <f t="shared" si="3"/>
        <v>1400</v>
      </c>
      <c r="H4" s="5">
        <f t="shared" si="4"/>
        <v>0.54363815026969797</v>
      </c>
      <c r="I4" s="5">
        <f t="shared" si="5"/>
        <v>-6.5895533366023995E-2</v>
      </c>
      <c r="J4" s="6">
        <f t="shared" si="6"/>
        <v>-456.537647127215</v>
      </c>
      <c r="K4" s="6">
        <f t="shared" si="7"/>
        <v>2054.4194120724674</v>
      </c>
      <c r="L4" s="6">
        <f t="shared" si="8"/>
        <v>304.55576325036213</v>
      </c>
      <c r="M4" s="6">
        <f t="shared" si="9"/>
        <v>1962.1656653600337</v>
      </c>
      <c r="N4" s="7">
        <f t="shared" si="10"/>
        <v>2266.7214286103958</v>
      </c>
      <c r="O4" s="8">
        <f t="shared" si="11"/>
        <v>2.4990280999933505</v>
      </c>
      <c r="P4" s="8">
        <f t="shared" si="11"/>
        <v>-4.7016288349692507E-2</v>
      </c>
    </row>
    <row r="5" spans="1:16" x14ac:dyDescent="0.2">
      <c r="C5">
        <v>0.3</v>
      </c>
      <c r="D5">
        <f t="shared" si="0"/>
        <v>0.7</v>
      </c>
      <c r="E5" s="5">
        <f t="shared" si="1"/>
        <v>0.13645764784420264</v>
      </c>
      <c r="F5" s="6">
        <f t="shared" si="2"/>
        <v>1286.803042025281</v>
      </c>
      <c r="G5">
        <f t="shared" si="3"/>
        <v>1600</v>
      </c>
      <c r="H5" s="5">
        <f t="shared" si="4"/>
        <v>0.83913611030630353</v>
      </c>
      <c r="I5" s="5">
        <f t="shared" si="5"/>
        <v>-0.16469026463955488</v>
      </c>
      <c r="J5" s="6">
        <f t="shared" si="6"/>
        <v>-665.58778035790397</v>
      </c>
      <c r="K5" s="6">
        <f t="shared" si="7"/>
        <v>2123.5419659037889</v>
      </c>
      <c r="L5" s="6">
        <f t="shared" si="8"/>
        <v>677.02999613218162</v>
      </c>
      <c r="M5" s="6">
        <f t="shared" si="9"/>
        <v>1860.0375424805011</v>
      </c>
      <c r="N5" s="7">
        <f t="shared" si="10"/>
        <v>2537.0675386126827</v>
      </c>
      <c r="O5" s="8">
        <f t="shared" si="11"/>
        <v>1.9830993961277255</v>
      </c>
      <c r="P5" s="8">
        <f t="shared" si="11"/>
        <v>-0.14166618544262535</v>
      </c>
    </row>
    <row r="6" spans="1:16" x14ac:dyDescent="0.2">
      <c r="C6">
        <v>0.4</v>
      </c>
      <c r="D6">
        <f t="shared" si="0"/>
        <v>0.6</v>
      </c>
      <c r="E6" s="5">
        <f t="shared" si="1"/>
        <v>0.25620504608813949</v>
      </c>
      <c r="F6" s="6">
        <f t="shared" si="2"/>
        <v>998.46035320541239</v>
      </c>
      <c r="G6">
        <f t="shared" si="3"/>
        <v>1800</v>
      </c>
      <c r="H6" s="5">
        <f t="shared" si="4"/>
        <v>1.0839444257575133</v>
      </c>
      <c r="I6" s="5">
        <f t="shared" si="5"/>
        <v>-0.29562120702477634</v>
      </c>
      <c r="J6" s="6">
        <f t="shared" si="6"/>
        <v>-768.04642554262489</v>
      </c>
      <c r="K6" s="6">
        <f t="shared" si="7"/>
        <v>2176.1315390374375</v>
      </c>
      <c r="L6" s="6">
        <f t="shared" si="8"/>
        <v>1183.0535408208989</v>
      </c>
      <c r="M6" s="6">
        <f t="shared" si="9"/>
        <v>1644.01336639284</v>
      </c>
      <c r="N6" s="7">
        <f t="shared" si="10"/>
        <v>2827.0669072137389</v>
      </c>
      <c r="O6" s="8">
        <f t="shared" si="11"/>
        <v>1.6492068186615558</v>
      </c>
      <c r="P6" s="8">
        <f t="shared" si="11"/>
        <v>-0.32367022283530922</v>
      </c>
    </row>
    <row r="7" spans="1:16" x14ac:dyDescent="0.2">
      <c r="C7">
        <v>0.5</v>
      </c>
      <c r="D7">
        <f t="shared" si="0"/>
        <v>0.5</v>
      </c>
      <c r="E7" s="5">
        <f t="shared" si="1"/>
        <v>0.40824829046386302</v>
      </c>
      <c r="F7" s="6">
        <f t="shared" si="2"/>
        <v>707.10678118654744</v>
      </c>
      <c r="G7">
        <f t="shared" si="3"/>
        <v>2000</v>
      </c>
      <c r="H7" s="5">
        <f t="shared" si="4"/>
        <v>1.2247448713915892</v>
      </c>
      <c r="I7" s="5">
        <f t="shared" si="5"/>
        <v>-0.40824829046386302</v>
      </c>
      <c r="J7" s="6">
        <f t="shared" si="6"/>
        <v>-707.10678118654744</v>
      </c>
      <c r="K7" s="6">
        <f t="shared" si="7"/>
        <v>2121.3203435596424</v>
      </c>
      <c r="L7" s="6">
        <f t="shared" si="8"/>
        <v>1742.382961596631</v>
      </c>
      <c r="M7" s="6">
        <f t="shared" si="9"/>
        <v>1304.8237626319165</v>
      </c>
      <c r="N7" s="7">
        <f t="shared" si="10"/>
        <v>3047.2067242285475</v>
      </c>
      <c r="O7" s="8">
        <f t="shared" si="11"/>
        <v>1.4058274195579774</v>
      </c>
      <c r="P7" s="8">
        <f t="shared" si="11"/>
        <v>-0.62575238458318538</v>
      </c>
    </row>
    <row r="8" spans="1:16" x14ac:dyDescent="0.2">
      <c r="C8">
        <v>0.6</v>
      </c>
      <c r="D8">
        <f t="shared" si="0"/>
        <v>0.4</v>
      </c>
      <c r="E8" s="5">
        <f t="shared" si="1"/>
        <v>0.57646135369831375</v>
      </c>
      <c r="F8" s="6">
        <f t="shared" si="2"/>
        <v>443.76015698018335</v>
      </c>
      <c r="G8">
        <f t="shared" si="3"/>
        <v>2200</v>
      </c>
      <c r="H8" s="5">
        <f t="shared" si="4"/>
        <v>1.2563901298552993</v>
      </c>
      <c r="I8" s="5">
        <f t="shared" si="5"/>
        <v>-0.44343181053716441</v>
      </c>
      <c r="J8" s="6">
        <f t="shared" si="6"/>
        <v>-512.03095036175</v>
      </c>
      <c r="K8" s="6">
        <f t="shared" si="7"/>
        <v>1877.4468179930832</v>
      </c>
      <c r="L8" s="6">
        <f t="shared" si="8"/>
        <v>2252.0273353199086</v>
      </c>
      <c r="M8" s="6">
        <f t="shared" si="9"/>
        <v>901.89683481132147</v>
      </c>
      <c r="N8" s="7">
        <f t="shared" si="10"/>
        <v>3153.9241701312303</v>
      </c>
      <c r="O8" s="8">
        <f t="shared" si="11"/>
        <v>1.2273644472832359</v>
      </c>
      <c r="P8" s="8">
        <f t="shared" si="11"/>
        <v>-1.0816647154392649</v>
      </c>
    </row>
    <row r="9" spans="1:16" x14ac:dyDescent="0.2">
      <c r="C9">
        <v>0.7</v>
      </c>
      <c r="D9">
        <f t="shared" si="0"/>
        <v>0.30000000000000004</v>
      </c>
      <c r="E9" s="5">
        <f t="shared" si="1"/>
        <v>0.74293608270732536</v>
      </c>
      <c r="F9" s="6">
        <f t="shared" si="2"/>
        <v>236.3515791475007</v>
      </c>
      <c r="G9">
        <f t="shared" si="3"/>
        <v>2400</v>
      </c>
      <c r="H9" s="5">
        <f t="shared" si="4"/>
        <v>1.2260275256500197</v>
      </c>
      <c r="I9" s="5">
        <f t="shared" si="5"/>
        <v>-0.38427728415896151</v>
      </c>
      <c r="J9" s="6">
        <f t="shared" si="6"/>
        <v>-285.2519058676732</v>
      </c>
      <c r="K9" s="6">
        <f t="shared" si="7"/>
        <v>1453.4263775162394</v>
      </c>
      <c r="L9" s="6">
        <f t="shared" si="8"/>
        <v>2657.2141556923743</v>
      </c>
      <c r="M9" s="6">
        <f t="shared" si="9"/>
        <v>531.16089553473182</v>
      </c>
      <c r="N9" s="7">
        <f t="shared" si="10"/>
        <v>3188.3750512271063</v>
      </c>
      <c r="O9" s="8">
        <f t="shared" si="11"/>
        <v>1.1073499873002697</v>
      </c>
      <c r="P9" s="8">
        <f t="shared" si="11"/>
        <v>-1.7363203687143456</v>
      </c>
    </row>
    <row r="10" spans="1:16" x14ac:dyDescent="0.2">
      <c r="C10">
        <v>0.8</v>
      </c>
      <c r="D10">
        <f t="shared" si="0"/>
        <v>0.19999999999999996</v>
      </c>
      <c r="E10" s="5">
        <f t="shared" si="1"/>
        <v>0.8961792537779264</v>
      </c>
      <c r="F10" s="6">
        <f t="shared" si="2"/>
        <v>97.014250014533118</v>
      </c>
      <c r="G10">
        <f t="shared" si="3"/>
        <v>2600</v>
      </c>
      <c r="H10" s="5">
        <f t="shared" si="4"/>
        <v>1.1861196005884318</v>
      </c>
      <c r="I10" s="5">
        <f t="shared" si="5"/>
        <v>-0.26358213346409598</v>
      </c>
      <c r="J10" s="6">
        <f t="shared" si="6"/>
        <v>-114.13441178180366</v>
      </c>
      <c r="K10" s="6">
        <f t="shared" si="7"/>
        <v>941.60889719988074</v>
      </c>
      <c r="L10" s="6">
        <f t="shared" si="8"/>
        <v>2969.7765497481191</v>
      </c>
      <c r="M10" s="6">
        <f t="shared" si="9"/>
        <v>256.29535019323123</v>
      </c>
      <c r="N10" s="7">
        <f t="shared" si="10"/>
        <v>3226.0718999413502</v>
      </c>
      <c r="O10" s="8">
        <f t="shared" si="11"/>
        <v>1.0384319863363067</v>
      </c>
      <c r="P10" s="8">
        <f t="shared" si="11"/>
        <v>-2.6739211089470194</v>
      </c>
    </row>
    <row r="11" spans="1:16" x14ac:dyDescent="0.2">
      <c r="C11">
        <v>0.9</v>
      </c>
      <c r="D11">
        <f t="shared" si="0"/>
        <v>9.9999999999999978E-2</v>
      </c>
      <c r="E11" s="5">
        <f t="shared" si="1"/>
        <v>1.0328742751626081</v>
      </c>
      <c r="F11" s="6">
        <f t="shared" si="2"/>
        <v>22.086305214969297</v>
      </c>
      <c r="G11">
        <f t="shared" si="3"/>
        <v>2800</v>
      </c>
      <c r="H11" s="5">
        <f t="shared" si="4"/>
        <v>1.1616336698983263</v>
      </c>
      <c r="I11" s="5">
        <f t="shared" si="5"/>
        <v>-0.12596027745885463</v>
      </c>
      <c r="J11" s="6">
        <f t="shared" si="6"/>
        <v>-24.241066699356541</v>
      </c>
      <c r="K11" s="6">
        <f t="shared" si="7"/>
        <v>439.03265244390201</v>
      </c>
      <c r="L11" s="6">
        <f t="shared" si="8"/>
        <v>3228.333209015957</v>
      </c>
      <c r="M11" s="6">
        <f t="shared" si="9"/>
        <v>86.343875559109051</v>
      </c>
      <c r="N11" s="7">
        <f t="shared" si="10"/>
        <v>3314.6770845750661</v>
      </c>
      <c r="O11" s="8">
        <f t="shared" si="11"/>
        <v>1.0075088490344357</v>
      </c>
      <c r="P11" s="8">
        <f t="shared" si="11"/>
        <v>-4.0846994022563914</v>
      </c>
    </row>
    <row r="12" spans="1:16" x14ac:dyDescent="0.2">
      <c r="C12">
        <v>1</v>
      </c>
      <c r="D12">
        <f t="shared" si="0"/>
        <v>0</v>
      </c>
      <c r="E12" s="5">
        <f t="shared" si="1"/>
        <v>1.1547005383792517</v>
      </c>
      <c r="F12" s="6">
        <f t="shared" si="2"/>
        <v>0</v>
      </c>
      <c r="G12">
        <f t="shared" si="3"/>
        <v>3000</v>
      </c>
      <c r="H12" s="5">
        <f t="shared" si="4"/>
        <v>1.1547005383792517</v>
      </c>
      <c r="I12" s="5">
        <f t="shared" si="5"/>
        <v>0</v>
      </c>
      <c r="J12" s="6">
        <f t="shared" si="6"/>
        <v>0</v>
      </c>
      <c r="K12" s="6">
        <f t="shared" si="7"/>
        <v>0</v>
      </c>
      <c r="L12" s="6">
        <f t="shared" si="8"/>
        <v>3464.1016151377548</v>
      </c>
      <c r="M12" s="6">
        <f t="shared" si="9"/>
        <v>0</v>
      </c>
      <c r="N12" s="7">
        <f t="shared" si="10"/>
        <v>3464.1016151377548</v>
      </c>
      <c r="O12" s="8">
        <f t="shared" si="11"/>
        <v>1.0000000000000002</v>
      </c>
      <c r="P12" s="8" t="e">
        <f t="shared" si="11"/>
        <v>#DIV/0!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dcterms:created xsi:type="dcterms:W3CDTF">2021-08-02T21:05:17Z</dcterms:created>
  <dcterms:modified xsi:type="dcterms:W3CDTF">2021-08-02T21:07:01Z</dcterms:modified>
</cp:coreProperties>
</file>