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Users\赵营\Desktop\昱湖壹号崒峰 （徐老师）\昱湖壹号全案预算\全案预算\10.智能.灯具.开关（2025.01.15）\"/>
    </mc:Choice>
  </mc:AlternateContent>
  <xr:revisionPtr revIDLastSave="0" documentId="13_ncr:1_{401B482A-EEBB-4D8C-9829-5BDFEE26D02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智能" sheetId="1" r:id="rId1"/>
    <sheet name="灯光" sheetId="4" r:id="rId2"/>
    <sheet name="暖风机" sheetId="6" r:id="rId3"/>
    <sheet name="插座" sheetId="2" r:id="rId4"/>
    <sheet name="两联供（空调+地暖）" sheetId="3" r:id="rId5"/>
    <sheet name="总和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5" l="1"/>
  <c r="D7" i="5"/>
  <c r="E6" i="5"/>
  <c r="D6" i="5"/>
  <c r="E5" i="5"/>
  <c r="D5" i="5"/>
  <c r="E4" i="5"/>
  <c r="D4" i="5"/>
  <c r="E3" i="5"/>
  <c r="D3" i="5"/>
  <c r="E37" i="3"/>
  <c r="H36" i="3"/>
  <c r="H34" i="3"/>
  <c r="H33" i="3"/>
  <c r="H30" i="3"/>
  <c r="H29" i="3"/>
  <c r="I27" i="3"/>
  <c r="I26" i="3"/>
  <c r="I25" i="3"/>
  <c r="I24" i="3"/>
  <c r="I23" i="3"/>
  <c r="I22" i="3"/>
  <c r="I21" i="3"/>
  <c r="I18" i="3"/>
  <c r="G15" i="3"/>
  <c r="G14" i="3"/>
  <c r="G13" i="3"/>
  <c r="G12" i="3"/>
  <c r="G11" i="3"/>
  <c r="G9" i="3"/>
  <c r="H8" i="3"/>
  <c r="G11" i="2"/>
  <c r="G10" i="2"/>
  <c r="G9" i="2"/>
  <c r="G8" i="2"/>
  <c r="G7" i="2"/>
  <c r="G6" i="2"/>
  <c r="G5" i="2"/>
  <c r="G4" i="2"/>
  <c r="G3" i="2"/>
  <c r="Q51" i="4"/>
  <c r="Q50" i="4"/>
  <c r="Q49" i="4"/>
  <c r="Q48" i="4"/>
  <c r="Q47" i="4"/>
  <c r="Q46" i="4"/>
  <c r="Q45" i="4"/>
  <c r="Q44" i="4"/>
  <c r="Q43" i="4"/>
  <c r="Q42" i="4"/>
  <c r="Q41" i="4"/>
  <c r="Q40" i="4"/>
  <c r="Q39" i="4"/>
  <c r="Q38" i="4"/>
  <c r="Q37" i="4"/>
  <c r="Q36" i="4"/>
  <c r="Q35" i="4"/>
  <c r="Q34" i="4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Q7" i="4"/>
  <c r="Q6" i="4"/>
  <c r="Q5" i="4"/>
  <c r="Q4" i="4"/>
  <c r="Q3" i="4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</calcChain>
</file>

<file path=xl/sharedStrings.xml><?xml version="1.0" encoding="utf-8"?>
<sst xmlns="http://schemas.openxmlformats.org/spreadsheetml/2006/main" count="770" uniqueCount="217">
  <si>
    <r>
      <rPr>
        <sz val="26"/>
        <color rgb="FF000000"/>
        <rFont val="微软雅黑"/>
        <family val="2"/>
        <charset val="134"/>
      </rPr>
      <t xml:space="preserve"> 欧瑞博智能家居产品配置表</t>
    </r>
  </si>
  <si>
    <t>客户名称：</t>
  </si>
  <si>
    <t>联系方式：</t>
  </si>
  <si>
    <t>地址：</t>
  </si>
  <si>
    <t>时间：</t>
  </si>
  <si>
    <t>楼层</t>
  </si>
  <si>
    <t>区域分布</t>
  </si>
  <si>
    <t>产品分类</t>
  </si>
  <si>
    <t>产品图</t>
  </si>
  <si>
    <t>产品名称</t>
  </si>
  <si>
    <t>型号</t>
  </si>
  <si>
    <t>产品介绍</t>
  </si>
  <si>
    <t>单价</t>
  </si>
  <si>
    <t>数量</t>
  </si>
  <si>
    <t>合计</t>
  </si>
  <si>
    <t>一层</t>
  </si>
  <si>
    <t>入户</t>
  </si>
  <si>
    <t>开关面板</t>
  </si>
  <si>
    <t>Switch智能开关面板（雅灰）</t>
  </si>
  <si>
    <t>T40W3ZG</t>
  </si>
  <si>
    <t>延用MixPad家族式大按键设计，传统物理按键与智能控制双向可控，V1级防火PC材质，安全耐用。</t>
  </si>
  <si>
    <t>客餐厅+厨房</t>
  </si>
  <si>
    <t>中控网关</t>
  </si>
  <si>
    <t>MixPad 7智能语音开关</t>
  </si>
  <si>
    <t>V80X</t>
  </si>
  <si>
    <t>Zigbee主机/网关、四开智能开关、蓝牙音响主机、智能音箱、触屏面板</t>
  </si>
  <si>
    <t>晾晒窗帘</t>
  </si>
  <si>
    <t>超静音智能开合帘电机</t>
  </si>
  <si>
    <t>W40CZ</t>
  </si>
  <si>
    <t>超静音高端智能窗帘，一键开合设计搭配镁铝合金一体成型，采用进口马达扭力强劲，智能生活一步实现。</t>
  </si>
  <si>
    <t>电机轨道</t>
  </si>
  <si>
    <t>弯轨</t>
  </si>
  <si>
    <t>不受固定装修影响，轻松实现语音、APP等智能控制开关窗帘，支持智能场景联动。</t>
  </si>
  <si>
    <t>书房</t>
  </si>
  <si>
    <t>MixPad M2智能语音开关</t>
  </si>
  <si>
    <t>V32X</t>
  </si>
  <si>
    <t>MixPad M2 智能语音开关创新性地融合了屏幕触控、语音、APP三种交互方式以及 Zigbee、蓝牙、WiFi 三种通讯方式，是集合灯光、空调、窗帘等设备智能化为一体的新一代智能开关。</t>
  </si>
  <si>
    <t>过道</t>
  </si>
  <si>
    <t>安防控制</t>
  </si>
  <si>
    <t>人体传感器</t>
  </si>
  <si>
    <t>SN20</t>
  </si>
  <si>
    <t>人体红外传感器能够实时感应人体经过，可以联动灯光、窗帘，实现场景联动控制，仿佛有人迎接你回家。</t>
  </si>
  <si>
    <t>主卧</t>
  </si>
  <si>
    <t>次卧1</t>
  </si>
  <si>
    <t>次卧2</t>
  </si>
  <si>
    <t>总计：</t>
  </si>
  <si>
    <t>安装、调试及辅材费用：</t>
  </si>
  <si>
    <t>合计：</t>
  </si>
  <si>
    <t>专业设计灯光报价</t>
  </si>
  <si>
    <t>区域</t>
  </si>
  <si>
    <t>位置</t>
  </si>
  <si>
    <t>产品图片</t>
  </si>
  <si>
    <t>品牌</t>
  </si>
  <si>
    <t>类型</t>
  </si>
  <si>
    <t>色温</t>
  </si>
  <si>
    <t>产品尺寸</t>
  </si>
  <si>
    <t>开孔尺寸</t>
  </si>
  <si>
    <t>显色指数</t>
  </si>
  <si>
    <t>光束角</t>
  </si>
  <si>
    <t>功率</t>
  </si>
  <si>
    <t>单位</t>
  </si>
  <si>
    <t>价格</t>
  </si>
  <si>
    <t>客厅</t>
  </si>
  <si>
    <t>顶面</t>
  </si>
  <si>
    <t>ZOVR</t>
  </si>
  <si>
    <t>防眩光射灯</t>
  </si>
  <si>
    <t>ZW-TH3509M</t>
  </si>
  <si>
    <t>3500K</t>
  </si>
  <si>
    <t>D62*H64.8mm</t>
  </si>
  <si>
    <t>55MM</t>
  </si>
  <si>
    <t>Ra≥95</t>
  </si>
  <si>
    <t>见图</t>
  </si>
  <si>
    <t>7W</t>
  </si>
  <si>
    <t>个</t>
  </si>
  <si>
    <t>THO</t>
  </si>
  <si>
    <t>高显指灯带</t>
  </si>
  <si>
    <t>NICE系列C款</t>
  </si>
  <si>
    <t>3000K/3500K/4000K</t>
  </si>
  <si>
    <t>8MM</t>
  </si>
  <si>
    <t>/</t>
  </si>
  <si>
    <t>Ra≥90</t>
  </si>
  <si>
    <t>9.6W/M</t>
  </si>
  <si>
    <t>米</t>
  </si>
  <si>
    <t>灯带驱动器</t>
  </si>
  <si>
    <t>150W</t>
  </si>
  <si>
    <t>客厅阳台</t>
  </si>
  <si>
    <t>格栅灯</t>
  </si>
  <si>
    <t>两珠有边</t>
  </si>
  <si>
    <t>面径:43*71*H44mm</t>
  </si>
  <si>
    <t>开孔:35.5*68mm</t>
  </si>
  <si>
    <t>Ra≥93</t>
  </si>
  <si>
    <t>2*2w</t>
  </si>
  <si>
    <t>定制</t>
  </si>
  <si>
    <t>线性照明</t>
  </si>
  <si>
    <t>LXX-017</t>
  </si>
  <si>
    <t>16MM*16MM</t>
  </si>
  <si>
    <t>60W</t>
  </si>
  <si>
    <t>阳台窗帘盒</t>
  </si>
  <si>
    <t>软膜天花</t>
  </si>
  <si>
    <t>10W</t>
  </si>
  <si>
    <t>m²</t>
  </si>
  <si>
    <t>灯膜</t>
  </si>
  <si>
    <t>餐厅</t>
  </si>
  <si>
    <t>圆顶</t>
  </si>
  <si>
    <t>厨房</t>
  </si>
  <si>
    <t>生活阳台</t>
  </si>
  <si>
    <t>JSK-Y3预埋款（批灰）</t>
  </si>
  <si>
    <t>52.5MM*13.3MM</t>
  </si>
  <si>
    <t>D85*H88mm</t>
  </si>
  <si>
    <t>75MM</t>
  </si>
  <si>
    <t>9W</t>
  </si>
  <si>
    <t>次卫</t>
  </si>
  <si>
    <t>100W</t>
  </si>
  <si>
    <t>主卫</t>
  </si>
  <si>
    <t>小计</t>
  </si>
  <si>
    <t>安装调试（包含线性灯 磁吸轨道 灯带 ）及辅材</t>
  </si>
  <si>
    <t>总计（不含筒射灯  柜体内及墙板装饰灯，柜子方提供及安装，不含楼梯灯）</t>
  </si>
  <si>
    <t xml:space="preserve">                                  插座报价（注明颜色：灰/白/金）</t>
  </si>
  <si>
    <t>赛顿</t>
  </si>
  <si>
    <t>五孔</t>
  </si>
  <si>
    <t>仿金属喷漆工艺，MixSwitch系列配套机械插座。</t>
  </si>
  <si>
    <t>16A空调</t>
  </si>
  <si>
    <t>电脑（超7类）</t>
  </si>
  <si>
    <t>一开单五孔</t>
  </si>
  <si>
    <t>二开单控</t>
  </si>
  <si>
    <t>三开单控</t>
  </si>
  <si>
    <t>卫生间</t>
  </si>
  <si>
    <t>储物间</t>
  </si>
  <si>
    <t>一开单控</t>
  </si>
  <si>
    <t>欧瑞博集成空调项目报价清单</t>
  </si>
  <si>
    <t>报价工单号：</t>
  </si>
  <si>
    <t>报价单位及销售人员：</t>
  </si>
  <si>
    <t>报价日期：</t>
  </si>
  <si>
    <t>客户地址：</t>
  </si>
  <si>
    <t>客户电话：</t>
  </si>
  <si>
    <t>一、欧瑞博集成空调 · MixStation W260 套餐</t>
  </si>
  <si>
    <t>序号</t>
  </si>
  <si>
    <t>规格说明</t>
  </si>
  <si>
    <t>产品特点</t>
  </si>
  <si>
    <t>室外机（MixStation W260）</t>
  </si>
  <si>
    <t>10HP机型，额定制冷/热量：26/30kW
外形尺寸：W1100×D400×H1630(mm)</t>
  </si>
  <si>
    <t>一机供冷供暖供热水，远超国标一级能效，专利热回收技术</t>
  </si>
  <si>
    <t>台</t>
  </si>
  <si>
    <t>W260标配外置水箱</t>
  </si>
  <si>
    <t>生活热水部分：200L；空调地暖系统缓冲水箱：100L；外形尺寸：Φ650×H1700(mm)</t>
  </si>
  <si>
    <t>水箱独立外置，且每台室外机连接一台生活热水外置水箱</t>
  </si>
  <si>
    <t>AirPro 室内机（超薄静音直流风机盘管）</t>
  </si>
  <si>
    <t>2.29~7.99kW（0.9~3.2HP）共6种规格室内机，根据实际需求搭配</t>
  </si>
  <si>
    <t>直流无刷电机，超薄机身200mm，超静音最低仅20dB(A)</t>
  </si>
  <si>
    <t>MixPad 智能中控屏（7寸温控版）</t>
  </si>
  <si>
    <t>MixPad 7 Air，7寸智能中控大屏</t>
  </si>
  <si>
    <t>可实现全屋智能中控，对房间灯光、窗帘等实现智能集中控制</t>
  </si>
  <si>
    <t>定制空调室内机出/回风口</t>
  </si>
  <si>
    <t>每台室内机一个出风口+一个回风口</t>
  </si>
  <si>
    <t>标准型线性百叶风口，耐污防凝露，不变形、不变色</t>
  </si>
  <si>
    <t>套</t>
  </si>
  <si>
    <t>中央空调管件类辅材包</t>
  </si>
  <si>
    <t>含空调系统管路及保温、室内/外机、增程箱安装套件等</t>
  </si>
  <si>
    <t>一流品质管材，经久耐用，内壁光洁水流顺畅，避光抑菌</t>
  </si>
  <si>
    <t>中央空调阀线类辅材包</t>
  </si>
  <si>
    <t>含空调系统所需阀件、通讯线等</t>
  </si>
  <si>
    <t>低流体阻力精工阀件，体积小巧，性能出众</t>
  </si>
  <si>
    <t>生活热水安装辅材包</t>
  </si>
  <si>
    <t>含零冷水泵、热水系统所需阀件等</t>
  </si>
  <si>
    <t>二、地暖系统</t>
  </si>
  <si>
    <t>地暖铺设（不含水泥回填）</t>
  </si>
  <si>
    <t>面积计算标准：铺管区域面积，60㎡起订（盘管至分集水器所需经过的过道等区域，须完全敷设地暖管道，并按标准计价收费）
铺地暖房间内大件落地家具（如大衣柜等）的下方不铺设地暖管道，但仍需铺设保温材料，此类区域不计面积，但不得超过计费面积的30%，超出部分按标准计价方式收费
费用已含地暖系统管路、分集水器等</t>
  </si>
  <si>
    <t>全套高品质安装辅材，专业地暖安装团队施工，全面做好铺设地暖的房间的防潮保温及盘管布管等安装工作</t>
  </si>
  <si>
    <t>㎡</t>
  </si>
  <si>
    <t>三、系统按需增配</t>
  </si>
  <si>
    <t>300L生活热水拓展水箱（W260用）</t>
  </si>
  <si>
    <t>300L，仅供W260系统使用</t>
  </si>
  <si>
    <t>强力保温内胆，保温储热性能出众
自带排气阀与排污阀</t>
  </si>
  <si>
    <t>室内机冷凝水提升泵</t>
  </si>
  <si>
    <t>含保温排水软管</t>
  </si>
  <si>
    <t>小巧外置隔膜式水泵，安装简便，垂直扬程最大10米，水平推距最大50米</t>
  </si>
  <si>
    <t>系统增程泵</t>
  </si>
  <si>
    <t>最大扬程20m，扬程随流量增大而减小</t>
  </si>
  <si>
    <t>系统管长过大时使用（垂直高差过大或水平管长过大）</t>
  </si>
  <si>
    <t>风口升级：爪型风口</t>
  </si>
  <si>
    <t>可选颜色：奶白色/黑色
可升级类别：出风口/回风口</t>
  </si>
  <si>
    <t>高强度塑钢材质，坚固耐用，不变形、不变色，不易凝露</t>
  </si>
  <si>
    <t>爪·米</t>
  </si>
  <si>
    <t>风口升级：弧形风口</t>
  </si>
  <si>
    <t>风管：高分子板</t>
  </si>
  <si>
    <t>按风管展开面积计费</t>
  </si>
  <si>
    <t>安全环保材质，保温隔音性能优异，不易变形翘曲、阻燃且耐腐蚀性强</t>
  </si>
  <si>
    <t>风管：铁皮风道</t>
  </si>
  <si>
    <t>外敷保温隔音层，坚固耐用，防火性能优异</t>
  </si>
  <si>
    <t>设备及安装辅材合计</t>
  </si>
  <si>
    <t>-</t>
  </si>
  <si>
    <t>现场勘查及安装人工费</t>
  </si>
  <si>
    <t>项</t>
  </si>
  <si>
    <t>四、优惠项目</t>
  </si>
  <si>
    <t>优惠说明</t>
  </si>
  <si>
    <t>优惠项目</t>
  </si>
  <si>
    <t>优惠价格</t>
  </si>
  <si>
    <t>赠送！</t>
  </si>
  <si>
    <t>安装人工费</t>
  </si>
  <si>
    <t>优惠！</t>
  </si>
  <si>
    <t>总部特别优惠</t>
  </si>
  <si>
    <t>优惠项合计</t>
  </si>
  <si>
    <t>优惠后总价</t>
  </si>
  <si>
    <t>报价说明：</t>
  </si>
  <si>
    <t>1. 装修过程中难以避免出现变动与偏差，因此初报价与实地勘察后的最终报价之间可能存在一定差异，敬请谅解，应以最终实测或实施的数据为准。</t>
  </si>
  <si>
    <t>2. 报价金额为含税价，设备款项开具13%的增值税发票，如有变动以国家相关政策为准；报价有效期一般为30天，随公司政策动态调整。</t>
  </si>
  <si>
    <t xml:space="preserve">                                                                                      总和报价                   </t>
  </si>
  <si>
    <t>灯具名称</t>
  </si>
  <si>
    <t>原价</t>
  </si>
  <si>
    <t>智能</t>
  </si>
  <si>
    <t>欧瑞博</t>
  </si>
  <si>
    <t>灯具</t>
  </si>
  <si>
    <t>佐未+THO特好</t>
  </si>
  <si>
    <t>插座</t>
  </si>
  <si>
    <t>空调地暖</t>
  </si>
  <si>
    <t>折后价</t>
    <phoneticPr fontId="36" type="noConversion"/>
  </si>
  <si>
    <t>Q360A3S*2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</si>
</sst>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 * #,##0.00_ ;_ * \-#,##0.00_ ;_ * &quot;-&quot;??_ ;_ @_ "/>
    <numFmt numFmtId="176" formatCode="&quot;￥&quot;#,##0;&quot;￥&quot;\-#,##0"/>
    <numFmt numFmtId="177" formatCode="&quot;￥&quot;#,##0;[Red]&quot;￥&quot;\-#,##0"/>
    <numFmt numFmtId="178" formatCode="0.00_ "/>
  </numFmts>
  <fonts count="38">
    <font>
      <sz val="11"/>
      <color theme="1"/>
      <name val="宋体"/>
      <charset val="134"/>
      <scheme val="minor"/>
    </font>
    <font>
      <sz val="12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6"/>
      <name val="微软雅黑"/>
      <family val="2"/>
      <charset val="134"/>
    </font>
    <font>
      <b/>
      <sz val="10"/>
      <name val="微软雅黑"/>
      <family val="2"/>
      <charset val="134"/>
    </font>
    <font>
      <sz val="10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6"/>
      <color theme="1"/>
      <name val="微软雅黑"/>
      <family val="2"/>
      <charset val="134"/>
    </font>
    <font>
      <b/>
      <sz val="11"/>
      <color rgb="FF1F2329"/>
      <name val="微软雅黑"/>
      <family val="2"/>
      <charset val="134"/>
    </font>
    <font>
      <sz val="10"/>
      <color rgb="FF1F2329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1"/>
      <name val="微软雅黑"/>
      <family val="2"/>
      <charset val="134"/>
    </font>
    <font>
      <b/>
      <sz val="12"/>
      <color rgb="FF1F2329"/>
      <name val="微软雅黑"/>
      <family val="2"/>
      <charset val="134"/>
    </font>
    <font>
      <b/>
      <sz val="10"/>
      <color rgb="FF1F2329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b/>
      <sz val="14"/>
      <color rgb="FF1F2329"/>
      <name val="微软雅黑"/>
      <family val="2"/>
      <charset val="134"/>
    </font>
    <font>
      <b/>
      <sz val="18"/>
      <color rgb="FFF54A45"/>
      <name val="微软雅黑"/>
      <family val="2"/>
      <charset val="134"/>
    </font>
    <font>
      <sz val="11"/>
      <color theme="1"/>
      <name val="宋体"/>
      <family val="3"/>
      <charset val="134"/>
    </font>
    <font>
      <sz val="12"/>
      <color theme="1"/>
      <name val="微软雅黑"/>
      <family val="2"/>
      <charset val="134"/>
    </font>
    <font>
      <sz val="10"/>
      <color rgb="FF18181C"/>
      <name val="微软雅黑"/>
      <family val="2"/>
      <charset val="134"/>
    </font>
    <font>
      <sz val="9"/>
      <color theme="1"/>
      <name val="微软雅黑"/>
      <family val="2"/>
      <charset val="134"/>
    </font>
    <font>
      <sz val="8"/>
      <color theme="1"/>
      <name val="微软雅黑"/>
      <family val="2"/>
      <charset val="134"/>
    </font>
    <font>
      <b/>
      <sz val="22"/>
      <color theme="1"/>
      <name val="微软雅黑"/>
      <family val="2"/>
      <charset val="134"/>
    </font>
    <font>
      <sz val="14"/>
      <color indexed="8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12"/>
      <color indexed="8"/>
      <name val="微软雅黑"/>
      <family val="2"/>
      <charset val="134"/>
    </font>
    <font>
      <b/>
      <sz val="8"/>
      <color theme="1"/>
      <name val="微软雅黑"/>
      <family val="2"/>
      <charset val="134"/>
    </font>
    <font>
      <sz val="12"/>
      <color theme="1"/>
      <name val="宋体"/>
      <family val="3"/>
      <charset val="134"/>
    </font>
    <font>
      <b/>
      <sz val="28"/>
      <color theme="1" tint="0.499984740745262"/>
      <name val="微软雅黑"/>
      <family val="2"/>
      <charset val="134"/>
    </font>
    <font>
      <sz val="28"/>
      <color theme="1" tint="0.499984740745262"/>
      <name val="Wingdings"/>
      <charset val="2"/>
    </font>
    <font>
      <sz val="28"/>
      <color theme="1"/>
      <name val="宋体"/>
      <family val="3"/>
      <charset val="134"/>
    </font>
    <font>
      <sz val="14"/>
      <color theme="1"/>
      <name val="宋体"/>
      <family val="3"/>
      <charset val="134"/>
      <scheme val="minor"/>
    </font>
    <font>
      <sz val="14"/>
      <color theme="1" tint="0.34998626667073579"/>
      <name val="宋体"/>
      <family val="3"/>
      <charset val="134"/>
      <scheme val="minor"/>
    </font>
    <font>
      <sz val="12"/>
      <name val="Times New Roman"/>
      <family val="1"/>
    </font>
    <font>
      <sz val="26"/>
      <color rgb="FF000000"/>
      <name val="微软雅黑"/>
      <family val="2"/>
      <charset val="134"/>
    </font>
    <font>
      <sz val="9"/>
      <name val="宋体"/>
      <family val="3"/>
      <charset val="134"/>
      <scheme val="minor"/>
    </font>
    <font>
      <sz val="20"/>
      <color rgb="FFFF5000"/>
      <name val="PingFangSC-Regular"/>
      <family val="2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DEE0E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89013336588644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/>
      <top/>
      <bottom style="medium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/>
      <right style="thin">
        <color theme="0" tint="-0.499984740745262"/>
      </right>
      <top/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/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medium">
        <color theme="0" tint="-0.499984740745262"/>
      </right>
      <top style="thin">
        <color theme="0" tint="-0.499984740745262"/>
      </top>
      <bottom/>
      <diagonal/>
    </border>
    <border>
      <left/>
      <right style="medium">
        <color theme="0" tint="-0.499984740745262"/>
      </right>
      <top/>
      <bottom/>
      <diagonal/>
    </border>
    <border>
      <left/>
      <right style="medium">
        <color theme="0" tint="-0.499984740745262"/>
      </right>
      <top/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>
      <alignment vertical="center"/>
    </xf>
    <xf numFmtId="0" fontId="34" fillId="0" borderId="0"/>
  </cellStyleXfs>
  <cellXfs count="186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>
      <alignment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6" fillId="0" borderId="0" xfId="0" applyFont="1" applyAlignment="1" applyProtection="1">
      <alignment vertical="center" wrapText="1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 applyProtection="1">
      <alignment vertical="center" wrapText="1"/>
      <protection locked="0"/>
    </xf>
    <xf numFmtId="0" fontId="0" fillId="0" borderId="0" xfId="0" applyProtection="1">
      <alignment vertical="center"/>
      <protection locked="0"/>
    </xf>
    <xf numFmtId="0" fontId="2" fillId="0" borderId="0" xfId="0" applyFont="1" applyAlignment="1" applyProtection="1">
      <alignment horizontal="left" vertical="center"/>
      <protection locked="0"/>
    </xf>
    <xf numFmtId="176" fontId="2" fillId="0" borderId="0" xfId="0" applyNumberFormat="1" applyFont="1" applyAlignment="1" applyProtection="1">
      <alignment horizontal="left" vertical="center"/>
      <protection locked="0"/>
    </xf>
    <xf numFmtId="0" fontId="9" fillId="3" borderId="7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8" xfId="0" applyFont="1" applyBorder="1" applyAlignment="1">
      <alignment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8" xfId="0" applyFont="1" applyBorder="1" applyAlignment="1" applyProtection="1">
      <alignment horizontal="center" vertical="center" wrapText="1"/>
      <protection locked="0"/>
    </xf>
    <xf numFmtId="0" fontId="9" fillId="0" borderId="8" xfId="0" applyFont="1" applyBorder="1" applyAlignment="1" applyProtection="1">
      <alignment horizontal="center" vertical="center" wrapText="1"/>
      <protection hidden="1"/>
    </xf>
    <xf numFmtId="0" fontId="11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8" xfId="0" applyFont="1" applyBorder="1" applyAlignment="1" applyProtection="1">
      <alignment horizontal="center" vertical="center" wrapText="1"/>
      <protection locked="0"/>
    </xf>
    <xf numFmtId="0" fontId="11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vertical="center" wrapText="1"/>
    </xf>
    <xf numFmtId="0" fontId="6" fillId="0" borderId="13" xfId="0" applyFont="1" applyBorder="1" applyAlignment="1">
      <alignment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3" xfId="0" applyFont="1" applyBorder="1" applyAlignment="1" applyProtection="1">
      <alignment horizontal="center" vertical="center" wrapText="1"/>
      <protection hidden="1"/>
    </xf>
    <xf numFmtId="176" fontId="9" fillId="3" borderId="8" xfId="0" applyNumberFormat="1" applyFont="1" applyFill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12" fillId="4" borderId="17" xfId="0" applyFont="1" applyFill="1" applyBorder="1" applyAlignment="1" applyProtection="1">
      <alignment horizontal="center" vertical="center" wrapText="1" readingOrder="1"/>
      <protection locked="0" hidden="1"/>
    </xf>
    <xf numFmtId="176" fontId="11" fillId="0" borderId="13" xfId="0" applyNumberFormat="1" applyFont="1" applyBorder="1" applyAlignment="1" applyProtection="1">
      <alignment horizontal="right" vertical="center" wrapText="1"/>
      <protection hidden="1"/>
    </xf>
    <xf numFmtId="0" fontId="9" fillId="0" borderId="8" xfId="0" applyFont="1" applyBorder="1" applyAlignment="1">
      <alignment horizontal="left" vertical="center" wrapText="1"/>
    </xf>
    <xf numFmtId="176" fontId="9" fillId="0" borderId="8" xfId="0" applyNumberFormat="1" applyFont="1" applyBorder="1" applyAlignment="1" applyProtection="1">
      <alignment horizontal="right" vertical="center" wrapText="1"/>
      <protection hidden="1"/>
    </xf>
    <xf numFmtId="0" fontId="9" fillId="0" borderId="18" xfId="0" applyFont="1" applyBorder="1" applyAlignment="1" applyProtection="1">
      <alignment horizontal="left" vertical="center" wrapText="1"/>
      <protection locked="0"/>
    </xf>
    <xf numFmtId="0" fontId="9" fillId="0" borderId="18" xfId="0" applyFont="1" applyBorder="1" applyAlignment="1">
      <alignment horizontal="left" vertical="center" wrapText="1"/>
    </xf>
    <xf numFmtId="0" fontId="9" fillId="0" borderId="12" xfId="0" applyFont="1" applyBorder="1" applyAlignment="1" applyProtection="1">
      <alignment horizontal="center" vertical="center" wrapText="1"/>
      <protection locked="0"/>
    </xf>
    <xf numFmtId="0" fontId="9" fillId="0" borderId="13" xfId="0" applyFont="1" applyBorder="1" applyAlignment="1" applyProtection="1">
      <alignment horizontal="left" vertical="center" wrapText="1"/>
      <protection locked="0"/>
    </xf>
    <xf numFmtId="0" fontId="9" fillId="0" borderId="13" xfId="0" applyFont="1" applyBorder="1" applyAlignment="1" applyProtection="1">
      <alignment horizontal="center" vertical="center" wrapText="1"/>
      <protection locked="0"/>
    </xf>
    <xf numFmtId="176" fontId="9" fillId="0" borderId="13" xfId="0" applyNumberFormat="1" applyFont="1" applyBorder="1" applyAlignment="1" applyProtection="1">
      <alignment horizontal="right" vertical="center" wrapText="1"/>
      <protection locked="0" hidden="1"/>
    </xf>
    <xf numFmtId="0" fontId="13" fillId="0" borderId="16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9" fontId="13" fillId="0" borderId="8" xfId="0" applyNumberFormat="1" applyFont="1" applyBorder="1" applyAlignment="1">
      <alignment horizontal="center" vertical="center" wrapText="1"/>
    </xf>
    <xf numFmtId="176" fontId="6" fillId="0" borderId="0" xfId="0" applyNumberFormat="1" applyFont="1" applyAlignment="1" applyProtection="1">
      <alignment horizontal="left" vertical="center"/>
      <protection locked="0"/>
    </xf>
    <xf numFmtId="176" fontId="6" fillId="0" borderId="0" xfId="0" applyNumberFormat="1" applyFont="1" applyAlignment="1">
      <alignment horizontal="left" vertical="center"/>
    </xf>
    <xf numFmtId="0" fontId="2" fillId="0" borderId="0" xfId="0" applyFont="1" applyAlignment="1" applyProtection="1">
      <alignment vertical="center" wrapText="1"/>
      <protection locked="0"/>
    </xf>
    <xf numFmtId="176" fontId="9" fillId="3" borderId="29" xfId="0" applyNumberFormat="1" applyFont="1" applyFill="1" applyBorder="1" applyAlignment="1">
      <alignment horizontal="center" vertical="center" wrapText="1"/>
    </xf>
    <xf numFmtId="176" fontId="10" fillId="0" borderId="30" xfId="0" applyNumberFormat="1" applyFont="1" applyBorder="1" applyAlignment="1" applyProtection="1">
      <alignment horizontal="right" vertical="center" wrapText="1"/>
      <protection hidden="1"/>
    </xf>
    <xf numFmtId="176" fontId="10" fillId="0" borderId="29" xfId="0" applyNumberFormat="1" applyFont="1" applyBorder="1" applyAlignment="1" applyProtection="1">
      <alignment horizontal="right" vertical="center" wrapText="1"/>
      <protection hidden="1"/>
    </xf>
    <xf numFmtId="176" fontId="11" fillId="0" borderId="30" xfId="0" applyNumberFormat="1" applyFont="1" applyBorder="1" applyAlignment="1" applyProtection="1">
      <alignment horizontal="right" vertical="center" wrapText="1"/>
      <protection locked="0" hidden="1"/>
    </xf>
    <xf numFmtId="0" fontId="18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9" fillId="5" borderId="31" xfId="0" applyFont="1" applyFill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 wrapText="1"/>
    </xf>
    <xf numFmtId="178" fontId="19" fillId="0" borderId="3" xfId="0" applyNumberFormat="1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19" fillId="0" borderId="3" xfId="0" applyFont="1" applyBorder="1">
      <alignment vertical="center"/>
    </xf>
    <xf numFmtId="0" fontId="2" fillId="0" borderId="3" xfId="0" applyFont="1" applyBorder="1">
      <alignment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6" borderId="3" xfId="1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 wrapText="1"/>
    </xf>
    <xf numFmtId="0" fontId="24" fillId="0" borderId="34" xfId="0" applyFont="1" applyBorder="1" applyAlignment="1">
      <alignment horizontal="center" vertical="center"/>
    </xf>
    <xf numFmtId="49" fontId="25" fillId="0" borderId="35" xfId="0" applyNumberFormat="1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19" fillId="8" borderId="3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12" fillId="9" borderId="3" xfId="1" applyFont="1" applyFill="1" applyBorder="1" applyAlignment="1">
      <alignment horizontal="center" vertical="center" wrapText="1"/>
    </xf>
    <xf numFmtId="49" fontId="25" fillId="0" borderId="34" xfId="0" applyNumberFormat="1" applyFont="1" applyBorder="1" applyAlignment="1">
      <alignment vertical="center" wrapText="1"/>
    </xf>
    <xf numFmtId="49" fontId="26" fillId="0" borderId="34" xfId="0" applyNumberFormat="1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>
      <alignment vertical="center"/>
    </xf>
    <xf numFmtId="0" fontId="28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5" borderId="3" xfId="0" applyFont="1" applyFill="1" applyBorder="1" applyAlignment="1">
      <alignment horizontal="center" vertical="center"/>
    </xf>
    <xf numFmtId="0" fontId="19" fillId="0" borderId="3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left" vertical="center" wrapText="1"/>
    </xf>
    <xf numFmtId="0" fontId="32" fillId="0" borderId="0" xfId="0" applyFont="1">
      <alignment vertical="center"/>
    </xf>
    <xf numFmtId="0" fontId="32" fillId="0" borderId="0" xfId="0" applyFont="1" applyAlignment="1">
      <alignment horizontal="center" vertical="center"/>
    </xf>
    <xf numFmtId="0" fontId="33" fillId="0" borderId="0" xfId="0" applyFont="1">
      <alignment vertical="center"/>
    </xf>
    <xf numFmtId="43" fontId="32" fillId="0" borderId="0" xfId="0" applyNumberFormat="1" applyFont="1">
      <alignment vertical="center"/>
    </xf>
    <xf numFmtId="178" fontId="19" fillId="4" borderId="3" xfId="0" applyNumberFormat="1" applyFont="1" applyFill="1" applyBorder="1" applyAlignment="1">
      <alignment horizontal="center" vertical="center"/>
    </xf>
    <xf numFmtId="0" fontId="9" fillId="0" borderId="13" xfId="0" quotePrefix="1" applyFont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/>
    </xf>
    <xf numFmtId="0" fontId="19" fillId="4" borderId="2" xfId="0" applyFont="1" applyFill="1" applyBorder="1" applyAlignment="1">
      <alignment horizontal="center" vertical="center"/>
    </xf>
    <xf numFmtId="0" fontId="19" fillId="0" borderId="32" xfId="0" applyFont="1" applyBorder="1" applyAlignment="1">
      <alignment horizontal="center" vertical="center"/>
    </xf>
    <xf numFmtId="0" fontId="19" fillId="0" borderId="33" xfId="0" applyFont="1" applyBorder="1" applyAlignment="1">
      <alignment horizontal="center" vertical="center"/>
    </xf>
    <xf numFmtId="0" fontId="19" fillId="0" borderId="32" xfId="0" applyFont="1" applyBorder="1" applyAlignment="1">
      <alignment horizontal="center" vertical="center" wrapText="1"/>
    </xf>
    <xf numFmtId="0" fontId="19" fillId="0" borderId="3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30" fillId="0" borderId="3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31" fillId="0" borderId="3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19" fillId="8" borderId="3" xfId="0" applyFont="1" applyFill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176" fontId="15" fillId="0" borderId="13" xfId="0" applyNumberFormat="1" applyFont="1" applyBorder="1" applyAlignment="1" applyProtection="1">
      <alignment horizontal="right" vertical="center" wrapText="1"/>
      <protection hidden="1"/>
    </xf>
    <xf numFmtId="176" fontId="15" fillId="0" borderId="30" xfId="0" applyNumberFormat="1" applyFont="1" applyBorder="1" applyAlignment="1" applyProtection="1">
      <alignment horizontal="right" vertical="center" wrapText="1"/>
      <protection hidden="1"/>
    </xf>
    <xf numFmtId="0" fontId="16" fillId="0" borderId="20" xfId="0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 wrapText="1"/>
    </xf>
    <xf numFmtId="0" fontId="16" fillId="0" borderId="22" xfId="0" applyFont="1" applyBorder="1" applyAlignment="1">
      <alignment horizontal="center" vertical="center" wrapText="1"/>
    </xf>
    <xf numFmtId="177" fontId="17" fillId="0" borderId="14" xfId="0" applyNumberFormat="1" applyFont="1" applyBorder="1" applyAlignment="1" applyProtection="1">
      <alignment horizontal="center" vertical="center" wrapText="1"/>
      <protection hidden="1"/>
    </xf>
    <xf numFmtId="177" fontId="17" fillId="0" borderId="21" xfId="0" applyNumberFormat="1" applyFont="1" applyBorder="1" applyAlignment="1" applyProtection="1">
      <alignment horizontal="center" vertical="center" wrapText="1"/>
      <protection hidden="1"/>
    </xf>
    <xf numFmtId="176" fontId="17" fillId="0" borderId="21" xfId="0" applyNumberFormat="1" applyFont="1" applyBorder="1" applyAlignment="1" applyProtection="1">
      <alignment horizontal="center" vertical="center" wrapText="1"/>
      <protection hidden="1"/>
    </xf>
    <xf numFmtId="176" fontId="17" fillId="0" borderId="27" xfId="0" applyNumberFormat="1" applyFont="1" applyBorder="1" applyAlignment="1" applyProtection="1">
      <alignment horizontal="center" vertical="center" wrapText="1"/>
      <protection hidden="1"/>
    </xf>
    <xf numFmtId="176" fontId="10" fillId="0" borderId="10" xfId="0" applyNumberFormat="1" applyFont="1" applyBorder="1" applyAlignment="1" applyProtection="1">
      <alignment horizontal="right" vertical="top" wrapText="1"/>
      <protection hidden="1"/>
    </xf>
    <xf numFmtId="176" fontId="10" fillId="0" borderId="25" xfId="0" applyNumberFormat="1" applyFont="1" applyBorder="1" applyAlignment="1" applyProtection="1">
      <alignment horizontal="right" vertical="top" wrapText="1"/>
      <protection hidden="1"/>
    </xf>
    <xf numFmtId="176" fontId="10" fillId="0" borderId="11" xfId="0" applyNumberFormat="1" applyFont="1" applyBorder="1" applyAlignment="1" applyProtection="1">
      <alignment horizontal="right" vertical="top" wrapText="1"/>
      <protection hidden="1"/>
    </xf>
    <xf numFmtId="176" fontId="10" fillId="0" borderId="26" xfId="0" applyNumberFormat="1" applyFont="1" applyBorder="1" applyAlignment="1" applyProtection="1">
      <alignment horizontal="right" vertical="top" wrapText="1"/>
      <protection hidden="1"/>
    </xf>
    <xf numFmtId="176" fontId="10" fillId="0" borderId="14" xfId="0" applyNumberFormat="1" applyFont="1" applyBorder="1" applyAlignment="1" applyProtection="1">
      <alignment horizontal="right" vertical="top" wrapText="1"/>
      <protection hidden="1"/>
    </xf>
    <xf numFmtId="176" fontId="10" fillId="0" borderId="27" xfId="0" applyNumberFormat="1" applyFont="1" applyBorder="1" applyAlignment="1" applyProtection="1">
      <alignment horizontal="right" vertical="top" wrapText="1"/>
      <protection hidden="1"/>
    </xf>
    <xf numFmtId="0" fontId="9" fillId="0" borderId="9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176" fontId="14" fillId="0" borderId="8" xfId="0" applyNumberFormat="1" applyFont="1" applyBorder="1" applyAlignment="1" applyProtection="1">
      <alignment horizontal="right" vertical="center" wrapText="1"/>
      <protection hidden="1"/>
    </xf>
    <xf numFmtId="176" fontId="14" fillId="0" borderId="29" xfId="0" applyNumberFormat="1" applyFont="1" applyBorder="1" applyAlignment="1" applyProtection="1">
      <alignment horizontal="right" vertical="center" wrapText="1"/>
      <protection hidden="1"/>
    </xf>
    <xf numFmtId="0" fontId="13" fillId="0" borderId="7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176" fontId="13" fillId="0" borderId="8" xfId="0" applyNumberFormat="1" applyFont="1" applyBorder="1" applyAlignment="1" applyProtection="1">
      <alignment horizontal="right" vertical="center" wrapText="1"/>
      <protection hidden="1"/>
    </xf>
    <xf numFmtId="176" fontId="13" fillId="0" borderId="29" xfId="0" applyNumberFormat="1" applyFont="1" applyBorder="1" applyAlignment="1" applyProtection="1">
      <alignment horizontal="right" vertical="center" wrapText="1"/>
      <protection hidden="1"/>
    </xf>
    <xf numFmtId="0" fontId="8" fillId="0" borderId="5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176" fontId="8" fillId="0" borderId="6" xfId="0" applyNumberFormat="1" applyFont="1" applyBorder="1" applyAlignment="1">
      <alignment horizontal="left" vertical="top" wrapText="1"/>
    </xf>
    <xf numFmtId="176" fontId="8" fillId="0" borderId="23" xfId="0" applyNumberFormat="1" applyFont="1" applyBorder="1" applyAlignment="1">
      <alignment horizontal="left" vertical="top" wrapText="1"/>
    </xf>
    <xf numFmtId="0" fontId="9" fillId="3" borderId="9" xfId="0" applyFont="1" applyFill="1" applyBorder="1" applyAlignment="1">
      <alignment horizontal="center" vertical="center" wrapText="1"/>
    </xf>
    <xf numFmtId="0" fontId="9" fillId="3" borderId="19" xfId="0" applyFont="1" applyFill="1" applyBorder="1" applyAlignment="1">
      <alignment horizontal="center" vertical="center" wrapText="1"/>
    </xf>
    <xf numFmtId="176" fontId="9" fillId="3" borderId="8" xfId="0" applyNumberFormat="1" applyFont="1" applyFill="1" applyBorder="1" applyAlignment="1">
      <alignment horizontal="center" vertical="center" wrapText="1"/>
    </xf>
    <xf numFmtId="176" fontId="9" fillId="3" borderId="29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 applyProtection="1">
      <alignment horizontal="left" vertical="center" wrapText="1"/>
      <protection locked="0"/>
    </xf>
    <xf numFmtId="0" fontId="8" fillId="0" borderId="6" xfId="0" applyFont="1" applyBorder="1" applyAlignment="1" applyProtection="1">
      <alignment horizontal="left" vertical="center" wrapText="1"/>
      <protection locked="0"/>
    </xf>
    <xf numFmtId="176" fontId="8" fillId="0" borderId="6" xfId="0" applyNumberFormat="1" applyFont="1" applyBorder="1" applyAlignment="1" applyProtection="1">
      <alignment horizontal="left" vertical="top" wrapText="1"/>
      <protection locked="0"/>
    </xf>
    <xf numFmtId="176" fontId="8" fillId="0" borderId="23" xfId="0" applyNumberFormat="1" applyFont="1" applyBorder="1" applyAlignment="1" applyProtection="1">
      <alignment horizontal="left" vertical="top" wrapText="1"/>
      <protection locked="0"/>
    </xf>
    <xf numFmtId="176" fontId="9" fillId="3" borderId="9" xfId="0" applyNumberFormat="1" applyFont="1" applyFill="1" applyBorder="1" applyAlignment="1">
      <alignment horizontal="center" vertical="center" wrapText="1"/>
    </xf>
    <xf numFmtId="176" fontId="9" fillId="3" borderId="24" xfId="0" applyNumberFormat="1" applyFont="1" applyFill="1" applyBorder="1" applyAlignment="1">
      <alignment horizontal="center" vertical="center" wrapText="1"/>
    </xf>
    <xf numFmtId="0" fontId="8" fillId="0" borderId="15" xfId="0" applyFont="1" applyBorder="1" applyAlignment="1">
      <alignment horizontal="left" vertical="center" wrapText="1"/>
    </xf>
    <xf numFmtId="0" fontId="8" fillId="0" borderId="16" xfId="0" applyFont="1" applyBorder="1" applyAlignment="1">
      <alignment horizontal="left" vertical="center" wrapText="1"/>
    </xf>
    <xf numFmtId="176" fontId="8" fillId="0" borderId="16" xfId="0" applyNumberFormat="1" applyFont="1" applyBorder="1" applyAlignment="1">
      <alignment horizontal="left" vertical="top" wrapText="1"/>
    </xf>
    <xf numFmtId="176" fontId="8" fillId="0" borderId="28" xfId="0" applyNumberFormat="1" applyFont="1" applyBorder="1" applyAlignment="1">
      <alignment horizontal="left" vertical="top" wrapText="1"/>
    </xf>
    <xf numFmtId="0" fontId="13" fillId="0" borderId="15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176" fontId="13" fillId="0" borderId="16" xfId="0" applyNumberFormat="1" applyFont="1" applyBorder="1" applyAlignment="1" applyProtection="1">
      <alignment horizontal="right" vertical="center" wrapText="1"/>
      <protection hidden="1"/>
    </xf>
    <xf numFmtId="176" fontId="13" fillId="0" borderId="28" xfId="0" applyNumberFormat="1" applyFont="1" applyBorder="1" applyAlignment="1" applyProtection="1">
      <alignment horizontal="right" vertical="center" wrapText="1"/>
      <protection hidden="1"/>
    </xf>
    <xf numFmtId="0" fontId="7" fillId="0" borderId="0" xfId="0" applyFont="1" applyAlignment="1">
      <alignment horizontal="center" vertical="top" wrapText="1"/>
    </xf>
    <xf numFmtId="176" fontId="7" fillId="0" borderId="0" xfId="0" applyNumberFormat="1" applyFont="1" applyAlignment="1">
      <alignment horizontal="center" vertical="top" wrapText="1"/>
    </xf>
    <xf numFmtId="0" fontId="6" fillId="0" borderId="0" xfId="0" applyFont="1" applyAlignment="1" applyProtection="1">
      <alignment horizontal="left"/>
      <protection locked="0"/>
    </xf>
    <xf numFmtId="176" fontId="6" fillId="0" borderId="0" xfId="0" applyNumberFormat="1" applyFont="1" applyAlignment="1" applyProtection="1">
      <alignment horizontal="left"/>
      <protection locked="0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7" fillId="0" borderId="0" xfId="0" applyFont="1">
      <alignment vertical="center"/>
    </xf>
  </cellXfs>
  <cellStyles count="2">
    <cellStyle name="常规" xfId="0" builtinId="0"/>
    <cellStyle name="常规_Sheet1" xfId="1" xr:uid="{00000000-0005-0000-0000-000031000000}"/>
  </cellStyles>
  <dxfs count="18">
    <dxf>
      <fill>
        <patternFill patternType="solid">
          <bgColor rgb="FFFF000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 xr9:uid="{267968C8-6FFD-4C36-ACC1-9EA1FD1885CA}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jpeg"/><Relationship Id="rId3" Type="http://schemas.openxmlformats.org/officeDocument/2006/relationships/image" Target="../media/image10.png"/><Relationship Id="rId7" Type="http://schemas.openxmlformats.org/officeDocument/2006/relationships/image" Target="../media/image14.jpe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6" Type="http://schemas.openxmlformats.org/officeDocument/2006/relationships/image" Target="../media/image13.png"/><Relationship Id="rId5" Type="http://schemas.openxmlformats.org/officeDocument/2006/relationships/image" Target="../media/image12.png"/><Relationship Id="rId4" Type="http://schemas.openxmlformats.org/officeDocument/2006/relationships/image" Target="../media/image11.png"/><Relationship Id="rId9" Type="http://schemas.openxmlformats.org/officeDocument/2006/relationships/image" Target="../media/image16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7" Type="http://schemas.openxmlformats.org/officeDocument/2006/relationships/image" Target="../media/image24.png"/><Relationship Id="rId2" Type="http://schemas.openxmlformats.org/officeDocument/2006/relationships/image" Target="../media/image19.png"/><Relationship Id="rId1" Type="http://schemas.openxmlformats.org/officeDocument/2006/relationships/image" Target="../media/image18.png"/><Relationship Id="rId6" Type="http://schemas.openxmlformats.org/officeDocument/2006/relationships/image" Target="../media/image23.png"/><Relationship Id="rId5" Type="http://schemas.openxmlformats.org/officeDocument/2006/relationships/image" Target="../media/image22.png"/><Relationship Id="rId4" Type="http://schemas.openxmlformats.org/officeDocument/2006/relationships/image" Target="../media/image2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2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153670</xdr:colOff>
      <xdr:row>0</xdr:row>
      <xdr:rowOff>47625</xdr:rowOff>
    </xdr:from>
    <xdr:to>
      <xdr:col>3</xdr:col>
      <xdr:colOff>0</xdr:colOff>
      <xdr:row>0</xdr:row>
      <xdr:rowOff>666115</xdr:rowOff>
    </xdr:to>
    <xdr:pic>
      <xdr:nvPicPr>
        <xdr:cNvPr id="2" name="图片 7" descr="1576206991(1)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670" y="47625"/>
          <a:ext cx="2381885" cy="618490"/>
        </a:xfrm>
        <a:prstGeom prst="rect">
          <a:avLst/>
        </a:prstGeom>
      </xdr:spPr>
    </xdr:pic>
    <xdr:clientData/>
  </xdr:twoCellAnchor>
  <xdr:twoCellAnchor editAs="oneCell">
    <xdr:from>
      <xdr:col>3</xdr:col>
      <xdr:colOff>371475</xdr:colOff>
      <xdr:row>6</xdr:row>
      <xdr:rowOff>219075</xdr:rowOff>
    </xdr:from>
    <xdr:to>
      <xdr:col>3</xdr:col>
      <xdr:colOff>790575</xdr:colOff>
      <xdr:row>6</xdr:row>
      <xdr:rowOff>644525</xdr:rowOff>
    </xdr:to>
    <xdr:pic>
      <xdr:nvPicPr>
        <xdr:cNvPr id="3" name="图片 4" descr="1592894160(1)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07030" y="3368675"/>
          <a:ext cx="419100" cy="425450"/>
        </a:xfrm>
        <a:prstGeom prst="rect">
          <a:avLst/>
        </a:prstGeom>
      </xdr:spPr>
    </xdr:pic>
    <xdr:clientData/>
  </xdr:twoCellAnchor>
  <xdr:twoCellAnchor editAs="oneCell">
    <xdr:from>
      <xdr:col>3</xdr:col>
      <xdr:colOff>409575</xdr:colOff>
      <xdr:row>4</xdr:row>
      <xdr:rowOff>123825</xdr:rowOff>
    </xdr:from>
    <xdr:to>
      <xdr:col>3</xdr:col>
      <xdr:colOff>828675</xdr:colOff>
      <xdr:row>4</xdr:row>
      <xdr:rowOff>549275</xdr:rowOff>
    </xdr:to>
    <xdr:pic>
      <xdr:nvPicPr>
        <xdr:cNvPr id="4" name="图片 4" descr="1592894160(1)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45130" y="1622425"/>
          <a:ext cx="419100" cy="425450"/>
        </a:xfrm>
        <a:prstGeom prst="rect">
          <a:avLst/>
        </a:prstGeom>
      </xdr:spPr>
    </xdr:pic>
    <xdr:clientData/>
  </xdr:twoCellAnchor>
  <xdr:twoCellAnchor editAs="oneCell">
    <xdr:from>
      <xdr:col>3</xdr:col>
      <xdr:colOff>371475</xdr:colOff>
      <xdr:row>11</xdr:row>
      <xdr:rowOff>219075</xdr:rowOff>
    </xdr:from>
    <xdr:to>
      <xdr:col>3</xdr:col>
      <xdr:colOff>790575</xdr:colOff>
      <xdr:row>11</xdr:row>
      <xdr:rowOff>644525</xdr:rowOff>
    </xdr:to>
    <xdr:pic>
      <xdr:nvPicPr>
        <xdr:cNvPr id="6" name="图片 4" descr="1592894160(1)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07030" y="6543675"/>
          <a:ext cx="419100" cy="425450"/>
        </a:xfrm>
        <a:prstGeom prst="rect">
          <a:avLst/>
        </a:prstGeom>
      </xdr:spPr>
    </xdr:pic>
    <xdr:clientData/>
  </xdr:twoCellAnchor>
  <xdr:twoCellAnchor editAs="oneCell">
    <xdr:from>
      <xdr:col>3</xdr:col>
      <xdr:colOff>371475</xdr:colOff>
      <xdr:row>14</xdr:row>
      <xdr:rowOff>76200</xdr:rowOff>
    </xdr:from>
    <xdr:to>
      <xdr:col>3</xdr:col>
      <xdr:colOff>790575</xdr:colOff>
      <xdr:row>14</xdr:row>
      <xdr:rowOff>501650</xdr:rowOff>
    </xdr:to>
    <xdr:pic>
      <xdr:nvPicPr>
        <xdr:cNvPr id="7" name="图片 4" descr="1592894160(1)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07030" y="8674100"/>
          <a:ext cx="419100" cy="42545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381000</xdr:colOff>
      <xdr:row>13</xdr:row>
      <xdr:rowOff>146050</xdr:rowOff>
    </xdr:from>
    <xdr:to>
      <xdr:col>3</xdr:col>
      <xdr:colOff>767715</xdr:colOff>
      <xdr:row>13</xdr:row>
      <xdr:rowOff>552450</xdr:rowOff>
    </xdr:to>
    <xdr:pic>
      <xdr:nvPicPr>
        <xdr:cNvPr id="9" name="图片 106" descr="1592893705(1)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16555" y="7969250"/>
          <a:ext cx="386715" cy="406400"/>
        </a:xfrm>
        <a:prstGeom prst="rect">
          <a:avLst/>
        </a:prstGeom>
      </xdr:spPr>
    </xdr:pic>
    <xdr:clientData/>
  </xdr:twoCellAnchor>
  <xdr:twoCellAnchor editAs="oneCell">
    <xdr:from>
      <xdr:col>3</xdr:col>
      <xdr:colOff>371475</xdr:colOff>
      <xdr:row>18</xdr:row>
      <xdr:rowOff>76200</xdr:rowOff>
    </xdr:from>
    <xdr:to>
      <xdr:col>3</xdr:col>
      <xdr:colOff>790575</xdr:colOff>
      <xdr:row>18</xdr:row>
      <xdr:rowOff>501650</xdr:rowOff>
    </xdr:to>
    <xdr:pic>
      <xdr:nvPicPr>
        <xdr:cNvPr id="10" name="图片 4" descr="1592894160(1)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07030" y="11430000"/>
          <a:ext cx="419100" cy="42545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381000</xdr:colOff>
      <xdr:row>17</xdr:row>
      <xdr:rowOff>146050</xdr:rowOff>
    </xdr:from>
    <xdr:to>
      <xdr:col>3</xdr:col>
      <xdr:colOff>767715</xdr:colOff>
      <xdr:row>17</xdr:row>
      <xdr:rowOff>552450</xdr:rowOff>
    </xdr:to>
    <xdr:pic>
      <xdr:nvPicPr>
        <xdr:cNvPr id="12" name="图片 106" descr="1592893705(1)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16555" y="10725150"/>
          <a:ext cx="386715" cy="406400"/>
        </a:xfrm>
        <a:prstGeom prst="rect">
          <a:avLst/>
        </a:prstGeom>
      </xdr:spPr>
    </xdr:pic>
    <xdr:clientData/>
  </xdr:twoCellAnchor>
  <xdr:twoCellAnchor editAs="oneCell">
    <xdr:from>
      <xdr:col>3</xdr:col>
      <xdr:colOff>371475</xdr:colOff>
      <xdr:row>20</xdr:row>
      <xdr:rowOff>76200</xdr:rowOff>
    </xdr:from>
    <xdr:to>
      <xdr:col>3</xdr:col>
      <xdr:colOff>790575</xdr:colOff>
      <xdr:row>20</xdr:row>
      <xdr:rowOff>501650</xdr:rowOff>
    </xdr:to>
    <xdr:pic>
      <xdr:nvPicPr>
        <xdr:cNvPr id="13" name="图片 4" descr="1592894160(1)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07030" y="12865100"/>
          <a:ext cx="419100" cy="42545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381000</xdr:colOff>
      <xdr:row>19</xdr:row>
      <xdr:rowOff>146050</xdr:rowOff>
    </xdr:from>
    <xdr:to>
      <xdr:col>3</xdr:col>
      <xdr:colOff>767715</xdr:colOff>
      <xdr:row>19</xdr:row>
      <xdr:rowOff>552450</xdr:rowOff>
    </xdr:to>
    <xdr:pic>
      <xdr:nvPicPr>
        <xdr:cNvPr id="15" name="图片 106" descr="1592893705(1)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16555" y="12160250"/>
          <a:ext cx="386715" cy="406400"/>
        </a:xfrm>
        <a:prstGeom prst="rect">
          <a:avLst/>
        </a:prstGeom>
      </xdr:spPr>
    </xdr:pic>
    <xdr:clientData/>
  </xdr:twoCellAnchor>
  <xdr:twoCellAnchor editAs="oneCell">
    <xdr:from>
      <xdr:col>3</xdr:col>
      <xdr:colOff>371475</xdr:colOff>
      <xdr:row>10</xdr:row>
      <xdr:rowOff>76200</xdr:rowOff>
    </xdr:from>
    <xdr:to>
      <xdr:col>3</xdr:col>
      <xdr:colOff>790575</xdr:colOff>
      <xdr:row>10</xdr:row>
      <xdr:rowOff>501650</xdr:rowOff>
    </xdr:to>
    <xdr:pic>
      <xdr:nvPicPr>
        <xdr:cNvPr id="28" name="图片 4" descr="1592894160(1)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07030" y="5829300"/>
          <a:ext cx="419100" cy="42545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381000</xdr:colOff>
      <xdr:row>9</xdr:row>
      <xdr:rowOff>146050</xdr:rowOff>
    </xdr:from>
    <xdr:to>
      <xdr:col>3</xdr:col>
      <xdr:colOff>767715</xdr:colOff>
      <xdr:row>9</xdr:row>
      <xdr:rowOff>552450</xdr:rowOff>
    </xdr:to>
    <xdr:pic>
      <xdr:nvPicPr>
        <xdr:cNvPr id="29" name="图片 106" descr="1592893705(1)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16555" y="5327650"/>
          <a:ext cx="386715" cy="406400"/>
        </a:xfrm>
        <a:prstGeom prst="rect">
          <a:avLst/>
        </a:prstGeom>
      </xdr:spPr>
    </xdr:pic>
    <xdr:clientData/>
  </xdr:twoCellAnchor>
  <xdr:twoCellAnchor editAs="oneCell">
    <xdr:from>
      <xdr:col>3</xdr:col>
      <xdr:colOff>123190</xdr:colOff>
      <xdr:row>5</xdr:row>
      <xdr:rowOff>137795</xdr:rowOff>
    </xdr:from>
    <xdr:to>
      <xdr:col>3</xdr:col>
      <xdr:colOff>983615</xdr:colOff>
      <xdr:row>5</xdr:row>
      <xdr:rowOff>709930</xdr:rowOff>
    </xdr:to>
    <xdr:pic>
      <xdr:nvPicPr>
        <xdr:cNvPr id="5" name="图片 9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58745" y="2461895"/>
          <a:ext cx="860425" cy="5721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153035</xdr:colOff>
      <xdr:row>7</xdr:row>
      <xdr:rowOff>113665</xdr:rowOff>
    </xdr:from>
    <xdr:to>
      <xdr:col>3</xdr:col>
      <xdr:colOff>857885</xdr:colOff>
      <xdr:row>7</xdr:row>
      <xdr:rowOff>405765</xdr:rowOff>
    </xdr:to>
    <xdr:pic>
      <xdr:nvPicPr>
        <xdr:cNvPr id="8" name="图片 2" descr="1576206247(1)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 r="8642" b="2174"/>
        <a:stretch>
          <a:fillRect/>
        </a:stretch>
      </xdr:blipFill>
      <xdr:spPr>
        <a:xfrm>
          <a:off x="2688590" y="4076065"/>
          <a:ext cx="704850" cy="2921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285750</xdr:colOff>
      <xdr:row>8</xdr:row>
      <xdr:rowOff>171450</xdr:rowOff>
    </xdr:from>
    <xdr:to>
      <xdr:col>3</xdr:col>
      <xdr:colOff>824865</xdr:colOff>
      <xdr:row>8</xdr:row>
      <xdr:rowOff>488315</xdr:rowOff>
    </xdr:to>
    <xdr:pic>
      <xdr:nvPicPr>
        <xdr:cNvPr id="11" name="图片 51" descr="1576206220(1)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821305" y="4743450"/>
          <a:ext cx="539115" cy="316865"/>
        </a:xfrm>
        <a:prstGeom prst="rect">
          <a:avLst/>
        </a:prstGeom>
      </xdr:spPr>
    </xdr:pic>
    <xdr:clientData/>
  </xdr:twoCellAnchor>
  <xdr:twoCellAnchor editAs="oneCell">
    <xdr:from>
      <xdr:col>3</xdr:col>
      <xdr:colOff>153035</xdr:colOff>
      <xdr:row>15</xdr:row>
      <xdr:rowOff>113665</xdr:rowOff>
    </xdr:from>
    <xdr:to>
      <xdr:col>3</xdr:col>
      <xdr:colOff>857885</xdr:colOff>
      <xdr:row>15</xdr:row>
      <xdr:rowOff>405765</xdr:rowOff>
    </xdr:to>
    <xdr:pic>
      <xdr:nvPicPr>
        <xdr:cNvPr id="14" name="图片 2" descr="1576206247(1)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 r="8642" b="2174"/>
        <a:stretch>
          <a:fillRect/>
        </a:stretch>
      </xdr:blipFill>
      <xdr:spPr>
        <a:xfrm>
          <a:off x="2688590" y="9371965"/>
          <a:ext cx="704850" cy="2921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285750</xdr:colOff>
      <xdr:row>16</xdr:row>
      <xdr:rowOff>171450</xdr:rowOff>
    </xdr:from>
    <xdr:to>
      <xdr:col>3</xdr:col>
      <xdr:colOff>824865</xdr:colOff>
      <xdr:row>16</xdr:row>
      <xdr:rowOff>488315</xdr:rowOff>
    </xdr:to>
    <xdr:pic>
      <xdr:nvPicPr>
        <xdr:cNvPr id="16" name="图片 51" descr="1576206220(1)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821305" y="10090150"/>
          <a:ext cx="539115" cy="316865"/>
        </a:xfrm>
        <a:prstGeom prst="rect">
          <a:avLst/>
        </a:prstGeom>
      </xdr:spPr>
    </xdr:pic>
    <xdr:clientData/>
  </xdr:twoCellAnchor>
  <xdr:twoCellAnchor editAs="oneCell">
    <xdr:from>
      <xdr:col>3</xdr:col>
      <xdr:colOff>311785</xdr:colOff>
      <xdr:row>12</xdr:row>
      <xdr:rowOff>19050</xdr:rowOff>
    </xdr:from>
    <xdr:to>
      <xdr:col>3</xdr:col>
      <xdr:colOff>813435</xdr:colOff>
      <xdr:row>12</xdr:row>
      <xdr:rowOff>530860</xdr:rowOff>
    </xdr:to>
    <xdr:pic>
      <xdr:nvPicPr>
        <xdr:cNvPr id="17" name="图片 63" descr="人体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847340" y="7092950"/>
          <a:ext cx="501650" cy="5118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42</xdr:row>
      <xdr:rowOff>0</xdr:rowOff>
    </xdr:from>
    <xdr:to>
      <xdr:col>1</xdr:col>
      <xdr:colOff>95885</xdr:colOff>
      <xdr:row>42</xdr:row>
      <xdr:rowOff>99060</xdr:rowOff>
    </xdr:to>
    <xdr:pic>
      <xdr:nvPicPr>
        <xdr:cNvPr id="2" name="图片 1409" descr="blank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685" y="29324300"/>
          <a:ext cx="95885" cy="99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95885</xdr:colOff>
      <xdr:row>42</xdr:row>
      <xdr:rowOff>99060</xdr:rowOff>
    </xdr:to>
    <xdr:pic>
      <xdr:nvPicPr>
        <xdr:cNvPr id="3" name="图片 1425" descr="blank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685" y="29324300"/>
          <a:ext cx="95885" cy="99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95885</xdr:colOff>
      <xdr:row>42</xdr:row>
      <xdr:rowOff>99060</xdr:rowOff>
    </xdr:to>
    <xdr:pic>
      <xdr:nvPicPr>
        <xdr:cNvPr id="4" name="图片 1377" descr="blank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685" y="29324300"/>
          <a:ext cx="95885" cy="99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95885</xdr:colOff>
      <xdr:row>42</xdr:row>
      <xdr:rowOff>93980</xdr:rowOff>
    </xdr:to>
    <xdr:pic>
      <xdr:nvPicPr>
        <xdr:cNvPr id="5" name="图片 1377" descr="blank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685" y="29324300"/>
          <a:ext cx="95885" cy="93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95885</xdr:colOff>
      <xdr:row>42</xdr:row>
      <xdr:rowOff>99060</xdr:rowOff>
    </xdr:to>
    <xdr:pic>
      <xdr:nvPicPr>
        <xdr:cNvPr id="6" name="图片 1409" descr="blank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685" y="29324300"/>
          <a:ext cx="95885" cy="99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95885</xdr:colOff>
      <xdr:row>42</xdr:row>
      <xdr:rowOff>99060</xdr:rowOff>
    </xdr:to>
    <xdr:pic>
      <xdr:nvPicPr>
        <xdr:cNvPr id="7" name="图片 1425" descr="blank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685" y="29324300"/>
          <a:ext cx="95885" cy="99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95885</xdr:colOff>
      <xdr:row>42</xdr:row>
      <xdr:rowOff>99060</xdr:rowOff>
    </xdr:to>
    <xdr:pic>
      <xdr:nvPicPr>
        <xdr:cNvPr id="8" name="图片 1377" descr="blank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685" y="29324300"/>
          <a:ext cx="95885" cy="99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95885</xdr:colOff>
      <xdr:row>42</xdr:row>
      <xdr:rowOff>93980</xdr:rowOff>
    </xdr:to>
    <xdr:pic>
      <xdr:nvPicPr>
        <xdr:cNvPr id="9" name="图片 1377" descr="blank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685" y="29324300"/>
          <a:ext cx="95885" cy="93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95885</xdr:colOff>
      <xdr:row>42</xdr:row>
      <xdr:rowOff>99060</xdr:rowOff>
    </xdr:to>
    <xdr:pic>
      <xdr:nvPicPr>
        <xdr:cNvPr id="10" name="Picture 1" descr="blank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685" y="29324300"/>
          <a:ext cx="95885" cy="99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95885</xdr:colOff>
      <xdr:row>42</xdr:row>
      <xdr:rowOff>99060</xdr:rowOff>
    </xdr:to>
    <xdr:pic>
      <xdr:nvPicPr>
        <xdr:cNvPr id="11" name="Picture 2" descr="blank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685" y="29324300"/>
          <a:ext cx="95885" cy="99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95885</xdr:colOff>
      <xdr:row>42</xdr:row>
      <xdr:rowOff>99060</xdr:rowOff>
    </xdr:to>
    <xdr:pic>
      <xdr:nvPicPr>
        <xdr:cNvPr id="12" name="Picture 3" descr="blank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685" y="29324300"/>
          <a:ext cx="95885" cy="99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95885</xdr:colOff>
      <xdr:row>42</xdr:row>
      <xdr:rowOff>99060</xdr:rowOff>
    </xdr:to>
    <xdr:pic>
      <xdr:nvPicPr>
        <xdr:cNvPr id="13" name="Picture 4" descr="blank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685" y="29324300"/>
          <a:ext cx="95885" cy="99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95885</xdr:colOff>
      <xdr:row>42</xdr:row>
      <xdr:rowOff>99060</xdr:rowOff>
    </xdr:to>
    <xdr:pic>
      <xdr:nvPicPr>
        <xdr:cNvPr id="14" name="Picture 1" descr="blank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685" y="29324300"/>
          <a:ext cx="95885" cy="99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95885</xdr:colOff>
      <xdr:row>42</xdr:row>
      <xdr:rowOff>99060</xdr:rowOff>
    </xdr:to>
    <xdr:pic>
      <xdr:nvPicPr>
        <xdr:cNvPr id="15" name="Picture 2" descr="blank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685" y="29324300"/>
          <a:ext cx="95885" cy="99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95885</xdr:colOff>
      <xdr:row>42</xdr:row>
      <xdr:rowOff>99060</xdr:rowOff>
    </xdr:to>
    <xdr:pic>
      <xdr:nvPicPr>
        <xdr:cNvPr id="16" name="Picture 3" descr="blank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685" y="29324300"/>
          <a:ext cx="95885" cy="99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95885</xdr:colOff>
      <xdr:row>42</xdr:row>
      <xdr:rowOff>99060</xdr:rowOff>
    </xdr:to>
    <xdr:pic>
      <xdr:nvPicPr>
        <xdr:cNvPr id="17" name="Picture 4" descr="blank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685" y="29324300"/>
          <a:ext cx="95885" cy="99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95885</xdr:colOff>
      <xdr:row>42</xdr:row>
      <xdr:rowOff>99060</xdr:rowOff>
    </xdr:to>
    <xdr:pic>
      <xdr:nvPicPr>
        <xdr:cNvPr id="18" name="Picture 1" descr="blank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685" y="29324300"/>
          <a:ext cx="95885" cy="99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95885</xdr:colOff>
      <xdr:row>42</xdr:row>
      <xdr:rowOff>99060</xdr:rowOff>
    </xdr:to>
    <xdr:pic>
      <xdr:nvPicPr>
        <xdr:cNvPr id="19" name="Picture 2" descr="blank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685" y="29324300"/>
          <a:ext cx="95885" cy="99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95885</xdr:colOff>
      <xdr:row>42</xdr:row>
      <xdr:rowOff>99060</xdr:rowOff>
    </xdr:to>
    <xdr:pic>
      <xdr:nvPicPr>
        <xdr:cNvPr id="20" name="Picture 3" descr="blank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685" y="29324300"/>
          <a:ext cx="95885" cy="99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95885</xdr:colOff>
      <xdr:row>42</xdr:row>
      <xdr:rowOff>99060</xdr:rowOff>
    </xdr:to>
    <xdr:pic>
      <xdr:nvPicPr>
        <xdr:cNvPr id="21" name="Picture 4" descr="blank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685" y="29324300"/>
          <a:ext cx="95885" cy="99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95885</xdr:colOff>
      <xdr:row>42</xdr:row>
      <xdr:rowOff>99060</xdr:rowOff>
    </xdr:to>
    <xdr:pic>
      <xdr:nvPicPr>
        <xdr:cNvPr id="22" name="图片 1409" descr="blank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324300"/>
          <a:ext cx="95885" cy="99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95885</xdr:colOff>
      <xdr:row>42</xdr:row>
      <xdr:rowOff>99060</xdr:rowOff>
    </xdr:to>
    <xdr:pic>
      <xdr:nvPicPr>
        <xdr:cNvPr id="23" name="图片 1425" descr="blank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324300"/>
          <a:ext cx="95885" cy="99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95885</xdr:colOff>
      <xdr:row>42</xdr:row>
      <xdr:rowOff>99060</xdr:rowOff>
    </xdr:to>
    <xdr:pic>
      <xdr:nvPicPr>
        <xdr:cNvPr id="24" name="图片 1377" descr="blank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324300"/>
          <a:ext cx="95885" cy="99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95885</xdr:colOff>
      <xdr:row>42</xdr:row>
      <xdr:rowOff>93980</xdr:rowOff>
    </xdr:to>
    <xdr:pic>
      <xdr:nvPicPr>
        <xdr:cNvPr id="25" name="图片 1377" descr="blank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324300"/>
          <a:ext cx="95885" cy="93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95885</xdr:colOff>
      <xdr:row>42</xdr:row>
      <xdr:rowOff>99060</xdr:rowOff>
    </xdr:to>
    <xdr:pic>
      <xdr:nvPicPr>
        <xdr:cNvPr id="26" name="图片 1409" descr="blank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324300"/>
          <a:ext cx="95885" cy="99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95885</xdr:colOff>
      <xdr:row>42</xdr:row>
      <xdr:rowOff>99060</xdr:rowOff>
    </xdr:to>
    <xdr:pic>
      <xdr:nvPicPr>
        <xdr:cNvPr id="27" name="图片 1425" descr="blank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324300"/>
          <a:ext cx="95885" cy="99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95885</xdr:colOff>
      <xdr:row>42</xdr:row>
      <xdr:rowOff>99060</xdr:rowOff>
    </xdr:to>
    <xdr:pic>
      <xdr:nvPicPr>
        <xdr:cNvPr id="28" name="图片 1377" descr="blank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324300"/>
          <a:ext cx="95885" cy="99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95885</xdr:colOff>
      <xdr:row>42</xdr:row>
      <xdr:rowOff>93980</xdr:rowOff>
    </xdr:to>
    <xdr:pic>
      <xdr:nvPicPr>
        <xdr:cNvPr id="29" name="图片 1377" descr="blank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324300"/>
          <a:ext cx="95885" cy="93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95885</xdr:colOff>
      <xdr:row>42</xdr:row>
      <xdr:rowOff>99060</xdr:rowOff>
    </xdr:to>
    <xdr:pic>
      <xdr:nvPicPr>
        <xdr:cNvPr id="30" name="Picture 1" descr="blank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324300"/>
          <a:ext cx="95885" cy="99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95885</xdr:colOff>
      <xdr:row>42</xdr:row>
      <xdr:rowOff>99060</xdr:rowOff>
    </xdr:to>
    <xdr:pic>
      <xdr:nvPicPr>
        <xdr:cNvPr id="31" name="Picture 2" descr="blank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324300"/>
          <a:ext cx="95885" cy="99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95885</xdr:colOff>
      <xdr:row>42</xdr:row>
      <xdr:rowOff>99060</xdr:rowOff>
    </xdr:to>
    <xdr:pic>
      <xdr:nvPicPr>
        <xdr:cNvPr id="32" name="Picture 3" descr="blank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324300"/>
          <a:ext cx="95885" cy="99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95885</xdr:colOff>
      <xdr:row>42</xdr:row>
      <xdr:rowOff>99060</xdr:rowOff>
    </xdr:to>
    <xdr:pic>
      <xdr:nvPicPr>
        <xdr:cNvPr id="33" name="Picture 4" descr="blank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324300"/>
          <a:ext cx="95885" cy="99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95885</xdr:colOff>
      <xdr:row>42</xdr:row>
      <xdr:rowOff>99060</xdr:rowOff>
    </xdr:to>
    <xdr:pic>
      <xdr:nvPicPr>
        <xdr:cNvPr id="34" name="Picture 1" descr="blank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324300"/>
          <a:ext cx="95885" cy="99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95885</xdr:colOff>
      <xdr:row>42</xdr:row>
      <xdr:rowOff>99060</xdr:rowOff>
    </xdr:to>
    <xdr:pic>
      <xdr:nvPicPr>
        <xdr:cNvPr id="35" name="Picture 2" descr="blank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324300"/>
          <a:ext cx="95885" cy="99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95885</xdr:colOff>
      <xdr:row>42</xdr:row>
      <xdr:rowOff>99060</xdr:rowOff>
    </xdr:to>
    <xdr:pic>
      <xdr:nvPicPr>
        <xdr:cNvPr id="36" name="Picture 3" descr="blank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324300"/>
          <a:ext cx="95885" cy="99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95885</xdr:colOff>
      <xdr:row>42</xdr:row>
      <xdr:rowOff>99060</xdr:rowOff>
    </xdr:to>
    <xdr:pic>
      <xdr:nvPicPr>
        <xdr:cNvPr id="37" name="Picture 4" descr="blank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324300"/>
          <a:ext cx="95885" cy="99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95885</xdr:colOff>
      <xdr:row>42</xdr:row>
      <xdr:rowOff>99060</xdr:rowOff>
    </xdr:to>
    <xdr:pic>
      <xdr:nvPicPr>
        <xdr:cNvPr id="38" name="Picture 1" descr="blank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324300"/>
          <a:ext cx="95885" cy="99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95885</xdr:colOff>
      <xdr:row>42</xdr:row>
      <xdr:rowOff>99060</xdr:rowOff>
    </xdr:to>
    <xdr:pic>
      <xdr:nvPicPr>
        <xdr:cNvPr id="39" name="Picture 2" descr="blank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324300"/>
          <a:ext cx="95885" cy="99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95885</xdr:colOff>
      <xdr:row>42</xdr:row>
      <xdr:rowOff>99060</xdr:rowOff>
    </xdr:to>
    <xdr:pic>
      <xdr:nvPicPr>
        <xdr:cNvPr id="40" name="Picture 3" descr="blank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324300"/>
          <a:ext cx="95885" cy="99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95885</xdr:colOff>
      <xdr:row>42</xdr:row>
      <xdr:rowOff>99060</xdr:rowOff>
    </xdr:to>
    <xdr:pic>
      <xdr:nvPicPr>
        <xdr:cNvPr id="41" name="Picture 4" descr="blank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324300"/>
          <a:ext cx="95885" cy="99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91440</xdr:colOff>
      <xdr:row>0</xdr:row>
      <xdr:rowOff>53340</xdr:rowOff>
    </xdr:from>
    <xdr:to>
      <xdr:col>3</xdr:col>
      <xdr:colOff>991235</xdr:colOff>
      <xdr:row>0</xdr:row>
      <xdr:rowOff>962025</xdr:rowOff>
    </xdr:to>
    <xdr:pic>
      <xdr:nvPicPr>
        <xdr:cNvPr id="42" name="图片 41" descr="微信图片_202106091305369666666666666666666666.png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440" y="53340"/>
          <a:ext cx="3442335" cy="90868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95885</xdr:colOff>
      <xdr:row>51</xdr:row>
      <xdr:rowOff>99060</xdr:rowOff>
    </xdr:to>
    <xdr:pic>
      <xdr:nvPicPr>
        <xdr:cNvPr id="43" name="图片 1409" descr="blank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685" y="34505900"/>
          <a:ext cx="95885" cy="99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95885</xdr:colOff>
      <xdr:row>51</xdr:row>
      <xdr:rowOff>99060</xdr:rowOff>
    </xdr:to>
    <xdr:pic>
      <xdr:nvPicPr>
        <xdr:cNvPr id="44" name="图片 1425" descr="blank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685" y="34505900"/>
          <a:ext cx="95885" cy="99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95885</xdr:colOff>
      <xdr:row>51</xdr:row>
      <xdr:rowOff>99060</xdr:rowOff>
    </xdr:to>
    <xdr:pic>
      <xdr:nvPicPr>
        <xdr:cNvPr id="45" name="图片 1377" descr="blank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685" y="34505900"/>
          <a:ext cx="95885" cy="99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95885</xdr:colOff>
      <xdr:row>51</xdr:row>
      <xdr:rowOff>93980</xdr:rowOff>
    </xdr:to>
    <xdr:pic>
      <xdr:nvPicPr>
        <xdr:cNvPr id="46" name="图片 1377" descr="blank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685" y="34505900"/>
          <a:ext cx="95885" cy="93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95885</xdr:colOff>
      <xdr:row>51</xdr:row>
      <xdr:rowOff>99060</xdr:rowOff>
    </xdr:to>
    <xdr:pic>
      <xdr:nvPicPr>
        <xdr:cNvPr id="47" name="图片 1409" descr="blank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685" y="34505900"/>
          <a:ext cx="95885" cy="99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95885</xdr:colOff>
      <xdr:row>51</xdr:row>
      <xdr:rowOff>99060</xdr:rowOff>
    </xdr:to>
    <xdr:pic>
      <xdr:nvPicPr>
        <xdr:cNvPr id="48" name="图片 1425" descr="blank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685" y="34505900"/>
          <a:ext cx="95885" cy="99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95885</xdr:colOff>
      <xdr:row>51</xdr:row>
      <xdr:rowOff>99060</xdr:rowOff>
    </xdr:to>
    <xdr:pic>
      <xdr:nvPicPr>
        <xdr:cNvPr id="49" name="图片 1377" descr="blank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685" y="34505900"/>
          <a:ext cx="95885" cy="99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95885</xdr:colOff>
      <xdr:row>51</xdr:row>
      <xdr:rowOff>93980</xdr:rowOff>
    </xdr:to>
    <xdr:pic>
      <xdr:nvPicPr>
        <xdr:cNvPr id="50" name="图片 1377" descr="blank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685" y="34505900"/>
          <a:ext cx="95885" cy="93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95885</xdr:colOff>
      <xdr:row>51</xdr:row>
      <xdr:rowOff>99060</xdr:rowOff>
    </xdr:to>
    <xdr:pic>
      <xdr:nvPicPr>
        <xdr:cNvPr id="51" name="Picture 1" descr="blank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685" y="34505900"/>
          <a:ext cx="95885" cy="99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95885</xdr:colOff>
      <xdr:row>51</xdr:row>
      <xdr:rowOff>99060</xdr:rowOff>
    </xdr:to>
    <xdr:pic>
      <xdr:nvPicPr>
        <xdr:cNvPr id="52" name="Picture 2" descr="blank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685" y="34505900"/>
          <a:ext cx="95885" cy="99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95885</xdr:colOff>
      <xdr:row>51</xdr:row>
      <xdr:rowOff>99060</xdr:rowOff>
    </xdr:to>
    <xdr:pic>
      <xdr:nvPicPr>
        <xdr:cNvPr id="53" name="Picture 3" descr="blank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685" y="34505900"/>
          <a:ext cx="95885" cy="99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95885</xdr:colOff>
      <xdr:row>51</xdr:row>
      <xdr:rowOff>99060</xdr:rowOff>
    </xdr:to>
    <xdr:pic>
      <xdr:nvPicPr>
        <xdr:cNvPr id="54" name="Picture 4" descr="blank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685" y="34505900"/>
          <a:ext cx="95885" cy="99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95885</xdr:colOff>
      <xdr:row>51</xdr:row>
      <xdr:rowOff>99060</xdr:rowOff>
    </xdr:to>
    <xdr:pic>
      <xdr:nvPicPr>
        <xdr:cNvPr id="55" name="Picture 1" descr="blank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685" y="34505900"/>
          <a:ext cx="95885" cy="99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95885</xdr:colOff>
      <xdr:row>51</xdr:row>
      <xdr:rowOff>99060</xdr:rowOff>
    </xdr:to>
    <xdr:pic>
      <xdr:nvPicPr>
        <xdr:cNvPr id="56" name="Picture 2" descr="blank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685" y="34505900"/>
          <a:ext cx="95885" cy="99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95885</xdr:colOff>
      <xdr:row>51</xdr:row>
      <xdr:rowOff>99060</xdr:rowOff>
    </xdr:to>
    <xdr:pic>
      <xdr:nvPicPr>
        <xdr:cNvPr id="57" name="Picture 3" descr="blank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685" y="34505900"/>
          <a:ext cx="95885" cy="99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95885</xdr:colOff>
      <xdr:row>51</xdr:row>
      <xdr:rowOff>99060</xdr:rowOff>
    </xdr:to>
    <xdr:pic>
      <xdr:nvPicPr>
        <xdr:cNvPr id="58" name="Picture 4" descr="blank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685" y="34505900"/>
          <a:ext cx="95885" cy="99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95885</xdr:colOff>
      <xdr:row>51</xdr:row>
      <xdr:rowOff>99060</xdr:rowOff>
    </xdr:to>
    <xdr:pic>
      <xdr:nvPicPr>
        <xdr:cNvPr id="59" name="Picture 1" descr="blank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685" y="34505900"/>
          <a:ext cx="95885" cy="99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95885</xdr:colOff>
      <xdr:row>51</xdr:row>
      <xdr:rowOff>99060</xdr:rowOff>
    </xdr:to>
    <xdr:pic>
      <xdr:nvPicPr>
        <xdr:cNvPr id="60" name="Picture 2" descr="blank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685" y="34505900"/>
          <a:ext cx="95885" cy="99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95885</xdr:colOff>
      <xdr:row>51</xdr:row>
      <xdr:rowOff>99060</xdr:rowOff>
    </xdr:to>
    <xdr:pic>
      <xdr:nvPicPr>
        <xdr:cNvPr id="61" name="Picture 3" descr="blank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685" y="34505900"/>
          <a:ext cx="95885" cy="99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95885</xdr:colOff>
      <xdr:row>51</xdr:row>
      <xdr:rowOff>99060</xdr:rowOff>
    </xdr:to>
    <xdr:pic>
      <xdr:nvPicPr>
        <xdr:cNvPr id="62" name="Picture 4" descr="blank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685" y="34505900"/>
          <a:ext cx="95885" cy="99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95885</xdr:colOff>
      <xdr:row>51</xdr:row>
      <xdr:rowOff>99060</xdr:rowOff>
    </xdr:to>
    <xdr:pic>
      <xdr:nvPicPr>
        <xdr:cNvPr id="63" name="图片 1409" descr="blank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4505900"/>
          <a:ext cx="95885" cy="99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95885</xdr:colOff>
      <xdr:row>51</xdr:row>
      <xdr:rowOff>99060</xdr:rowOff>
    </xdr:to>
    <xdr:pic>
      <xdr:nvPicPr>
        <xdr:cNvPr id="64" name="图片 1425" descr="blank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4505900"/>
          <a:ext cx="95885" cy="99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95885</xdr:colOff>
      <xdr:row>51</xdr:row>
      <xdr:rowOff>99060</xdr:rowOff>
    </xdr:to>
    <xdr:pic>
      <xdr:nvPicPr>
        <xdr:cNvPr id="65" name="图片 1377" descr="blank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4505900"/>
          <a:ext cx="95885" cy="99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95885</xdr:colOff>
      <xdr:row>51</xdr:row>
      <xdr:rowOff>93980</xdr:rowOff>
    </xdr:to>
    <xdr:pic>
      <xdr:nvPicPr>
        <xdr:cNvPr id="66" name="图片 1377" descr="blank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4505900"/>
          <a:ext cx="95885" cy="93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95885</xdr:colOff>
      <xdr:row>51</xdr:row>
      <xdr:rowOff>99060</xdr:rowOff>
    </xdr:to>
    <xdr:pic>
      <xdr:nvPicPr>
        <xdr:cNvPr id="67" name="图片 1409" descr="blank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4505900"/>
          <a:ext cx="95885" cy="99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95885</xdr:colOff>
      <xdr:row>51</xdr:row>
      <xdr:rowOff>99060</xdr:rowOff>
    </xdr:to>
    <xdr:pic>
      <xdr:nvPicPr>
        <xdr:cNvPr id="68" name="图片 1425" descr="blank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4505900"/>
          <a:ext cx="95885" cy="99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95885</xdr:colOff>
      <xdr:row>51</xdr:row>
      <xdr:rowOff>99060</xdr:rowOff>
    </xdr:to>
    <xdr:pic>
      <xdr:nvPicPr>
        <xdr:cNvPr id="69" name="图片 1377" descr="blank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4505900"/>
          <a:ext cx="95885" cy="99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95885</xdr:colOff>
      <xdr:row>51</xdr:row>
      <xdr:rowOff>93980</xdr:rowOff>
    </xdr:to>
    <xdr:pic>
      <xdr:nvPicPr>
        <xdr:cNvPr id="70" name="图片 1377" descr="blank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4505900"/>
          <a:ext cx="95885" cy="93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95885</xdr:colOff>
      <xdr:row>51</xdr:row>
      <xdr:rowOff>99060</xdr:rowOff>
    </xdr:to>
    <xdr:pic>
      <xdr:nvPicPr>
        <xdr:cNvPr id="71" name="Picture 1" descr="blank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4505900"/>
          <a:ext cx="95885" cy="99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95885</xdr:colOff>
      <xdr:row>51</xdr:row>
      <xdr:rowOff>99060</xdr:rowOff>
    </xdr:to>
    <xdr:pic>
      <xdr:nvPicPr>
        <xdr:cNvPr id="72" name="Picture 2" descr="blank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4505900"/>
          <a:ext cx="95885" cy="99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95885</xdr:colOff>
      <xdr:row>51</xdr:row>
      <xdr:rowOff>99060</xdr:rowOff>
    </xdr:to>
    <xdr:pic>
      <xdr:nvPicPr>
        <xdr:cNvPr id="73" name="Picture 3" descr="blank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4505900"/>
          <a:ext cx="95885" cy="99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95885</xdr:colOff>
      <xdr:row>51</xdr:row>
      <xdr:rowOff>99060</xdr:rowOff>
    </xdr:to>
    <xdr:pic>
      <xdr:nvPicPr>
        <xdr:cNvPr id="74" name="Picture 4" descr="blank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4505900"/>
          <a:ext cx="95885" cy="99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95885</xdr:colOff>
      <xdr:row>51</xdr:row>
      <xdr:rowOff>99060</xdr:rowOff>
    </xdr:to>
    <xdr:pic>
      <xdr:nvPicPr>
        <xdr:cNvPr id="75" name="Picture 1" descr="blank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4505900"/>
          <a:ext cx="95885" cy="99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95885</xdr:colOff>
      <xdr:row>51</xdr:row>
      <xdr:rowOff>99060</xdr:rowOff>
    </xdr:to>
    <xdr:pic>
      <xdr:nvPicPr>
        <xdr:cNvPr id="76" name="Picture 2" descr="blank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4505900"/>
          <a:ext cx="95885" cy="99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95885</xdr:colOff>
      <xdr:row>51</xdr:row>
      <xdr:rowOff>99060</xdr:rowOff>
    </xdr:to>
    <xdr:pic>
      <xdr:nvPicPr>
        <xdr:cNvPr id="77" name="Picture 3" descr="blank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4505900"/>
          <a:ext cx="95885" cy="99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95885</xdr:colOff>
      <xdr:row>51</xdr:row>
      <xdr:rowOff>99060</xdr:rowOff>
    </xdr:to>
    <xdr:pic>
      <xdr:nvPicPr>
        <xdr:cNvPr id="78" name="Picture 4" descr="blank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4505900"/>
          <a:ext cx="95885" cy="99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95885</xdr:colOff>
      <xdr:row>51</xdr:row>
      <xdr:rowOff>99060</xdr:rowOff>
    </xdr:to>
    <xdr:pic>
      <xdr:nvPicPr>
        <xdr:cNvPr id="79" name="Picture 1" descr="blank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4505900"/>
          <a:ext cx="95885" cy="99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95885</xdr:colOff>
      <xdr:row>51</xdr:row>
      <xdr:rowOff>99060</xdr:rowOff>
    </xdr:to>
    <xdr:pic>
      <xdr:nvPicPr>
        <xdr:cNvPr id="80" name="Picture 2" descr="blank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4505900"/>
          <a:ext cx="95885" cy="99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95885</xdr:colOff>
      <xdr:row>51</xdr:row>
      <xdr:rowOff>99060</xdr:rowOff>
    </xdr:to>
    <xdr:pic>
      <xdr:nvPicPr>
        <xdr:cNvPr id="81" name="Picture 3" descr="blank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4505900"/>
          <a:ext cx="95885" cy="99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95885</xdr:colOff>
      <xdr:row>51</xdr:row>
      <xdr:rowOff>99060</xdr:rowOff>
    </xdr:to>
    <xdr:pic>
      <xdr:nvPicPr>
        <xdr:cNvPr id="82" name="Picture 4" descr="blank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4505900"/>
          <a:ext cx="95885" cy="99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168275</xdr:colOff>
      <xdr:row>2</xdr:row>
      <xdr:rowOff>55880</xdr:rowOff>
    </xdr:from>
    <xdr:to>
      <xdr:col>3</xdr:col>
      <xdr:colOff>844550</xdr:colOff>
      <xdr:row>2</xdr:row>
      <xdr:rowOff>610235</xdr:rowOff>
    </xdr:to>
    <xdr:pic>
      <xdr:nvPicPr>
        <xdr:cNvPr id="83" name="图片 82" descr="ce595917aba42ef4f64556fd6abff3a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l="19508" t="3199" r="17330" b="2335"/>
        <a:stretch>
          <a:fillRect/>
        </a:stretch>
      </xdr:blipFill>
      <xdr:spPr>
        <a:xfrm>
          <a:off x="2710815" y="1630680"/>
          <a:ext cx="676275" cy="554355"/>
        </a:xfrm>
        <a:prstGeom prst="rect">
          <a:avLst/>
        </a:prstGeom>
      </xdr:spPr>
    </xdr:pic>
    <xdr:clientData/>
  </xdr:twoCellAnchor>
  <xdr:twoCellAnchor editAs="oneCell">
    <xdr:from>
      <xdr:col>3</xdr:col>
      <xdr:colOff>131445</xdr:colOff>
      <xdr:row>3</xdr:row>
      <xdr:rowOff>111760</xdr:rowOff>
    </xdr:from>
    <xdr:to>
      <xdr:col>3</xdr:col>
      <xdr:colOff>901700</xdr:colOff>
      <xdr:row>3</xdr:row>
      <xdr:rowOff>600710</xdr:rowOff>
    </xdr:to>
    <xdr:pic>
      <xdr:nvPicPr>
        <xdr:cNvPr id="84" name="图片 83" descr="1609232581(1)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673985" y="2346960"/>
          <a:ext cx="770255" cy="488950"/>
        </a:xfrm>
        <a:prstGeom prst="rect">
          <a:avLst/>
        </a:prstGeom>
      </xdr:spPr>
    </xdr:pic>
    <xdr:clientData/>
  </xdr:twoCellAnchor>
  <xdr:twoCellAnchor editAs="oneCell">
    <xdr:from>
      <xdr:col>3</xdr:col>
      <xdr:colOff>114300</xdr:colOff>
      <xdr:row>4</xdr:row>
      <xdr:rowOff>123825</xdr:rowOff>
    </xdr:from>
    <xdr:to>
      <xdr:col>3</xdr:col>
      <xdr:colOff>838835</xdr:colOff>
      <xdr:row>4</xdr:row>
      <xdr:rowOff>612775</xdr:rowOff>
    </xdr:to>
    <xdr:pic>
      <xdr:nvPicPr>
        <xdr:cNvPr id="85" name="图片 84" descr="1644728177(1)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656840" y="3121025"/>
          <a:ext cx="724535" cy="488950"/>
        </a:xfrm>
        <a:prstGeom prst="rect">
          <a:avLst/>
        </a:prstGeom>
      </xdr:spPr>
    </xdr:pic>
    <xdr:clientData/>
  </xdr:twoCellAnchor>
  <xdr:twoCellAnchor editAs="oneCell">
    <xdr:from>
      <xdr:col>3</xdr:col>
      <xdr:colOff>168275</xdr:colOff>
      <xdr:row>5</xdr:row>
      <xdr:rowOff>55880</xdr:rowOff>
    </xdr:from>
    <xdr:to>
      <xdr:col>3</xdr:col>
      <xdr:colOff>844550</xdr:colOff>
      <xdr:row>5</xdr:row>
      <xdr:rowOff>610235</xdr:rowOff>
    </xdr:to>
    <xdr:pic>
      <xdr:nvPicPr>
        <xdr:cNvPr id="86" name="图片 85" descr="ce595917aba42ef4f64556fd6abff3a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l="19508" t="3199" r="17330" b="2335"/>
        <a:stretch>
          <a:fillRect/>
        </a:stretch>
      </xdr:blipFill>
      <xdr:spPr>
        <a:xfrm>
          <a:off x="2710815" y="3713480"/>
          <a:ext cx="676275" cy="554355"/>
        </a:xfrm>
        <a:prstGeom prst="rect">
          <a:avLst/>
        </a:prstGeom>
      </xdr:spPr>
    </xdr:pic>
    <xdr:clientData/>
  </xdr:twoCellAnchor>
  <xdr:twoCellAnchor>
    <xdr:from>
      <xdr:col>3</xdr:col>
      <xdr:colOff>83185</xdr:colOff>
      <xdr:row>6</xdr:row>
      <xdr:rowOff>73660</xdr:rowOff>
    </xdr:from>
    <xdr:to>
      <xdr:col>3</xdr:col>
      <xdr:colOff>913765</xdr:colOff>
      <xdr:row>6</xdr:row>
      <xdr:rowOff>605155</xdr:rowOff>
    </xdr:to>
    <xdr:pic>
      <xdr:nvPicPr>
        <xdr:cNvPr id="87" name="ID_6971F52813E44061830ADBF3E763C140" descr="ID_6971F52813E44061830ADBF3E763C140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625725" y="4391660"/>
          <a:ext cx="830580" cy="531495"/>
        </a:xfrm>
        <a:prstGeom prst="rect">
          <a:avLst/>
        </a:prstGeom>
        <a:ln w="12700" cap="flat">
          <a:noFill/>
          <a:miter lim="400000"/>
          <a:headEnd/>
          <a:tailEnd/>
        </a:ln>
        <a:effectLst/>
      </xdr:spPr>
    </xdr:pic>
    <xdr:clientData/>
  </xdr:twoCellAnchor>
  <xdr:twoCellAnchor editAs="oneCell">
    <xdr:from>
      <xdr:col>3</xdr:col>
      <xdr:colOff>131445</xdr:colOff>
      <xdr:row>8</xdr:row>
      <xdr:rowOff>111760</xdr:rowOff>
    </xdr:from>
    <xdr:to>
      <xdr:col>3</xdr:col>
      <xdr:colOff>901700</xdr:colOff>
      <xdr:row>8</xdr:row>
      <xdr:rowOff>600710</xdr:rowOff>
    </xdr:to>
    <xdr:pic>
      <xdr:nvPicPr>
        <xdr:cNvPr id="88" name="图片 87" descr="1609232581(1)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673985" y="5915660"/>
          <a:ext cx="770255" cy="488950"/>
        </a:xfrm>
        <a:prstGeom prst="rect">
          <a:avLst/>
        </a:prstGeom>
      </xdr:spPr>
    </xdr:pic>
    <xdr:clientData/>
  </xdr:twoCellAnchor>
  <xdr:twoCellAnchor editAs="oneCell">
    <xdr:from>
      <xdr:col>3</xdr:col>
      <xdr:colOff>139065</xdr:colOff>
      <xdr:row>7</xdr:row>
      <xdr:rowOff>128905</xdr:rowOff>
    </xdr:from>
    <xdr:to>
      <xdr:col>3</xdr:col>
      <xdr:colOff>930275</xdr:colOff>
      <xdr:row>7</xdr:row>
      <xdr:rowOff>579120</xdr:rowOff>
    </xdr:to>
    <xdr:pic>
      <xdr:nvPicPr>
        <xdr:cNvPr id="89" name="image58.jpeg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1605" y="5221605"/>
          <a:ext cx="791210" cy="450215"/>
        </a:xfrm>
        <a:prstGeom prst="rect">
          <a:avLst/>
        </a:prstGeom>
      </xdr:spPr>
    </xdr:pic>
    <xdr:clientData/>
  </xdr:twoCellAnchor>
  <xdr:twoCellAnchor editAs="oneCell">
    <xdr:from>
      <xdr:col>3</xdr:col>
      <xdr:colOff>114300</xdr:colOff>
      <xdr:row>9</xdr:row>
      <xdr:rowOff>123825</xdr:rowOff>
    </xdr:from>
    <xdr:to>
      <xdr:col>3</xdr:col>
      <xdr:colOff>838835</xdr:colOff>
      <xdr:row>9</xdr:row>
      <xdr:rowOff>612775</xdr:rowOff>
    </xdr:to>
    <xdr:pic>
      <xdr:nvPicPr>
        <xdr:cNvPr id="90" name="图片 89" descr="1644728177(1)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656840" y="6638925"/>
          <a:ext cx="724535" cy="488950"/>
        </a:xfrm>
        <a:prstGeom prst="rect">
          <a:avLst/>
        </a:prstGeom>
      </xdr:spPr>
    </xdr:pic>
    <xdr:clientData/>
  </xdr:twoCellAnchor>
  <xdr:twoCellAnchor editAs="oneCell">
    <xdr:from>
      <xdr:col>3</xdr:col>
      <xdr:colOff>131445</xdr:colOff>
      <xdr:row>15</xdr:row>
      <xdr:rowOff>111760</xdr:rowOff>
    </xdr:from>
    <xdr:to>
      <xdr:col>3</xdr:col>
      <xdr:colOff>901700</xdr:colOff>
      <xdr:row>15</xdr:row>
      <xdr:rowOff>600710</xdr:rowOff>
    </xdr:to>
    <xdr:pic>
      <xdr:nvPicPr>
        <xdr:cNvPr id="91" name="图片 90" descr="1609232581(1)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673985" y="10894060"/>
          <a:ext cx="770255" cy="488950"/>
        </a:xfrm>
        <a:prstGeom prst="rect">
          <a:avLst/>
        </a:prstGeom>
      </xdr:spPr>
    </xdr:pic>
    <xdr:clientData/>
  </xdr:twoCellAnchor>
  <xdr:twoCellAnchor editAs="oneCell">
    <xdr:from>
      <xdr:col>3</xdr:col>
      <xdr:colOff>139065</xdr:colOff>
      <xdr:row>14</xdr:row>
      <xdr:rowOff>128905</xdr:rowOff>
    </xdr:from>
    <xdr:to>
      <xdr:col>3</xdr:col>
      <xdr:colOff>930275</xdr:colOff>
      <xdr:row>14</xdr:row>
      <xdr:rowOff>579120</xdr:rowOff>
    </xdr:to>
    <xdr:pic>
      <xdr:nvPicPr>
        <xdr:cNvPr id="92" name="image58.jpeg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1605" y="10200005"/>
          <a:ext cx="791210" cy="450215"/>
        </a:xfrm>
        <a:prstGeom prst="rect">
          <a:avLst/>
        </a:prstGeom>
      </xdr:spPr>
    </xdr:pic>
    <xdr:clientData/>
  </xdr:twoCellAnchor>
  <xdr:twoCellAnchor editAs="oneCell">
    <xdr:from>
      <xdr:col>3</xdr:col>
      <xdr:colOff>114300</xdr:colOff>
      <xdr:row>16</xdr:row>
      <xdr:rowOff>123825</xdr:rowOff>
    </xdr:from>
    <xdr:to>
      <xdr:col>3</xdr:col>
      <xdr:colOff>838835</xdr:colOff>
      <xdr:row>16</xdr:row>
      <xdr:rowOff>612775</xdr:rowOff>
    </xdr:to>
    <xdr:pic>
      <xdr:nvPicPr>
        <xdr:cNvPr id="93" name="图片 92" descr="1644728177(1)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656840" y="11617325"/>
          <a:ext cx="724535" cy="488950"/>
        </a:xfrm>
        <a:prstGeom prst="rect">
          <a:avLst/>
        </a:prstGeom>
      </xdr:spPr>
    </xdr:pic>
    <xdr:clientData/>
  </xdr:twoCellAnchor>
  <xdr:twoCellAnchor>
    <xdr:from>
      <xdr:col>3</xdr:col>
      <xdr:colOff>166370</xdr:colOff>
      <xdr:row>13</xdr:row>
      <xdr:rowOff>86995</xdr:rowOff>
    </xdr:from>
    <xdr:to>
      <xdr:col>3</xdr:col>
      <xdr:colOff>996950</xdr:colOff>
      <xdr:row>13</xdr:row>
      <xdr:rowOff>618490</xdr:rowOff>
    </xdr:to>
    <xdr:pic>
      <xdr:nvPicPr>
        <xdr:cNvPr id="94" name="ID_6971F52813E44061830ADBF3E763C140" descr="ID_6971F52813E44061830ADBF3E763C140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08910" y="9446895"/>
          <a:ext cx="830580" cy="531495"/>
        </a:xfrm>
        <a:prstGeom prst="rect">
          <a:avLst/>
        </a:prstGeom>
        <a:ln w="12700" cap="flat">
          <a:noFill/>
          <a:miter lim="400000"/>
          <a:headEnd/>
          <a:tailEnd/>
        </a:ln>
        <a:effectLst/>
      </xdr:spPr>
    </xdr:pic>
    <xdr:clientData/>
  </xdr:twoCellAnchor>
  <xdr:twoCellAnchor editAs="oneCell">
    <xdr:from>
      <xdr:col>3</xdr:col>
      <xdr:colOff>168275</xdr:colOff>
      <xdr:row>17</xdr:row>
      <xdr:rowOff>55880</xdr:rowOff>
    </xdr:from>
    <xdr:to>
      <xdr:col>3</xdr:col>
      <xdr:colOff>844550</xdr:colOff>
      <xdr:row>17</xdr:row>
      <xdr:rowOff>610235</xdr:rowOff>
    </xdr:to>
    <xdr:pic>
      <xdr:nvPicPr>
        <xdr:cNvPr id="95" name="图片 94" descr="ce595917aba42ef4f64556fd6abff3a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l="19508" t="3199" r="17330" b="2335"/>
        <a:stretch>
          <a:fillRect/>
        </a:stretch>
      </xdr:blipFill>
      <xdr:spPr>
        <a:xfrm>
          <a:off x="2710815" y="12260580"/>
          <a:ext cx="676275" cy="554355"/>
        </a:xfrm>
        <a:prstGeom prst="rect">
          <a:avLst/>
        </a:prstGeom>
      </xdr:spPr>
    </xdr:pic>
    <xdr:clientData/>
  </xdr:twoCellAnchor>
  <xdr:twoCellAnchor editAs="oneCell">
    <xdr:from>
      <xdr:col>3</xdr:col>
      <xdr:colOff>131445</xdr:colOff>
      <xdr:row>18</xdr:row>
      <xdr:rowOff>111760</xdr:rowOff>
    </xdr:from>
    <xdr:to>
      <xdr:col>3</xdr:col>
      <xdr:colOff>901700</xdr:colOff>
      <xdr:row>18</xdr:row>
      <xdr:rowOff>600710</xdr:rowOff>
    </xdr:to>
    <xdr:pic>
      <xdr:nvPicPr>
        <xdr:cNvPr id="96" name="图片 95" descr="1609232581(1)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673985" y="13027660"/>
          <a:ext cx="770255" cy="488950"/>
        </a:xfrm>
        <a:prstGeom prst="rect">
          <a:avLst/>
        </a:prstGeom>
      </xdr:spPr>
    </xdr:pic>
    <xdr:clientData/>
  </xdr:twoCellAnchor>
  <xdr:twoCellAnchor editAs="oneCell">
    <xdr:from>
      <xdr:col>3</xdr:col>
      <xdr:colOff>114300</xdr:colOff>
      <xdr:row>19</xdr:row>
      <xdr:rowOff>123825</xdr:rowOff>
    </xdr:from>
    <xdr:to>
      <xdr:col>3</xdr:col>
      <xdr:colOff>838835</xdr:colOff>
      <xdr:row>19</xdr:row>
      <xdr:rowOff>612775</xdr:rowOff>
    </xdr:to>
    <xdr:pic>
      <xdr:nvPicPr>
        <xdr:cNvPr id="97" name="图片 96" descr="1644728177(1)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656840" y="13750925"/>
          <a:ext cx="724535" cy="488950"/>
        </a:xfrm>
        <a:prstGeom prst="rect">
          <a:avLst/>
        </a:prstGeom>
      </xdr:spPr>
    </xdr:pic>
    <xdr:clientData/>
  </xdr:twoCellAnchor>
  <xdr:twoCellAnchor editAs="oneCell">
    <xdr:from>
      <xdr:col>3</xdr:col>
      <xdr:colOff>168275</xdr:colOff>
      <xdr:row>23</xdr:row>
      <xdr:rowOff>55880</xdr:rowOff>
    </xdr:from>
    <xdr:to>
      <xdr:col>3</xdr:col>
      <xdr:colOff>844550</xdr:colOff>
      <xdr:row>23</xdr:row>
      <xdr:rowOff>610235</xdr:rowOff>
    </xdr:to>
    <xdr:pic>
      <xdr:nvPicPr>
        <xdr:cNvPr id="98" name="图片 97" descr="ce595917aba42ef4f64556fd6abff3a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l="19508" t="3199" r="17330" b="2335"/>
        <a:stretch>
          <a:fillRect/>
        </a:stretch>
      </xdr:blipFill>
      <xdr:spPr>
        <a:xfrm>
          <a:off x="2710815" y="16527780"/>
          <a:ext cx="676275" cy="554355"/>
        </a:xfrm>
        <a:prstGeom prst="rect">
          <a:avLst/>
        </a:prstGeom>
      </xdr:spPr>
    </xdr:pic>
    <xdr:clientData/>
  </xdr:twoCellAnchor>
  <xdr:twoCellAnchor editAs="oneCell">
    <xdr:from>
      <xdr:col>3</xdr:col>
      <xdr:colOff>131445</xdr:colOff>
      <xdr:row>25</xdr:row>
      <xdr:rowOff>111760</xdr:rowOff>
    </xdr:from>
    <xdr:to>
      <xdr:col>3</xdr:col>
      <xdr:colOff>901700</xdr:colOff>
      <xdr:row>25</xdr:row>
      <xdr:rowOff>600710</xdr:rowOff>
    </xdr:to>
    <xdr:pic>
      <xdr:nvPicPr>
        <xdr:cNvPr id="99" name="图片 98" descr="1609232581(1)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673985" y="18006060"/>
          <a:ext cx="770255" cy="488950"/>
        </a:xfrm>
        <a:prstGeom prst="rect">
          <a:avLst/>
        </a:prstGeom>
      </xdr:spPr>
    </xdr:pic>
    <xdr:clientData/>
  </xdr:twoCellAnchor>
  <xdr:twoCellAnchor editAs="oneCell">
    <xdr:from>
      <xdr:col>3</xdr:col>
      <xdr:colOff>139065</xdr:colOff>
      <xdr:row>24</xdr:row>
      <xdr:rowOff>128905</xdr:rowOff>
    </xdr:from>
    <xdr:to>
      <xdr:col>3</xdr:col>
      <xdr:colOff>930275</xdr:colOff>
      <xdr:row>24</xdr:row>
      <xdr:rowOff>579120</xdr:rowOff>
    </xdr:to>
    <xdr:pic>
      <xdr:nvPicPr>
        <xdr:cNvPr id="100" name="image58.jpeg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1605" y="17312005"/>
          <a:ext cx="791210" cy="450215"/>
        </a:xfrm>
        <a:prstGeom prst="rect">
          <a:avLst/>
        </a:prstGeom>
      </xdr:spPr>
    </xdr:pic>
    <xdr:clientData/>
  </xdr:twoCellAnchor>
  <xdr:twoCellAnchor editAs="oneCell">
    <xdr:from>
      <xdr:col>3</xdr:col>
      <xdr:colOff>114300</xdr:colOff>
      <xdr:row>26</xdr:row>
      <xdr:rowOff>123825</xdr:rowOff>
    </xdr:from>
    <xdr:to>
      <xdr:col>3</xdr:col>
      <xdr:colOff>838835</xdr:colOff>
      <xdr:row>26</xdr:row>
      <xdr:rowOff>612775</xdr:rowOff>
    </xdr:to>
    <xdr:pic>
      <xdr:nvPicPr>
        <xdr:cNvPr id="101" name="图片 100" descr="1644728177(1)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656840" y="18729325"/>
          <a:ext cx="724535" cy="488950"/>
        </a:xfrm>
        <a:prstGeom prst="rect">
          <a:avLst/>
        </a:prstGeom>
      </xdr:spPr>
    </xdr:pic>
    <xdr:clientData/>
  </xdr:twoCellAnchor>
  <xdr:twoCellAnchor editAs="oneCell">
    <xdr:from>
      <xdr:col>3</xdr:col>
      <xdr:colOff>168275</xdr:colOff>
      <xdr:row>27</xdr:row>
      <xdr:rowOff>55880</xdr:rowOff>
    </xdr:from>
    <xdr:to>
      <xdr:col>3</xdr:col>
      <xdr:colOff>844550</xdr:colOff>
      <xdr:row>27</xdr:row>
      <xdr:rowOff>610235</xdr:rowOff>
    </xdr:to>
    <xdr:pic>
      <xdr:nvPicPr>
        <xdr:cNvPr id="102" name="图片 101" descr="ce595917aba42ef4f64556fd6abff3a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l="19508" t="3199" r="17330" b="2335"/>
        <a:stretch>
          <a:fillRect/>
        </a:stretch>
      </xdr:blipFill>
      <xdr:spPr>
        <a:xfrm>
          <a:off x="2710815" y="19372580"/>
          <a:ext cx="676275" cy="554355"/>
        </a:xfrm>
        <a:prstGeom prst="rect">
          <a:avLst/>
        </a:prstGeom>
      </xdr:spPr>
    </xdr:pic>
    <xdr:clientData/>
  </xdr:twoCellAnchor>
  <xdr:twoCellAnchor editAs="oneCell">
    <xdr:from>
      <xdr:col>3</xdr:col>
      <xdr:colOff>131445</xdr:colOff>
      <xdr:row>28</xdr:row>
      <xdr:rowOff>111760</xdr:rowOff>
    </xdr:from>
    <xdr:to>
      <xdr:col>3</xdr:col>
      <xdr:colOff>901700</xdr:colOff>
      <xdr:row>28</xdr:row>
      <xdr:rowOff>600710</xdr:rowOff>
    </xdr:to>
    <xdr:pic>
      <xdr:nvPicPr>
        <xdr:cNvPr id="103" name="图片 102" descr="1609232581(1)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673985" y="20139660"/>
          <a:ext cx="770255" cy="488950"/>
        </a:xfrm>
        <a:prstGeom prst="rect">
          <a:avLst/>
        </a:prstGeom>
      </xdr:spPr>
    </xdr:pic>
    <xdr:clientData/>
  </xdr:twoCellAnchor>
  <xdr:twoCellAnchor editAs="oneCell">
    <xdr:from>
      <xdr:col>3</xdr:col>
      <xdr:colOff>114300</xdr:colOff>
      <xdr:row>29</xdr:row>
      <xdr:rowOff>123825</xdr:rowOff>
    </xdr:from>
    <xdr:to>
      <xdr:col>3</xdr:col>
      <xdr:colOff>838835</xdr:colOff>
      <xdr:row>29</xdr:row>
      <xdr:rowOff>612775</xdr:rowOff>
    </xdr:to>
    <xdr:pic>
      <xdr:nvPicPr>
        <xdr:cNvPr id="104" name="图片 103" descr="1644728177(1)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656840" y="20862925"/>
          <a:ext cx="724535" cy="488950"/>
        </a:xfrm>
        <a:prstGeom prst="rect">
          <a:avLst/>
        </a:prstGeom>
      </xdr:spPr>
    </xdr:pic>
    <xdr:clientData/>
  </xdr:twoCellAnchor>
  <xdr:twoCellAnchor editAs="oneCell">
    <xdr:from>
      <xdr:col>3</xdr:col>
      <xdr:colOff>168275</xdr:colOff>
      <xdr:row>30</xdr:row>
      <xdr:rowOff>55880</xdr:rowOff>
    </xdr:from>
    <xdr:to>
      <xdr:col>3</xdr:col>
      <xdr:colOff>844550</xdr:colOff>
      <xdr:row>30</xdr:row>
      <xdr:rowOff>610235</xdr:rowOff>
    </xdr:to>
    <xdr:pic>
      <xdr:nvPicPr>
        <xdr:cNvPr id="105" name="图片 104" descr="ce595917aba42ef4f64556fd6abff3a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l="19508" t="3199" r="17330" b="2335"/>
        <a:stretch>
          <a:fillRect/>
        </a:stretch>
      </xdr:blipFill>
      <xdr:spPr>
        <a:xfrm>
          <a:off x="2710815" y="21455380"/>
          <a:ext cx="676275" cy="554355"/>
        </a:xfrm>
        <a:prstGeom prst="rect">
          <a:avLst/>
        </a:prstGeom>
      </xdr:spPr>
    </xdr:pic>
    <xdr:clientData/>
  </xdr:twoCellAnchor>
  <xdr:twoCellAnchor editAs="oneCell">
    <xdr:from>
      <xdr:col>3</xdr:col>
      <xdr:colOff>131445</xdr:colOff>
      <xdr:row>32</xdr:row>
      <xdr:rowOff>111760</xdr:rowOff>
    </xdr:from>
    <xdr:to>
      <xdr:col>3</xdr:col>
      <xdr:colOff>901700</xdr:colOff>
      <xdr:row>32</xdr:row>
      <xdr:rowOff>600710</xdr:rowOff>
    </xdr:to>
    <xdr:pic>
      <xdr:nvPicPr>
        <xdr:cNvPr id="106" name="图片 105" descr="1609232581(1)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673985" y="22832060"/>
          <a:ext cx="770255" cy="488950"/>
        </a:xfrm>
        <a:prstGeom prst="rect">
          <a:avLst/>
        </a:prstGeom>
      </xdr:spPr>
    </xdr:pic>
    <xdr:clientData/>
  </xdr:twoCellAnchor>
  <xdr:twoCellAnchor editAs="oneCell">
    <xdr:from>
      <xdr:col>3</xdr:col>
      <xdr:colOff>139065</xdr:colOff>
      <xdr:row>31</xdr:row>
      <xdr:rowOff>128905</xdr:rowOff>
    </xdr:from>
    <xdr:to>
      <xdr:col>3</xdr:col>
      <xdr:colOff>930275</xdr:colOff>
      <xdr:row>31</xdr:row>
      <xdr:rowOff>579120</xdr:rowOff>
    </xdr:to>
    <xdr:pic>
      <xdr:nvPicPr>
        <xdr:cNvPr id="107" name="image58.jpeg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1605" y="22188805"/>
          <a:ext cx="791210" cy="450215"/>
        </a:xfrm>
        <a:prstGeom prst="rect">
          <a:avLst/>
        </a:prstGeom>
      </xdr:spPr>
    </xdr:pic>
    <xdr:clientData/>
  </xdr:twoCellAnchor>
  <xdr:twoCellAnchor editAs="oneCell">
    <xdr:from>
      <xdr:col>3</xdr:col>
      <xdr:colOff>114300</xdr:colOff>
      <xdr:row>33</xdr:row>
      <xdr:rowOff>123825</xdr:rowOff>
    </xdr:from>
    <xdr:to>
      <xdr:col>3</xdr:col>
      <xdr:colOff>838835</xdr:colOff>
      <xdr:row>33</xdr:row>
      <xdr:rowOff>612775</xdr:rowOff>
    </xdr:to>
    <xdr:pic>
      <xdr:nvPicPr>
        <xdr:cNvPr id="108" name="图片 107" descr="1644728177(1)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656840" y="23504525"/>
          <a:ext cx="724535" cy="488950"/>
        </a:xfrm>
        <a:prstGeom prst="rect">
          <a:avLst/>
        </a:prstGeom>
      </xdr:spPr>
    </xdr:pic>
    <xdr:clientData/>
  </xdr:twoCellAnchor>
  <xdr:twoCellAnchor editAs="oneCell">
    <xdr:from>
      <xdr:col>3</xdr:col>
      <xdr:colOff>168275</xdr:colOff>
      <xdr:row>34</xdr:row>
      <xdr:rowOff>55880</xdr:rowOff>
    </xdr:from>
    <xdr:to>
      <xdr:col>3</xdr:col>
      <xdr:colOff>844550</xdr:colOff>
      <xdr:row>34</xdr:row>
      <xdr:rowOff>610235</xdr:rowOff>
    </xdr:to>
    <xdr:pic>
      <xdr:nvPicPr>
        <xdr:cNvPr id="109" name="图片 108" descr="ce595917aba42ef4f64556fd6abff3a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l="19508" t="3199" r="17330" b="2335"/>
        <a:stretch>
          <a:fillRect/>
        </a:stretch>
      </xdr:blipFill>
      <xdr:spPr>
        <a:xfrm>
          <a:off x="2710815" y="24096980"/>
          <a:ext cx="676275" cy="554355"/>
        </a:xfrm>
        <a:prstGeom prst="rect">
          <a:avLst/>
        </a:prstGeom>
      </xdr:spPr>
    </xdr:pic>
    <xdr:clientData/>
  </xdr:twoCellAnchor>
  <xdr:twoCellAnchor editAs="oneCell">
    <xdr:from>
      <xdr:col>3</xdr:col>
      <xdr:colOff>168275</xdr:colOff>
      <xdr:row>35</xdr:row>
      <xdr:rowOff>55880</xdr:rowOff>
    </xdr:from>
    <xdr:to>
      <xdr:col>3</xdr:col>
      <xdr:colOff>844550</xdr:colOff>
      <xdr:row>35</xdr:row>
      <xdr:rowOff>610235</xdr:rowOff>
    </xdr:to>
    <xdr:pic>
      <xdr:nvPicPr>
        <xdr:cNvPr id="110" name="图片 109" descr="ce595917aba42ef4f64556fd6abff3a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l="19508" t="3199" r="17330" b="2335"/>
        <a:stretch>
          <a:fillRect/>
        </a:stretch>
      </xdr:blipFill>
      <xdr:spPr>
        <a:xfrm>
          <a:off x="2710815" y="24757380"/>
          <a:ext cx="676275" cy="554355"/>
        </a:xfrm>
        <a:prstGeom prst="rect">
          <a:avLst/>
        </a:prstGeom>
      </xdr:spPr>
    </xdr:pic>
    <xdr:clientData/>
  </xdr:twoCellAnchor>
  <xdr:twoCellAnchor editAs="oneCell">
    <xdr:from>
      <xdr:col>3</xdr:col>
      <xdr:colOff>131445</xdr:colOff>
      <xdr:row>37</xdr:row>
      <xdr:rowOff>111760</xdr:rowOff>
    </xdr:from>
    <xdr:to>
      <xdr:col>3</xdr:col>
      <xdr:colOff>901700</xdr:colOff>
      <xdr:row>37</xdr:row>
      <xdr:rowOff>600710</xdr:rowOff>
    </xdr:to>
    <xdr:pic>
      <xdr:nvPicPr>
        <xdr:cNvPr id="111" name="图片 110" descr="1609232581(1)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673985" y="26134060"/>
          <a:ext cx="770255" cy="488950"/>
        </a:xfrm>
        <a:prstGeom prst="rect">
          <a:avLst/>
        </a:prstGeom>
      </xdr:spPr>
    </xdr:pic>
    <xdr:clientData/>
  </xdr:twoCellAnchor>
  <xdr:twoCellAnchor editAs="oneCell">
    <xdr:from>
      <xdr:col>3</xdr:col>
      <xdr:colOff>139065</xdr:colOff>
      <xdr:row>36</xdr:row>
      <xdr:rowOff>128905</xdr:rowOff>
    </xdr:from>
    <xdr:to>
      <xdr:col>3</xdr:col>
      <xdr:colOff>930275</xdr:colOff>
      <xdr:row>36</xdr:row>
      <xdr:rowOff>579120</xdr:rowOff>
    </xdr:to>
    <xdr:pic>
      <xdr:nvPicPr>
        <xdr:cNvPr id="112" name="image58.jpeg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1605" y="25490805"/>
          <a:ext cx="791210" cy="450215"/>
        </a:xfrm>
        <a:prstGeom prst="rect">
          <a:avLst/>
        </a:prstGeom>
      </xdr:spPr>
    </xdr:pic>
    <xdr:clientData/>
  </xdr:twoCellAnchor>
  <xdr:twoCellAnchor editAs="oneCell">
    <xdr:from>
      <xdr:col>3</xdr:col>
      <xdr:colOff>114300</xdr:colOff>
      <xdr:row>38</xdr:row>
      <xdr:rowOff>123825</xdr:rowOff>
    </xdr:from>
    <xdr:to>
      <xdr:col>3</xdr:col>
      <xdr:colOff>838835</xdr:colOff>
      <xdr:row>38</xdr:row>
      <xdr:rowOff>612775</xdr:rowOff>
    </xdr:to>
    <xdr:pic>
      <xdr:nvPicPr>
        <xdr:cNvPr id="113" name="图片 112" descr="1644728177(1)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656840" y="26806525"/>
          <a:ext cx="724535" cy="488950"/>
        </a:xfrm>
        <a:prstGeom prst="rect">
          <a:avLst/>
        </a:prstGeom>
      </xdr:spPr>
    </xdr:pic>
    <xdr:clientData/>
  </xdr:twoCellAnchor>
  <xdr:twoCellAnchor editAs="oneCell">
    <xdr:from>
      <xdr:col>3</xdr:col>
      <xdr:colOff>168275</xdr:colOff>
      <xdr:row>39</xdr:row>
      <xdr:rowOff>55880</xdr:rowOff>
    </xdr:from>
    <xdr:to>
      <xdr:col>3</xdr:col>
      <xdr:colOff>844550</xdr:colOff>
      <xdr:row>39</xdr:row>
      <xdr:rowOff>610235</xdr:rowOff>
    </xdr:to>
    <xdr:pic>
      <xdr:nvPicPr>
        <xdr:cNvPr id="114" name="图片 113" descr="ce595917aba42ef4f64556fd6abff3a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l="19508" t="3199" r="17330" b="2335"/>
        <a:stretch>
          <a:fillRect/>
        </a:stretch>
      </xdr:blipFill>
      <xdr:spPr>
        <a:xfrm>
          <a:off x="2710815" y="27398980"/>
          <a:ext cx="676275" cy="554355"/>
        </a:xfrm>
        <a:prstGeom prst="rect">
          <a:avLst/>
        </a:prstGeom>
      </xdr:spPr>
    </xdr:pic>
    <xdr:clientData/>
  </xdr:twoCellAnchor>
  <xdr:twoCellAnchor>
    <xdr:from>
      <xdr:col>3</xdr:col>
      <xdr:colOff>83185</xdr:colOff>
      <xdr:row>40</xdr:row>
      <xdr:rowOff>73660</xdr:rowOff>
    </xdr:from>
    <xdr:to>
      <xdr:col>3</xdr:col>
      <xdr:colOff>913765</xdr:colOff>
      <xdr:row>40</xdr:row>
      <xdr:rowOff>605155</xdr:rowOff>
    </xdr:to>
    <xdr:pic>
      <xdr:nvPicPr>
        <xdr:cNvPr id="115" name="ID_6971F52813E44061830ADBF3E763C140" descr="ID_6971F52813E44061830ADBF3E763C140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625725" y="28077160"/>
          <a:ext cx="830580" cy="531495"/>
        </a:xfrm>
        <a:prstGeom prst="rect">
          <a:avLst/>
        </a:prstGeom>
        <a:ln w="12700" cap="flat">
          <a:noFill/>
          <a:miter lim="400000"/>
          <a:headEnd/>
          <a:tailEnd/>
        </a:ln>
        <a:effectLst/>
      </xdr:spPr>
    </xdr:pic>
    <xdr:clientData/>
  </xdr:twoCellAnchor>
  <xdr:twoCellAnchor editAs="oneCell">
    <xdr:from>
      <xdr:col>3</xdr:col>
      <xdr:colOff>131445</xdr:colOff>
      <xdr:row>42</xdr:row>
      <xdr:rowOff>111760</xdr:rowOff>
    </xdr:from>
    <xdr:to>
      <xdr:col>3</xdr:col>
      <xdr:colOff>901700</xdr:colOff>
      <xdr:row>42</xdr:row>
      <xdr:rowOff>600710</xdr:rowOff>
    </xdr:to>
    <xdr:pic>
      <xdr:nvPicPr>
        <xdr:cNvPr id="116" name="图片 115" descr="1609232581(1)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673985" y="29436060"/>
          <a:ext cx="770255" cy="488950"/>
        </a:xfrm>
        <a:prstGeom prst="rect">
          <a:avLst/>
        </a:prstGeom>
      </xdr:spPr>
    </xdr:pic>
    <xdr:clientData/>
  </xdr:twoCellAnchor>
  <xdr:twoCellAnchor editAs="oneCell">
    <xdr:from>
      <xdr:col>3</xdr:col>
      <xdr:colOff>139065</xdr:colOff>
      <xdr:row>41</xdr:row>
      <xdr:rowOff>128905</xdr:rowOff>
    </xdr:from>
    <xdr:to>
      <xdr:col>3</xdr:col>
      <xdr:colOff>930275</xdr:colOff>
      <xdr:row>41</xdr:row>
      <xdr:rowOff>579120</xdr:rowOff>
    </xdr:to>
    <xdr:pic>
      <xdr:nvPicPr>
        <xdr:cNvPr id="117" name="image58.jpeg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1605" y="28792805"/>
          <a:ext cx="791210" cy="450215"/>
        </a:xfrm>
        <a:prstGeom prst="rect">
          <a:avLst/>
        </a:prstGeom>
      </xdr:spPr>
    </xdr:pic>
    <xdr:clientData/>
  </xdr:twoCellAnchor>
  <xdr:twoCellAnchor editAs="oneCell">
    <xdr:from>
      <xdr:col>3</xdr:col>
      <xdr:colOff>114300</xdr:colOff>
      <xdr:row>43</xdr:row>
      <xdr:rowOff>123825</xdr:rowOff>
    </xdr:from>
    <xdr:to>
      <xdr:col>3</xdr:col>
      <xdr:colOff>838835</xdr:colOff>
      <xdr:row>43</xdr:row>
      <xdr:rowOff>612775</xdr:rowOff>
    </xdr:to>
    <xdr:pic>
      <xdr:nvPicPr>
        <xdr:cNvPr id="118" name="图片 117" descr="1644728177(1)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656840" y="30108525"/>
          <a:ext cx="724535" cy="488950"/>
        </a:xfrm>
        <a:prstGeom prst="rect">
          <a:avLst/>
        </a:prstGeom>
      </xdr:spPr>
    </xdr:pic>
    <xdr:clientData/>
  </xdr:twoCellAnchor>
  <xdr:twoCellAnchor editAs="oneCell">
    <xdr:from>
      <xdr:col>3</xdr:col>
      <xdr:colOff>168275</xdr:colOff>
      <xdr:row>44</xdr:row>
      <xdr:rowOff>55880</xdr:rowOff>
    </xdr:from>
    <xdr:to>
      <xdr:col>3</xdr:col>
      <xdr:colOff>844550</xdr:colOff>
      <xdr:row>44</xdr:row>
      <xdr:rowOff>610235</xdr:rowOff>
    </xdr:to>
    <xdr:pic>
      <xdr:nvPicPr>
        <xdr:cNvPr id="119" name="图片 118" descr="ce595917aba42ef4f64556fd6abff3a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l="19508" t="3199" r="17330" b="2335"/>
        <a:stretch>
          <a:fillRect/>
        </a:stretch>
      </xdr:blipFill>
      <xdr:spPr>
        <a:xfrm>
          <a:off x="2710815" y="30700980"/>
          <a:ext cx="676275" cy="554355"/>
        </a:xfrm>
        <a:prstGeom prst="rect">
          <a:avLst/>
        </a:prstGeom>
      </xdr:spPr>
    </xdr:pic>
    <xdr:clientData/>
  </xdr:twoCellAnchor>
  <xdr:twoCellAnchor editAs="oneCell">
    <xdr:from>
      <xdr:col>3</xdr:col>
      <xdr:colOff>131445</xdr:colOff>
      <xdr:row>46</xdr:row>
      <xdr:rowOff>111760</xdr:rowOff>
    </xdr:from>
    <xdr:to>
      <xdr:col>3</xdr:col>
      <xdr:colOff>901700</xdr:colOff>
      <xdr:row>46</xdr:row>
      <xdr:rowOff>600710</xdr:rowOff>
    </xdr:to>
    <xdr:pic>
      <xdr:nvPicPr>
        <xdr:cNvPr id="120" name="图片 119" descr="1609232581(1)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673985" y="32077660"/>
          <a:ext cx="770255" cy="488950"/>
        </a:xfrm>
        <a:prstGeom prst="rect">
          <a:avLst/>
        </a:prstGeom>
      </xdr:spPr>
    </xdr:pic>
    <xdr:clientData/>
  </xdr:twoCellAnchor>
  <xdr:twoCellAnchor editAs="oneCell">
    <xdr:from>
      <xdr:col>3</xdr:col>
      <xdr:colOff>139065</xdr:colOff>
      <xdr:row>45</xdr:row>
      <xdr:rowOff>128905</xdr:rowOff>
    </xdr:from>
    <xdr:to>
      <xdr:col>3</xdr:col>
      <xdr:colOff>930275</xdr:colOff>
      <xdr:row>45</xdr:row>
      <xdr:rowOff>579120</xdr:rowOff>
    </xdr:to>
    <xdr:pic>
      <xdr:nvPicPr>
        <xdr:cNvPr id="121" name="image58.jpeg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1605" y="31434405"/>
          <a:ext cx="791210" cy="450215"/>
        </a:xfrm>
        <a:prstGeom prst="rect">
          <a:avLst/>
        </a:prstGeom>
      </xdr:spPr>
    </xdr:pic>
    <xdr:clientData/>
  </xdr:twoCellAnchor>
  <xdr:twoCellAnchor editAs="oneCell">
    <xdr:from>
      <xdr:col>3</xdr:col>
      <xdr:colOff>114300</xdr:colOff>
      <xdr:row>47</xdr:row>
      <xdr:rowOff>123825</xdr:rowOff>
    </xdr:from>
    <xdr:to>
      <xdr:col>3</xdr:col>
      <xdr:colOff>838835</xdr:colOff>
      <xdr:row>47</xdr:row>
      <xdr:rowOff>612775</xdr:rowOff>
    </xdr:to>
    <xdr:pic>
      <xdr:nvPicPr>
        <xdr:cNvPr id="122" name="图片 121" descr="1644728177(1)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656840" y="32750125"/>
          <a:ext cx="724535" cy="488950"/>
        </a:xfrm>
        <a:prstGeom prst="rect">
          <a:avLst/>
        </a:prstGeom>
      </xdr:spPr>
    </xdr:pic>
    <xdr:clientData/>
  </xdr:twoCellAnchor>
  <xdr:twoCellAnchor editAs="oneCell">
    <xdr:from>
      <xdr:col>3</xdr:col>
      <xdr:colOff>168275</xdr:colOff>
      <xdr:row>12</xdr:row>
      <xdr:rowOff>55880</xdr:rowOff>
    </xdr:from>
    <xdr:to>
      <xdr:col>3</xdr:col>
      <xdr:colOff>844550</xdr:colOff>
      <xdr:row>12</xdr:row>
      <xdr:rowOff>610235</xdr:rowOff>
    </xdr:to>
    <xdr:pic>
      <xdr:nvPicPr>
        <xdr:cNvPr id="123" name="图片 122" descr="ce595917aba42ef4f64556fd6abff3a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l="19508" t="3199" r="17330" b="2335"/>
        <a:stretch>
          <a:fillRect/>
        </a:stretch>
      </xdr:blipFill>
      <xdr:spPr>
        <a:xfrm>
          <a:off x="2710815" y="8704580"/>
          <a:ext cx="676275" cy="554355"/>
        </a:xfrm>
        <a:prstGeom prst="rect">
          <a:avLst/>
        </a:prstGeom>
      </xdr:spPr>
    </xdr:pic>
    <xdr:clientData/>
  </xdr:twoCellAnchor>
  <xdr:twoCellAnchor editAs="oneCell">
    <xdr:from>
      <xdr:col>3</xdr:col>
      <xdr:colOff>92075</xdr:colOff>
      <xdr:row>20</xdr:row>
      <xdr:rowOff>54610</xdr:rowOff>
    </xdr:from>
    <xdr:to>
      <xdr:col>3</xdr:col>
      <xdr:colOff>801370</xdr:colOff>
      <xdr:row>20</xdr:row>
      <xdr:rowOff>586105</xdr:rowOff>
    </xdr:to>
    <xdr:pic>
      <xdr:nvPicPr>
        <xdr:cNvPr id="124" name="图片 123" descr="DSC_9480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2634615" y="14392910"/>
          <a:ext cx="709295" cy="531495"/>
        </a:xfrm>
        <a:prstGeom prst="rect">
          <a:avLst/>
        </a:prstGeom>
      </xdr:spPr>
    </xdr:pic>
    <xdr:clientData/>
  </xdr:twoCellAnchor>
  <xdr:twoCellAnchor editAs="oneCell">
    <xdr:from>
      <xdr:col>7</xdr:col>
      <xdr:colOff>288925</xdr:colOff>
      <xdr:row>20</xdr:row>
      <xdr:rowOff>60325</xdr:rowOff>
    </xdr:from>
    <xdr:to>
      <xdr:col>7</xdr:col>
      <xdr:colOff>1082675</xdr:colOff>
      <xdr:row>20</xdr:row>
      <xdr:rowOff>601980</xdr:rowOff>
    </xdr:to>
    <xdr:pic>
      <xdr:nvPicPr>
        <xdr:cNvPr id="125" name="图片 124" descr="Q4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7187565" y="14398625"/>
          <a:ext cx="793750" cy="541655"/>
        </a:xfrm>
        <a:prstGeom prst="rect">
          <a:avLst/>
        </a:prstGeom>
      </xdr:spPr>
    </xdr:pic>
    <xdr:clientData/>
  </xdr:twoCellAnchor>
  <xdr:twoCellAnchor editAs="oneCell">
    <xdr:from>
      <xdr:col>3</xdr:col>
      <xdr:colOff>131445</xdr:colOff>
      <xdr:row>21</xdr:row>
      <xdr:rowOff>111760</xdr:rowOff>
    </xdr:from>
    <xdr:to>
      <xdr:col>3</xdr:col>
      <xdr:colOff>901700</xdr:colOff>
      <xdr:row>21</xdr:row>
      <xdr:rowOff>600710</xdr:rowOff>
    </xdr:to>
    <xdr:pic>
      <xdr:nvPicPr>
        <xdr:cNvPr id="126" name="图片 125" descr="1609232581(1)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673985" y="15161260"/>
          <a:ext cx="770255" cy="488950"/>
        </a:xfrm>
        <a:prstGeom prst="rect">
          <a:avLst/>
        </a:prstGeom>
      </xdr:spPr>
    </xdr:pic>
    <xdr:clientData/>
  </xdr:twoCellAnchor>
  <xdr:twoCellAnchor editAs="oneCell">
    <xdr:from>
      <xdr:col>3</xdr:col>
      <xdr:colOff>114300</xdr:colOff>
      <xdr:row>22</xdr:row>
      <xdr:rowOff>123825</xdr:rowOff>
    </xdr:from>
    <xdr:to>
      <xdr:col>3</xdr:col>
      <xdr:colOff>838835</xdr:colOff>
      <xdr:row>22</xdr:row>
      <xdr:rowOff>612775</xdr:rowOff>
    </xdr:to>
    <xdr:pic>
      <xdr:nvPicPr>
        <xdr:cNvPr id="127" name="图片 126" descr="1644728177(1)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656840" y="15884525"/>
          <a:ext cx="724535" cy="4889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25401</xdr:colOff>
      <xdr:row>0</xdr:row>
      <xdr:rowOff>31750</xdr:rowOff>
    </xdr:from>
    <xdr:to>
      <xdr:col>6</xdr:col>
      <xdr:colOff>88901</xdr:colOff>
      <xdr:row>18</xdr:row>
      <xdr:rowOff>167999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6F762316-AF3B-C04D-8A46-04830FE5EE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1" y="31750"/>
          <a:ext cx="3721100" cy="333664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342900</xdr:colOff>
      <xdr:row>3</xdr:row>
      <xdr:rowOff>9525</xdr:rowOff>
    </xdr:from>
    <xdr:to>
      <xdr:col>1</xdr:col>
      <xdr:colOff>774700</xdr:colOff>
      <xdr:row>3</xdr:row>
      <xdr:rowOff>447675</xdr:rowOff>
    </xdr:to>
    <xdr:pic>
      <xdr:nvPicPr>
        <xdr:cNvPr id="2" name="图片 102" descr="166071877624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4925" y="1444625"/>
          <a:ext cx="431800" cy="438150"/>
        </a:xfrm>
        <a:prstGeom prst="rect">
          <a:avLst/>
        </a:prstGeom>
      </xdr:spPr>
    </xdr:pic>
    <xdr:clientData/>
  </xdr:twoCellAnchor>
  <xdr:twoCellAnchor editAs="oneCell">
    <xdr:from>
      <xdr:col>1</xdr:col>
      <xdr:colOff>344805</xdr:colOff>
      <xdr:row>2</xdr:row>
      <xdr:rowOff>10795</xdr:rowOff>
    </xdr:from>
    <xdr:to>
      <xdr:col>1</xdr:col>
      <xdr:colOff>785495</xdr:colOff>
      <xdr:row>2</xdr:row>
      <xdr:rowOff>439420</xdr:rowOff>
    </xdr:to>
    <xdr:pic>
      <xdr:nvPicPr>
        <xdr:cNvPr id="3" name="图片 103" descr="1660718802298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06830" y="988695"/>
          <a:ext cx="440690" cy="428625"/>
        </a:xfrm>
        <a:prstGeom prst="rect">
          <a:avLst/>
        </a:prstGeom>
      </xdr:spPr>
    </xdr:pic>
    <xdr:clientData/>
  </xdr:twoCellAnchor>
  <xdr:twoCellAnchor editAs="oneCell">
    <xdr:from>
      <xdr:col>1</xdr:col>
      <xdr:colOff>314325</xdr:colOff>
      <xdr:row>4</xdr:row>
      <xdr:rowOff>28575</xdr:rowOff>
    </xdr:from>
    <xdr:to>
      <xdr:col>1</xdr:col>
      <xdr:colOff>781050</xdr:colOff>
      <xdr:row>4</xdr:row>
      <xdr:rowOff>473710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76350" y="1920875"/>
          <a:ext cx="466725" cy="4451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353695</xdr:colOff>
      <xdr:row>6</xdr:row>
      <xdr:rowOff>10160</xdr:rowOff>
    </xdr:from>
    <xdr:to>
      <xdr:col>1</xdr:col>
      <xdr:colOff>779780</xdr:colOff>
      <xdr:row>6</xdr:row>
      <xdr:rowOff>425450</xdr:rowOff>
    </xdr:to>
    <xdr:pic>
      <xdr:nvPicPr>
        <xdr:cNvPr id="6" name="图片 122" descr="1660719390601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15720" y="2969260"/>
          <a:ext cx="426085" cy="415290"/>
        </a:xfrm>
        <a:prstGeom prst="rect">
          <a:avLst/>
        </a:prstGeom>
      </xdr:spPr>
    </xdr:pic>
    <xdr:clientData/>
  </xdr:twoCellAnchor>
  <xdr:twoCellAnchor editAs="oneCell">
    <xdr:from>
      <xdr:col>1</xdr:col>
      <xdr:colOff>344805</xdr:colOff>
      <xdr:row>7</xdr:row>
      <xdr:rowOff>8255</xdr:rowOff>
    </xdr:from>
    <xdr:to>
      <xdr:col>1</xdr:col>
      <xdr:colOff>781685</xdr:colOff>
      <xdr:row>7</xdr:row>
      <xdr:rowOff>434340</xdr:rowOff>
    </xdr:to>
    <xdr:pic>
      <xdr:nvPicPr>
        <xdr:cNvPr id="8" name="图片 117" descr="166071940845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06830" y="3424555"/>
          <a:ext cx="436880" cy="426085"/>
        </a:xfrm>
        <a:prstGeom prst="rect">
          <a:avLst/>
        </a:prstGeom>
      </xdr:spPr>
    </xdr:pic>
    <xdr:clientData/>
  </xdr:twoCellAnchor>
  <xdr:twoCellAnchor editAs="oneCell">
    <xdr:from>
      <xdr:col>1</xdr:col>
      <xdr:colOff>344805</xdr:colOff>
      <xdr:row>8</xdr:row>
      <xdr:rowOff>8255</xdr:rowOff>
    </xdr:from>
    <xdr:to>
      <xdr:col>1</xdr:col>
      <xdr:colOff>781685</xdr:colOff>
      <xdr:row>8</xdr:row>
      <xdr:rowOff>434340</xdr:rowOff>
    </xdr:to>
    <xdr:pic>
      <xdr:nvPicPr>
        <xdr:cNvPr id="9" name="图片 117" descr="1660719408456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06830" y="3881755"/>
          <a:ext cx="436880" cy="426085"/>
        </a:xfrm>
        <a:prstGeom prst="rect">
          <a:avLst/>
        </a:prstGeom>
      </xdr:spPr>
    </xdr:pic>
    <xdr:clientData/>
  </xdr:twoCellAnchor>
  <xdr:twoCellAnchor editAs="oneCell">
    <xdr:from>
      <xdr:col>1</xdr:col>
      <xdr:colOff>333375</xdr:colOff>
      <xdr:row>5</xdr:row>
      <xdr:rowOff>19050</xdr:rowOff>
    </xdr:from>
    <xdr:to>
      <xdr:col>1</xdr:col>
      <xdr:colOff>771525</xdr:colOff>
      <xdr:row>5</xdr:row>
      <xdr:rowOff>446405</xdr:rowOff>
    </xdr:to>
    <xdr:pic>
      <xdr:nvPicPr>
        <xdr:cNvPr id="10" name="图片 108" descr="1660718974745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95400" y="2444750"/>
          <a:ext cx="438150" cy="427355"/>
        </a:xfrm>
        <a:prstGeom prst="rect">
          <a:avLst/>
        </a:prstGeom>
      </xdr:spPr>
    </xdr:pic>
    <xdr:clientData/>
  </xdr:twoCellAnchor>
  <xdr:twoCellAnchor editAs="oneCell">
    <xdr:from>
      <xdr:col>1</xdr:col>
      <xdr:colOff>333375</xdr:colOff>
      <xdr:row>9</xdr:row>
      <xdr:rowOff>28575</xdr:rowOff>
    </xdr:from>
    <xdr:to>
      <xdr:col>1</xdr:col>
      <xdr:colOff>752475</xdr:colOff>
      <xdr:row>10</xdr:row>
      <xdr:rowOff>1905</xdr:rowOff>
    </xdr:to>
    <xdr:pic>
      <xdr:nvPicPr>
        <xdr:cNvPr id="14" name="图片 125" descr="1660719247967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95400" y="4359275"/>
          <a:ext cx="419100" cy="43053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336550</xdr:colOff>
      <xdr:row>3</xdr:row>
      <xdr:rowOff>15875</xdr:rowOff>
    </xdr:from>
    <xdr:to>
      <xdr:col>2</xdr:col>
      <xdr:colOff>2316480</xdr:colOff>
      <xdr:row>3</xdr:row>
      <xdr:rowOff>15875</xdr:rowOff>
    </xdr:to>
    <xdr:cxnSp macro="">
      <xdr:nvCxnSpPr>
        <xdr:cNvPr id="13" name="直接连接符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CxnSpPr/>
      </xdr:nvCxnSpPr>
      <xdr:spPr>
        <a:xfrm flipV="1">
          <a:off x="841375" y="701675"/>
          <a:ext cx="1979930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156210</xdr:colOff>
      <xdr:row>4</xdr:row>
      <xdr:rowOff>22225</xdr:rowOff>
    </xdr:from>
    <xdr:to>
      <xdr:col>2</xdr:col>
      <xdr:colOff>2316480</xdr:colOff>
      <xdr:row>4</xdr:row>
      <xdr:rowOff>22225</xdr:rowOff>
    </xdr:to>
    <xdr:cxnSp macro="">
      <xdr:nvCxnSpPr>
        <xdr:cNvPr id="14" name="直接连接符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CxnSpPr/>
      </xdr:nvCxnSpPr>
      <xdr:spPr>
        <a:xfrm flipV="1">
          <a:off x="661035" y="974725"/>
          <a:ext cx="2160270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1222375</xdr:colOff>
      <xdr:row>3</xdr:row>
      <xdr:rowOff>15875</xdr:rowOff>
    </xdr:from>
    <xdr:to>
      <xdr:col>4</xdr:col>
      <xdr:colOff>2365375</xdr:colOff>
      <xdr:row>3</xdr:row>
      <xdr:rowOff>15875</xdr:rowOff>
    </xdr:to>
    <xdr:cxnSp macro="">
      <xdr:nvCxnSpPr>
        <xdr:cNvPr id="15" name="直接连接符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CxnSpPr/>
      </xdr:nvCxnSpPr>
      <xdr:spPr>
        <a:xfrm flipV="1">
          <a:off x="4365625" y="701675"/>
          <a:ext cx="3924300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603250</xdr:colOff>
      <xdr:row>4</xdr:row>
      <xdr:rowOff>22225</xdr:rowOff>
    </xdr:from>
    <xdr:to>
      <xdr:col>4</xdr:col>
      <xdr:colOff>2365375</xdr:colOff>
      <xdr:row>4</xdr:row>
      <xdr:rowOff>22225</xdr:rowOff>
    </xdr:to>
    <xdr:cxnSp macro="">
      <xdr:nvCxnSpPr>
        <xdr:cNvPr id="16" name="直接连接符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CxnSpPr/>
      </xdr:nvCxnSpPr>
      <xdr:spPr>
        <a:xfrm flipV="1">
          <a:off x="3746500" y="974725"/>
          <a:ext cx="454342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625475</xdr:colOff>
      <xdr:row>3</xdr:row>
      <xdr:rowOff>15875</xdr:rowOff>
    </xdr:from>
    <xdr:to>
      <xdr:col>8</xdr:col>
      <xdr:colOff>716915</xdr:colOff>
      <xdr:row>3</xdr:row>
      <xdr:rowOff>15875</xdr:rowOff>
    </xdr:to>
    <xdr:cxnSp macro="">
      <xdr:nvCxnSpPr>
        <xdr:cNvPr id="17" name="直接连接符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CxnSpPr/>
      </xdr:nvCxnSpPr>
      <xdr:spPr>
        <a:xfrm flipV="1">
          <a:off x="9331325" y="701675"/>
          <a:ext cx="252031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625475</xdr:colOff>
      <xdr:row>4</xdr:row>
      <xdr:rowOff>22225</xdr:rowOff>
    </xdr:from>
    <xdr:to>
      <xdr:col>8</xdr:col>
      <xdr:colOff>716915</xdr:colOff>
      <xdr:row>4</xdr:row>
      <xdr:rowOff>22225</xdr:rowOff>
    </xdr:to>
    <xdr:cxnSp macro="">
      <xdr:nvCxnSpPr>
        <xdr:cNvPr id="18" name="直接连接符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CxnSpPr/>
      </xdr:nvCxnSpPr>
      <xdr:spPr>
        <a:xfrm flipV="1">
          <a:off x="9331325" y="974725"/>
          <a:ext cx="252031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362585</xdr:colOff>
      <xdr:row>0</xdr:row>
      <xdr:rowOff>76835</xdr:rowOff>
    </xdr:from>
    <xdr:to>
      <xdr:col>2</xdr:col>
      <xdr:colOff>1089660</xdr:colOff>
      <xdr:row>0</xdr:row>
      <xdr:rowOff>649605</xdr:rowOff>
    </xdr:to>
    <xdr:pic>
      <xdr:nvPicPr>
        <xdr:cNvPr id="2" name="图片 1" descr="微信图片_20190625172248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2585" y="76835"/>
          <a:ext cx="2918460" cy="5727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96520</xdr:rowOff>
    </xdr:to>
    <xdr:pic>
      <xdr:nvPicPr>
        <xdr:cNvPr id="3" name="图片 1409" descr="blank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96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96520</xdr:rowOff>
    </xdr:to>
    <xdr:pic>
      <xdr:nvPicPr>
        <xdr:cNvPr id="4" name="图片 1425" descr="blank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96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96520</xdr:rowOff>
    </xdr:to>
    <xdr:pic>
      <xdr:nvPicPr>
        <xdr:cNvPr id="5" name="图片 1377" descr="blank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96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6" name="图片 1377" descr="blank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96520</xdr:rowOff>
    </xdr:to>
    <xdr:pic>
      <xdr:nvPicPr>
        <xdr:cNvPr id="7" name="图片 1409" descr="blank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96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96520</xdr:rowOff>
    </xdr:to>
    <xdr:pic>
      <xdr:nvPicPr>
        <xdr:cNvPr id="8" name="图片 1425" descr="blank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96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96520</xdr:rowOff>
    </xdr:to>
    <xdr:pic>
      <xdr:nvPicPr>
        <xdr:cNvPr id="9" name="图片 1377" descr="blank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96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10" name="图片 1377" descr="blank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11" name="图片 1377" descr="blank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12" name="图片 1377" descr="blank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13" name="Picture 1184" descr="blank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14" name="Picture 1185" descr="blank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15" name="Picture 1186" descr="blank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16" name="Picture 1187" descr="blank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17" name="Picture 1271" descr="blank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96520</xdr:rowOff>
    </xdr:to>
    <xdr:pic>
      <xdr:nvPicPr>
        <xdr:cNvPr id="18" name="Picture 1304" descr="blank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96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96520</xdr:rowOff>
    </xdr:to>
    <xdr:pic>
      <xdr:nvPicPr>
        <xdr:cNvPr id="19" name="Picture 1425" descr="blank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96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20" name="Picture 1184" descr="blank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21" name="Picture 1185" descr="blank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22" name="Picture 1186" descr="blank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23" name="Picture 1187" descr="blank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24" name="Picture 1184" descr="blank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25" name="Picture 1185" descr="blank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26" name="Picture 1186" descr="blank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27" name="Picture 1187" descr="blank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28" name="Picture 1304" descr="blank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29" name="Picture 1425" descr="blank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30" name="Picture 1304" descr="blank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31" name="Picture 1425" descr="blank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32" name="Picture 1304" descr="blank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33" name="Picture 1425" descr="blank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96520</xdr:rowOff>
    </xdr:to>
    <xdr:pic>
      <xdr:nvPicPr>
        <xdr:cNvPr id="34" name="Picture 1304" descr="blank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96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96520</xdr:rowOff>
    </xdr:to>
    <xdr:pic>
      <xdr:nvPicPr>
        <xdr:cNvPr id="35" name="Picture 1425" descr="blank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96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36" name="Picture 1304" descr="blank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37" name="Picture 1425" descr="blank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38" name="Picture 1184" descr="blank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39" name="Picture 1185" descr="blank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40" name="Picture 1186" descr="blank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41" name="Picture 1187" descr="blank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42" name="Picture 1184" descr="blank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43" name="Picture 1185" descr="blank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44" name="Picture 1186" descr="blank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45" name="Picture 1187" descr="blank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96520</xdr:rowOff>
    </xdr:to>
    <xdr:pic>
      <xdr:nvPicPr>
        <xdr:cNvPr id="46" name="Picture 1304" descr="blank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96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96520</xdr:rowOff>
    </xdr:to>
    <xdr:pic>
      <xdr:nvPicPr>
        <xdr:cNvPr id="47" name="Picture 1425" descr="blank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96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96520</xdr:rowOff>
    </xdr:to>
    <xdr:pic>
      <xdr:nvPicPr>
        <xdr:cNvPr id="48" name="Picture 1304" descr="blank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96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96520</xdr:rowOff>
    </xdr:to>
    <xdr:pic>
      <xdr:nvPicPr>
        <xdr:cNvPr id="49" name="Picture 1425" descr="blank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96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50" name="Picture 1271" descr="blank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51" name="Picture 1304" descr="blank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52" name="Picture 1425" descr="blank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53" name="Picture 1304" descr="blank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54" name="Picture 1425" descr="blank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55" name="Picture 1304" descr="blank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56" name="Picture 1425" descr="blank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94615</xdr:colOff>
      <xdr:row>1</xdr:row>
      <xdr:rowOff>88265</xdr:rowOff>
    </xdr:to>
    <xdr:pic>
      <xdr:nvPicPr>
        <xdr:cNvPr id="57" name="图片 1377" descr="blank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461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94615</xdr:colOff>
      <xdr:row>1</xdr:row>
      <xdr:rowOff>88265</xdr:rowOff>
    </xdr:to>
    <xdr:pic>
      <xdr:nvPicPr>
        <xdr:cNvPr id="58" name="图片 1377" descr="blank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461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59" name="Picture 1184" descr="blank">
          <a:extLst>
            <a:ext uri="{FF2B5EF4-FFF2-40B4-BE49-F238E27FC236}">
              <a16:creationId xmlns:a16="http://schemas.microsoft.com/office/drawing/2014/main" id="{00000000-0008-0000-04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60" name="Picture 1185" descr="blank">
          <a:extLst>
            <a:ext uri="{FF2B5EF4-FFF2-40B4-BE49-F238E27FC236}">
              <a16:creationId xmlns:a16="http://schemas.microsoft.com/office/drawing/2014/main" id="{00000000-0008-0000-04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61" name="Picture 1186" descr="blank">
          <a:extLst>
            <a:ext uri="{FF2B5EF4-FFF2-40B4-BE49-F238E27FC236}">
              <a16:creationId xmlns:a16="http://schemas.microsoft.com/office/drawing/2014/main" id="{00000000-0008-0000-04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62" name="Picture 1187" descr="blank"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63" name="Picture 1271" descr="blank"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96520</xdr:rowOff>
    </xdr:to>
    <xdr:pic>
      <xdr:nvPicPr>
        <xdr:cNvPr id="64" name="Picture 1304" descr="blank">
          <a:extLst>
            <a:ext uri="{FF2B5EF4-FFF2-40B4-BE49-F238E27FC236}">
              <a16:creationId xmlns:a16="http://schemas.microsoft.com/office/drawing/2014/main" id="{00000000-0008-0000-04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96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96520</xdr:rowOff>
    </xdr:to>
    <xdr:pic>
      <xdr:nvPicPr>
        <xdr:cNvPr id="65" name="Picture 1425" descr="blank">
          <a:extLst>
            <a:ext uri="{FF2B5EF4-FFF2-40B4-BE49-F238E27FC236}">
              <a16:creationId xmlns:a16="http://schemas.microsoft.com/office/drawing/2014/main" id="{00000000-0008-0000-04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96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66" name="Picture 1184" descr="blank">
          <a:extLst>
            <a:ext uri="{FF2B5EF4-FFF2-40B4-BE49-F238E27FC236}">
              <a16:creationId xmlns:a16="http://schemas.microsoft.com/office/drawing/2014/main" id="{00000000-0008-0000-04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67" name="Picture 1185" descr="blank">
          <a:extLst>
            <a:ext uri="{FF2B5EF4-FFF2-40B4-BE49-F238E27FC236}">
              <a16:creationId xmlns:a16="http://schemas.microsoft.com/office/drawing/2014/main" id="{00000000-0008-0000-04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68" name="Picture 1186" descr="blank">
          <a:extLst>
            <a:ext uri="{FF2B5EF4-FFF2-40B4-BE49-F238E27FC236}">
              <a16:creationId xmlns:a16="http://schemas.microsoft.com/office/drawing/2014/main" id="{00000000-0008-0000-04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69" name="Picture 1187" descr="blank">
          <a:extLst>
            <a:ext uri="{FF2B5EF4-FFF2-40B4-BE49-F238E27FC236}">
              <a16:creationId xmlns:a16="http://schemas.microsoft.com/office/drawing/2014/main" id="{00000000-0008-0000-04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70" name="Picture 1184" descr="blank">
          <a:extLst>
            <a:ext uri="{FF2B5EF4-FFF2-40B4-BE49-F238E27FC236}">
              <a16:creationId xmlns:a16="http://schemas.microsoft.com/office/drawing/2014/main" id="{00000000-0008-0000-04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71" name="Picture 1185" descr="blank">
          <a:extLst>
            <a:ext uri="{FF2B5EF4-FFF2-40B4-BE49-F238E27FC236}">
              <a16:creationId xmlns:a16="http://schemas.microsoft.com/office/drawing/2014/main" id="{00000000-0008-0000-04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72" name="Picture 1186" descr="blank">
          <a:extLst>
            <a:ext uri="{FF2B5EF4-FFF2-40B4-BE49-F238E27FC236}">
              <a16:creationId xmlns:a16="http://schemas.microsoft.com/office/drawing/2014/main" id="{00000000-0008-0000-04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73" name="Picture 1187" descr="blank">
          <a:extLst>
            <a:ext uri="{FF2B5EF4-FFF2-40B4-BE49-F238E27FC236}">
              <a16:creationId xmlns:a16="http://schemas.microsoft.com/office/drawing/2014/main" id="{00000000-0008-0000-04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74" name="Picture 1304" descr="blank">
          <a:extLst>
            <a:ext uri="{FF2B5EF4-FFF2-40B4-BE49-F238E27FC236}">
              <a16:creationId xmlns:a16="http://schemas.microsoft.com/office/drawing/2014/main" id="{00000000-0008-0000-04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75" name="Picture 1425" descr="blank">
          <a:extLst>
            <a:ext uri="{FF2B5EF4-FFF2-40B4-BE49-F238E27FC236}">
              <a16:creationId xmlns:a16="http://schemas.microsoft.com/office/drawing/2014/main" id="{00000000-0008-0000-04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76" name="Picture 1304" descr="blank">
          <a:extLst>
            <a:ext uri="{FF2B5EF4-FFF2-40B4-BE49-F238E27FC236}">
              <a16:creationId xmlns:a16="http://schemas.microsoft.com/office/drawing/2014/main" id="{00000000-0008-0000-04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77" name="Picture 1425" descr="blank">
          <a:extLst>
            <a:ext uri="{FF2B5EF4-FFF2-40B4-BE49-F238E27FC236}">
              <a16:creationId xmlns:a16="http://schemas.microsoft.com/office/drawing/2014/main" id="{00000000-0008-0000-04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78" name="Picture 1304" descr="blank">
          <a:extLst>
            <a:ext uri="{FF2B5EF4-FFF2-40B4-BE49-F238E27FC236}">
              <a16:creationId xmlns:a16="http://schemas.microsoft.com/office/drawing/2014/main" id="{00000000-0008-0000-04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79" name="Picture 1425" descr="blank">
          <a:extLst>
            <a:ext uri="{FF2B5EF4-FFF2-40B4-BE49-F238E27FC236}">
              <a16:creationId xmlns:a16="http://schemas.microsoft.com/office/drawing/2014/main" id="{00000000-0008-0000-04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96520</xdr:rowOff>
    </xdr:to>
    <xdr:pic>
      <xdr:nvPicPr>
        <xdr:cNvPr id="80" name="Picture 1304" descr="blank">
          <a:extLst>
            <a:ext uri="{FF2B5EF4-FFF2-40B4-BE49-F238E27FC236}">
              <a16:creationId xmlns:a16="http://schemas.microsoft.com/office/drawing/2014/main" id="{00000000-0008-0000-04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96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96520</xdr:rowOff>
    </xdr:to>
    <xdr:pic>
      <xdr:nvPicPr>
        <xdr:cNvPr id="81" name="Picture 1425" descr="blank">
          <a:extLst>
            <a:ext uri="{FF2B5EF4-FFF2-40B4-BE49-F238E27FC236}">
              <a16:creationId xmlns:a16="http://schemas.microsoft.com/office/drawing/2014/main" id="{00000000-0008-0000-04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96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82" name="Picture 1304" descr="blank">
          <a:extLst>
            <a:ext uri="{FF2B5EF4-FFF2-40B4-BE49-F238E27FC236}">
              <a16:creationId xmlns:a16="http://schemas.microsoft.com/office/drawing/2014/main" id="{00000000-0008-0000-04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83" name="Picture 1425" descr="blank">
          <a:extLst>
            <a:ext uri="{FF2B5EF4-FFF2-40B4-BE49-F238E27FC236}">
              <a16:creationId xmlns:a16="http://schemas.microsoft.com/office/drawing/2014/main" id="{00000000-0008-0000-04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84" name="Picture 1184" descr="blank">
          <a:extLst>
            <a:ext uri="{FF2B5EF4-FFF2-40B4-BE49-F238E27FC236}">
              <a16:creationId xmlns:a16="http://schemas.microsoft.com/office/drawing/2014/main" id="{00000000-0008-0000-04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85" name="Picture 1185" descr="blank">
          <a:extLst>
            <a:ext uri="{FF2B5EF4-FFF2-40B4-BE49-F238E27FC236}">
              <a16:creationId xmlns:a16="http://schemas.microsoft.com/office/drawing/2014/main" id="{00000000-0008-0000-04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86" name="Picture 1186" descr="blank">
          <a:extLst>
            <a:ext uri="{FF2B5EF4-FFF2-40B4-BE49-F238E27FC236}">
              <a16:creationId xmlns:a16="http://schemas.microsoft.com/office/drawing/2014/main" id="{00000000-0008-0000-04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87" name="Picture 1187" descr="blank">
          <a:extLst>
            <a:ext uri="{FF2B5EF4-FFF2-40B4-BE49-F238E27FC236}">
              <a16:creationId xmlns:a16="http://schemas.microsoft.com/office/drawing/2014/main" id="{00000000-0008-0000-04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88" name="Picture 1184" descr="blank">
          <a:extLst>
            <a:ext uri="{FF2B5EF4-FFF2-40B4-BE49-F238E27FC236}">
              <a16:creationId xmlns:a16="http://schemas.microsoft.com/office/drawing/2014/main" id="{00000000-0008-0000-04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89" name="Picture 1185" descr="blank">
          <a:extLst>
            <a:ext uri="{FF2B5EF4-FFF2-40B4-BE49-F238E27FC236}">
              <a16:creationId xmlns:a16="http://schemas.microsoft.com/office/drawing/2014/main" id="{00000000-0008-0000-04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90" name="Picture 1186" descr="blank">
          <a:extLst>
            <a:ext uri="{FF2B5EF4-FFF2-40B4-BE49-F238E27FC236}">
              <a16:creationId xmlns:a16="http://schemas.microsoft.com/office/drawing/2014/main" id="{00000000-0008-0000-04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91" name="Picture 1187" descr="blank">
          <a:extLst>
            <a:ext uri="{FF2B5EF4-FFF2-40B4-BE49-F238E27FC236}">
              <a16:creationId xmlns:a16="http://schemas.microsoft.com/office/drawing/2014/main" id="{00000000-0008-0000-04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96520</xdr:rowOff>
    </xdr:to>
    <xdr:pic>
      <xdr:nvPicPr>
        <xdr:cNvPr id="92" name="Picture 1304" descr="blank">
          <a:extLst>
            <a:ext uri="{FF2B5EF4-FFF2-40B4-BE49-F238E27FC236}">
              <a16:creationId xmlns:a16="http://schemas.microsoft.com/office/drawing/2014/main" id="{00000000-0008-0000-04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96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96520</xdr:rowOff>
    </xdr:to>
    <xdr:pic>
      <xdr:nvPicPr>
        <xdr:cNvPr id="93" name="Picture 1425" descr="blank">
          <a:extLst>
            <a:ext uri="{FF2B5EF4-FFF2-40B4-BE49-F238E27FC236}">
              <a16:creationId xmlns:a16="http://schemas.microsoft.com/office/drawing/2014/main" id="{00000000-0008-0000-04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96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96520</xdr:rowOff>
    </xdr:to>
    <xdr:pic>
      <xdr:nvPicPr>
        <xdr:cNvPr id="94" name="Picture 1304" descr="blank">
          <a:extLst>
            <a:ext uri="{FF2B5EF4-FFF2-40B4-BE49-F238E27FC236}">
              <a16:creationId xmlns:a16="http://schemas.microsoft.com/office/drawing/2014/main" id="{00000000-0008-0000-04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96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96520</xdr:rowOff>
    </xdr:to>
    <xdr:pic>
      <xdr:nvPicPr>
        <xdr:cNvPr id="95" name="Picture 1425" descr="blank">
          <a:extLst>
            <a:ext uri="{FF2B5EF4-FFF2-40B4-BE49-F238E27FC236}">
              <a16:creationId xmlns:a16="http://schemas.microsoft.com/office/drawing/2014/main" id="{00000000-0008-0000-04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96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96" name="Picture 1271" descr="blank">
          <a:extLst>
            <a:ext uri="{FF2B5EF4-FFF2-40B4-BE49-F238E27FC236}">
              <a16:creationId xmlns:a16="http://schemas.microsoft.com/office/drawing/2014/main" id="{00000000-0008-0000-04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97" name="Picture 1304" descr="blank">
          <a:extLst>
            <a:ext uri="{FF2B5EF4-FFF2-40B4-BE49-F238E27FC236}">
              <a16:creationId xmlns:a16="http://schemas.microsoft.com/office/drawing/2014/main" id="{00000000-0008-0000-04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98" name="Picture 1425" descr="blank">
          <a:extLst>
            <a:ext uri="{FF2B5EF4-FFF2-40B4-BE49-F238E27FC236}">
              <a16:creationId xmlns:a16="http://schemas.microsoft.com/office/drawing/2014/main" id="{00000000-0008-0000-04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99" name="Picture 1304" descr="blank">
          <a:extLst>
            <a:ext uri="{FF2B5EF4-FFF2-40B4-BE49-F238E27FC236}">
              <a16:creationId xmlns:a16="http://schemas.microsoft.com/office/drawing/2014/main" id="{00000000-0008-0000-04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100" name="Picture 1425" descr="blank">
          <a:extLst>
            <a:ext uri="{FF2B5EF4-FFF2-40B4-BE49-F238E27FC236}">
              <a16:creationId xmlns:a16="http://schemas.microsoft.com/office/drawing/2014/main" id="{00000000-0008-0000-04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101" name="Picture 1304" descr="blank">
          <a:extLst>
            <a:ext uri="{FF2B5EF4-FFF2-40B4-BE49-F238E27FC236}">
              <a16:creationId xmlns:a16="http://schemas.microsoft.com/office/drawing/2014/main" id="{00000000-0008-0000-04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102" name="Picture 1425" descr="blank">
          <a:extLst>
            <a:ext uri="{FF2B5EF4-FFF2-40B4-BE49-F238E27FC236}">
              <a16:creationId xmlns:a16="http://schemas.microsoft.com/office/drawing/2014/main" id="{00000000-0008-0000-04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96520</xdr:rowOff>
    </xdr:to>
    <xdr:pic>
      <xdr:nvPicPr>
        <xdr:cNvPr id="103" name="Picture 1" descr="blank">
          <a:extLst>
            <a:ext uri="{FF2B5EF4-FFF2-40B4-BE49-F238E27FC236}">
              <a16:creationId xmlns:a16="http://schemas.microsoft.com/office/drawing/2014/main" id="{00000000-0008-0000-04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96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96520</xdr:rowOff>
    </xdr:to>
    <xdr:pic>
      <xdr:nvPicPr>
        <xdr:cNvPr id="104" name="Picture 2" descr="blank">
          <a:extLst>
            <a:ext uri="{FF2B5EF4-FFF2-40B4-BE49-F238E27FC236}">
              <a16:creationId xmlns:a16="http://schemas.microsoft.com/office/drawing/2014/main" id="{00000000-0008-0000-04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96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96520</xdr:rowOff>
    </xdr:to>
    <xdr:pic>
      <xdr:nvPicPr>
        <xdr:cNvPr id="105" name="Picture 3" descr="blank">
          <a:extLst>
            <a:ext uri="{FF2B5EF4-FFF2-40B4-BE49-F238E27FC236}">
              <a16:creationId xmlns:a16="http://schemas.microsoft.com/office/drawing/2014/main" id="{00000000-0008-0000-04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96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96520</xdr:rowOff>
    </xdr:to>
    <xdr:pic>
      <xdr:nvPicPr>
        <xdr:cNvPr id="106" name="Picture 4" descr="blank">
          <a:extLst>
            <a:ext uri="{FF2B5EF4-FFF2-40B4-BE49-F238E27FC236}">
              <a16:creationId xmlns:a16="http://schemas.microsoft.com/office/drawing/2014/main" id="{00000000-0008-0000-04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96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96520</xdr:rowOff>
    </xdr:to>
    <xdr:pic>
      <xdr:nvPicPr>
        <xdr:cNvPr id="107" name="Picture 1" descr="blank">
          <a:extLst>
            <a:ext uri="{FF2B5EF4-FFF2-40B4-BE49-F238E27FC236}">
              <a16:creationId xmlns:a16="http://schemas.microsoft.com/office/drawing/2014/main" id="{00000000-0008-0000-04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96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96520</xdr:rowOff>
    </xdr:to>
    <xdr:pic>
      <xdr:nvPicPr>
        <xdr:cNvPr id="108" name="Picture 2" descr="blank">
          <a:extLst>
            <a:ext uri="{FF2B5EF4-FFF2-40B4-BE49-F238E27FC236}">
              <a16:creationId xmlns:a16="http://schemas.microsoft.com/office/drawing/2014/main" id="{00000000-0008-0000-04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96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96520</xdr:rowOff>
    </xdr:to>
    <xdr:pic>
      <xdr:nvPicPr>
        <xdr:cNvPr id="109" name="Picture 3" descr="blank">
          <a:extLst>
            <a:ext uri="{FF2B5EF4-FFF2-40B4-BE49-F238E27FC236}">
              <a16:creationId xmlns:a16="http://schemas.microsoft.com/office/drawing/2014/main" id="{00000000-0008-0000-04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96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96520</xdr:rowOff>
    </xdr:to>
    <xdr:pic>
      <xdr:nvPicPr>
        <xdr:cNvPr id="110" name="Picture 4" descr="blank">
          <a:extLst>
            <a:ext uri="{FF2B5EF4-FFF2-40B4-BE49-F238E27FC236}">
              <a16:creationId xmlns:a16="http://schemas.microsoft.com/office/drawing/2014/main" id="{00000000-0008-0000-04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96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96520</xdr:rowOff>
    </xdr:to>
    <xdr:pic>
      <xdr:nvPicPr>
        <xdr:cNvPr id="111" name="Picture 1" descr="blank">
          <a:extLst>
            <a:ext uri="{FF2B5EF4-FFF2-40B4-BE49-F238E27FC236}">
              <a16:creationId xmlns:a16="http://schemas.microsoft.com/office/drawing/2014/main" id="{00000000-0008-0000-04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96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96520</xdr:rowOff>
    </xdr:to>
    <xdr:pic>
      <xdr:nvPicPr>
        <xdr:cNvPr id="112" name="Picture 2" descr="blank">
          <a:extLst>
            <a:ext uri="{FF2B5EF4-FFF2-40B4-BE49-F238E27FC236}">
              <a16:creationId xmlns:a16="http://schemas.microsoft.com/office/drawing/2014/main" id="{00000000-0008-0000-04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96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96520</xdr:rowOff>
    </xdr:to>
    <xdr:pic>
      <xdr:nvPicPr>
        <xdr:cNvPr id="113" name="Picture 3" descr="blank">
          <a:extLst>
            <a:ext uri="{FF2B5EF4-FFF2-40B4-BE49-F238E27FC236}">
              <a16:creationId xmlns:a16="http://schemas.microsoft.com/office/drawing/2014/main" id="{00000000-0008-0000-04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96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96520</xdr:rowOff>
    </xdr:to>
    <xdr:pic>
      <xdr:nvPicPr>
        <xdr:cNvPr id="114" name="Picture 4" descr="blank">
          <a:extLst>
            <a:ext uri="{FF2B5EF4-FFF2-40B4-BE49-F238E27FC236}">
              <a16:creationId xmlns:a16="http://schemas.microsoft.com/office/drawing/2014/main" id="{00000000-0008-0000-04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96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95885</xdr:colOff>
      <xdr:row>2</xdr:row>
      <xdr:rowOff>99060</xdr:rowOff>
    </xdr:to>
    <xdr:pic>
      <xdr:nvPicPr>
        <xdr:cNvPr id="115" name="图片 1409" descr="blank">
          <a:extLst>
            <a:ext uri="{FF2B5EF4-FFF2-40B4-BE49-F238E27FC236}">
              <a16:creationId xmlns:a16="http://schemas.microsoft.com/office/drawing/2014/main" id="{00000000-0008-0000-04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09700"/>
          <a:ext cx="95885" cy="99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95885</xdr:colOff>
      <xdr:row>2</xdr:row>
      <xdr:rowOff>99060</xdr:rowOff>
    </xdr:to>
    <xdr:pic>
      <xdr:nvPicPr>
        <xdr:cNvPr id="116" name="图片 1425" descr="blank">
          <a:extLst>
            <a:ext uri="{FF2B5EF4-FFF2-40B4-BE49-F238E27FC236}">
              <a16:creationId xmlns:a16="http://schemas.microsoft.com/office/drawing/2014/main" id="{00000000-0008-0000-04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09700"/>
          <a:ext cx="95885" cy="99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95885</xdr:colOff>
      <xdr:row>2</xdr:row>
      <xdr:rowOff>99060</xdr:rowOff>
    </xdr:to>
    <xdr:pic>
      <xdr:nvPicPr>
        <xdr:cNvPr id="117" name="图片 1377" descr="blank">
          <a:extLst>
            <a:ext uri="{FF2B5EF4-FFF2-40B4-BE49-F238E27FC236}">
              <a16:creationId xmlns:a16="http://schemas.microsoft.com/office/drawing/2014/main" id="{00000000-0008-0000-04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09700"/>
          <a:ext cx="95885" cy="99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95885</xdr:colOff>
      <xdr:row>2</xdr:row>
      <xdr:rowOff>93980</xdr:rowOff>
    </xdr:to>
    <xdr:pic>
      <xdr:nvPicPr>
        <xdr:cNvPr id="118" name="图片 1377" descr="blank">
          <a:extLst>
            <a:ext uri="{FF2B5EF4-FFF2-40B4-BE49-F238E27FC236}">
              <a16:creationId xmlns:a16="http://schemas.microsoft.com/office/drawing/2014/main" id="{00000000-0008-0000-04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09700"/>
          <a:ext cx="95885" cy="93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95885</xdr:colOff>
      <xdr:row>2</xdr:row>
      <xdr:rowOff>99060</xdr:rowOff>
    </xdr:to>
    <xdr:pic>
      <xdr:nvPicPr>
        <xdr:cNvPr id="119" name="图片 1409" descr="blank">
          <a:extLst>
            <a:ext uri="{FF2B5EF4-FFF2-40B4-BE49-F238E27FC236}">
              <a16:creationId xmlns:a16="http://schemas.microsoft.com/office/drawing/2014/main" id="{00000000-0008-0000-04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09700"/>
          <a:ext cx="95885" cy="99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95885</xdr:colOff>
      <xdr:row>2</xdr:row>
      <xdr:rowOff>99060</xdr:rowOff>
    </xdr:to>
    <xdr:pic>
      <xdr:nvPicPr>
        <xdr:cNvPr id="120" name="图片 1425" descr="blank">
          <a:extLst>
            <a:ext uri="{FF2B5EF4-FFF2-40B4-BE49-F238E27FC236}">
              <a16:creationId xmlns:a16="http://schemas.microsoft.com/office/drawing/2014/main" id="{00000000-0008-0000-04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09700"/>
          <a:ext cx="95885" cy="99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95885</xdr:colOff>
      <xdr:row>2</xdr:row>
      <xdr:rowOff>99060</xdr:rowOff>
    </xdr:to>
    <xdr:pic>
      <xdr:nvPicPr>
        <xdr:cNvPr id="121" name="图片 1377" descr="blank">
          <a:extLst>
            <a:ext uri="{FF2B5EF4-FFF2-40B4-BE49-F238E27FC236}">
              <a16:creationId xmlns:a16="http://schemas.microsoft.com/office/drawing/2014/main" id="{00000000-0008-0000-04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09700"/>
          <a:ext cx="95885" cy="99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95885</xdr:colOff>
      <xdr:row>2</xdr:row>
      <xdr:rowOff>93980</xdr:rowOff>
    </xdr:to>
    <xdr:pic>
      <xdr:nvPicPr>
        <xdr:cNvPr id="122" name="图片 1377" descr="blank">
          <a:extLst>
            <a:ext uri="{FF2B5EF4-FFF2-40B4-BE49-F238E27FC236}">
              <a16:creationId xmlns:a16="http://schemas.microsoft.com/office/drawing/2014/main" id="{00000000-0008-0000-04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09700"/>
          <a:ext cx="95885" cy="93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123" name="图片 1377" descr="blank">
          <a:extLst>
            <a:ext uri="{FF2B5EF4-FFF2-40B4-BE49-F238E27FC236}">
              <a16:creationId xmlns:a16="http://schemas.microsoft.com/office/drawing/2014/main" id="{00000000-0008-0000-04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124" name="图片 1377" descr="blank">
          <a:extLst>
            <a:ext uri="{FF2B5EF4-FFF2-40B4-BE49-F238E27FC236}">
              <a16:creationId xmlns:a16="http://schemas.microsoft.com/office/drawing/2014/main" id="{00000000-0008-0000-04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125" name="Picture 1184" descr="blank">
          <a:extLst>
            <a:ext uri="{FF2B5EF4-FFF2-40B4-BE49-F238E27FC236}">
              <a16:creationId xmlns:a16="http://schemas.microsoft.com/office/drawing/2014/main" id="{00000000-0008-0000-04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126" name="Picture 1185" descr="blank">
          <a:extLst>
            <a:ext uri="{FF2B5EF4-FFF2-40B4-BE49-F238E27FC236}">
              <a16:creationId xmlns:a16="http://schemas.microsoft.com/office/drawing/2014/main" id="{00000000-0008-0000-04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127" name="Picture 1186" descr="blank">
          <a:extLst>
            <a:ext uri="{FF2B5EF4-FFF2-40B4-BE49-F238E27FC236}">
              <a16:creationId xmlns:a16="http://schemas.microsoft.com/office/drawing/2014/main" id="{00000000-0008-0000-04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128" name="Picture 1187" descr="blank">
          <a:extLst>
            <a:ext uri="{FF2B5EF4-FFF2-40B4-BE49-F238E27FC236}">
              <a16:creationId xmlns:a16="http://schemas.microsoft.com/office/drawing/2014/main" id="{00000000-0008-0000-04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129" name="Picture 1271" descr="blank">
          <a:extLst>
            <a:ext uri="{FF2B5EF4-FFF2-40B4-BE49-F238E27FC236}">
              <a16:creationId xmlns:a16="http://schemas.microsoft.com/office/drawing/2014/main" id="{00000000-0008-0000-04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96520</xdr:rowOff>
    </xdr:to>
    <xdr:pic>
      <xdr:nvPicPr>
        <xdr:cNvPr id="130" name="Picture 1304" descr="blank">
          <a:extLst>
            <a:ext uri="{FF2B5EF4-FFF2-40B4-BE49-F238E27FC236}">
              <a16:creationId xmlns:a16="http://schemas.microsoft.com/office/drawing/2014/main" id="{00000000-0008-0000-04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96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96520</xdr:rowOff>
    </xdr:to>
    <xdr:pic>
      <xdr:nvPicPr>
        <xdr:cNvPr id="131" name="Picture 1425" descr="blank">
          <a:extLst>
            <a:ext uri="{FF2B5EF4-FFF2-40B4-BE49-F238E27FC236}">
              <a16:creationId xmlns:a16="http://schemas.microsoft.com/office/drawing/2014/main" id="{00000000-0008-0000-04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96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132" name="Picture 1184" descr="blank">
          <a:extLst>
            <a:ext uri="{FF2B5EF4-FFF2-40B4-BE49-F238E27FC236}">
              <a16:creationId xmlns:a16="http://schemas.microsoft.com/office/drawing/2014/main" id="{00000000-0008-0000-04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133" name="Picture 1185" descr="blank">
          <a:extLst>
            <a:ext uri="{FF2B5EF4-FFF2-40B4-BE49-F238E27FC236}">
              <a16:creationId xmlns:a16="http://schemas.microsoft.com/office/drawing/2014/main" id="{00000000-0008-0000-04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134" name="Picture 1186" descr="blank">
          <a:extLst>
            <a:ext uri="{FF2B5EF4-FFF2-40B4-BE49-F238E27FC236}">
              <a16:creationId xmlns:a16="http://schemas.microsoft.com/office/drawing/2014/main" id="{00000000-0008-0000-04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135" name="Picture 1187" descr="blank">
          <a:extLst>
            <a:ext uri="{FF2B5EF4-FFF2-40B4-BE49-F238E27FC236}">
              <a16:creationId xmlns:a16="http://schemas.microsoft.com/office/drawing/2014/main" id="{00000000-0008-0000-04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136" name="Picture 1184" descr="blank">
          <a:extLst>
            <a:ext uri="{FF2B5EF4-FFF2-40B4-BE49-F238E27FC236}">
              <a16:creationId xmlns:a16="http://schemas.microsoft.com/office/drawing/2014/main" id="{00000000-0008-0000-04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137" name="Picture 1185" descr="blank">
          <a:extLst>
            <a:ext uri="{FF2B5EF4-FFF2-40B4-BE49-F238E27FC236}">
              <a16:creationId xmlns:a16="http://schemas.microsoft.com/office/drawing/2014/main" id="{00000000-0008-0000-04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138" name="Picture 1186" descr="blank">
          <a:extLst>
            <a:ext uri="{FF2B5EF4-FFF2-40B4-BE49-F238E27FC236}">
              <a16:creationId xmlns:a16="http://schemas.microsoft.com/office/drawing/2014/main" id="{00000000-0008-0000-04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139" name="Picture 1187" descr="blank">
          <a:extLst>
            <a:ext uri="{FF2B5EF4-FFF2-40B4-BE49-F238E27FC236}">
              <a16:creationId xmlns:a16="http://schemas.microsoft.com/office/drawing/2014/main" id="{00000000-0008-0000-04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140" name="Picture 1304" descr="blank">
          <a:extLst>
            <a:ext uri="{FF2B5EF4-FFF2-40B4-BE49-F238E27FC236}">
              <a16:creationId xmlns:a16="http://schemas.microsoft.com/office/drawing/2014/main" id="{00000000-0008-0000-04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141" name="Picture 1425" descr="blank">
          <a:extLst>
            <a:ext uri="{FF2B5EF4-FFF2-40B4-BE49-F238E27FC236}">
              <a16:creationId xmlns:a16="http://schemas.microsoft.com/office/drawing/2014/main" id="{00000000-0008-0000-04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142" name="Picture 1304" descr="blank">
          <a:extLst>
            <a:ext uri="{FF2B5EF4-FFF2-40B4-BE49-F238E27FC236}">
              <a16:creationId xmlns:a16="http://schemas.microsoft.com/office/drawing/2014/main" id="{00000000-0008-0000-04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143" name="Picture 1425" descr="blank">
          <a:extLst>
            <a:ext uri="{FF2B5EF4-FFF2-40B4-BE49-F238E27FC236}">
              <a16:creationId xmlns:a16="http://schemas.microsoft.com/office/drawing/2014/main" id="{00000000-0008-0000-04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144" name="Picture 1304" descr="blank">
          <a:extLst>
            <a:ext uri="{FF2B5EF4-FFF2-40B4-BE49-F238E27FC236}">
              <a16:creationId xmlns:a16="http://schemas.microsoft.com/office/drawing/2014/main" id="{00000000-0008-0000-04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145" name="Picture 1425" descr="blank">
          <a:extLst>
            <a:ext uri="{FF2B5EF4-FFF2-40B4-BE49-F238E27FC236}">
              <a16:creationId xmlns:a16="http://schemas.microsoft.com/office/drawing/2014/main" id="{00000000-0008-0000-04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96520</xdr:rowOff>
    </xdr:to>
    <xdr:pic>
      <xdr:nvPicPr>
        <xdr:cNvPr id="146" name="Picture 1304" descr="blank">
          <a:extLst>
            <a:ext uri="{FF2B5EF4-FFF2-40B4-BE49-F238E27FC236}">
              <a16:creationId xmlns:a16="http://schemas.microsoft.com/office/drawing/2014/main" id="{00000000-0008-0000-04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96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96520</xdr:rowOff>
    </xdr:to>
    <xdr:pic>
      <xdr:nvPicPr>
        <xdr:cNvPr id="147" name="Picture 1425" descr="blank">
          <a:extLst>
            <a:ext uri="{FF2B5EF4-FFF2-40B4-BE49-F238E27FC236}">
              <a16:creationId xmlns:a16="http://schemas.microsoft.com/office/drawing/2014/main" id="{00000000-0008-0000-04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96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148" name="Picture 1304" descr="blank">
          <a:extLst>
            <a:ext uri="{FF2B5EF4-FFF2-40B4-BE49-F238E27FC236}">
              <a16:creationId xmlns:a16="http://schemas.microsoft.com/office/drawing/2014/main" id="{00000000-0008-0000-04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149" name="Picture 1425" descr="blank">
          <a:extLst>
            <a:ext uri="{FF2B5EF4-FFF2-40B4-BE49-F238E27FC236}">
              <a16:creationId xmlns:a16="http://schemas.microsoft.com/office/drawing/2014/main" id="{00000000-0008-0000-04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150" name="Picture 1184" descr="blank">
          <a:extLst>
            <a:ext uri="{FF2B5EF4-FFF2-40B4-BE49-F238E27FC236}">
              <a16:creationId xmlns:a16="http://schemas.microsoft.com/office/drawing/2014/main" id="{00000000-0008-0000-04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151" name="Picture 1185" descr="blank">
          <a:extLst>
            <a:ext uri="{FF2B5EF4-FFF2-40B4-BE49-F238E27FC236}">
              <a16:creationId xmlns:a16="http://schemas.microsoft.com/office/drawing/2014/main" id="{00000000-0008-0000-04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152" name="Picture 1186" descr="blank">
          <a:extLst>
            <a:ext uri="{FF2B5EF4-FFF2-40B4-BE49-F238E27FC236}">
              <a16:creationId xmlns:a16="http://schemas.microsoft.com/office/drawing/2014/main" id="{00000000-0008-0000-04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153" name="Picture 1187" descr="blank">
          <a:extLst>
            <a:ext uri="{FF2B5EF4-FFF2-40B4-BE49-F238E27FC236}">
              <a16:creationId xmlns:a16="http://schemas.microsoft.com/office/drawing/2014/main" id="{00000000-0008-0000-04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154" name="Picture 1184" descr="blank">
          <a:extLst>
            <a:ext uri="{FF2B5EF4-FFF2-40B4-BE49-F238E27FC236}">
              <a16:creationId xmlns:a16="http://schemas.microsoft.com/office/drawing/2014/main" id="{00000000-0008-0000-0400-00009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155" name="Picture 1185" descr="blank">
          <a:extLst>
            <a:ext uri="{FF2B5EF4-FFF2-40B4-BE49-F238E27FC236}">
              <a16:creationId xmlns:a16="http://schemas.microsoft.com/office/drawing/2014/main" id="{00000000-0008-0000-04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156" name="Picture 1186" descr="blank">
          <a:extLst>
            <a:ext uri="{FF2B5EF4-FFF2-40B4-BE49-F238E27FC236}">
              <a16:creationId xmlns:a16="http://schemas.microsoft.com/office/drawing/2014/main" id="{00000000-0008-0000-04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157" name="Picture 1187" descr="blank">
          <a:extLst>
            <a:ext uri="{FF2B5EF4-FFF2-40B4-BE49-F238E27FC236}">
              <a16:creationId xmlns:a16="http://schemas.microsoft.com/office/drawing/2014/main" id="{00000000-0008-0000-0400-00009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96520</xdr:rowOff>
    </xdr:to>
    <xdr:pic>
      <xdr:nvPicPr>
        <xdr:cNvPr id="158" name="Picture 1304" descr="blank">
          <a:extLst>
            <a:ext uri="{FF2B5EF4-FFF2-40B4-BE49-F238E27FC236}">
              <a16:creationId xmlns:a16="http://schemas.microsoft.com/office/drawing/2014/main" id="{00000000-0008-0000-04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96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96520</xdr:rowOff>
    </xdr:to>
    <xdr:pic>
      <xdr:nvPicPr>
        <xdr:cNvPr id="159" name="Picture 1425" descr="blank">
          <a:extLst>
            <a:ext uri="{FF2B5EF4-FFF2-40B4-BE49-F238E27FC236}">
              <a16:creationId xmlns:a16="http://schemas.microsoft.com/office/drawing/2014/main" id="{00000000-0008-0000-04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96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96520</xdr:rowOff>
    </xdr:to>
    <xdr:pic>
      <xdr:nvPicPr>
        <xdr:cNvPr id="160" name="Picture 1304" descr="blank">
          <a:extLst>
            <a:ext uri="{FF2B5EF4-FFF2-40B4-BE49-F238E27FC236}">
              <a16:creationId xmlns:a16="http://schemas.microsoft.com/office/drawing/2014/main" id="{00000000-0008-0000-04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96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96520</xdr:rowOff>
    </xdr:to>
    <xdr:pic>
      <xdr:nvPicPr>
        <xdr:cNvPr id="161" name="Picture 1425" descr="blank">
          <a:extLst>
            <a:ext uri="{FF2B5EF4-FFF2-40B4-BE49-F238E27FC236}">
              <a16:creationId xmlns:a16="http://schemas.microsoft.com/office/drawing/2014/main" id="{00000000-0008-0000-0400-0000A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96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162" name="Picture 1271" descr="blank">
          <a:extLst>
            <a:ext uri="{FF2B5EF4-FFF2-40B4-BE49-F238E27FC236}">
              <a16:creationId xmlns:a16="http://schemas.microsoft.com/office/drawing/2014/main" id="{00000000-0008-0000-0400-0000A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163" name="Picture 1304" descr="blank">
          <a:extLst>
            <a:ext uri="{FF2B5EF4-FFF2-40B4-BE49-F238E27FC236}">
              <a16:creationId xmlns:a16="http://schemas.microsoft.com/office/drawing/2014/main" id="{00000000-0008-0000-0400-0000A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164" name="Picture 1425" descr="blank">
          <a:extLst>
            <a:ext uri="{FF2B5EF4-FFF2-40B4-BE49-F238E27FC236}">
              <a16:creationId xmlns:a16="http://schemas.microsoft.com/office/drawing/2014/main" id="{00000000-0008-0000-0400-0000A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165" name="Picture 1304" descr="blank">
          <a:extLst>
            <a:ext uri="{FF2B5EF4-FFF2-40B4-BE49-F238E27FC236}">
              <a16:creationId xmlns:a16="http://schemas.microsoft.com/office/drawing/2014/main" id="{00000000-0008-0000-0400-0000A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166" name="Picture 1425" descr="blank">
          <a:extLst>
            <a:ext uri="{FF2B5EF4-FFF2-40B4-BE49-F238E27FC236}">
              <a16:creationId xmlns:a16="http://schemas.microsoft.com/office/drawing/2014/main" id="{00000000-0008-0000-0400-0000A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167" name="Picture 1304" descr="blank">
          <a:extLst>
            <a:ext uri="{FF2B5EF4-FFF2-40B4-BE49-F238E27FC236}">
              <a16:creationId xmlns:a16="http://schemas.microsoft.com/office/drawing/2014/main" id="{00000000-0008-0000-0400-0000A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168" name="Picture 1425" descr="blank">
          <a:extLst>
            <a:ext uri="{FF2B5EF4-FFF2-40B4-BE49-F238E27FC236}">
              <a16:creationId xmlns:a16="http://schemas.microsoft.com/office/drawing/2014/main" id="{00000000-0008-0000-0400-0000A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94615</xdr:colOff>
      <xdr:row>1</xdr:row>
      <xdr:rowOff>88265</xdr:rowOff>
    </xdr:to>
    <xdr:pic>
      <xdr:nvPicPr>
        <xdr:cNvPr id="169" name="图片 1377" descr="blank">
          <a:extLst>
            <a:ext uri="{FF2B5EF4-FFF2-40B4-BE49-F238E27FC236}">
              <a16:creationId xmlns:a16="http://schemas.microsoft.com/office/drawing/2014/main" id="{00000000-0008-0000-0400-0000A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461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94615</xdr:colOff>
      <xdr:row>1</xdr:row>
      <xdr:rowOff>88265</xdr:rowOff>
    </xdr:to>
    <xdr:pic>
      <xdr:nvPicPr>
        <xdr:cNvPr id="170" name="图片 1377" descr="blank">
          <a:extLst>
            <a:ext uri="{FF2B5EF4-FFF2-40B4-BE49-F238E27FC236}">
              <a16:creationId xmlns:a16="http://schemas.microsoft.com/office/drawing/2014/main" id="{00000000-0008-0000-0400-0000A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461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171" name="Picture 1184" descr="blank">
          <a:extLst>
            <a:ext uri="{FF2B5EF4-FFF2-40B4-BE49-F238E27FC236}">
              <a16:creationId xmlns:a16="http://schemas.microsoft.com/office/drawing/2014/main" id="{00000000-0008-0000-0400-0000A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172" name="Picture 1185" descr="blank">
          <a:extLst>
            <a:ext uri="{FF2B5EF4-FFF2-40B4-BE49-F238E27FC236}">
              <a16:creationId xmlns:a16="http://schemas.microsoft.com/office/drawing/2014/main" id="{00000000-0008-0000-0400-0000A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173" name="Picture 1186" descr="blank">
          <a:extLst>
            <a:ext uri="{FF2B5EF4-FFF2-40B4-BE49-F238E27FC236}">
              <a16:creationId xmlns:a16="http://schemas.microsoft.com/office/drawing/2014/main" id="{00000000-0008-0000-0400-0000A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174" name="Picture 1187" descr="blank">
          <a:extLst>
            <a:ext uri="{FF2B5EF4-FFF2-40B4-BE49-F238E27FC236}">
              <a16:creationId xmlns:a16="http://schemas.microsoft.com/office/drawing/2014/main" id="{00000000-0008-0000-0400-0000A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175" name="Picture 1271" descr="blank">
          <a:extLst>
            <a:ext uri="{FF2B5EF4-FFF2-40B4-BE49-F238E27FC236}">
              <a16:creationId xmlns:a16="http://schemas.microsoft.com/office/drawing/2014/main" id="{00000000-0008-0000-0400-0000A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96520</xdr:rowOff>
    </xdr:to>
    <xdr:pic>
      <xdr:nvPicPr>
        <xdr:cNvPr id="176" name="Picture 1304" descr="blank">
          <a:extLst>
            <a:ext uri="{FF2B5EF4-FFF2-40B4-BE49-F238E27FC236}">
              <a16:creationId xmlns:a16="http://schemas.microsoft.com/office/drawing/2014/main" id="{00000000-0008-0000-0400-0000B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96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96520</xdr:rowOff>
    </xdr:to>
    <xdr:pic>
      <xdr:nvPicPr>
        <xdr:cNvPr id="177" name="Picture 1425" descr="blank">
          <a:extLst>
            <a:ext uri="{FF2B5EF4-FFF2-40B4-BE49-F238E27FC236}">
              <a16:creationId xmlns:a16="http://schemas.microsoft.com/office/drawing/2014/main" id="{00000000-0008-0000-0400-0000B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96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178" name="Picture 1184" descr="blank">
          <a:extLst>
            <a:ext uri="{FF2B5EF4-FFF2-40B4-BE49-F238E27FC236}">
              <a16:creationId xmlns:a16="http://schemas.microsoft.com/office/drawing/2014/main" id="{00000000-0008-0000-0400-0000B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179" name="Picture 1185" descr="blank">
          <a:extLst>
            <a:ext uri="{FF2B5EF4-FFF2-40B4-BE49-F238E27FC236}">
              <a16:creationId xmlns:a16="http://schemas.microsoft.com/office/drawing/2014/main" id="{00000000-0008-0000-0400-0000B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180" name="Picture 1186" descr="blank">
          <a:extLst>
            <a:ext uri="{FF2B5EF4-FFF2-40B4-BE49-F238E27FC236}">
              <a16:creationId xmlns:a16="http://schemas.microsoft.com/office/drawing/2014/main" id="{00000000-0008-0000-0400-0000B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181" name="Picture 1187" descr="blank">
          <a:extLst>
            <a:ext uri="{FF2B5EF4-FFF2-40B4-BE49-F238E27FC236}">
              <a16:creationId xmlns:a16="http://schemas.microsoft.com/office/drawing/2014/main" id="{00000000-0008-0000-0400-0000B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182" name="Picture 1184" descr="blank">
          <a:extLst>
            <a:ext uri="{FF2B5EF4-FFF2-40B4-BE49-F238E27FC236}">
              <a16:creationId xmlns:a16="http://schemas.microsoft.com/office/drawing/2014/main" id="{00000000-0008-0000-0400-0000B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183" name="Picture 1185" descr="blank">
          <a:extLst>
            <a:ext uri="{FF2B5EF4-FFF2-40B4-BE49-F238E27FC236}">
              <a16:creationId xmlns:a16="http://schemas.microsoft.com/office/drawing/2014/main" id="{00000000-0008-0000-0400-0000B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184" name="Picture 1186" descr="blank">
          <a:extLst>
            <a:ext uri="{FF2B5EF4-FFF2-40B4-BE49-F238E27FC236}">
              <a16:creationId xmlns:a16="http://schemas.microsoft.com/office/drawing/2014/main" id="{00000000-0008-0000-0400-0000B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185" name="Picture 1187" descr="blank">
          <a:extLst>
            <a:ext uri="{FF2B5EF4-FFF2-40B4-BE49-F238E27FC236}">
              <a16:creationId xmlns:a16="http://schemas.microsoft.com/office/drawing/2014/main" id="{00000000-0008-0000-0400-0000B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186" name="Picture 1304" descr="blank">
          <a:extLst>
            <a:ext uri="{FF2B5EF4-FFF2-40B4-BE49-F238E27FC236}">
              <a16:creationId xmlns:a16="http://schemas.microsoft.com/office/drawing/2014/main" id="{00000000-0008-0000-0400-0000B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187" name="Picture 1425" descr="blank">
          <a:extLst>
            <a:ext uri="{FF2B5EF4-FFF2-40B4-BE49-F238E27FC236}">
              <a16:creationId xmlns:a16="http://schemas.microsoft.com/office/drawing/2014/main" id="{00000000-0008-0000-0400-0000B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188" name="Picture 1304" descr="blank">
          <a:extLst>
            <a:ext uri="{FF2B5EF4-FFF2-40B4-BE49-F238E27FC236}">
              <a16:creationId xmlns:a16="http://schemas.microsoft.com/office/drawing/2014/main" id="{00000000-0008-0000-0400-0000B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189" name="Picture 1425" descr="blank">
          <a:extLst>
            <a:ext uri="{FF2B5EF4-FFF2-40B4-BE49-F238E27FC236}">
              <a16:creationId xmlns:a16="http://schemas.microsoft.com/office/drawing/2014/main" id="{00000000-0008-0000-0400-0000B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190" name="Picture 1304" descr="blank">
          <a:extLst>
            <a:ext uri="{FF2B5EF4-FFF2-40B4-BE49-F238E27FC236}">
              <a16:creationId xmlns:a16="http://schemas.microsoft.com/office/drawing/2014/main" id="{00000000-0008-0000-0400-0000B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191" name="Picture 1425" descr="blank">
          <a:extLst>
            <a:ext uri="{FF2B5EF4-FFF2-40B4-BE49-F238E27FC236}">
              <a16:creationId xmlns:a16="http://schemas.microsoft.com/office/drawing/2014/main" id="{00000000-0008-0000-0400-0000B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96520</xdr:rowOff>
    </xdr:to>
    <xdr:pic>
      <xdr:nvPicPr>
        <xdr:cNvPr id="192" name="Picture 1304" descr="blank">
          <a:extLst>
            <a:ext uri="{FF2B5EF4-FFF2-40B4-BE49-F238E27FC236}">
              <a16:creationId xmlns:a16="http://schemas.microsoft.com/office/drawing/2014/main" id="{00000000-0008-0000-0400-0000C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96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96520</xdr:rowOff>
    </xdr:to>
    <xdr:pic>
      <xdr:nvPicPr>
        <xdr:cNvPr id="193" name="Picture 1425" descr="blank">
          <a:extLst>
            <a:ext uri="{FF2B5EF4-FFF2-40B4-BE49-F238E27FC236}">
              <a16:creationId xmlns:a16="http://schemas.microsoft.com/office/drawing/2014/main" id="{00000000-0008-0000-0400-0000C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96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194" name="Picture 1304" descr="blank">
          <a:extLst>
            <a:ext uri="{FF2B5EF4-FFF2-40B4-BE49-F238E27FC236}">
              <a16:creationId xmlns:a16="http://schemas.microsoft.com/office/drawing/2014/main" id="{00000000-0008-0000-0400-0000C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195" name="Picture 1425" descr="blank">
          <a:extLst>
            <a:ext uri="{FF2B5EF4-FFF2-40B4-BE49-F238E27FC236}">
              <a16:creationId xmlns:a16="http://schemas.microsoft.com/office/drawing/2014/main" id="{00000000-0008-0000-0400-0000C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196" name="Picture 1184" descr="blank">
          <a:extLst>
            <a:ext uri="{FF2B5EF4-FFF2-40B4-BE49-F238E27FC236}">
              <a16:creationId xmlns:a16="http://schemas.microsoft.com/office/drawing/2014/main" id="{00000000-0008-0000-0400-0000C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197" name="Picture 1185" descr="blank">
          <a:extLst>
            <a:ext uri="{FF2B5EF4-FFF2-40B4-BE49-F238E27FC236}">
              <a16:creationId xmlns:a16="http://schemas.microsoft.com/office/drawing/2014/main" id="{00000000-0008-0000-0400-0000C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198" name="Picture 1186" descr="blank">
          <a:extLst>
            <a:ext uri="{FF2B5EF4-FFF2-40B4-BE49-F238E27FC236}">
              <a16:creationId xmlns:a16="http://schemas.microsoft.com/office/drawing/2014/main" id="{00000000-0008-0000-0400-0000C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199" name="Picture 1187" descr="blank">
          <a:extLst>
            <a:ext uri="{FF2B5EF4-FFF2-40B4-BE49-F238E27FC236}">
              <a16:creationId xmlns:a16="http://schemas.microsoft.com/office/drawing/2014/main" id="{00000000-0008-0000-0400-0000C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200" name="Picture 1184" descr="blank">
          <a:extLst>
            <a:ext uri="{FF2B5EF4-FFF2-40B4-BE49-F238E27FC236}">
              <a16:creationId xmlns:a16="http://schemas.microsoft.com/office/drawing/2014/main" id="{00000000-0008-0000-0400-0000C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201" name="Picture 1185" descr="blank">
          <a:extLst>
            <a:ext uri="{FF2B5EF4-FFF2-40B4-BE49-F238E27FC236}">
              <a16:creationId xmlns:a16="http://schemas.microsoft.com/office/drawing/2014/main" id="{00000000-0008-0000-0400-0000C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202" name="Picture 1186" descr="blank">
          <a:extLst>
            <a:ext uri="{FF2B5EF4-FFF2-40B4-BE49-F238E27FC236}">
              <a16:creationId xmlns:a16="http://schemas.microsoft.com/office/drawing/2014/main" id="{00000000-0008-0000-0400-0000C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203" name="Picture 1187" descr="blank">
          <a:extLst>
            <a:ext uri="{FF2B5EF4-FFF2-40B4-BE49-F238E27FC236}">
              <a16:creationId xmlns:a16="http://schemas.microsoft.com/office/drawing/2014/main" id="{00000000-0008-0000-0400-0000C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96520</xdr:rowOff>
    </xdr:to>
    <xdr:pic>
      <xdr:nvPicPr>
        <xdr:cNvPr id="204" name="Picture 1304" descr="blank">
          <a:extLst>
            <a:ext uri="{FF2B5EF4-FFF2-40B4-BE49-F238E27FC236}">
              <a16:creationId xmlns:a16="http://schemas.microsoft.com/office/drawing/2014/main" id="{00000000-0008-0000-0400-0000C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96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96520</xdr:rowOff>
    </xdr:to>
    <xdr:pic>
      <xdr:nvPicPr>
        <xdr:cNvPr id="205" name="Picture 1425" descr="blank">
          <a:extLst>
            <a:ext uri="{FF2B5EF4-FFF2-40B4-BE49-F238E27FC236}">
              <a16:creationId xmlns:a16="http://schemas.microsoft.com/office/drawing/2014/main" id="{00000000-0008-0000-0400-0000C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96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96520</xdr:rowOff>
    </xdr:to>
    <xdr:pic>
      <xdr:nvPicPr>
        <xdr:cNvPr id="206" name="Picture 1304" descr="blank">
          <a:extLst>
            <a:ext uri="{FF2B5EF4-FFF2-40B4-BE49-F238E27FC236}">
              <a16:creationId xmlns:a16="http://schemas.microsoft.com/office/drawing/2014/main" id="{00000000-0008-0000-0400-0000C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96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96520</xdr:rowOff>
    </xdr:to>
    <xdr:pic>
      <xdr:nvPicPr>
        <xdr:cNvPr id="207" name="Picture 1425" descr="blank">
          <a:extLst>
            <a:ext uri="{FF2B5EF4-FFF2-40B4-BE49-F238E27FC236}">
              <a16:creationId xmlns:a16="http://schemas.microsoft.com/office/drawing/2014/main" id="{00000000-0008-0000-0400-0000C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96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208" name="Picture 1271" descr="blank">
          <a:extLst>
            <a:ext uri="{FF2B5EF4-FFF2-40B4-BE49-F238E27FC236}">
              <a16:creationId xmlns:a16="http://schemas.microsoft.com/office/drawing/2014/main" id="{00000000-0008-0000-0400-0000D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209" name="Picture 1304" descr="blank">
          <a:extLst>
            <a:ext uri="{FF2B5EF4-FFF2-40B4-BE49-F238E27FC236}">
              <a16:creationId xmlns:a16="http://schemas.microsoft.com/office/drawing/2014/main" id="{00000000-0008-0000-0400-0000D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210" name="Picture 1425" descr="blank">
          <a:extLst>
            <a:ext uri="{FF2B5EF4-FFF2-40B4-BE49-F238E27FC236}">
              <a16:creationId xmlns:a16="http://schemas.microsoft.com/office/drawing/2014/main" id="{00000000-0008-0000-0400-0000D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211" name="Picture 1304" descr="blank">
          <a:extLst>
            <a:ext uri="{FF2B5EF4-FFF2-40B4-BE49-F238E27FC236}">
              <a16:creationId xmlns:a16="http://schemas.microsoft.com/office/drawing/2014/main" id="{00000000-0008-0000-0400-0000D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212" name="Picture 1425" descr="blank">
          <a:extLst>
            <a:ext uri="{FF2B5EF4-FFF2-40B4-BE49-F238E27FC236}">
              <a16:creationId xmlns:a16="http://schemas.microsoft.com/office/drawing/2014/main" id="{00000000-0008-0000-0400-0000D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213" name="Picture 1304" descr="blank">
          <a:extLst>
            <a:ext uri="{FF2B5EF4-FFF2-40B4-BE49-F238E27FC236}">
              <a16:creationId xmlns:a16="http://schemas.microsoft.com/office/drawing/2014/main" id="{00000000-0008-0000-0400-0000D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95885</xdr:colOff>
      <xdr:row>1</xdr:row>
      <xdr:rowOff>88265</xdr:rowOff>
    </xdr:to>
    <xdr:pic>
      <xdr:nvPicPr>
        <xdr:cNvPr id="214" name="Picture 1425" descr="blank">
          <a:extLst>
            <a:ext uri="{FF2B5EF4-FFF2-40B4-BE49-F238E27FC236}">
              <a16:creationId xmlns:a16="http://schemas.microsoft.com/office/drawing/2014/main" id="{00000000-0008-0000-0400-0000D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"/>
          <a:ext cx="95885" cy="88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95885</xdr:colOff>
      <xdr:row>2</xdr:row>
      <xdr:rowOff>99060</xdr:rowOff>
    </xdr:to>
    <xdr:pic>
      <xdr:nvPicPr>
        <xdr:cNvPr id="215" name="Picture 1" descr="blank">
          <a:extLst>
            <a:ext uri="{FF2B5EF4-FFF2-40B4-BE49-F238E27FC236}">
              <a16:creationId xmlns:a16="http://schemas.microsoft.com/office/drawing/2014/main" id="{00000000-0008-0000-0400-0000D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09700"/>
          <a:ext cx="95885" cy="99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95885</xdr:colOff>
      <xdr:row>2</xdr:row>
      <xdr:rowOff>99060</xdr:rowOff>
    </xdr:to>
    <xdr:pic>
      <xdr:nvPicPr>
        <xdr:cNvPr id="216" name="Picture 2" descr="blank">
          <a:extLst>
            <a:ext uri="{FF2B5EF4-FFF2-40B4-BE49-F238E27FC236}">
              <a16:creationId xmlns:a16="http://schemas.microsoft.com/office/drawing/2014/main" id="{00000000-0008-0000-0400-0000D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09700"/>
          <a:ext cx="95885" cy="99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95885</xdr:colOff>
      <xdr:row>2</xdr:row>
      <xdr:rowOff>99060</xdr:rowOff>
    </xdr:to>
    <xdr:pic>
      <xdr:nvPicPr>
        <xdr:cNvPr id="217" name="Picture 3" descr="blank">
          <a:extLst>
            <a:ext uri="{FF2B5EF4-FFF2-40B4-BE49-F238E27FC236}">
              <a16:creationId xmlns:a16="http://schemas.microsoft.com/office/drawing/2014/main" id="{00000000-0008-0000-0400-0000D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09700"/>
          <a:ext cx="95885" cy="99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95885</xdr:colOff>
      <xdr:row>2</xdr:row>
      <xdr:rowOff>99060</xdr:rowOff>
    </xdr:to>
    <xdr:pic>
      <xdr:nvPicPr>
        <xdr:cNvPr id="218" name="Picture 4" descr="blank">
          <a:extLst>
            <a:ext uri="{FF2B5EF4-FFF2-40B4-BE49-F238E27FC236}">
              <a16:creationId xmlns:a16="http://schemas.microsoft.com/office/drawing/2014/main" id="{00000000-0008-0000-0400-0000D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09700"/>
          <a:ext cx="95885" cy="99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95885</xdr:colOff>
      <xdr:row>2</xdr:row>
      <xdr:rowOff>99060</xdr:rowOff>
    </xdr:to>
    <xdr:pic>
      <xdr:nvPicPr>
        <xdr:cNvPr id="219" name="Picture 1" descr="blank">
          <a:extLst>
            <a:ext uri="{FF2B5EF4-FFF2-40B4-BE49-F238E27FC236}">
              <a16:creationId xmlns:a16="http://schemas.microsoft.com/office/drawing/2014/main" id="{00000000-0008-0000-0400-0000D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09700"/>
          <a:ext cx="95885" cy="99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95885</xdr:colOff>
      <xdr:row>2</xdr:row>
      <xdr:rowOff>99060</xdr:rowOff>
    </xdr:to>
    <xdr:pic>
      <xdr:nvPicPr>
        <xdr:cNvPr id="220" name="Picture 2" descr="blank">
          <a:extLst>
            <a:ext uri="{FF2B5EF4-FFF2-40B4-BE49-F238E27FC236}">
              <a16:creationId xmlns:a16="http://schemas.microsoft.com/office/drawing/2014/main" id="{00000000-0008-0000-0400-0000D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09700"/>
          <a:ext cx="95885" cy="99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95885</xdr:colOff>
      <xdr:row>2</xdr:row>
      <xdr:rowOff>99060</xdr:rowOff>
    </xdr:to>
    <xdr:pic>
      <xdr:nvPicPr>
        <xdr:cNvPr id="221" name="Picture 3" descr="blank">
          <a:extLst>
            <a:ext uri="{FF2B5EF4-FFF2-40B4-BE49-F238E27FC236}">
              <a16:creationId xmlns:a16="http://schemas.microsoft.com/office/drawing/2014/main" id="{00000000-0008-0000-0400-0000D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09700"/>
          <a:ext cx="95885" cy="99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95885</xdr:colOff>
      <xdr:row>2</xdr:row>
      <xdr:rowOff>99060</xdr:rowOff>
    </xdr:to>
    <xdr:pic>
      <xdr:nvPicPr>
        <xdr:cNvPr id="222" name="Picture 4" descr="blank">
          <a:extLst>
            <a:ext uri="{FF2B5EF4-FFF2-40B4-BE49-F238E27FC236}">
              <a16:creationId xmlns:a16="http://schemas.microsoft.com/office/drawing/2014/main" id="{00000000-0008-0000-0400-0000D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09700"/>
          <a:ext cx="95885" cy="99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95885</xdr:colOff>
      <xdr:row>2</xdr:row>
      <xdr:rowOff>99060</xdr:rowOff>
    </xdr:to>
    <xdr:pic>
      <xdr:nvPicPr>
        <xdr:cNvPr id="223" name="Picture 1" descr="blank">
          <a:extLst>
            <a:ext uri="{FF2B5EF4-FFF2-40B4-BE49-F238E27FC236}">
              <a16:creationId xmlns:a16="http://schemas.microsoft.com/office/drawing/2014/main" id="{00000000-0008-0000-0400-0000D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09700"/>
          <a:ext cx="95885" cy="99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95885</xdr:colOff>
      <xdr:row>2</xdr:row>
      <xdr:rowOff>99060</xdr:rowOff>
    </xdr:to>
    <xdr:pic>
      <xdr:nvPicPr>
        <xdr:cNvPr id="224" name="Picture 2" descr="blank">
          <a:extLst>
            <a:ext uri="{FF2B5EF4-FFF2-40B4-BE49-F238E27FC236}">
              <a16:creationId xmlns:a16="http://schemas.microsoft.com/office/drawing/2014/main" id="{00000000-0008-0000-0400-0000E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09700"/>
          <a:ext cx="95885" cy="99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95885</xdr:colOff>
      <xdr:row>2</xdr:row>
      <xdr:rowOff>99060</xdr:rowOff>
    </xdr:to>
    <xdr:pic>
      <xdr:nvPicPr>
        <xdr:cNvPr id="225" name="Picture 3" descr="blank">
          <a:extLst>
            <a:ext uri="{FF2B5EF4-FFF2-40B4-BE49-F238E27FC236}">
              <a16:creationId xmlns:a16="http://schemas.microsoft.com/office/drawing/2014/main" id="{00000000-0008-0000-0400-0000E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09700"/>
          <a:ext cx="95885" cy="99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95885</xdr:colOff>
      <xdr:row>2</xdr:row>
      <xdr:rowOff>99060</xdr:rowOff>
    </xdr:to>
    <xdr:pic>
      <xdr:nvPicPr>
        <xdr:cNvPr id="226" name="Picture 4" descr="blank">
          <a:extLst>
            <a:ext uri="{FF2B5EF4-FFF2-40B4-BE49-F238E27FC236}">
              <a16:creationId xmlns:a16="http://schemas.microsoft.com/office/drawing/2014/main" id="{00000000-0008-0000-0400-0000E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09700"/>
          <a:ext cx="95885" cy="990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4"/>
  <sheetViews>
    <sheetView tabSelected="1" workbookViewId="0">
      <selection activeCell="B12" sqref="B12:B13"/>
    </sheetView>
  </sheetViews>
  <sheetFormatPr defaultColWidth="9" defaultRowHeight="15"/>
  <cols>
    <col min="1" max="1" width="9.26953125" style="58" customWidth="1"/>
    <col min="2" max="2" width="10.54296875" style="58" customWidth="1"/>
    <col min="3" max="3" width="13.54296875" style="58" customWidth="1"/>
    <col min="4" max="4" width="15.7265625" style="58" customWidth="1"/>
    <col min="5" max="5" width="25.54296875" style="85" customWidth="1"/>
    <col min="6" max="6" width="10.36328125" style="86" customWidth="1"/>
    <col min="7" max="7" width="39" style="87" customWidth="1"/>
    <col min="8" max="8" width="10.08984375" style="87" customWidth="1"/>
    <col min="9" max="9" width="5.90625" style="87" customWidth="1"/>
    <col min="10" max="10" width="13.08984375" style="87" customWidth="1"/>
    <col min="11" max="13" width="9" style="58"/>
    <col min="14" max="14" width="13.36328125" style="58" customWidth="1"/>
    <col min="15" max="16384" width="9" style="58"/>
  </cols>
  <sheetData>
    <row r="1" spans="1:14" ht="53" customHeight="1">
      <c r="A1" s="106" t="s">
        <v>0</v>
      </c>
      <c r="B1" s="106"/>
      <c r="C1" s="107"/>
      <c r="D1" s="107"/>
      <c r="E1" s="108"/>
      <c r="F1" s="108"/>
      <c r="G1" s="109"/>
      <c r="H1" s="109"/>
      <c r="I1" s="109"/>
      <c r="J1" s="109"/>
      <c r="K1" s="92"/>
      <c r="L1" s="92"/>
      <c r="M1" s="92"/>
      <c r="N1" s="92"/>
    </row>
    <row r="2" spans="1:14" ht="23" customHeight="1">
      <c r="A2" s="110" t="s">
        <v>1</v>
      </c>
      <c r="B2" s="111"/>
      <c r="C2" s="112"/>
      <c r="D2" s="112"/>
      <c r="E2" s="62" t="s">
        <v>2</v>
      </c>
      <c r="F2" s="112"/>
      <c r="G2" s="112"/>
      <c r="H2" s="112"/>
      <c r="I2" s="112"/>
      <c r="J2" s="112"/>
      <c r="K2" s="92"/>
      <c r="L2" s="92"/>
      <c r="M2" s="92"/>
      <c r="N2" s="92"/>
    </row>
    <row r="3" spans="1:14" ht="18" customHeight="1">
      <c r="A3" s="62" t="s">
        <v>3</v>
      </c>
      <c r="B3" s="110"/>
      <c r="C3" s="113"/>
      <c r="D3" s="113"/>
      <c r="E3" s="113"/>
      <c r="F3" s="113"/>
      <c r="G3" s="111"/>
      <c r="H3" s="62" t="s">
        <v>4</v>
      </c>
      <c r="I3" s="110"/>
      <c r="J3" s="111"/>
      <c r="K3" s="92"/>
      <c r="L3" s="92"/>
      <c r="M3" s="92"/>
      <c r="N3" s="92"/>
    </row>
    <row r="4" spans="1:14" ht="24" customHeight="1">
      <c r="A4" s="88" t="s">
        <v>5</v>
      </c>
      <c r="B4" s="88" t="s">
        <v>6</v>
      </c>
      <c r="C4" s="88" t="s">
        <v>7</v>
      </c>
      <c r="D4" s="88" t="s">
        <v>8</v>
      </c>
      <c r="E4" s="88" t="s">
        <v>9</v>
      </c>
      <c r="F4" s="88" t="s">
        <v>10</v>
      </c>
      <c r="G4" s="88" t="s">
        <v>11</v>
      </c>
      <c r="H4" s="88" t="s">
        <v>12</v>
      </c>
      <c r="I4" s="88" t="s">
        <v>13</v>
      </c>
      <c r="J4" s="88" t="s">
        <v>14</v>
      </c>
      <c r="K4" s="92"/>
      <c r="L4" s="92"/>
      <c r="M4" s="92"/>
      <c r="N4" s="92"/>
    </row>
    <row r="5" spans="1:14" ht="65" customHeight="1">
      <c r="A5" s="100" t="s">
        <v>15</v>
      </c>
      <c r="B5" s="89" t="s">
        <v>16</v>
      </c>
      <c r="C5" s="62" t="s">
        <v>17</v>
      </c>
      <c r="D5" s="62"/>
      <c r="E5" s="66" t="s">
        <v>18</v>
      </c>
      <c r="F5" s="63" t="s">
        <v>19</v>
      </c>
      <c r="G5" s="64" t="s">
        <v>20</v>
      </c>
      <c r="H5" s="65">
        <v>499</v>
      </c>
      <c r="I5" s="62">
        <v>2</v>
      </c>
      <c r="J5" s="65">
        <f t="shared" ref="J5:J9" si="0">I5*H5</f>
        <v>998</v>
      </c>
      <c r="K5" s="94"/>
      <c r="L5" s="92"/>
      <c r="M5" s="92"/>
      <c r="N5" s="92"/>
    </row>
    <row r="6" spans="1:14" ht="65" customHeight="1">
      <c r="A6" s="101"/>
      <c r="B6" s="102" t="s">
        <v>21</v>
      </c>
      <c r="C6" s="90" t="s">
        <v>22</v>
      </c>
      <c r="D6" s="67"/>
      <c r="E6" s="66" t="s">
        <v>23</v>
      </c>
      <c r="F6" s="63" t="s">
        <v>24</v>
      </c>
      <c r="G6" s="64" t="s">
        <v>25</v>
      </c>
      <c r="H6" s="65">
        <v>2699</v>
      </c>
      <c r="I6" s="62">
        <v>1</v>
      </c>
      <c r="J6" s="65">
        <f>H6*I6</f>
        <v>2699</v>
      </c>
      <c r="K6" s="94"/>
      <c r="L6" s="92"/>
      <c r="M6" s="92"/>
      <c r="N6" s="92"/>
    </row>
    <row r="7" spans="1:14" ht="64" customHeight="1">
      <c r="A7" s="101"/>
      <c r="B7" s="103"/>
      <c r="C7" s="62" t="s">
        <v>17</v>
      </c>
      <c r="D7" s="62"/>
      <c r="E7" s="66" t="s">
        <v>18</v>
      </c>
      <c r="F7" s="63" t="s">
        <v>19</v>
      </c>
      <c r="G7" s="64" t="s">
        <v>20</v>
      </c>
      <c r="H7" s="65">
        <v>499</v>
      </c>
      <c r="I7" s="62">
        <v>4</v>
      </c>
      <c r="J7" s="65">
        <f t="shared" si="0"/>
        <v>1996</v>
      </c>
      <c r="K7" s="94"/>
      <c r="L7" s="92"/>
      <c r="M7" s="92"/>
      <c r="N7" s="92"/>
    </row>
    <row r="8" spans="1:14" ht="48" customHeight="1">
      <c r="A8" s="101"/>
      <c r="B8" s="103"/>
      <c r="C8" s="100" t="s">
        <v>26</v>
      </c>
      <c r="D8" s="62"/>
      <c r="E8" s="63" t="s">
        <v>27</v>
      </c>
      <c r="F8" s="63" t="s">
        <v>28</v>
      </c>
      <c r="G8" s="64" t="s">
        <v>29</v>
      </c>
      <c r="H8" s="65">
        <v>1580</v>
      </c>
      <c r="I8" s="62">
        <v>1</v>
      </c>
      <c r="J8" s="65">
        <f t="shared" si="0"/>
        <v>1580</v>
      </c>
      <c r="K8" s="94"/>
      <c r="L8" s="92"/>
      <c r="M8" s="92"/>
      <c r="N8" s="92"/>
    </row>
    <row r="9" spans="1:14" ht="48" customHeight="1">
      <c r="A9" s="101"/>
      <c r="B9" s="103"/>
      <c r="C9" s="105"/>
      <c r="D9" s="62"/>
      <c r="E9" s="63" t="s">
        <v>30</v>
      </c>
      <c r="F9" s="63" t="s">
        <v>31</v>
      </c>
      <c r="G9" s="64" t="s">
        <v>32</v>
      </c>
      <c r="H9" s="65">
        <v>120</v>
      </c>
      <c r="I9" s="62">
        <v>5.2</v>
      </c>
      <c r="J9" s="65">
        <f t="shared" si="0"/>
        <v>624</v>
      </c>
      <c r="K9" s="94"/>
      <c r="L9" s="92"/>
      <c r="M9" s="92"/>
      <c r="N9" s="92"/>
    </row>
    <row r="10" spans="1:14" ht="45" customHeight="1">
      <c r="A10" s="101"/>
      <c r="B10" s="104" t="s">
        <v>33</v>
      </c>
      <c r="C10" s="90" t="s">
        <v>22</v>
      </c>
      <c r="D10" s="67"/>
      <c r="E10" s="66" t="s">
        <v>34</v>
      </c>
      <c r="F10" s="63" t="s">
        <v>35</v>
      </c>
      <c r="G10" s="91" t="s">
        <v>36</v>
      </c>
      <c r="H10" s="65">
        <v>1299</v>
      </c>
      <c r="I10" s="62">
        <v>1</v>
      </c>
      <c r="J10" s="65">
        <f>H10*I10</f>
        <v>1299</v>
      </c>
      <c r="K10" s="92"/>
      <c r="L10" s="95"/>
      <c r="M10" s="92"/>
      <c r="N10" s="92"/>
    </row>
    <row r="11" spans="1:14" ht="45" customHeight="1">
      <c r="A11" s="101"/>
      <c r="B11" s="104"/>
      <c r="C11" s="62" t="s">
        <v>17</v>
      </c>
      <c r="D11" s="62"/>
      <c r="E11" s="66" t="s">
        <v>18</v>
      </c>
      <c r="F11" s="63" t="s">
        <v>19</v>
      </c>
      <c r="G11" s="64" t="s">
        <v>20</v>
      </c>
      <c r="H11" s="65">
        <v>499</v>
      </c>
      <c r="I11" s="62">
        <v>5</v>
      </c>
      <c r="J11" s="65">
        <f t="shared" ref="J11:J13" si="1">I11*H11</f>
        <v>2495</v>
      </c>
      <c r="K11" s="92"/>
      <c r="L11" s="95"/>
      <c r="M11" s="92"/>
      <c r="N11" s="92"/>
    </row>
    <row r="12" spans="1:14" ht="59" customHeight="1">
      <c r="A12" s="101"/>
      <c r="B12" s="100" t="s">
        <v>37</v>
      </c>
      <c r="C12" s="62" t="s">
        <v>17</v>
      </c>
      <c r="D12" s="62"/>
      <c r="E12" s="66" t="s">
        <v>18</v>
      </c>
      <c r="F12" s="63" t="s">
        <v>19</v>
      </c>
      <c r="G12" s="64" t="s">
        <v>20</v>
      </c>
      <c r="H12" s="65">
        <v>499</v>
      </c>
      <c r="I12" s="62">
        <v>1</v>
      </c>
      <c r="J12" s="65">
        <f t="shared" si="1"/>
        <v>499</v>
      </c>
      <c r="K12" s="92"/>
      <c r="L12" s="92"/>
      <c r="M12" s="92"/>
      <c r="N12" s="92"/>
    </row>
    <row r="13" spans="1:14" ht="59" customHeight="1">
      <c r="A13" s="101"/>
      <c r="B13" s="101"/>
      <c r="C13" s="89" t="s">
        <v>38</v>
      </c>
      <c r="D13" s="67"/>
      <c r="E13" s="63" t="s">
        <v>39</v>
      </c>
      <c r="F13" s="63" t="s">
        <v>40</v>
      </c>
      <c r="G13" s="64" t="s">
        <v>41</v>
      </c>
      <c r="H13" s="65">
        <v>350</v>
      </c>
      <c r="I13" s="62">
        <v>2</v>
      </c>
      <c r="J13" s="65">
        <f t="shared" si="1"/>
        <v>700</v>
      </c>
      <c r="K13" s="92"/>
      <c r="L13" s="92"/>
      <c r="M13" s="92"/>
      <c r="N13" s="92"/>
    </row>
    <row r="14" spans="1:14" ht="61" customHeight="1">
      <c r="A14" s="101"/>
      <c r="B14" s="100" t="s">
        <v>42</v>
      </c>
      <c r="C14" s="90" t="s">
        <v>22</v>
      </c>
      <c r="D14" s="67"/>
      <c r="E14" s="66" t="s">
        <v>34</v>
      </c>
      <c r="F14" s="63" t="s">
        <v>35</v>
      </c>
      <c r="G14" s="91" t="s">
        <v>36</v>
      </c>
      <c r="H14" s="65">
        <v>1299</v>
      </c>
      <c r="I14" s="62">
        <v>1</v>
      </c>
      <c r="J14" s="65">
        <f>H14*I14</f>
        <v>1299</v>
      </c>
      <c r="K14" s="92"/>
      <c r="L14" s="92"/>
      <c r="M14" s="92"/>
      <c r="N14" s="92"/>
    </row>
    <row r="15" spans="1:14" ht="52" customHeight="1">
      <c r="A15" s="101"/>
      <c r="B15" s="101"/>
      <c r="C15" s="62" t="s">
        <v>17</v>
      </c>
      <c r="D15" s="62"/>
      <c r="E15" s="66" t="s">
        <v>18</v>
      </c>
      <c r="F15" s="63" t="s">
        <v>19</v>
      </c>
      <c r="G15" s="64" t="s">
        <v>20</v>
      </c>
      <c r="H15" s="65">
        <v>499</v>
      </c>
      <c r="I15" s="62">
        <v>4</v>
      </c>
      <c r="J15" s="65">
        <f>I15*H15</f>
        <v>1996</v>
      </c>
      <c r="K15" s="94"/>
      <c r="L15" s="92"/>
      <c r="M15" s="92"/>
      <c r="N15" s="92"/>
    </row>
    <row r="16" spans="1:14" ht="52" customHeight="1">
      <c r="A16" s="101"/>
      <c r="B16" s="101"/>
      <c r="C16" s="100" t="s">
        <v>26</v>
      </c>
      <c r="D16" s="62"/>
      <c r="E16" s="63" t="s">
        <v>27</v>
      </c>
      <c r="F16" s="63" t="s">
        <v>28</v>
      </c>
      <c r="G16" s="64" t="s">
        <v>29</v>
      </c>
      <c r="H16" s="65">
        <v>1580</v>
      </c>
      <c r="I16" s="62">
        <v>2</v>
      </c>
      <c r="J16" s="65">
        <f>I16*H16</f>
        <v>3160</v>
      </c>
      <c r="K16" s="94"/>
      <c r="L16" s="92"/>
      <c r="M16" s="92"/>
      <c r="N16" s="92"/>
    </row>
    <row r="17" spans="1:14" ht="52" customHeight="1">
      <c r="A17" s="101"/>
      <c r="B17" s="101"/>
      <c r="C17" s="105"/>
      <c r="D17" s="62"/>
      <c r="E17" s="63" t="s">
        <v>30</v>
      </c>
      <c r="F17" s="63" t="s">
        <v>31</v>
      </c>
      <c r="G17" s="64" t="s">
        <v>32</v>
      </c>
      <c r="H17" s="65">
        <v>120</v>
      </c>
      <c r="I17" s="62">
        <v>8</v>
      </c>
      <c r="J17" s="65">
        <f>I17*H17</f>
        <v>960</v>
      </c>
      <c r="K17" s="94"/>
      <c r="L17" s="92"/>
      <c r="M17" s="92"/>
      <c r="N17" s="92"/>
    </row>
    <row r="18" spans="1:14" ht="61" customHeight="1">
      <c r="A18" s="101"/>
      <c r="B18" s="100" t="s">
        <v>43</v>
      </c>
      <c r="C18" s="90" t="s">
        <v>22</v>
      </c>
      <c r="D18" s="67"/>
      <c r="E18" s="66" t="s">
        <v>34</v>
      </c>
      <c r="F18" s="63" t="s">
        <v>35</v>
      </c>
      <c r="G18" s="91" t="s">
        <v>36</v>
      </c>
      <c r="H18" s="65">
        <v>1299</v>
      </c>
      <c r="I18" s="62">
        <v>1</v>
      </c>
      <c r="J18" s="65">
        <f>H18*I18</f>
        <v>1299</v>
      </c>
      <c r="K18" s="92"/>
      <c r="L18" s="92"/>
      <c r="M18" s="92"/>
      <c r="N18" s="92"/>
    </row>
    <row r="19" spans="1:14" ht="52" customHeight="1">
      <c r="A19" s="101"/>
      <c r="B19" s="101"/>
      <c r="C19" s="62" t="s">
        <v>17</v>
      </c>
      <c r="D19" s="62"/>
      <c r="E19" s="66" t="s">
        <v>18</v>
      </c>
      <c r="F19" s="63" t="s">
        <v>19</v>
      </c>
      <c r="G19" s="64" t="s">
        <v>20</v>
      </c>
      <c r="H19" s="65">
        <v>499</v>
      </c>
      <c r="I19" s="62">
        <v>3</v>
      </c>
      <c r="J19" s="65">
        <f>I19*H19</f>
        <v>1497</v>
      </c>
      <c r="K19" s="94"/>
      <c r="L19" s="92"/>
      <c r="M19" s="92"/>
      <c r="N19" s="92"/>
    </row>
    <row r="20" spans="1:14" ht="61" customHeight="1">
      <c r="A20" s="101"/>
      <c r="B20" s="100" t="s">
        <v>44</v>
      </c>
      <c r="C20" s="90" t="s">
        <v>22</v>
      </c>
      <c r="D20" s="67"/>
      <c r="E20" s="66" t="s">
        <v>34</v>
      </c>
      <c r="F20" s="63" t="s">
        <v>35</v>
      </c>
      <c r="G20" s="91" t="s">
        <v>36</v>
      </c>
      <c r="H20" s="65">
        <v>1299</v>
      </c>
      <c r="I20" s="62">
        <v>1</v>
      </c>
      <c r="J20" s="65">
        <f>H20*I20</f>
        <v>1299</v>
      </c>
      <c r="K20" s="92"/>
      <c r="L20" s="92"/>
      <c r="M20" s="92"/>
      <c r="N20" s="92"/>
    </row>
    <row r="21" spans="1:14" ht="52" customHeight="1">
      <c r="A21" s="101"/>
      <c r="B21" s="101"/>
      <c r="C21" s="62" t="s">
        <v>17</v>
      </c>
      <c r="D21" s="62"/>
      <c r="E21" s="66" t="s">
        <v>18</v>
      </c>
      <c r="F21" s="63" t="s">
        <v>19</v>
      </c>
      <c r="G21" s="64" t="s">
        <v>20</v>
      </c>
      <c r="H21" s="65">
        <v>499</v>
      </c>
      <c r="I21" s="62">
        <v>3</v>
      </c>
      <c r="J21" s="65">
        <f>I21*H21</f>
        <v>1497</v>
      </c>
      <c r="K21" s="94"/>
      <c r="L21" s="92"/>
      <c r="M21" s="92"/>
      <c r="N21" s="92"/>
    </row>
    <row r="22" spans="1:14" ht="25.5" customHeight="1">
      <c r="A22" s="98" t="s">
        <v>45</v>
      </c>
      <c r="B22" s="99"/>
      <c r="C22" s="99"/>
      <c r="D22" s="99"/>
      <c r="E22" s="99"/>
      <c r="F22" s="99"/>
      <c r="G22" s="99"/>
      <c r="H22" s="99"/>
      <c r="I22" s="99"/>
      <c r="J22" s="96">
        <f>SUM(J5:J21)</f>
        <v>25897</v>
      </c>
      <c r="K22" s="92"/>
      <c r="L22" s="92"/>
      <c r="M22" s="92"/>
      <c r="N22" s="92"/>
    </row>
    <row r="23" spans="1:14" ht="25.5" customHeight="1">
      <c r="A23" s="98" t="s">
        <v>46</v>
      </c>
      <c r="B23" s="99"/>
      <c r="C23" s="99"/>
      <c r="D23" s="99"/>
      <c r="E23" s="99"/>
      <c r="F23" s="99"/>
      <c r="G23" s="99"/>
      <c r="H23" s="99"/>
      <c r="I23" s="99"/>
      <c r="J23" s="96">
        <f>J22*0.2</f>
        <v>5179.3999999999996</v>
      </c>
      <c r="K23" s="92"/>
      <c r="L23" s="92"/>
      <c r="M23" s="92"/>
      <c r="N23" s="92"/>
    </row>
    <row r="24" spans="1:14" ht="25.5" customHeight="1">
      <c r="A24" s="98" t="s">
        <v>47</v>
      </c>
      <c r="B24" s="99"/>
      <c r="C24" s="99"/>
      <c r="D24" s="99"/>
      <c r="E24" s="99"/>
      <c r="F24" s="99"/>
      <c r="G24" s="99"/>
      <c r="H24" s="99"/>
      <c r="I24" s="99"/>
      <c r="J24" s="96">
        <f>J23+J22</f>
        <v>31076.400000000001</v>
      </c>
      <c r="K24" s="92"/>
      <c r="L24" s="92"/>
      <c r="M24" s="92"/>
      <c r="N24" s="92"/>
    </row>
    <row r="25" spans="1:14" ht="28" customHeight="1">
      <c r="A25" s="92"/>
      <c r="B25" s="92"/>
      <c r="C25" s="92"/>
      <c r="D25" s="92"/>
    </row>
    <row r="26" spans="1:14" ht="28" customHeight="1">
      <c r="A26" s="92"/>
      <c r="B26" s="92"/>
      <c r="C26" s="92"/>
      <c r="D26" s="92"/>
    </row>
    <row r="27" spans="1:14" ht="31" customHeight="1">
      <c r="A27" s="92"/>
      <c r="B27" s="92"/>
      <c r="C27" s="92"/>
      <c r="D27" s="92"/>
    </row>
    <row r="28" spans="1:14" ht="27" customHeight="1">
      <c r="A28" s="92"/>
      <c r="B28" s="92"/>
      <c r="C28" s="92"/>
      <c r="D28" s="92"/>
    </row>
    <row r="29" spans="1:14" ht="29" customHeight="1">
      <c r="A29" s="92"/>
      <c r="B29" s="92"/>
      <c r="C29" s="92"/>
      <c r="D29" s="92"/>
    </row>
    <row r="30" spans="1:14" ht="30" customHeight="1">
      <c r="A30" s="92"/>
      <c r="B30" s="92"/>
      <c r="C30" s="92"/>
      <c r="D30" s="92"/>
    </row>
    <row r="31" spans="1:14" ht="30" customHeight="1">
      <c r="A31" s="92"/>
      <c r="B31" s="92"/>
      <c r="C31" s="92"/>
      <c r="D31" s="92"/>
    </row>
    <row r="32" spans="1:14" ht="27" customHeight="1">
      <c r="A32" s="92"/>
      <c r="B32" s="92"/>
      <c r="C32" s="92"/>
      <c r="D32" s="92"/>
    </row>
    <row r="33" spans="1:14" ht="33" customHeight="1">
      <c r="A33" s="92"/>
      <c r="B33" s="92"/>
      <c r="C33" s="92"/>
      <c r="D33" s="92"/>
    </row>
    <row r="34" spans="1:14" ht="30" customHeight="1">
      <c r="A34" s="92"/>
      <c r="B34" s="92"/>
      <c r="C34" s="92"/>
      <c r="D34" s="92"/>
    </row>
    <row r="35" spans="1:14" ht="31" customHeight="1">
      <c r="A35" s="92"/>
      <c r="B35" s="92"/>
      <c r="C35" s="92"/>
      <c r="D35" s="92"/>
    </row>
    <row r="36" spans="1:14" ht="28" customHeight="1">
      <c r="A36" s="92"/>
      <c r="B36" s="92"/>
      <c r="C36" s="92"/>
      <c r="D36" s="92"/>
    </row>
    <row r="37" spans="1:14" ht="33" customHeight="1">
      <c r="A37" s="92"/>
      <c r="B37" s="92"/>
      <c r="C37" s="92"/>
      <c r="D37" s="92"/>
    </row>
    <row r="38" spans="1:14" ht="29" customHeight="1">
      <c r="A38" s="92"/>
      <c r="B38" s="92"/>
      <c r="C38" s="92"/>
      <c r="D38" s="92"/>
    </row>
    <row r="39" spans="1:14" ht="30" customHeight="1">
      <c r="A39" s="92"/>
      <c r="B39" s="92"/>
      <c r="C39" s="92"/>
      <c r="D39" s="92"/>
    </row>
    <row r="40" spans="1:14" ht="31" customHeight="1">
      <c r="A40" s="92"/>
      <c r="B40" s="92"/>
      <c r="C40" s="92"/>
      <c r="D40" s="92"/>
    </row>
    <row r="41" spans="1:14" ht="27" customHeight="1">
      <c r="A41" s="92"/>
      <c r="B41" s="92"/>
      <c r="C41" s="92"/>
      <c r="D41" s="92"/>
    </row>
    <row r="42" spans="1:14" ht="24" customHeight="1">
      <c r="A42" s="92"/>
      <c r="B42" s="92"/>
      <c r="C42" s="92"/>
      <c r="D42" s="92"/>
    </row>
    <row r="43" spans="1:14" ht="18.75" customHeight="1">
      <c r="A43" s="92"/>
      <c r="B43" s="92"/>
      <c r="C43" s="92"/>
      <c r="D43" s="92"/>
    </row>
    <row r="44" spans="1:14" ht="18.75" customHeight="1">
      <c r="A44" s="92"/>
      <c r="B44" s="92"/>
      <c r="C44" s="92"/>
      <c r="D44" s="92"/>
    </row>
    <row r="45" spans="1:14" ht="18.75" customHeight="1">
      <c r="A45" s="92"/>
      <c r="B45" s="92"/>
      <c r="C45" s="92"/>
      <c r="D45" s="92"/>
    </row>
    <row r="46" spans="1:14" ht="18.75" customHeight="1">
      <c r="A46" s="92"/>
      <c r="B46" s="92"/>
      <c r="C46" s="92"/>
      <c r="D46" s="92"/>
      <c r="G46" s="93"/>
      <c r="H46" s="93"/>
      <c r="I46" s="93"/>
      <c r="J46" s="93"/>
      <c r="K46" s="92"/>
      <c r="L46" s="92"/>
      <c r="M46" s="92"/>
      <c r="N46" s="92"/>
    </row>
    <row r="47" spans="1:14" ht="18.75" customHeight="1">
      <c r="A47" s="92"/>
      <c r="B47" s="92"/>
      <c r="C47" s="92"/>
      <c r="D47" s="92"/>
      <c r="G47" s="93"/>
      <c r="H47" s="93"/>
      <c r="I47" s="93"/>
      <c r="J47" s="93"/>
      <c r="K47" s="92"/>
      <c r="L47" s="92"/>
      <c r="M47" s="92"/>
      <c r="N47" s="92"/>
    </row>
    <row r="48" spans="1:14" ht="18.75" customHeight="1">
      <c r="A48" s="92"/>
      <c r="B48" s="92"/>
      <c r="C48" s="92"/>
      <c r="D48" s="92"/>
      <c r="G48" s="93"/>
      <c r="H48" s="93"/>
      <c r="I48" s="93"/>
      <c r="J48" s="93"/>
      <c r="K48" s="92"/>
      <c r="L48" s="92"/>
      <c r="M48" s="92"/>
      <c r="N48" s="92"/>
    </row>
    <row r="49" spans="1:14" ht="18.75" customHeight="1">
      <c r="A49" s="92"/>
      <c r="B49" s="92"/>
      <c r="C49" s="92"/>
      <c r="D49" s="92"/>
      <c r="G49" s="93"/>
      <c r="H49" s="93"/>
      <c r="I49" s="93"/>
      <c r="J49" s="93"/>
      <c r="K49" s="92"/>
      <c r="L49" s="92"/>
      <c r="M49" s="92"/>
      <c r="N49" s="92"/>
    </row>
    <row r="50" spans="1:14" ht="18.75" customHeight="1">
      <c r="A50" s="92"/>
      <c r="B50" s="92"/>
      <c r="C50" s="92"/>
      <c r="D50" s="92"/>
      <c r="G50" s="93"/>
      <c r="H50" s="93"/>
      <c r="I50" s="93"/>
      <c r="J50" s="93"/>
      <c r="K50" s="92"/>
      <c r="L50" s="92"/>
      <c r="M50" s="92"/>
      <c r="N50" s="92"/>
    </row>
    <row r="51" spans="1:14" ht="18.75" customHeight="1">
      <c r="A51" s="92"/>
      <c r="B51" s="92"/>
      <c r="C51" s="92"/>
      <c r="D51" s="92"/>
      <c r="G51" s="93"/>
      <c r="H51" s="93"/>
      <c r="I51" s="93"/>
      <c r="J51" s="93"/>
      <c r="K51" s="92"/>
      <c r="L51" s="92"/>
      <c r="M51" s="92"/>
      <c r="N51" s="92"/>
    </row>
    <row r="52" spans="1:14" ht="18.75" customHeight="1">
      <c r="A52" s="92"/>
      <c r="B52" s="92"/>
      <c r="C52" s="92"/>
      <c r="D52" s="92"/>
      <c r="G52" s="93"/>
      <c r="H52" s="93"/>
      <c r="I52" s="93"/>
      <c r="J52" s="93"/>
      <c r="K52" s="92"/>
      <c r="L52" s="92"/>
      <c r="M52" s="92"/>
      <c r="N52" s="92"/>
    </row>
    <row r="53" spans="1:14" ht="18.75" customHeight="1">
      <c r="A53" s="92"/>
      <c r="B53" s="92"/>
      <c r="C53" s="92"/>
      <c r="D53" s="92"/>
      <c r="G53" s="93"/>
      <c r="H53" s="93"/>
      <c r="I53" s="93"/>
      <c r="J53" s="93"/>
      <c r="K53" s="92"/>
      <c r="L53" s="92"/>
      <c r="M53" s="92"/>
      <c r="N53" s="92"/>
    </row>
    <row r="54" spans="1:14" ht="18.75" customHeight="1">
      <c r="A54" s="92"/>
      <c r="B54" s="92"/>
      <c r="C54" s="92"/>
      <c r="D54" s="92"/>
      <c r="G54" s="93"/>
      <c r="H54" s="93"/>
      <c r="I54" s="93"/>
      <c r="J54" s="93"/>
      <c r="K54" s="92"/>
      <c r="L54" s="92"/>
      <c r="M54" s="92"/>
      <c r="N54" s="92"/>
    </row>
  </sheetData>
  <mergeCells count="18">
    <mergeCell ref="A1:J1"/>
    <mergeCell ref="A2:B2"/>
    <mergeCell ref="C2:D2"/>
    <mergeCell ref="F2:J2"/>
    <mergeCell ref="B3:G3"/>
    <mergeCell ref="I3:J3"/>
    <mergeCell ref="A22:I22"/>
    <mergeCell ref="A23:I23"/>
    <mergeCell ref="A24:I24"/>
    <mergeCell ref="A5:A21"/>
    <mergeCell ref="B6:B9"/>
    <mergeCell ref="B10:B11"/>
    <mergeCell ref="B12:B13"/>
    <mergeCell ref="B14:B17"/>
    <mergeCell ref="B18:B19"/>
    <mergeCell ref="B20:B21"/>
    <mergeCell ref="C8:C9"/>
    <mergeCell ref="C16:C17"/>
  </mergeCells>
  <phoneticPr fontId="36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30"/>
  <sheetViews>
    <sheetView topLeftCell="A52" zoomScale="70" zoomScaleNormal="70" workbookViewId="0">
      <selection activeCell="J18" sqref="J18"/>
    </sheetView>
  </sheetViews>
  <sheetFormatPr defaultColWidth="9" defaultRowHeight="14"/>
  <cols>
    <col min="1" max="1" width="10.26953125" customWidth="1"/>
    <col min="2" max="2" width="10.26953125" style="71" customWidth="1"/>
    <col min="3" max="3" width="12.81640625" style="71" customWidth="1"/>
    <col min="4" max="4" width="15.54296875" customWidth="1"/>
    <col min="5" max="5" width="10.26953125" customWidth="1"/>
    <col min="6" max="6" width="11.36328125" customWidth="1"/>
    <col min="7" max="7" width="20" customWidth="1"/>
    <col min="8" max="8" width="18.08984375" customWidth="1"/>
    <col min="9" max="9" width="18" customWidth="1"/>
    <col min="10" max="10" width="14.6328125" customWidth="1"/>
    <col min="11" max="11" width="9.453125" customWidth="1"/>
    <col min="12" max="12" width="8" customWidth="1"/>
    <col min="13" max="13" width="7.6328125" customWidth="1"/>
    <col min="14" max="14" width="6.7265625" customWidth="1"/>
    <col min="15" max="15" width="7.08984375" customWidth="1"/>
    <col min="16" max="16" width="9.54296875" customWidth="1"/>
    <col min="17" max="17" width="15" customWidth="1"/>
  </cols>
  <sheetData>
    <row r="1" spans="1:17" s="69" customFormat="1" ht="81" customHeight="1">
      <c r="A1" s="118" t="s">
        <v>48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20"/>
    </row>
    <row r="2" spans="1:17" s="59" customFormat="1" ht="43" customHeight="1">
      <c r="A2" s="72" t="s">
        <v>5</v>
      </c>
      <c r="B2" s="72" t="s">
        <v>49</v>
      </c>
      <c r="C2" s="72" t="s">
        <v>50</v>
      </c>
      <c r="D2" s="72" t="s">
        <v>51</v>
      </c>
      <c r="E2" s="73" t="s">
        <v>52</v>
      </c>
      <c r="F2" s="74" t="s">
        <v>53</v>
      </c>
      <c r="G2" s="74" t="s">
        <v>10</v>
      </c>
      <c r="H2" s="72" t="s">
        <v>54</v>
      </c>
      <c r="I2" s="72" t="s">
        <v>55</v>
      </c>
      <c r="J2" s="81" t="s">
        <v>56</v>
      </c>
      <c r="K2" s="72" t="s">
        <v>57</v>
      </c>
      <c r="L2" s="81" t="s">
        <v>58</v>
      </c>
      <c r="M2" s="74" t="s">
        <v>59</v>
      </c>
      <c r="N2" s="74" t="s">
        <v>13</v>
      </c>
      <c r="O2" s="74" t="s">
        <v>60</v>
      </c>
      <c r="P2" s="74" t="s">
        <v>12</v>
      </c>
      <c r="Q2" s="74" t="s">
        <v>61</v>
      </c>
    </row>
    <row r="3" spans="1:17" s="60" customFormat="1" ht="52" customHeight="1">
      <c r="A3" s="123" t="s">
        <v>15</v>
      </c>
      <c r="B3" s="117" t="s">
        <v>62</v>
      </c>
      <c r="C3" s="116" t="s">
        <v>63</v>
      </c>
      <c r="D3" s="63"/>
      <c r="E3" s="9" t="s">
        <v>64</v>
      </c>
      <c r="F3" s="9" t="s">
        <v>65</v>
      </c>
      <c r="G3" s="9" t="s">
        <v>66</v>
      </c>
      <c r="H3" s="9" t="s">
        <v>67</v>
      </c>
      <c r="I3" s="9" t="s">
        <v>68</v>
      </c>
      <c r="J3" s="9" t="s">
        <v>69</v>
      </c>
      <c r="K3" s="9" t="s">
        <v>70</v>
      </c>
      <c r="L3" s="9" t="s">
        <v>71</v>
      </c>
      <c r="M3" s="9" t="s">
        <v>72</v>
      </c>
      <c r="N3" s="9">
        <v>10</v>
      </c>
      <c r="O3" s="9" t="s">
        <v>73</v>
      </c>
      <c r="P3" s="9">
        <v>175</v>
      </c>
      <c r="Q3" s="9">
        <f t="shared" ref="Q3:Q8" si="0">N3*P3</f>
        <v>1750</v>
      </c>
    </row>
    <row r="4" spans="1:17" s="60" customFormat="1" ht="60" customHeight="1">
      <c r="A4" s="124"/>
      <c r="B4" s="117"/>
      <c r="C4" s="114"/>
      <c r="D4" s="63"/>
      <c r="E4" s="9" t="s">
        <v>74</v>
      </c>
      <c r="F4" s="9" t="s">
        <v>75</v>
      </c>
      <c r="G4" s="9" t="s">
        <v>76</v>
      </c>
      <c r="H4" s="9" t="s">
        <v>77</v>
      </c>
      <c r="I4" s="9" t="s">
        <v>78</v>
      </c>
      <c r="J4" s="9" t="s">
        <v>79</v>
      </c>
      <c r="K4" s="9" t="s">
        <v>80</v>
      </c>
      <c r="L4" s="9" t="s">
        <v>71</v>
      </c>
      <c r="M4" s="9" t="s">
        <v>81</v>
      </c>
      <c r="N4" s="9">
        <v>11</v>
      </c>
      <c r="O4" s="9" t="s">
        <v>82</v>
      </c>
      <c r="P4" s="9">
        <v>68</v>
      </c>
      <c r="Q4" s="9">
        <f t="shared" si="0"/>
        <v>748</v>
      </c>
    </row>
    <row r="5" spans="1:17" s="60" customFormat="1" ht="52" customHeight="1">
      <c r="A5" s="124"/>
      <c r="B5" s="117"/>
      <c r="C5" s="115"/>
      <c r="D5" s="63"/>
      <c r="E5" s="9" t="s">
        <v>74</v>
      </c>
      <c r="F5" s="9" t="s">
        <v>83</v>
      </c>
      <c r="G5" s="9" t="s">
        <v>84</v>
      </c>
      <c r="H5" s="9" t="s">
        <v>79</v>
      </c>
      <c r="I5" s="9" t="s">
        <v>79</v>
      </c>
      <c r="J5" s="9" t="s">
        <v>79</v>
      </c>
      <c r="K5" s="9" t="s">
        <v>79</v>
      </c>
      <c r="L5" s="9" t="s">
        <v>79</v>
      </c>
      <c r="M5" s="9" t="s">
        <v>84</v>
      </c>
      <c r="N5" s="9">
        <v>1</v>
      </c>
      <c r="O5" s="9" t="s">
        <v>73</v>
      </c>
      <c r="P5" s="9">
        <v>298</v>
      </c>
      <c r="Q5" s="9">
        <f t="shared" si="0"/>
        <v>298</v>
      </c>
    </row>
    <row r="6" spans="1:17" s="60" customFormat="1" ht="52" customHeight="1">
      <c r="A6" s="124"/>
      <c r="B6" s="117"/>
      <c r="C6" s="116" t="s">
        <v>85</v>
      </c>
      <c r="D6" s="63"/>
      <c r="E6" s="9" t="s">
        <v>64</v>
      </c>
      <c r="F6" s="9" t="s">
        <v>65</v>
      </c>
      <c r="G6" s="9" t="s">
        <v>66</v>
      </c>
      <c r="H6" s="9" t="s">
        <v>67</v>
      </c>
      <c r="I6" s="9" t="s">
        <v>68</v>
      </c>
      <c r="J6" s="9" t="s">
        <v>69</v>
      </c>
      <c r="K6" s="9" t="s">
        <v>70</v>
      </c>
      <c r="L6" s="9" t="s">
        <v>71</v>
      </c>
      <c r="M6" s="9" t="s">
        <v>72</v>
      </c>
      <c r="N6" s="9">
        <v>1</v>
      </c>
      <c r="O6" s="9" t="s">
        <v>73</v>
      </c>
      <c r="P6" s="9">
        <v>175</v>
      </c>
      <c r="Q6" s="9">
        <f t="shared" si="0"/>
        <v>175</v>
      </c>
    </row>
    <row r="7" spans="1:17" s="60" customFormat="1" ht="61" customHeight="1">
      <c r="A7" s="124"/>
      <c r="B7" s="117"/>
      <c r="C7" s="114"/>
      <c r="D7" s="75"/>
      <c r="E7" s="9" t="s">
        <v>74</v>
      </c>
      <c r="F7" s="76" t="s">
        <v>86</v>
      </c>
      <c r="G7" s="76" t="s">
        <v>87</v>
      </c>
      <c r="H7" s="9" t="s">
        <v>77</v>
      </c>
      <c r="I7" s="82" t="s">
        <v>88</v>
      </c>
      <c r="J7" s="9" t="s">
        <v>89</v>
      </c>
      <c r="K7" s="9" t="s">
        <v>90</v>
      </c>
      <c r="L7" s="9" t="s">
        <v>71</v>
      </c>
      <c r="M7" s="83" t="s">
        <v>91</v>
      </c>
      <c r="N7" s="9">
        <v>1</v>
      </c>
      <c r="O7" s="9" t="s">
        <v>73</v>
      </c>
      <c r="P7" s="9">
        <v>168</v>
      </c>
      <c r="Q7" s="9">
        <f t="shared" si="0"/>
        <v>168</v>
      </c>
    </row>
    <row r="8" spans="1:17" s="60" customFormat="1" ht="56" customHeight="1">
      <c r="A8" s="124"/>
      <c r="B8" s="117"/>
      <c r="C8" s="114"/>
      <c r="D8" s="9"/>
      <c r="E8" s="9" t="s">
        <v>92</v>
      </c>
      <c r="F8" s="9" t="s">
        <v>93</v>
      </c>
      <c r="G8" s="9" t="s">
        <v>94</v>
      </c>
      <c r="H8" s="9" t="s">
        <v>79</v>
      </c>
      <c r="I8" s="9" t="s">
        <v>95</v>
      </c>
      <c r="J8" s="9" t="s">
        <v>79</v>
      </c>
      <c r="K8" s="9" t="s">
        <v>79</v>
      </c>
      <c r="L8" s="9" t="s">
        <v>79</v>
      </c>
      <c r="M8" s="9" t="s">
        <v>79</v>
      </c>
      <c r="N8" s="9">
        <v>3</v>
      </c>
      <c r="O8" s="9" t="s">
        <v>82</v>
      </c>
      <c r="P8" s="9">
        <v>28</v>
      </c>
      <c r="Q8" s="9">
        <f t="shared" si="0"/>
        <v>84</v>
      </c>
    </row>
    <row r="9" spans="1:17" s="60" customFormat="1" ht="56" customHeight="1">
      <c r="A9" s="124"/>
      <c r="B9" s="117"/>
      <c r="C9" s="114"/>
      <c r="D9" s="63"/>
      <c r="E9" s="9" t="s">
        <v>74</v>
      </c>
      <c r="F9" s="9" t="s">
        <v>75</v>
      </c>
      <c r="G9" s="9" t="s">
        <v>76</v>
      </c>
      <c r="H9" s="9" t="s">
        <v>77</v>
      </c>
      <c r="I9" s="9" t="s">
        <v>78</v>
      </c>
      <c r="J9" s="9" t="s">
        <v>79</v>
      </c>
      <c r="K9" s="9" t="s">
        <v>80</v>
      </c>
      <c r="L9" s="9" t="s">
        <v>71</v>
      </c>
      <c r="M9" s="9" t="s">
        <v>81</v>
      </c>
      <c r="N9" s="9">
        <v>3</v>
      </c>
      <c r="O9" s="9" t="s">
        <v>82</v>
      </c>
      <c r="P9" s="9">
        <v>68</v>
      </c>
      <c r="Q9" s="9">
        <f>N9*P9</f>
        <v>204</v>
      </c>
    </row>
    <row r="10" spans="1:17" s="60" customFormat="1" ht="56" customHeight="1">
      <c r="A10" s="124"/>
      <c r="B10" s="117"/>
      <c r="C10" s="115"/>
      <c r="D10" s="63"/>
      <c r="E10" s="9" t="s">
        <v>74</v>
      </c>
      <c r="F10" s="9" t="s">
        <v>83</v>
      </c>
      <c r="G10" s="9" t="s">
        <v>96</v>
      </c>
      <c r="H10" s="9" t="s">
        <v>79</v>
      </c>
      <c r="I10" s="9" t="s">
        <v>79</v>
      </c>
      <c r="J10" s="9" t="s">
        <v>79</v>
      </c>
      <c r="K10" s="9" t="s">
        <v>79</v>
      </c>
      <c r="L10" s="9" t="s">
        <v>79</v>
      </c>
      <c r="M10" s="9" t="s">
        <v>96</v>
      </c>
      <c r="N10" s="9">
        <v>1</v>
      </c>
      <c r="O10" s="9" t="s">
        <v>73</v>
      </c>
      <c r="P10" s="9">
        <v>229</v>
      </c>
      <c r="Q10" s="9">
        <f>N10*P10</f>
        <v>229</v>
      </c>
    </row>
    <row r="11" spans="1:17" s="60" customFormat="1" ht="56" customHeight="1">
      <c r="A11" s="124"/>
      <c r="B11" s="117"/>
      <c r="C11" s="9" t="s">
        <v>97</v>
      </c>
      <c r="D11" s="63" t="s">
        <v>98</v>
      </c>
      <c r="E11" s="9" t="s">
        <v>92</v>
      </c>
      <c r="F11" s="9" t="s">
        <v>79</v>
      </c>
      <c r="G11" s="9" t="s">
        <v>79</v>
      </c>
      <c r="H11" s="9" t="s">
        <v>77</v>
      </c>
      <c r="I11" s="9" t="s">
        <v>92</v>
      </c>
      <c r="J11" s="9" t="s">
        <v>79</v>
      </c>
      <c r="K11" s="9" t="s">
        <v>80</v>
      </c>
      <c r="L11" s="9" t="s">
        <v>71</v>
      </c>
      <c r="M11" s="9" t="s">
        <v>99</v>
      </c>
      <c r="N11" s="9">
        <v>3</v>
      </c>
      <c r="O11" s="9" t="s">
        <v>100</v>
      </c>
      <c r="P11" s="9">
        <v>880</v>
      </c>
      <c r="Q11" s="9">
        <f>P11*N11</f>
        <v>2640</v>
      </c>
    </row>
    <row r="12" spans="1:17" s="60" customFormat="1" ht="56" customHeight="1">
      <c r="A12" s="124"/>
      <c r="B12" s="114" t="s">
        <v>37</v>
      </c>
      <c r="C12" s="114" t="s">
        <v>101</v>
      </c>
      <c r="D12" s="63" t="s">
        <v>98</v>
      </c>
      <c r="E12" s="9" t="s">
        <v>92</v>
      </c>
      <c r="F12" s="9" t="s">
        <v>79</v>
      </c>
      <c r="G12" s="9" t="s">
        <v>79</v>
      </c>
      <c r="H12" s="9" t="s">
        <v>77</v>
      </c>
      <c r="I12" s="9" t="s">
        <v>92</v>
      </c>
      <c r="J12" s="9" t="s">
        <v>79</v>
      </c>
      <c r="K12" s="9" t="s">
        <v>80</v>
      </c>
      <c r="L12" s="9" t="s">
        <v>71</v>
      </c>
      <c r="M12" s="9" t="s">
        <v>99</v>
      </c>
      <c r="N12" s="9">
        <v>4</v>
      </c>
      <c r="O12" s="9" t="s">
        <v>100</v>
      </c>
      <c r="P12" s="9">
        <v>880</v>
      </c>
      <c r="Q12" s="9">
        <f>P12*N12</f>
        <v>3520</v>
      </c>
    </row>
    <row r="13" spans="1:17" s="60" customFormat="1" ht="56" customHeight="1">
      <c r="A13" s="124"/>
      <c r="B13" s="114"/>
      <c r="C13" s="114"/>
      <c r="D13" s="63"/>
      <c r="E13" s="9" t="s">
        <v>64</v>
      </c>
      <c r="F13" s="9" t="s">
        <v>65</v>
      </c>
      <c r="G13" s="9" t="s">
        <v>66</v>
      </c>
      <c r="H13" s="9" t="s">
        <v>67</v>
      </c>
      <c r="I13" s="9" t="s">
        <v>68</v>
      </c>
      <c r="J13" s="9" t="s">
        <v>69</v>
      </c>
      <c r="K13" s="9" t="s">
        <v>70</v>
      </c>
      <c r="L13" s="9" t="s">
        <v>71</v>
      </c>
      <c r="M13" s="9" t="s">
        <v>72</v>
      </c>
      <c r="N13" s="9">
        <v>6</v>
      </c>
      <c r="O13" s="9" t="s">
        <v>73</v>
      </c>
      <c r="P13" s="9">
        <v>175</v>
      </c>
      <c r="Q13" s="9">
        <f>N13*P13</f>
        <v>1050</v>
      </c>
    </row>
    <row r="14" spans="1:17" s="60" customFormat="1" ht="56" customHeight="1">
      <c r="A14" s="124"/>
      <c r="B14" s="117" t="s">
        <v>102</v>
      </c>
      <c r="C14" s="9" t="s">
        <v>63</v>
      </c>
      <c r="D14" s="77"/>
      <c r="E14" s="9" t="s">
        <v>74</v>
      </c>
      <c r="F14" s="76" t="s">
        <v>86</v>
      </c>
      <c r="G14" s="76" t="s">
        <v>87</v>
      </c>
      <c r="H14" s="9" t="s">
        <v>77</v>
      </c>
      <c r="I14" s="82" t="s">
        <v>88</v>
      </c>
      <c r="J14" s="9" t="s">
        <v>89</v>
      </c>
      <c r="K14" s="9" t="s">
        <v>90</v>
      </c>
      <c r="L14" s="9" t="s">
        <v>71</v>
      </c>
      <c r="M14" s="83" t="s">
        <v>91</v>
      </c>
      <c r="N14" s="9">
        <v>1</v>
      </c>
      <c r="O14" s="9" t="s">
        <v>73</v>
      </c>
      <c r="P14" s="9">
        <v>168</v>
      </c>
      <c r="Q14" s="9">
        <f>N14*P14</f>
        <v>168</v>
      </c>
    </row>
    <row r="15" spans="1:17" s="60" customFormat="1" ht="56" customHeight="1">
      <c r="A15" s="124"/>
      <c r="B15" s="117"/>
      <c r="C15" s="116" t="s">
        <v>103</v>
      </c>
      <c r="D15" s="9"/>
      <c r="E15" s="9" t="s">
        <v>92</v>
      </c>
      <c r="F15" s="9" t="s">
        <v>93</v>
      </c>
      <c r="G15" s="9" t="s">
        <v>94</v>
      </c>
      <c r="H15" s="9" t="s">
        <v>79</v>
      </c>
      <c r="I15" s="9" t="s">
        <v>95</v>
      </c>
      <c r="J15" s="9" t="s">
        <v>79</v>
      </c>
      <c r="K15" s="9" t="s">
        <v>79</v>
      </c>
      <c r="L15" s="9" t="s">
        <v>79</v>
      </c>
      <c r="M15" s="9" t="s">
        <v>79</v>
      </c>
      <c r="N15" s="9">
        <v>6</v>
      </c>
      <c r="O15" s="9" t="s">
        <v>82</v>
      </c>
      <c r="P15" s="9">
        <v>28</v>
      </c>
      <c r="Q15" s="9">
        <f>N15*P15</f>
        <v>168</v>
      </c>
    </row>
    <row r="16" spans="1:17" s="60" customFormat="1" ht="56" customHeight="1">
      <c r="A16" s="124"/>
      <c r="B16" s="117"/>
      <c r="C16" s="114"/>
      <c r="D16" s="63"/>
      <c r="E16" s="9" t="s">
        <v>74</v>
      </c>
      <c r="F16" s="9" t="s">
        <v>75</v>
      </c>
      <c r="G16" s="9" t="s">
        <v>76</v>
      </c>
      <c r="H16" s="9" t="s">
        <v>77</v>
      </c>
      <c r="I16" s="9" t="s">
        <v>78</v>
      </c>
      <c r="J16" s="9" t="s">
        <v>79</v>
      </c>
      <c r="K16" s="9" t="s">
        <v>80</v>
      </c>
      <c r="L16" s="9" t="s">
        <v>71</v>
      </c>
      <c r="M16" s="9" t="s">
        <v>81</v>
      </c>
      <c r="N16" s="9">
        <v>6</v>
      </c>
      <c r="O16" s="9" t="s">
        <v>82</v>
      </c>
      <c r="P16" s="9">
        <v>68</v>
      </c>
      <c r="Q16" s="9">
        <f t="shared" ref="Q16:Q23" si="1">N16*P16</f>
        <v>408</v>
      </c>
    </row>
    <row r="17" spans="1:17" s="60" customFormat="1" ht="56" customHeight="1">
      <c r="A17" s="124"/>
      <c r="B17" s="117"/>
      <c r="C17" s="115"/>
      <c r="D17" s="63"/>
      <c r="E17" s="9" t="s">
        <v>74</v>
      </c>
      <c r="F17" s="9" t="s">
        <v>83</v>
      </c>
      <c r="G17" s="9" t="s">
        <v>96</v>
      </c>
      <c r="H17" s="9" t="s">
        <v>79</v>
      </c>
      <c r="I17" s="9" t="s">
        <v>79</v>
      </c>
      <c r="J17" s="9" t="s">
        <v>79</v>
      </c>
      <c r="K17" s="9" t="s">
        <v>79</v>
      </c>
      <c r="L17" s="9" t="s">
        <v>79</v>
      </c>
      <c r="M17" s="9" t="s">
        <v>96</v>
      </c>
      <c r="N17" s="9">
        <v>1</v>
      </c>
      <c r="O17" s="9" t="s">
        <v>73</v>
      </c>
      <c r="P17" s="9">
        <v>229</v>
      </c>
      <c r="Q17" s="9">
        <f t="shared" si="1"/>
        <v>229</v>
      </c>
    </row>
    <row r="18" spans="1:17" s="60" customFormat="1" ht="56" customHeight="1">
      <c r="A18" s="124"/>
      <c r="B18" s="116" t="s">
        <v>104</v>
      </c>
      <c r="C18" s="116" t="s">
        <v>63</v>
      </c>
      <c r="D18" s="63"/>
      <c r="E18" s="9" t="s">
        <v>64</v>
      </c>
      <c r="F18" s="9" t="s">
        <v>65</v>
      </c>
      <c r="G18" s="9" t="s">
        <v>66</v>
      </c>
      <c r="H18" s="9" t="s">
        <v>67</v>
      </c>
      <c r="I18" s="9" t="s">
        <v>68</v>
      </c>
      <c r="J18" s="9" t="s">
        <v>69</v>
      </c>
      <c r="K18" s="9" t="s">
        <v>70</v>
      </c>
      <c r="L18" s="9" t="s">
        <v>71</v>
      </c>
      <c r="M18" s="9" t="s">
        <v>72</v>
      </c>
      <c r="N18" s="9">
        <v>6</v>
      </c>
      <c r="O18" s="9" t="s">
        <v>73</v>
      </c>
      <c r="P18" s="9">
        <v>175</v>
      </c>
      <c r="Q18" s="9">
        <f t="shared" si="1"/>
        <v>1050</v>
      </c>
    </row>
    <row r="19" spans="1:17" s="60" customFormat="1" ht="56" customHeight="1">
      <c r="A19" s="124"/>
      <c r="B19" s="114"/>
      <c r="C19" s="114"/>
      <c r="D19" s="63"/>
      <c r="E19" s="9" t="s">
        <v>74</v>
      </c>
      <c r="F19" s="9" t="s">
        <v>75</v>
      </c>
      <c r="G19" s="9" t="s">
        <v>76</v>
      </c>
      <c r="H19" s="9" t="s">
        <v>77</v>
      </c>
      <c r="I19" s="9" t="s">
        <v>78</v>
      </c>
      <c r="J19" s="9" t="s">
        <v>79</v>
      </c>
      <c r="K19" s="9" t="s">
        <v>80</v>
      </c>
      <c r="L19" s="9" t="s">
        <v>71</v>
      </c>
      <c r="M19" s="9" t="s">
        <v>81</v>
      </c>
      <c r="N19" s="9">
        <v>11</v>
      </c>
      <c r="O19" s="9" t="s">
        <v>82</v>
      </c>
      <c r="P19" s="9">
        <v>68</v>
      </c>
      <c r="Q19" s="9">
        <f t="shared" si="1"/>
        <v>748</v>
      </c>
    </row>
    <row r="20" spans="1:17" s="60" customFormat="1" ht="56" customHeight="1">
      <c r="A20" s="124"/>
      <c r="B20" s="115"/>
      <c r="C20" s="115"/>
      <c r="D20" s="63"/>
      <c r="E20" s="9" t="s">
        <v>74</v>
      </c>
      <c r="F20" s="9" t="s">
        <v>83</v>
      </c>
      <c r="G20" s="9" t="s">
        <v>84</v>
      </c>
      <c r="H20" s="9" t="s">
        <v>79</v>
      </c>
      <c r="I20" s="9" t="s">
        <v>79</v>
      </c>
      <c r="J20" s="9" t="s">
        <v>79</v>
      </c>
      <c r="K20" s="9" t="s">
        <v>79</v>
      </c>
      <c r="L20" s="9" t="s">
        <v>79</v>
      </c>
      <c r="M20" s="9" t="s">
        <v>84</v>
      </c>
      <c r="N20" s="9">
        <v>1</v>
      </c>
      <c r="O20" s="9" t="s">
        <v>73</v>
      </c>
      <c r="P20" s="9">
        <v>298</v>
      </c>
      <c r="Q20" s="9">
        <f t="shared" si="1"/>
        <v>298</v>
      </c>
    </row>
    <row r="21" spans="1:17" s="60" customFormat="1" ht="56" customHeight="1">
      <c r="A21" s="124"/>
      <c r="B21" s="114" t="s">
        <v>105</v>
      </c>
      <c r="C21" s="117" t="s">
        <v>63</v>
      </c>
      <c r="D21" s="9"/>
      <c r="E21" s="9" t="s">
        <v>92</v>
      </c>
      <c r="F21" s="9" t="s">
        <v>93</v>
      </c>
      <c r="G21" s="9" t="s">
        <v>106</v>
      </c>
      <c r="H21" s="9"/>
      <c r="I21" s="9" t="s">
        <v>107</v>
      </c>
      <c r="J21" s="9" t="s">
        <v>79</v>
      </c>
      <c r="K21" s="9" t="s">
        <v>79</v>
      </c>
      <c r="L21" s="9" t="s">
        <v>79</v>
      </c>
      <c r="M21" s="9" t="s">
        <v>79</v>
      </c>
      <c r="N21" s="9">
        <v>5</v>
      </c>
      <c r="O21" s="9" t="s">
        <v>82</v>
      </c>
      <c r="P21" s="9">
        <v>68</v>
      </c>
      <c r="Q21" s="9">
        <f t="shared" si="1"/>
        <v>340</v>
      </c>
    </row>
    <row r="22" spans="1:17" s="60" customFormat="1" ht="56" customHeight="1">
      <c r="A22" s="124"/>
      <c r="B22" s="114"/>
      <c r="C22" s="117"/>
      <c r="D22" s="63"/>
      <c r="E22" s="9" t="s">
        <v>74</v>
      </c>
      <c r="F22" s="9" t="s">
        <v>75</v>
      </c>
      <c r="G22" s="9" t="s">
        <v>76</v>
      </c>
      <c r="H22" s="9" t="s">
        <v>77</v>
      </c>
      <c r="I22" s="9" t="s">
        <v>78</v>
      </c>
      <c r="J22" s="9" t="s">
        <v>79</v>
      </c>
      <c r="K22" s="9" t="s">
        <v>80</v>
      </c>
      <c r="L22" s="9" t="s">
        <v>71</v>
      </c>
      <c r="M22" s="9" t="s">
        <v>81</v>
      </c>
      <c r="N22" s="9">
        <v>5</v>
      </c>
      <c r="O22" s="9" t="s">
        <v>82</v>
      </c>
      <c r="P22" s="9">
        <v>68</v>
      </c>
      <c r="Q22" s="9">
        <f t="shared" si="1"/>
        <v>340</v>
      </c>
    </row>
    <row r="23" spans="1:17" s="60" customFormat="1" ht="56" customHeight="1">
      <c r="A23" s="124"/>
      <c r="B23" s="114"/>
      <c r="C23" s="117"/>
      <c r="D23" s="63"/>
      <c r="E23" s="9" t="s">
        <v>74</v>
      </c>
      <c r="F23" s="9" t="s">
        <v>83</v>
      </c>
      <c r="G23" s="9" t="s">
        <v>96</v>
      </c>
      <c r="H23" s="9" t="s">
        <v>79</v>
      </c>
      <c r="I23" s="9" t="s">
        <v>79</v>
      </c>
      <c r="J23" s="9" t="s">
        <v>79</v>
      </c>
      <c r="K23" s="9" t="s">
        <v>79</v>
      </c>
      <c r="L23" s="9" t="s">
        <v>79</v>
      </c>
      <c r="M23" s="9" t="s">
        <v>96</v>
      </c>
      <c r="N23" s="9">
        <v>1</v>
      </c>
      <c r="O23" s="9" t="s">
        <v>73</v>
      </c>
      <c r="P23" s="9">
        <v>229</v>
      </c>
      <c r="Q23" s="9">
        <f t="shared" si="1"/>
        <v>229</v>
      </c>
    </row>
    <row r="24" spans="1:17" s="60" customFormat="1" ht="56" customHeight="1">
      <c r="A24" s="124"/>
      <c r="B24" s="116" t="s">
        <v>43</v>
      </c>
      <c r="C24" s="114" t="s">
        <v>63</v>
      </c>
      <c r="D24" s="63"/>
      <c r="E24" s="9" t="s">
        <v>64</v>
      </c>
      <c r="F24" s="9" t="s">
        <v>65</v>
      </c>
      <c r="G24" s="9" t="s">
        <v>66</v>
      </c>
      <c r="H24" s="9" t="s">
        <v>77</v>
      </c>
      <c r="I24" s="9" t="s">
        <v>108</v>
      </c>
      <c r="J24" s="9" t="s">
        <v>109</v>
      </c>
      <c r="K24" s="9" t="s">
        <v>70</v>
      </c>
      <c r="L24" s="9" t="s">
        <v>71</v>
      </c>
      <c r="M24" s="9" t="s">
        <v>110</v>
      </c>
      <c r="N24" s="9">
        <v>3</v>
      </c>
      <c r="O24" s="9" t="s">
        <v>73</v>
      </c>
      <c r="P24" s="9">
        <v>175</v>
      </c>
      <c r="Q24" s="9">
        <f t="shared" ref="Q24:Q48" si="2">N24*P24</f>
        <v>525</v>
      </c>
    </row>
    <row r="25" spans="1:17" s="60" customFormat="1" ht="56" customHeight="1">
      <c r="A25" s="124"/>
      <c r="B25" s="114"/>
      <c r="C25" s="114"/>
      <c r="D25" s="9"/>
      <c r="E25" s="9" t="s">
        <v>92</v>
      </c>
      <c r="F25" s="9" t="s">
        <v>93</v>
      </c>
      <c r="G25" s="9" t="s">
        <v>94</v>
      </c>
      <c r="H25" s="9" t="s">
        <v>79</v>
      </c>
      <c r="I25" s="9" t="s">
        <v>95</v>
      </c>
      <c r="J25" s="9" t="s">
        <v>79</v>
      </c>
      <c r="K25" s="9" t="s">
        <v>79</v>
      </c>
      <c r="L25" s="9" t="s">
        <v>79</v>
      </c>
      <c r="M25" s="9" t="s">
        <v>79</v>
      </c>
      <c r="N25" s="9">
        <v>6</v>
      </c>
      <c r="O25" s="9" t="s">
        <v>82</v>
      </c>
      <c r="P25" s="9">
        <v>28</v>
      </c>
      <c r="Q25" s="9">
        <f t="shared" si="2"/>
        <v>168</v>
      </c>
    </row>
    <row r="26" spans="1:17" s="60" customFormat="1" ht="56" customHeight="1">
      <c r="A26" s="124"/>
      <c r="B26" s="114"/>
      <c r="C26" s="114"/>
      <c r="D26" s="63"/>
      <c r="E26" s="9" t="s">
        <v>74</v>
      </c>
      <c r="F26" s="9" t="s">
        <v>75</v>
      </c>
      <c r="G26" s="9" t="s">
        <v>76</v>
      </c>
      <c r="H26" s="9" t="s">
        <v>77</v>
      </c>
      <c r="I26" s="9" t="s">
        <v>78</v>
      </c>
      <c r="J26" s="9" t="s">
        <v>79</v>
      </c>
      <c r="K26" s="9" t="s">
        <v>80</v>
      </c>
      <c r="L26" s="9" t="s">
        <v>71</v>
      </c>
      <c r="M26" s="9" t="s">
        <v>81</v>
      </c>
      <c r="N26" s="9">
        <v>6</v>
      </c>
      <c r="O26" s="9" t="s">
        <v>82</v>
      </c>
      <c r="P26" s="9">
        <v>68</v>
      </c>
      <c r="Q26" s="9">
        <f t="shared" si="2"/>
        <v>408</v>
      </c>
    </row>
    <row r="27" spans="1:17" s="60" customFormat="1" ht="56" customHeight="1">
      <c r="A27" s="124"/>
      <c r="B27" s="115"/>
      <c r="C27" s="115"/>
      <c r="D27" s="63"/>
      <c r="E27" s="9" t="s">
        <v>74</v>
      </c>
      <c r="F27" s="9" t="s">
        <v>83</v>
      </c>
      <c r="G27" s="9" t="s">
        <v>96</v>
      </c>
      <c r="H27" s="9" t="s">
        <v>79</v>
      </c>
      <c r="I27" s="9" t="s">
        <v>79</v>
      </c>
      <c r="J27" s="9" t="s">
        <v>79</v>
      </c>
      <c r="K27" s="9" t="s">
        <v>79</v>
      </c>
      <c r="L27" s="9" t="s">
        <v>79</v>
      </c>
      <c r="M27" s="9" t="s">
        <v>96</v>
      </c>
      <c r="N27" s="9">
        <v>2</v>
      </c>
      <c r="O27" s="9" t="s">
        <v>73</v>
      </c>
      <c r="P27" s="9">
        <v>229</v>
      </c>
      <c r="Q27" s="9">
        <f t="shared" si="2"/>
        <v>458</v>
      </c>
    </row>
    <row r="28" spans="1:17" s="60" customFormat="1" ht="56" customHeight="1">
      <c r="A28" s="124"/>
      <c r="B28" s="116" t="s">
        <v>44</v>
      </c>
      <c r="C28" s="116" t="s">
        <v>63</v>
      </c>
      <c r="D28" s="63"/>
      <c r="E28" s="9" t="s">
        <v>64</v>
      </c>
      <c r="F28" s="9" t="s">
        <v>65</v>
      </c>
      <c r="G28" s="9" t="s">
        <v>66</v>
      </c>
      <c r="H28" s="9" t="s">
        <v>67</v>
      </c>
      <c r="I28" s="9" t="s">
        <v>68</v>
      </c>
      <c r="J28" s="9" t="s">
        <v>69</v>
      </c>
      <c r="K28" s="9" t="s">
        <v>70</v>
      </c>
      <c r="L28" s="9" t="s">
        <v>71</v>
      </c>
      <c r="M28" s="9" t="s">
        <v>72</v>
      </c>
      <c r="N28" s="9">
        <v>4</v>
      </c>
      <c r="O28" s="9" t="s">
        <v>73</v>
      </c>
      <c r="P28" s="9">
        <v>175</v>
      </c>
      <c r="Q28" s="9">
        <f t="shared" si="2"/>
        <v>700</v>
      </c>
    </row>
    <row r="29" spans="1:17" s="60" customFormat="1" ht="56" customHeight="1">
      <c r="A29" s="124"/>
      <c r="B29" s="114"/>
      <c r="C29" s="114"/>
      <c r="D29" s="63"/>
      <c r="E29" s="9" t="s">
        <v>74</v>
      </c>
      <c r="F29" s="9" t="s">
        <v>75</v>
      </c>
      <c r="G29" s="9" t="s">
        <v>76</v>
      </c>
      <c r="H29" s="9" t="s">
        <v>77</v>
      </c>
      <c r="I29" s="9" t="s">
        <v>78</v>
      </c>
      <c r="J29" s="9" t="s">
        <v>79</v>
      </c>
      <c r="K29" s="9" t="s">
        <v>80</v>
      </c>
      <c r="L29" s="9" t="s">
        <v>71</v>
      </c>
      <c r="M29" s="9" t="s">
        <v>81</v>
      </c>
      <c r="N29" s="9">
        <v>6</v>
      </c>
      <c r="O29" s="9" t="s">
        <v>82</v>
      </c>
      <c r="P29" s="9">
        <v>68</v>
      </c>
      <c r="Q29" s="9">
        <f t="shared" si="2"/>
        <v>408</v>
      </c>
    </row>
    <row r="30" spans="1:17" s="60" customFormat="1" ht="52" customHeight="1">
      <c r="A30" s="124"/>
      <c r="B30" s="115"/>
      <c r="C30" s="115"/>
      <c r="D30" s="63"/>
      <c r="E30" s="9" t="s">
        <v>74</v>
      </c>
      <c r="F30" s="9" t="s">
        <v>83</v>
      </c>
      <c r="G30" s="9" t="s">
        <v>96</v>
      </c>
      <c r="H30" s="9" t="s">
        <v>79</v>
      </c>
      <c r="I30" s="9" t="s">
        <v>79</v>
      </c>
      <c r="J30" s="9" t="s">
        <v>79</v>
      </c>
      <c r="K30" s="9" t="s">
        <v>79</v>
      </c>
      <c r="L30" s="9" t="s">
        <v>79</v>
      </c>
      <c r="M30" s="9" t="s">
        <v>96</v>
      </c>
      <c r="N30" s="9">
        <v>3</v>
      </c>
      <c r="O30" s="9" t="s">
        <v>73</v>
      </c>
      <c r="P30" s="9">
        <v>229</v>
      </c>
      <c r="Q30" s="9">
        <f t="shared" si="2"/>
        <v>687</v>
      </c>
    </row>
    <row r="31" spans="1:17" s="60" customFormat="1" ht="52" customHeight="1">
      <c r="A31" s="124"/>
      <c r="B31" s="116" t="s">
        <v>111</v>
      </c>
      <c r="C31" s="116" t="s">
        <v>63</v>
      </c>
      <c r="D31" s="63"/>
      <c r="E31" s="9" t="s">
        <v>64</v>
      </c>
      <c r="F31" s="9" t="s">
        <v>65</v>
      </c>
      <c r="G31" s="9" t="s">
        <v>66</v>
      </c>
      <c r="H31" s="9" t="s">
        <v>67</v>
      </c>
      <c r="I31" s="9" t="s">
        <v>68</v>
      </c>
      <c r="J31" s="9" t="s">
        <v>69</v>
      </c>
      <c r="K31" s="9" t="s">
        <v>70</v>
      </c>
      <c r="L31" s="9" t="s">
        <v>71</v>
      </c>
      <c r="M31" s="9" t="s">
        <v>72</v>
      </c>
      <c r="N31" s="9">
        <v>1</v>
      </c>
      <c r="O31" s="9" t="s">
        <v>73</v>
      </c>
      <c r="P31" s="9">
        <v>175</v>
      </c>
      <c r="Q31" s="9">
        <f t="shared" si="2"/>
        <v>175</v>
      </c>
    </row>
    <row r="32" spans="1:17" s="60" customFormat="1" ht="52" customHeight="1">
      <c r="A32" s="124"/>
      <c r="B32" s="114"/>
      <c r="C32" s="114"/>
      <c r="D32" s="9"/>
      <c r="E32" s="9" t="s">
        <v>92</v>
      </c>
      <c r="F32" s="9" t="s">
        <v>93</v>
      </c>
      <c r="G32" s="9" t="s">
        <v>94</v>
      </c>
      <c r="H32" s="9" t="s">
        <v>79</v>
      </c>
      <c r="I32" s="9" t="s">
        <v>95</v>
      </c>
      <c r="J32" s="9" t="s">
        <v>79</v>
      </c>
      <c r="K32" s="9" t="s">
        <v>79</v>
      </c>
      <c r="L32" s="9" t="s">
        <v>79</v>
      </c>
      <c r="M32" s="9" t="s">
        <v>79</v>
      </c>
      <c r="N32" s="9">
        <v>2</v>
      </c>
      <c r="O32" s="9" t="s">
        <v>82</v>
      </c>
      <c r="P32" s="9">
        <v>28</v>
      </c>
      <c r="Q32" s="9">
        <f t="shared" si="2"/>
        <v>56</v>
      </c>
    </row>
    <row r="33" spans="1:17" s="60" customFormat="1" ht="52" customHeight="1">
      <c r="A33" s="124"/>
      <c r="B33" s="114"/>
      <c r="C33" s="114"/>
      <c r="D33" s="63"/>
      <c r="E33" s="9" t="s">
        <v>74</v>
      </c>
      <c r="F33" s="9" t="s">
        <v>75</v>
      </c>
      <c r="G33" s="9" t="s">
        <v>76</v>
      </c>
      <c r="H33" s="9" t="s">
        <v>77</v>
      </c>
      <c r="I33" s="9" t="s">
        <v>78</v>
      </c>
      <c r="J33" s="9" t="s">
        <v>79</v>
      </c>
      <c r="K33" s="9" t="s">
        <v>80</v>
      </c>
      <c r="L33" s="9" t="s">
        <v>71</v>
      </c>
      <c r="M33" s="9" t="s">
        <v>81</v>
      </c>
      <c r="N33" s="9">
        <v>2</v>
      </c>
      <c r="O33" s="9" t="s">
        <v>82</v>
      </c>
      <c r="P33" s="9">
        <v>68</v>
      </c>
      <c r="Q33" s="9">
        <f t="shared" si="2"/>
        <v>136</v>
      </c>
    </row>
    <row r="34" spans="1:17" s="60" customFormat="1" ht="52" customHeight="1">
      <c r="A34" s="124"/>
      <c r="B34" s="115"/>
      <c r="C34" s="115"/>
      <c r="D34" s="63"/>
      <c r="E34" s="9" t="s">
        <v>74</v>
      </c>
      <c r="F34" s="9" t="s">
        <v>83</v>
      </c>
      <c r="G34" s="9" t="s">
        <v>96</v>
      </c>
      <c r="H34" s="9" t="s">
        <v>79</v>
      </c>
      <c r="I34" s="9" t="s">
        <v>79</v>
      </c>
      <c r="J34" s="9" t="s">
        <v>79</v>
      </c>
      <c r="K34" s="9" t="s">
        <v>79</v>
      </c>
      <c r="L34" s="9" t="s">
        <v>79</v>
      </c>
      <c r="M34" s="9" t="s">
        <v>96</v>
      </c>
      <c r="N34" s="9">
        <v>1</v>
      </c>
      <c r="O34" s="9" t="s">
        <v>73</v>
      </c>
      <c r="P34" s="9">
        <v>229</v>
      </c>
      <c r="Q34" s="9">
        <f t="shared" si="2"/>
        <v>229</v>
      </c>
    </row>
    <row r="35" spans="1:17" s="60" customFormat="1" ht="52" customHeight="1">
      <c r="A35" s="124"/>
      <c r="B35" s="116" t="s">
        <v>33</v>
      </c>
      <c r="C35" s="116" t="s">
        <v>63</v>
      </c>
      <c r="D35" s="63"/>
      <c r="E35" s="9" t="s">
        <v>64</v>
      </c>
      <c r="F35" s="9" t="s">
        <v>65</v>
      </c>
      <c r="G35" s="9" t="s">
        <v>66</v>
      </c>
      <c r="H35" s="9" t="s">
        <v>77</v>
      </c>
      <c r="I35" s="9" t="s">
        <v>108</v>
      </c>
      <c r="J35" s="9" t="s">
        <v>109</v>
      </c>
      <c r="K35" s="9" t="s">
        <v>70</v>
      </c>
      <c r="L35" s="9" t="s">
        <v>71</v>
      </c>
      <c r="M35" s="9" t="s">
        <v>110</v>
      </c>
      <c r="N35" s="9">
        <v>2</v>
      </c>
      <c r="O35" s="9" t="s">
        <v>73</v>
      </c>
      <c r="P35" s="9">
        <v>175</v>
      </c>
      <c r="Q35" s="9">
        <f t="shared" si="2"/>
        <v>350</v>
      </c>
    </row>
    <row r="36" spans="1:17" s="60" customFormat="1" ht="52" customHeight="1">
      <c r="A36" s="124"/>
      <c r="B36" s="114"/>
      <c r="C36" s="114"/>
      <c r="D36" s="63"/>
      <c r="E36" s="9" t="s">
        <v>64</v>
      </c>
      <c r="F36" s="9" t="s">
        <v>65</v>
      </c>
      <c r="G36" s="9" t="s">
        <v>66</v>
      </c>
      <c r="H36" s="9" t="s">
        <v>67</v>
      </c>
      <c r="I36" s="9" t="s">
        <v>68</v>
      </c>
      <c r="J36" s="9" t="s">
        <v>69</v>
      </c>
      <c r="K36" s="9" t="s">
        <v>70</v>
      </c>
      <c r="L36" s="9" t="s">
        <v>71</v>
      </c>
      <c r="M36" s="9" t="s">
        <v>72</v>
      </c>
      <c r="N36" s="9">
        <v>2</v>
      </c>
      <c r="O36" s="9" t="s">
        <v>73</v>
      </c>
      <c r="P36" s="9">
        <v>175</v>
      </c>
      <c r="Q36" s="9">
        <f t="shared" si="2"/>
        <v>350</v>
      </c>
    </row>
    <row r="37" spans="1:17" s="60" customFormat="1" ht="52" customHeight="1">
      <c r="A37" s="124"/>
      <c r="B37" s="114"/>
      <c r="C37" s="114"/>
      <c r="D37" s="9"/>
      <c r="E37" s="9" t="s">
        <v>92</v>
      </c>
      <c r="F37" s="9" t="s">
        <v>93</v>
      </c>
      <c r="G37" s="9" t="s">
        <v>94</v>
      </c>
      <c r="H37" s="9" t="s">
        <v>79</v>
      </c>
      <c r="I37" s="9" t="s">
        <v>95</v>
      </c>
      <c r="J37" s="9" t="s">
        <v>79</v>
      </c>
      <c r="K37" s="9" t="s">
        <v>79</v>
      </c>
      <c r="L37" s="9" t="s">
        <v>79</v>
      </c>
      <c r="M37" s="9" t="s">
        <v>79</v>
      </c>
      <c r="N37" s="9">
        <v>5</v>
      </c>
      <c r="O37" s="9" t="s">
        <v>82</v>
      </c>
      <c r="P37" s="9">
        <v>28</v>
      </c>
      <c r="Q37" s="9">
        <f t="shared" si="2"/>
        <v>140</v>
      </c>
    </row>
    <row r="38" spans="1:17" s="60" customFormat="1" ht="52" customHeight="1">
      <c r="A38" s="124"/>
      <c r="B38" s="114"/>
      <c r="C38" s="114"/>
      <c r="D38" s="63"/>
      <c r="E38" s="9" t="s">
        <v>74</v>
      </c>
      <c r="F38" s="9" t="s">
        <v>75</v>
      </c>
      <c r="G38" s="9" t="s">
        <v>76</v>
      </c>
      <c r="H38" s="9" t="s">
        <v>77</v>
      </c>
      <c r="I38" s="9" t="s">
        <v>78</v>
      </c>
      <c r="J38" s="9" t="s">
        <v>79</v>
      </c>
      <c r="K38" s="9" t="s">
        <v>80</v>
      </c>
      <c r="L38" s="9" t="s">
        <v>71</v>
      </c>
      <c r="M38" s="9" t="s">
        <v>81</v>
      </c>
      <c r="N38" s="9">
        <v>5</v>
      </c>
      <c r="O38" s="9" t="s">
        <v>82</v>
      </c>
      <c r="P38" s="9">
        <v>68</v>
      </c>
      <c r="Q38" s="9">
        <f t="shared" si="2"/>
        <v>340</v>
      </c>
    </row>
    <row r="39" spans="1:17" s="60" customFormat="1" ht="52" customHeight="1">
      <c r="A39" s="124"/>
      <c r="B39" s="115"/>
      <c r="C39" s="115"/>
      <c r="D39" s="63"/>
      <c r="E39" s="9" t="s">
        <v>74</v>
      </c>
      <c r="F39" s="9" t="s">
        <v>83</v>
      </c>
      <c r="G39" s="9" t="s">
        <v>96</v>
      </c>
      <c r="H39" s="9" t="s">
        <v>79</v>
      </c>
      <c r="I39" s="9" t="s">
        <v>79</v>
      </c>
      <c r="J39" s="9" t="s">
        <v>79</v>
      </c>
      <c r="K39" s="9" t="s">
        <v>79</v>
      </c>
      <c r="L39" s="9" t="s">
        <v>79</v>
      </c>
      <c r="M39" s="9" t="s">
        <v>96</v>
      </c>
      <c r="N39" s="9">
        <v>2</v>
      </c>
      <c r="O39" s="9" t="s">
        <v>73</v>
      </c>
      <c r="P39" s="9">
        <v>229</v>
      </c>
      <c r="Q39" s="9">
        <f t="shared" si="2"/>
        <v>458</v>
      </c>
    </row>
    <row r="40" spans="1:17" s="60" customFormat="1" ht="52" customHeight="1">
      <c r="A40" s="124"/>
      <c r="B40" s="116" t="s">
        <v>42</v>
      </c>
      <c r="C40" s="116" t="s">
        <v>63</v>
      </c>
      <c r="D40" s="63"/>
      <c r="E40" s="9" t="s">
        <v>64</v>
      </c>
      <c r="F40" s="9" t="s">
        <v>65</v>
      </c>
      <c r="G40" s="9" t="s">
        <v>66</v>
      </c>
      <c r="H40" s="9" t="s">
        <v>67</v>
      </c>
      <c r="I40" s="9" t="s">
        <v>68</v>
      </c>
      <c r="J40" s="9" t="s">
        <v>69</v>
      </c>
      <c r="K40" s="9" t="s">
        <v>70</v>
      </c>
      <c r="L40" s="9" t="s">
        <v>71</v>
      </c>
      <c r="M40" s="9" t="s">
        <v>72</v>
      </c>
      <c r="N40" s="9">
        <v>4</v>
      </c>
      <c r="O40" s="9" t="s">
        <v>73</v>
      </c>
      <c r="P40" s="9">
        <v>175</v>
      </c>
      <c r="Q40" s="9">
        <f t="shared" si="2"/>
        <v>700</v>
      </c>
    </row>
    <row r="41" spans="1:17" s="60" customFormat="1" ht="52" customHeight="1">
      <c r="A41" s="124"/>
      <c r="B41" s="114"/>
      <c r="C41" s="114"/>
      <c r="D41" s="75"/>
      <c r="E41" s="9" t="s">
        <v>74</v>
      </c>
      <c r="F41" s="76" t="s">
        <v>86</v>
      </c>
      <c r="G41" s="76" t="s">
        <v>87</v>
      </c>
      <c r="H41" s="9" t="s">
        <v>77</v>
      </c>
      <c r="I41" s="82" t="s">
        <v>88</v>
      </c>
      <c r="J41" s="9" t="s">
        <v>89</v>
      </c>
      <c r="K41" s="9" t="s">
        <v>90</v>
      </c>
      <c r="L41" s="9" t="s">
        <v>71</v>
      </c>
      <c r="M41" s="83" t="s">
        <v>91</v>
      </c>
      <c r="N41" s="9">
        <v>1</v>
      </c>
      <c r="O41" s="9" t="s">
        <v>73</v>
      </c>
      <c r="P41" s="9">
        <v>168</v>
      </c>
      <c r="Q41" s="9">
        <f t="shared" si="2"/>
        <v>168</v>
      </c>
    </row>
    <row r="42" spans="1:17" s="60" customFormat="1" ht="52" customHeight="1">
      <c r="A42" s="124"/>
      <c r="B42" s="114"/>
      <c r="C42" s="114"/>
      <c r="D42" s="9"/>
      <c r="E42" s="9" t="s">
        <v>92</v>
      </c>
      <c r="F42" s="9" t="s">
        <v>93</v>
      </c>
      <c r="G42" s="9" t="s">
        <v>94</v>
      </c>
      <c r="H42" s="9" t="s">
        <v>79</v>
      </c>
      <c r="I42" s="9" t="s">
        <v>95</v>
      </c>
      <c r="J42" s="9" t="s">
        <v>79</v>
      </c>
      <c r="K42" s="9" t="s">
        <v>79</v>
      </c>
      <c r="L42" s="9" t="s">
        <v>79</v>
      </c>
      <c r="M42" s="9" t="s">
        <v>79</v>
      </c>
      <c r="N42" s="9">
        <v>8</v>
      </c>
      <c r="O42" s="9" t="s">
        <v>82</v>
      </c>
      <c r="P42" s="9">
        <v>28</v>
      </c>
      <c r="Q42" s="9">
        <f t="shared" si="2"/>
        <v>224</v>
      </c>
    </row>
    <row r="43" spans="1:17" s="60" customFormat="1" ht="52" customHeight="1">
      <c r="A43" s="124"/>
      <c r="B43" s="114"/>
      <c r="C43" s="114"/>
      <c r="D43" s="63"/>
      <c r="E43" s="9" t="s">
        <v>74</v>
      </c>
      <c r="F43" s="9" t="s">
        <v>75</v>
      </c>
      <c r="G43" s="9" t="s">
        <v>76</v>
      </c>
      <c r="H43" s="9" t="s">
        <v>77</v>
      </c>
      <c r="I43" s="9" t="s">
        <v>78</v>
      </c>
      <c r="J43" s="9" t="s">
        <v>79</v>
      </c>
      <c r="K43" s="9" t="s">
        <v>80</v>
      </c>
      <c r="L43" s="9" t="s">
        <v>71</v>
      </c>
      <c r="M43" s="9" t="s">
        <v>81</v>
      </c>
      <c r="N43" s="9">
        <v>8</v>
      </c>
      <c r="O43" s="9" t="s">
        <v>82</v>
      </c>
      <c r="P43" s="9">
        <v>68</v>
      </c>
      <c r="Q43" s="9">
        <f t="shared" si="2"/>
        <v>544</v>
      </c>
    </row>
    <row r="44" spans="1:17" s="60" customFormat="1" ht="52" customHeight="1">
      <c r="A44" s="124"/>
      <c r="B44" s="114"/>
      <c r="C44" s="115"/>
      <c r="D44" s="63"/>
      <c r="E44" s="9" t="s">
        <v>74</v>
      </c>
      <c r="F44" s="9" t="s">
        <v>83</v>
      </c>
      <c r="G44" s="9" t="s">
        <v>112</v>
      </c>
      <c r="H44" s="9" t="s">
        <v>79</v>
      </c>
      <c r="I44" s="9" t="s">
        <v>79</v>
      </c>
      <c r="J44" s="9" t="s">
        <v>79</v>
      </c>
      <c r="K44" s="9" t="s">
        <v>79</v>
      </c>
      <c r="L44" s="9" t="s">
        <v>79</v>
      </c>
      <c r="M44" s="9" t="s">
        <v>112</v>
      </c>
      <c r="N44" s="9">
        <v>1</v>
      </c>
      <c r="O44" s="9" t="s">
        <v>73</v>
      </c>
      <c r="P44" s="9">
        <v>258</v>
      </c>
      <c r="Q44" s="9">
        <f t="shared" si="2"/>
        <v>258</v>
      </c>
    </row>
    <row r="45" spans="1:17" s="60" customFormat="1" ht="52" customHeight="1">
      <c r="A45" s="124"/>
      <c r="B45" s="114"/>
      <c r="C45" s="114" t="s">
        <v>113</v>
      </c>
      <c r="D45" s="63"/>
      <c r="E45" s="9" t="s">
        <v>64</v>
      </c>
      <c r="F45" s="9" t="s">
        <v>65</v>
      </c>
      <c r="G45" s="9" t="s">
        <v>66</v>
      </c>
      <c r="H45" s="9" t="s">
        <v>67</v>
      </c>
      <c r="I45" s="9" t="s">
        <v>68</v>
      </c>
      <c r="J45" s="9" t="s">
        <v>69</v>
      </c>
      <c r="K45" s="9" t="s">
        <v>70</v>
      </c>
      <c r="L45" s="9" t="s">
        <v>71</v>
      </c>
      <c r="M45" s="9" t="s">
        <v>72</v>
      </c>
      <c r="N45" s="9">
        <v>2</v>
      </c>
      <c r="O45" s="9" t="s">
        <v>73</v>
      </c>
      <c r="P45" s="9">
        <v>175</v>
      </c>
      <c r="Q45" s="9">
        <f t="shared" si="2"/>
        <v>350</v>
      </c>
    </row>
    <row r="46" spans="1:17" s="60" customFormat="1" ht="52" customHeight="1">
      <c r="A46" s="124"/>
      <c r="B46" s="114"/>
      <c r="C46" s="114"/>
      <c r="D46" s="9"/>
      <c r="E46" s="9" t="s">
        <v>92</v>
      </c>
      <c r="F46" s="9" t="s">
        <v>93</v>
      </c>
      <c r="G46" s="9" t="s">
        <v>94</v>
      </c>
      <c r="H46" s="9" t="s">
        <v>79</v>
      </c>
      <c r="I46" s="9" t="s">
        <v>95</v>
      </c>
      <c r="J46" s="9" t="s">
        <v>79</v>
      </c>
      <c r="K46" s="9" t="s">
        <v>79</v>
      </c>
      <c r="L46" s="9" t="s">
        <v>79</v>
      </c>
      <c r="M46" s="9" t="s">
        <v>79</v>
      </c>
      <c r="N46" s="9">
        <v>5</v>
      </c>
      <c r="O46" s="9" t="s">
        <v>82</v>
      </c>
      <c r="P46" s="9">
        <v>28</v>
      </c>
      <c r="Q46" s="9">
        <f t="shared" si="2"/>
        <v>140</v>
      </c>
    </row>
    <row r="47" spans="1:17" s="60" customFormat="1" ht="52" customHeight="1">
      <c r="A47" s="124"/>
      <c r="B47" s="114"/>
      <c r="C47" s="114"/>
      <c r="D47" s="63"/>
      <c r="E47" s="9" t="s">
        <v>74</v>
      </c>
      <c r="F47" s="9" t="s">
        <v>75</v>
      </c>
      <c r="G47" s="9" t="s">
        <v>76</v>
      </c>
      <c r="H47" s="9" t="s">
        <v>77</v>
      </c>
      <c r="I47" s="9" t="s">
        <v>78</v>
      </c>
      <c r="J47" s="9" t="s">
        <v>79</v>
      </c>
      <c r="K47" s="9" t="s">
        <v>80</v>
      </c>
      <c r="L47" s="9" t="s">
        <v>71</v>
      </c>
      <c r="M47" s="9" t="s">
        <v>81</v>
      </c>
      <c r="N47" s="9">
        <v>5</v>
      </c>
      <c r="O47" s="9" t="s">
        <v>82</v>
      </c>
      <c r="P47" s="9">
        <v>68</v>
      </c>
      <c r="Q47" s="9">
        <f t="shared" si="2"/>
        <v>340</v>
      </c>
    </row>
    <row r="48" spans="1:17" s="60" customFormat="1" ht="52" customHeight="1">
      <c r="A48" s="124"/>
      <c r="B48" s="115"/>
      <c r="C48" s="115"/>
      <c r="D48" s="63"/>
      <c r="E48" s="9" t="s">
        <v>74</v>
      </c>
      <c r="F48" s="9" t="s">
        <v>83</v>
      </c>
      <c r="G48" s="9" t="s">
        <v>96</v>
      </c>
      <c r="H48" s="9" t="s">
        <v>79</v>
      </c>
      <c r="I48" s="9" t="s">
        <v>79</v>
      </c>
      <c r="J48" s="9" t="s">
        <v>79</v>
      </c>
      <c r="K48" s="9" t="s">
        <v>79</v>
      </c>
      <c r="L48" s="9" t="s">
        <v>79</v>
      </c>
      <c r="M48" s="9" t="s">
        <v>96</v>
      </c>
      <c r="N48" s="9">
        <v>2</v>
      </c>
      <c r="O48" s="9" t="s">
        <v>73</v>
      </c>
      <c r="P48" s="9">
        <v>229</v>
      </c>
      <c r="Q48" s="9">
        <f t="shared" si="2"/>
        <v>458</v>
      </c>
    </row>
    <row r="49" spans="1:17" s="60" customFormat="1" ht="30" customHeight="1">
      <c r="A49" s="125"/>
      <c r="B49" s="121" t="s">
        <v>114</v>
      </c>
      <c r="C49" s="121"/>
      <c r="D49" s="121"/>
      <c r="E49" s="121"/>
      <c r="F49" s="121"/>
      <c r="G49" s="121"/>
      <c r="H49" s="121"/>
      <c r="I49" s="121"/>
      <c r="J49" s="121"/>
      <c r="K49" s="121"/>
      <c r="L49" s="121"/>
      <c r="M49" s="121"/>
      <c r="N49" s="121"/>
      <c r="O49" s="121"/>
      <c r="P49" s="121"/>
      <c r="Q49" s="78">
        <f>SUM(Q3:Q48)</f>
        <v>23614</v>
      </c>
    </row>
    <row r="50" spans="1:17" s="70" customFormat="1" ht="31" customHeight="1">
      <c r="A50" s="122" t="s">
        <v>115</v>
      </c>
      <c r="B50" s="122"/>
      <c r="C50" s="122"/>
      <c r="D50" s="122"/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79">
        <f>Q49*0.2</f>
        <v>4722.8</v>
      </c>
    </row>
    <row r="51" spans="1:17" s="70" customFormat="1" ht="35" customHeight="1">
      <c r="A51" s="122" t="s">
        <v>116</v>
      </c>
      <c r="B51" s="122"/>
      <c r="C51" s="122"/>
      <c r="D51" s="122"/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79">
        <f>Q50+Q49</f>
        <v>28336.799999999999</v>
      </c>
    </row>
    <row r="52" spans="1:17" s="70" customFormat="1" ht="12">
      <c r="G52" s="80"/>
      <c r="M52" s="84"/>
      <c r="N52" s="84"/>
      <c r="O52" s="84"/>
      <c r="P52" s="84"/>
    </row>
    <row r="53" spans="1:17" s="70" customFormat="1" ht="12">
      <c r="G53" s="80"/>
      <c r="M53" s="84"/>
      <c r="N53" s="84"/>
      <c r="O53" s="84"/>
      <c r="P53" s="84"/>
    </row>
    <row r="54" spans="1:17" s="70" customFormat="1" ht="12">
      <c r="G54" s="80"/>
      <c r="M54" s="84"/>
      <c r="N54" s="84"/>
      <c r="O54" s="84"/>
      <c r="P54" s="84"/>
    </row>
    <row r="55" spans="1:17" s="70" customFormat="1" ht="12">
      <c r="G55" s="80"/>
      <c r="M55" s="84"/>
      <c r="N55" s="84"/>
      <c r="O55" s="84"/>
      <c r="P55" s="84"/>
    </row>
    <row r="56" spans="1:17" s="70" customFormat="1" ht="12">
      <c r="G56" s="80"/>
      <c r="M56" s="84"/>
      <c r="N56" s="84"/>
      <c r="O56" s="84"/>
      <c r="P56" s="84"/>
    </row>
    <row r="57" spans="1:17" s="70" customFormat="1" ht="12">
      <c r="G57" s="80"/>
      <c r="M57" s="84"/>
      <c r="N57" s="84"/>
      <c r="O57" s="84"/>
      <c r="P57" s="84"/>
    </row>
    <row r="58" spans="1:17" s="70" customFormat="1" ht="12">
      <c r="G58" s="80"/>
      <c r="M58" s="84"/>
      <c r="N58" s="84"/>
      <c r="O58" s="84"/>
      <c r="P58" s="84"/>
    </row>
    <row r="59" spans="1:17" s="70" customFormat="1" ht="12">
      <c r="G59" s="80"/>
      <c r="M59" s="84"/>
      <c r="N59" s="84"/>
      <c r="O59" s="84"/>
      <c r="P59" s="84"/>
    </row>
    <row r="60" spans="1:17" s="70" customFormat="1" ht="12">
      <c r="G60" s="80"/>
      <c r="M60" s="84"/>
      <c r="N60" s="84"/>
      <c r="O60" s="84"/>
      <c r="P60" s="84"/>
    </row>
    <row r="61" spans="1:17" s="70" customFormat="1" ht="12">
      <c r="G61" s="80"/>
      <c r="M61" s="84"/>
      <c r="N61" s="84"/>
      <c r="O61" s="84"/>
      <c r="P61" s="84"/>
    </row>
    <row r="62" spans="1:17" s="70" customFormat="1" ht="12">
      <c r="G62" s="80"/>
      <c r="M62" s="84"/>
      <c r="N62" s="84"/>
      <c r="O62" s="84"/>
      <c r="P62" s="84"/>
    </row>
    <row r="63" spans="1:17" s="70" customFormat="1" ht="12">
      <c r="G63" s="80"/>
      <c r="M63" s="84"/>
      <c r="N63" s="84"/>
      <c r="O63" s="84"/>
      <c r="P63" s="84"/>
    </row>
    <row r="64" spans="1:17" s="70" customFormat="1" ht="12">
      <c r="G64" s="80"/>
      <c r="M64" s="84"/>
      <c r="N64" s="84"/>
      <c r="O64" s="84"/>
      <c r="P64" s="84"/>
    </row>
    <row r="65" spans="7:16" s="70" customFormat="1" ht="12">
      <c r="G65" s="80"/>
      <c r="M65" s="84"/>
      <c r="N65" s="84"/>
      <c r="O65" s="84"/>
      <c r="P65" s="84"/>
    </row>
    <row r="66" spans="7:16" s="70" customFormat="1" ht="12">
      <c r="G66" s="80"/>
      <c r="M66" s="84"/>
      <c r="N66" s="84"/>
      <c r="O66" s="84"/>
      <c r="P66" s="84"/>
    </row>
    <row r="67" spans="7:16" s="70" customFormat="1" ht="12">
      <c r="G67" s="80"/>
      <c r="M67" s="84"/>
      <c r="N67" s="84"/>
      <c r="O67" s="84"/>
      <c r="P67" s="84"/>
    </row>
    <row r="68" spans="7:16" s="70" customFormat="1" ht="12">
      <c r="G68" s="80"/>
      <c r="M68" s="84"/>
      <c r="N68" s="84"/>
      <c r="O68" s="84"/>
      <c r="P68" s="84"/>
    </row>
    <row r="69" spans="7:16" s="70" customFormat="1" ht="12">
      <c r="G69" s="80"/>
      <c r="M69" s="84"/>
      <c r="N69" s="84"/>
      <c r="O69" s="84"/>
      <c r="P69" s="84"/>
    </row>
    <row r="70" spans="7:16" s="70" customFormat="1" ht="12">
      <c r="G70" s="80"/>
      <c r="M70" s="84"/>
      <c r="N70" s="84"/>
      <c r="O70" s="84"/>
      <c r="P70" s="84"/>
    </row>
    <row r="71" spans="7:16" s="70" customFormat="1" ht="12">
      <c r="G71" s="80"/>
      <c r="M71" s="84"/>
      <c r="N71" s="84"/>
      <c r="O71" s="84"/>
      <c r="P71" s="84"/>
    </row>
    <row r="72" spans="7:16" s="70" customFormat="1" ht="12">
      <c r="G72" s="80"/>
      <c r="M72" s="84"/>
      <c r="N72" s="84"/>
      <c r="O72" s="84"/>
      <c r="P72" s="84"/>
    </row>
    <row r="73" spans="7:16" s="70" customFormat="1" ht="12">
      <c r="G73" s="80"/>
      <c r="M73" s="84"/>
      <c r="N73" s="84"/>
      <c r="O73" s="84"/>
      <c r="P73" s="84"/>
    </row>
    <row r="74" spans="7:16" s="70" customFormat="1" ht="12">
      <c r="G74" s="80"/>
      <c r="M74" s="84"/>
      <c r="N74" s="84"/>
      <c r="O74" s="84"/>
      <c r="P74" s="84"/>
    </row>
    <row r="75" spans="7:16" s="70" customFormat="1" ht="12">
      <c r="G75" s="80"/>
      <c r="M75" s="84"/>
      <c r="N75" s="84"/>
      <c r="O75" s="84"/>
      <c r="P75" s="84"/>
    </row>
    <row r="76" spans="7:16" s="70" customFormat="1" ht="12">
      <c r="G76" s="80"/>
      <c r="M76" s="84"/>
      <c r="N76" s="84"/>
      <c r="O76" s="84"/>
      <c r="P76" s="84"/>
    </row>
    <row r="77" spans="7:16" s="70" customFormat="1" ht="12">
      <c r="G77" s="80"/>
      <c r="M77" s="84"/>
      <c r="N77" s="84"/>
      <c r="O77" s="84"/>
      <c r="P77" s="84"/>
    </row>
    <row r="78" spans="7:16" s="70" customFormat="1" ht="12">
      <c r="G78" s="80"/>
      <c r="M78" s="84"/>
      <c r="N78" s="84"/>
      <c r="O78" s="84"/>
      <c r="P78" s="84"/>
    </row>
    <row r="79" spans="7:16" s="70" customFormat="1" ht="12">
      <c r="G79" s="80"/>
      <c r="M79" s="84"/>
      <c r="N79" s="84"/>
      <c r="O79" s="84"/>
      <c r="P79" s="84"/>
    </row>
    <row r="80" spans="7:16" s="70" customFormat="1" ht="12">
      <c r="G80" s="80"/>
      <c r="M80" s="84"/>
      <c r="N80" s="84"/>
      <c r="O80" s="84"/>
      <c r="P80" s="84"/>
    </row>
    <row r="81" spans="7:16" s="70" customFormat="1" ht="12">
      <c r="G81" s="80"/>
      <c r="M81" s="84"/>
      <c r="N81" s="84"/>
      <c r="O81" s="84"/>
      <c r="P81" s="84"/>
    </row>
    <row r="82" spans="7:16" s="70" customFormat="1" ht="12">
      <c r="G82" s="80"/>
      <c r="M82" s="84"/>
      <c r="N82" s="84"/>
      <c r="O82" s="84"/>
      <c r="P82" s="84"/>
    </row>
    <row r="83" spans="7:16" s="70" customFormat="1" ht="12">
      <c r="G83" s="80"/>
      <c r="M83" s="84"/>
      <c r="N83" s="84"/>
      <c r="O83" s="84"/>
      <c r="P83" s="84"/>
    </row>
    <row r="84" spans="7:16" s="70" customFormat="1" ht="12">
      <c r="G84" s="80"/>
      <c r="M84" s="84"/>
      <c r="N84" s="84"/>
      <c r="O84" s="84"/>
      <c r="P84" s="84"/>
    </row>
    <row r="85" spans="7:16" s="70" customFormat="1" ht="12">
      <c r="G85" s="80"/>
      <c r="M85" s="84"/>
      <c r="N85" s="84"/>
      <c r="O85" s="84"/>
      <c r="P85" s="84"/>
    </row>
    <row r="86" spans="7:16" s="70" customFormat="1" ht="12">
      <c r="G86" s="80"/>
      <c r="M86" s="84"/>
      <c r="N86" s="84"/>
      <c r="O86" s="84"/>
      <c r="P86" s="84"/>
    </row>
    <row r="87" spans="7:16" s="70" customFormat="1" ht="12">
      <c r="G87" s="80"/>
      <c r="M87" s="84"/>
      <c r="N87" s="84"/>
      <c r="O87" s="84"/>
      <c r="P87" s="84"/>
    </row>
    <row r="88" spans="7:16" s="70" customFormat="1" ht="12">
      <c r="G88" s="80"/>
      <c r="M88" s="84"/>
      <c r="N88" s="84"/>
      <c r="O88" s="84"/>
      <c r="P88" s="84"/>
    </row>
    <row r="89" spans="7:16" s="70" customFormat="1" ht="12">
      <c r="G89" s="80"/>
      <c r="M89" s="84"/>
      <c r="N89" s="84"/>
      <c r="O89" s="84"/>
      <c r="P89" s="84"/>
    </row>
    <row r="90" spans="7:16" s="70" customFormat="1" ht="12">
      <c r="G90" s="80"/>
      <c r="M90" s="84"/>
      <c r="N90" s="84"/>
      <c r="O90" s="84"/>
      <c r="P90" s="84"/>
    </row>
    <row r="91" spans="7:16" s="70" customFormat="1" ht="12">
      <c r="G91" s="80"/>
      <c r="M91" s="84"/>
      <c r="N91" s="84"/>
      <c r="O91" s="84"/>
      <c r="P91" s="84"/>
    </row>
    <row r="92" spans="7:16" s="70" customFormat="1" ht="12">
      <c r="G92" s="80"/>
      <c r="M92" s="84"/>
      <c r="N92" s="84"/>
      <c r="O92" s="84"/>
      <c r="P92" s="84"/>
    </row>
    <row r="93" spans="7:16" s="70" customFormat="1" ht="12">
      <c r="G93" s="80"/>
      <c r="M93" s="84"/>
      <c r="N93" s="84"/>
      <c r="O93" s="84"/>
      <c r="P93" s="84"/>
    </row>
    <row r="94" spans="7:16" s="70" customFormat="1" ht="12">
      <c r="G94" s="80"/>
      <c r="M94" s="84"/>
      <c r="N94" s="84"/>
      <c r="O94" s="84"/>
      <c r="P94" s="84"/>
    </row>
    <row r="95" spans="7:16" s="70" customFormat="1" ht="12">
      <c r="G95" s="80"/>
      <c r="M95" s="84"/>
      <c r="N95" s="84"/>
      <c r="O95" s="84"/>
      <c r="P95" s="84"/>
    </row>
    <row r="96" spans="7:16" s="70" customFormat="1" ht="12">
      <c r="G96" s="80"/>
      <c r="M96" s="84"/>
      <c r="N96" s="84"/>
      <c r="O96" s="84"/>
      <c r="P96" s="84"/>
    </row>
    <row r="97" spans="7:16" s="70" customFormat="1" ht="12">
      <c r="G97" s="80"/>
      <c r="M97" s="84"/>
      <c r="N97" s="84"/>
      <c r="O97" s="84"/>
      <c r="P97" s="84"/>
    </row>
    <row r="98" spans="7:16" s="70" customFormat="1" ht="12">
      <c r="G98" s="80"/>
      <c r="M98" s="84"/>
      <c r="N98" s="84"/>
      <c r="O98" s="84"/>
      <c r="P98" s="84"/>
    </row>
    <row r="99" spans="7:16" s="70" customFormat="1" ht="12">
      <c r="G99" s="80"/>
      <c r="M99" s="84"/>
      <c r="N99" s="84"/>
      <c r="O99" s="84"/>
      <c r="P99" s="84"/>
    </row>
    <row r="100" spans="7:16" s="70" customFormat="1" ht="12">
      <c r="G100" s="80"/>
      <c r="M100" s="84"/>
      <c r="N100" s="84"/>
      <c r="O100" s="84"/>
      <c r="P100" s="84"/>
    </row>
    <row r="101" spans="7:16" s="70" customFormat="1" ht="12">
      <c r="G101" s="80"/>
      <c r="M101" s="84"/>
      <c r="N101" s="84"/>
      <c r="O101" s="84"/>
      <c r="P101" s="84"/>
    </row>
    <row r="102" spans="7:16" s="70" customFormat="1" ht="12">
      <c r="G102" s="80"/>
      <c r="M102" s="84"/>
      <c r="N102" s="84"/>
      <c r="O102" s="84"/>
      <c r="P102" s="84"/>
    </row>
    <row r="103" spans="7:16" s="70" customFormat="1" ht="12">
      <c r="G103" s="80"/>
      <c r="M103" s="84"/>
      <c r="N103" s="84"/>
      <c r="O103" s="84"/>
      <c r="P103" s="84"/>
    </row>
    <row r="104" spans="7:16" s="70" customFormat="1" ht="12">
      <c r="G104" s="80"/>
      <c r="M104" s="84"/>
      <c r="N104" s="84"/>
      <c r="O104" s="84"/>
      <c r="P104" s="84"/>
    </row>
    <row r="105" spans="7:16" s="70" customFormat="1" ht="12">
      <c r="G105" s="80"/>
      <c r="M105" s="84"/>
      <c r="N105" s="84"/>
      <c r="O105" s="84"/>
      <c r="P105" s="84"/>
    </row>
    <row r="106" spans="7:16" s="70" customFormat="1" ht="12">
      <c r="G106" s="80"/>
      <c r="M106" s="84"/>
      <c r="N106" s="84"/>
      <c r="O106" s="84"/>
      <c r="P106" s="84"/>
    </row>
    <row r="107" spans="7:16" s="70" customFormat="1" ht="12">
      <c r="G107" s="80"/>
      <c r="M107" s="84"/>
      <c r="N107" s="84"/>
      <c r="O107" s="84"/>
      <c r="P107" s="84"/>
    </row>
    <row r="108" spans="7:16" s="70" customFormat="1" ht="12">
      <c r="G108" s="80"/>
      <c r="M108" s="84"/>
      <c r="N108" s="84"/>
      <c r="O108" s="84"/>
      <c r="P108" s="84"/>
    </row>
    <row r="109" spans="7:16" s="70" customFormat="1" ht="12">
      <c r="G109" s="80"/>
      <c r="M109" s="84"/>
      <c r="N109" s="84"/>
      <c r="O109" s="84"/>
      <c r="P109" s="84"/>
    </row>
    <row r="110" spans="7:16" s="70" customFormat="1" ht="12">
      <c r="G110" s="80"/>
      <c r="M110" s="84"/>
      <c r="N110" s="84"/>
      <c r="O110" s="84"/>
      <c r="P110" s="84"/>
    </row>
    <row r="111" spans="7:16" s="70" customFormat="1" ht="12">
      <c r="G111" s="80"/>
      <c r="M111" s="84"/>
      <c r="N111" s="84"/>
      <c r="O111" s="84"/>
      <c r="P111" s="84"/>
    </row>
    <row r="112" spans="7:16" s="70" customFormat="1" ht="12">
      <c r="G112" s="80"/>
      <c r="M112" s="84"/>
      <c r="N112" s="84"/>
      <c r="O112" s="84"/>
      <c r="P112" s="84"/>
    </row>
    <row r="113" spans="7:16" s="70" customFormat="1" ht="12">
      <c r="G113" s="80"/>
      <c r="M113" s="84"/>
      <c r="N113" s="84"/>
      <c r="O113" s="84"/>
      <c r="P113" s="84"/>
    </row>
    <row r="114" spans="7:16" s="70" customFormat="1" ht="12">
      <c r="G114" s="80"/>
      <c r="M114" s="84"/>
      <c r="N114" s="84"/>
      <c r="O114" s="84"/>
      <c r="P114" s="84"/>
    </row>
    <row r="115" spans="7:16" s="70" customFormat="1" ht="12">
      <c r="G115" s="80"/>
      <c r="M115" s="84"/>
      <c r="N115" s="84"/>
      <c r="O115" s="84"/>
      <c r="P115" s="84"/>
    </row>
    <row r="116" spans="7:16" s="70" customFormat="1" ht="12">
      <c r="G116" s="80"/>
      <c r="M116" s="84"/>
      <c r="N116" s="84"/>
      <c r="O116" s="84"/>
      <c r="P116" s="84"/>
    </row>
    <row r="117" spans="7:16" s="70" customFormat="1" ht="12">
      <c r="G117" s="80"/>
      <c r="M117" s="84"/>
      <c r="N117" s="84"/>
      <c r="O117" s="84"/>
      <c r="P117" s="84"/>
    </row>
    <row r="118" spans="7:16" s="70" customFormat="1" ht="12">
      <c r="G118" s="80"/>
      <c r="M118" s="84"/>
      <c r="N118" s="84"/>
      <c r="O118" s="84"/>
      <c r="P118" s="84"/>
    </row>
    <row r="119" spans="7:16" s="70" customFormat="1" ht="12">
      <c r="G119" s="80"/>
      <c r="M119" s="84"/>
      <c r="N119" s="84"/>
      <c r="O119" s="84"/>
      <c r="P119" s="84"/>
    </row>
    <row r="120" spans="7:16" s="70" customFormat="1" ht="12">
      <c r="G120" s="80"/>
      <c r="M120" s="84"/>
      <c r="N120" s="84"/>
      <c r="O120" s="84"/>
      <c r="P120" s="84"/>
    </row>
    <row r="121" spans="7:16" s="70" customFormat="1" ht="12">
      <c r="G121" s="80"/>
      <c r="M121" s="84"/>
      <c r="N121" s="84"/>
      <c r="O121" s="84"/>
      <c r="P121" s="84"/>
    </row>
    <row r="122" spans="7:16" s="70" customFormat="1" ht="12">
      <c r="G122" s="80"/>
      <c r="M122" s="84"/>
      <c r="N122" s="84"/>
      <c r="O122" s="84"/>
      <c r="P122" s="84"/>
    </row>
    <row r="123" spans="7:16" s="70" customFormat="1" ht="12">
      <c r="G123" s="80"/>
      <c r="M123" s="84"/>
      <c r="N123" s="84"/>
      <c r="O123" s="84"/>
      <c r="P123" s="84"/>
    </row>
    <row r="124" spans="7:16" s="70" customFormat="1" ht="12">
      <c r="G124" s="80"/>
      <c r="M124" s="84"/>
      <c r="N124" s="84"/>
      <c r="O124" s="84"/>
      <c r="P124" s="84"/>
    </row>
    <row r="125" spans="7:16" s="70" customFormat="1" ht="12">
      <c r="G125" s="80"/>
      <c r="M125" s="84"/>
      <c r="N125" s="84"/>
      <c r="O125" s="84"/>
      <c r="P125" s="84"/>
    </row>
    <row r="126" spans="7:16" s="70" customFormat="1" ht="12">
      <c r="G126" s="80"/>
      <c r="M126" s="84"/>
      <c r="N126" s="84"/>
      <c r="O126" s="84"/>
      <c r="P126" s="84"/>
    </row>
    <row r="127" spans="7:16" s="70" customFormat="1" ht="12">
      <c r="G127" s="80"/>
      <c r="M127" s="84"/>
      <c r="N127" s="84"/>
      <c r="O127" s="84"/>
      <c r="P127" s="84"/>
    </row>
    <row r="128" spans="7:16" s="70" customFormat="1" ht="12">
      <c r="G128" s="80"/>
      <c r="M128" s="84"/>
      <c r="N128" s="84"/>
      <c r="O128" s="84"/>
      <c r="P128" s="84"/>
    </row>
    <row r="129" spans="7:16" s="70" customFormat="1" ht="12">
      <c r="G129" s="80"/>
      <c r="M129" s="84"/>
      <c r="N129" s="84"/>
      <c r="O129" s="84"/>
      <c r="P129" s="84"/>
    </row>
    <row r="130" spans="7:16" s="70" customFormat="1" ht="12">
      <c r="G130" s="80"/>
      <c r="M130" s="84"/>
      <c r="N130" s="84"/>
      <c r="O130" s="84"/>
      <c r="P130" s="84"/>
    </row>
  </sheetData>
  <mergeCells count="27">
    <mergeCell ref="A1:Q1"/>
    <mergeCell ref="B49:P49"/>
    <mergeCell ref="A50:P50"/>
    <mergeCell ref="A51:P51"/>
    <mergeCell ref="A3:A49"/>
    <mergeCell ref="B3:B11"/>
    <mergeCell ref="B12:B13"/>
    <mergeCell ref="B14:B17"/>
    <mergeCell ref="B18:B20"/>
    <mergeCell ref="B21:B23"/>
    <mergeCell ref="B24:B27"/>
    <mergeCell ref="B28:B30"/>
    <mergeCell ref="B31:B34"/>
    <mergeCell ref="B35:B39"/>
    <mergeCell ref="B40:B48"/>
    <mergeCell ref="C3:C5"/>
    <mergeCell ref="C6:C10"/>
    <mergeCell ref="C12:C13"/>
    <mergeCell ref="C15:C17"/>
    <mergeCell ref="C18:C20"/>
    <mergeCell ref="C21:C23"/>
    <mergeCell ref="C45:C48"/>
    <mergeCell ref="C24:C27"/>
    <mergeCell ref="C28:C30"/>
    <mergeCell ref="C31:C34"/>
    <mergeCell ref="C35:C39"/>
    <mergeCell ref="C40:C44"/>
  </mergeCells>
  <phoneticPr fontId="36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2AE63-2A3F-4A33-AA74-7BD3E37A0C5E}">
  <dimension ref="A22:D22"/>
  <sheetViews>
    <sheetView workbookViewId="0">
      <selection activeCell="F23" sqref="F23"/>
    </sheetView>
  </sheetViews>
  <sheetFormatPr defaultRowHeight="14"/>
  <sheetData>
    <row r="22" spans="1:4" ht="25">
      <c r="A22" s="185" t="s">
        <v>216</v>
      </c>
      <c r="D22">
        <v>3148</v>
      </c>
    </row>
  </sheetData>
  <phoneticPr fontId="36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1"/>
  <sheetViews>
    <sheetView workbookViewId="0">
      <selection activeCell="G11" sqref="G11"/>
    </sheetView>
  </sheetViews>
  <sheetFormatPr defaultColWidth="9" defaultRowHeight="16.5"/>
  <cols>
    <col min="1" max="1" width="12.6328125" style="59" customWidth="1"/>
    <col min="2" max="2" width="15.7265625" style="3" customWidth="1"/>
    <col min="3" max="3" width="25.54296875" style="60" customWidth="1"/>
    <col min="4" max="4" width="39" style="14" customWidth="1"/>
    <col min="5" max="5" width="10.08984375" style="59" customWidth="1"/>
    <col min="6" max="6" width="5.90625" style="59" customWidth="1"/>
    <col min="7" max="7" width="13.08984375" style="59" customWidth="1"/>
    <col min="8" max="26" width="9" style="3"/>
    <col min="27" max="16384" width="9" style="58"/>
  </cols>
  <sheetData>
    <row r="1" spans="1:7" s="3" customFormat="1" ht="53" customHeight="1">
      <c r="A1" s="126" t="s">
        <v>117</v>
      </c>
      <c r="B1" s="126"/>
      <c r="C1" s="126"/>
      <c r="D1" s="126"/>
      <c r="E1" s="126"/>
      <c r="F1" s="126"/>
      <c r="G1" s="126"/>
    </row>
    <row r="2" spans="1:7" s="3" customFormat="1" ht="24" customHeight="1">
      <c r="A2" s="61" t="s">
        <v>52</v>
      </c>
      <c r="B2" s="61" t="s">
        <v>8</v>
      </c>
      <c r="C2" s="61" t="s">
        <v>9</v>
      </c>
      <c r="D2" s="61" t="s">
        <v>11</v>
      </c>
      <c r="E2" s="61" t="s">
        <v>12</v>
      </c>
      <c r="F2" s="61" t="s">
        <v>13</v>
      </c>
      <c r="G2" s="61" t="s">
        <v>14</v>
      </c>
    </row>
    <row r="3" spans="1:7" s="3" customFormat="1" ht="36" customHeight="1">
      <c r="A3" s="8" t="s">
        <v>118</v>
      </c>
      <c r="B3" s="62"/>
      <c r="C3" s="63" t="s">
        <v>119</v>
      </c>
      <c r="D3" s="64" t="s">
        <v>120</v>
      </c>
      <c r="E3" s="65">
        <v>30</v>
      </c>
      <c r="F3" s="62">
        <v>54</v>
      </c>
      <c r="G3" s="65">
        <f t="shared" ref="G3:G6" si="0">F3*E3</f>
        <v>1620</v>
      </c>
    </row>
    <row r="4" spans="1:7" s="3" customFormat="1" ht="36" customHeight="1">
      <c r="A4" s="8" t="s">
        <v>118</v>
      </c>
      <c r="B4" s="62"/>
      <c r="C4" s="66" t="s">
        <v>121</v>
      </c>
      <c r="D4" s="64" t="s">
        <v>120</v>
      </c>
      <c r="E4" s="65">
        <v>35</v>
      </c>
      <c r="F4" s="62">
        <v>2</v>
      </c>
      <c r="G4" s="65">
        <f t="shared" si="0"/>
        <v>70</v>
      </c>
    </row>
    <row r="5" spans="1:7" s="3" customFormat="1" ht="42" customHeight="1">
      <c r="A5" s="8" t="s">
        <v>118</v>
      </c>
      <c r="B5" s="62"/>
      <c r="C5" s="63" t="s">
        <v>122</v>
      </c>
      <c r="D5" s="64" t="s">
        <v>120</v>
      </c>
      <c r="E5" s="65">
        <v>85</v>
      </c>
      <c r="F5" s="62">
        <v>6</v>
      </c>
      <c r="G5" s="65">
        <f t="shared" si="0"/>
        <v>510</v>
      </c>
    </row>
    <row r="6" spans="1:7" s="3" customFormat="1" ht="42" customHeight="1">
      <c r="A6" s="8" t="s">
        <v>118</v>
      </c>
      <c r="B6" s="67"/>
      <c r="C6" s="63" t="s">
        <v>123</v>
      </c>
      <c r="D6" s="64" t="s">
        <v>120</v>
      </c>
      <c r="E6" s="65">
        <v>40</v>
      </c>
      <c r="F6" s="62">
        <v>5</v>
      </c>
      <c r="G6" s="65">
        <f t="shared" si="0"/>
        <v>200</v>
      </c>
    </row>
    <row r="7" spans="1:7" s="3" customFormat="1" ht="36" customHeight="1">
      <c r="A7" s="8" t="s">
        <v>105</v>
      </c>
      <c r="B7" s="68"/>
      <c r="C7" s="63" t="s">
        <v>124</v>
      </c>
      <c r="D7" s="64" t="s">
        <v>120</v>
      </c>
      <c r="E7" s="65">
        <v>30</v>
      </c>
      <c r="F7" s="62">
        <v>1</v>
      </c>
      <c r="G7" s="65">
        <f t="shared" ref="G7:G10" si="1">F7*E7</f>
        <v>30</v>
      </c>
    </row>
    <row r="8" spans="1:7" s="3" customFormat="1" ht="36" customHeight="1">
      <c r="A8" s="8" t="s">
        <v>85</v>
      </c>
      <c r="B8" s="68"/>
      <c r="C8" s="63" t="s">
        <v>125</v>
      </c>
      <c r="D8" s="64" t="s">
        <v>120</v>
      </c>
      <c r="E8" s="65">
        <v>40</v>
      </c>
      <c r="F8" s="62">
        <v>1</v>
      </c>
      <c r="G8" s="65">
        <f t="shared" si="1"/>
        <v>40</v>
      </c>
    </row>
    <row r="9" spans="1:7" s="3" customFormat="1" ht="36" customHeight="1">
      <c r="A9" s="8" t="s">
        <v>126</v>
      </c>
      <c r="B9" s="68"/>
      <c r="C9" s="63" t="s">
        <v>125</v>
      </c>
      <c r="D9" s="64" t="s">
        <v>120</v>
      </c>
      <c r="E9" s="65">
        <v>40</v>
      </c>
      <c r="F9" s="62">
        <v>2</v>
      </c>
      <c r="G9" s="65">
        <f t="shared" si="1"/>
        <v>80</v>
      </c>
    </row>
    <row r="10" spans="1:7" s="3" customFormat="1" ht="36" customHeight="1">
      <c r="A10" s="8" t="s">
        <v>127</v>
      </c>
      <c r="B10" s="67"/>
      <c r="C10" s="63" t="s">
        <v>128</v>
      </c>
      <c r="D10" s="64" t="s">
        <v>120</v>
      </c>
      <c r="E10" s="65">
        <v>30</v>
      </c>
      <c r="F10" s="62">
        <v>1</v>
      </c>
      <c r="G10" s="65">
        <f t="shared" si="1"/>
        <v>30</v>
      </c>
    </row>
    <row r="11" spans="1:7" ht="37" customHeight="1">
      <c r="A11" s="127" t="s">
        <v>14</v>
      </c>
      <c r="B11" s="128"/>
      <c r="C11" s="128"/>
      <c r="D11" s="128"/>
      <c r="E11" s="128"/>
      <c r="F11" s="129"/>
      <c r="G11" s="8">
        <f>SUM(G3:G10)</f>
        <v>2580</v>
      </c>
    </row>
  </sheetData>
  <mergeCells count="2">
    <mergeCell ref="A1:G1"/>
    <mergeCell ref="A11:F11"/>
  </mergeCells>
  <phoneticPr fontId="36" type="noConversion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FD49"/>
  <sheetViews>
    <sheetView topLeftCell="A22" workbookViewId="0">
      <selection activeCell="B37" sqref="B37:D37"/>
    </sheetView>
  </sheetViews>
  <sheetFormatPr defaultColWidth="9" defaultRowHeight="14.5"/>
  <cols>
    <col min="1" max="1" width="1" style="12" customWidth="1"/>
    <col min="2" max="2" width="5.6328125" style="12" customWidth="1"/>
    <col min="3" max="3" width="34.6328125" style="12" customWidth="1"/>
    <col min="4" max="5" width="36.453125" style="12" customWidth="1"/>
    <col min="6" max="7" width="8.6328125" style="12" customWidth="1"/>
    <col min="8" max="9" width="14.6328125" style="15" customWidth="1"/>
    <col min="10" max="16383" width="9" style="12"/>
    <col min="16384" max="16384" width="9" style="16"/>
  </cols>
  <sheetData>
    <row r="1" spans="2:10 16384:16384" ht="6" customHeight="1"/>
    <row r="2" spans="2:10 16384:16384" s="12" customFormat="1" ht="27" customHeight="1">
      <c r="B2" s="177" t="s">
        <v>129</v>
      </c>
      <c r="C2" s="177"/>
      <c r="D2" s="177"/>
      <c r="E2" s="177"/>
      <c r="F2" s="177"/>
      <c r="G2" s="177"/>
      <c r="H2" s="178"/>
      <c r="I2" s="178"/>
      <c r="XFD2" s="16"/>
    </row>
    <row r="3" spans="2:10 16384:16384" s="12" customFormat="1" ht="21" customHeight="1">
      <c r="B3" s="179" t="s">
        <v>130</v>
      </c>
      <c r="C3" s="179"/>
      <c r="D3" s="179" t="s">
        <v>131</v>
      </c>
      <c r="E3" s="179"/>
      <c r="F3" s="179" t="s">
        <v>132</v>
      </c>
      <c r="G3" s="179"/>
      <c r="H3" s="180"/>
      <c r="I3" s="180"/>
    </row>
    <row r="4" spans="2:10 16384:16384" s="12" customFormat="1" ht="21" customHeight="1">
      <c r="B4" s="179" t="s">
        <v>1</v>
      </c>
      <c r="C4" s="179"/>
      <c r="D4" s="179" t="s">
        <v>133</v>
      </c>
      <c r="E4" s="179"/>
      <c r="F4" s="179" t="s">
        <v>134</v>
      </c>
      <c r="G4" s="179"/>
      <c r="H4" s="180"/>
      <c r="I4" s="180"/>
    </row>
    <row r="5" spans="2:10 16384:16384" s="12" customFormat="1" ht="12" customHeight="1">
      <c r="B5" s="17"/>
      <c r="C5" s="17"/>
      <c r="D5" s="17"/>
      <c r="E5" s="17"/>
      <c r="F5" s="17"/>
      <c r="G5" s="17"/>
      <c r="H5" s="18"/>
      <c r="I5" s="18"/>
      <c r="J5" s="53"/>
    </row>
    <row r="6" spans="2:10 16384:16384" s="12" customFormat="1" ht="24" customHeight="1">
      <c r="B6" s="163" t="s">
        <v>135</v>
      </c>
      <c r="C6" s="164"/>
      <c r="D6" s="164"/>
      <c r="E6" s="164"/>
      <c r="F6" s="164"/>
      <c r="G6" s="164"/>
      <c r="H6" s="165"/>
      <c r="I6" s="166"/>
      <c r="XFD6" s="16"/>
    </row>
    <row r="7" spans="2:10 16384:16384" s="12" customFormat="1" ht="24" customHeight="1">
      <c r="B7" s="19" t="s">
        <v>136</v>
      </c>
      <c r="C7" s="20" t="s">
        <v>9</v>
      </c>
      <c r="D7" s="20" t="s">
        <v>137</v>
      </c>
      <c r="E7" s="20" t="s">
        <v>138</v>
      </c>
      <c r="F7" s="20" t="s">
        <v>60</v>
      </c>
      <c r="G7" s="20" t="s">
        <v>13</v>
      </c>
      <c r="H7" s="167" t="s">
        <v>14</v>
      </c>
      <c r="I7" s="168"/>
      <c r="XFD7" s="16"/>
    </row>
    <row r="8" spans="2:10 16384:16384" s="12" customFormat="1" ht="29">
      <c r="B8" s="21">
        <v>1</v>
      </c>
      <c r="C8" s="22" t="s">
        <v>139</v>
      </c>
      <c r="D8" s="22" t="s">
        <v>140</v>
      </c>
      <c r="E8" s="23" t="s">
        <v>141</v>
      </c>
      <c r="F8" s="24" t="s">
        <v>142</v>
      </c>
      <c r="G8" s="25">
        <v>1</v>
      </c>
      <c r="H8" s="141">
        <f>IF(AND(G8=0,G10=0),0,IF(AND((G10&gt;=4),(G10&lt;=G8*15),(G8=1)),G8*48999+G10*5000,"请确认室内外机数量匹配！"))</f>
        <v>83999</v>
      </c>
      <c r="I8" s="142"/>
      <c r="XFD8" s="16"/>
    </row>
    <row r="9" spans="2:10 16384:16384" s="12" customFormat="1" ht="29">
      <c r="B9" s="21">
        <v>2</v>
      </c>
      <c r="C9" s="23" t="s">
        <v>143</v>
      </c>
      <c r="D9" s="23" t="s">
        <v>144</v>
      </c>
      <c r="E9" s="23" t="s">
        <v>145</v>
      </c>
      <c r="F9" s="24" t="s">
        <v>142</v>
      </c>
      <c r="G9" s="26">
        <f>G8</f>
        <v>1</v>
      </c>
      <c r="H9" s="143"/>
      <c r="I9" s="144"/>
      <c r="XFD9" s="16"/>
    </row>
    <row r="10" spans="2:10 16384:16384" s="12" customFormat="1" ht="33" customHeight="1">
      <c r="B10" s="27">
        <v>3</v>
      </c>
      <c r="C10" s="23" t="s">
        <v>146</v>
      </c>
      <c r="D10" s="28" t="s">
        <v>147</v>
      </c>
      <c r="E10" s="28" t="s">
        <v>148</v>
      </c>
      <c r="F10" s="29" t="s">
        <v>142</v>
      </c>
      <c r="G10" s="30">
        <v>7</v>
      </c>
      <c r="H10" s="143"/>
      <c r="I10" s="144"/>
      <c r="XFD10" s="16"/>
    </row>
    <row r="11" spans="2:10 16384:16384" s="12" customFormat="1" ht="29">
      <c r="B11" s="21">
        <v>4</v>
      </c>
      <c r="C11" s="23" t="s">
        <v>149</v>
      </c>
      <c r="D11" s="23" t="s">
        <v>150</v>
      </c>
      <c r="E11" s="23" t="s">
        <v>151</v>
      </c>
      <c r="F11" s="24" t="s">
        <v>73</v>
      </c>
      <c r="G11" s="26">
        <f>G10</f>
        <v>7</v>
      </c>
      <c r="H11" s="143"/>
      <c r="I11" s="144"/>
      <c r="XFD11" s="16"/>
    </row>
    <row r="12" spans="2:10 16384:16384" s="12" customFormat="1" ht="33" customHeight="1">
      <c r="B12" s="21">
        <v>5</v>
      </c>
      <c r="C12" s="23" t="s">
        <v>152</v>
      </c>
      <c r="D12" s="28" t="s">
        <v>153</v>
      </c>
      <c r="E12" s="28" t="s">
        <v>154</v>
      </c>
      <c r="F12" s="24" t="s">
        <v>155</v>
      </c>
      <c r="G12" s="26">
        <f>G10</f>
        <v>7</v>
      </c>
      <c r="H12" s="143"/>
      <c r="I12" s="144"/>
      <c r="XFD12" s="16"/>
    </row>
    <row r="13" spans="2:10 16384:16384" s="12" customFormat="1" ht="33" customHeight="1">
      <c r="B13" s="21">
        <v>6</v>
      </c>
      <c r="C13" s="23" t="s">
        <v>156</v>
      </c>
      <c r="D13" s="28" t="s">
        <v>157</v>
      </c>
      <c r="E13" s="28" t="s">
        <v>158</v>
      </c>
      <c r="F13" s="24" t="s">
        <v>155</v>
      </c>
      <c r="G13" s="26">
        <f>G8</f>
        <v>1</v>
      </c>
      <c r="H13" s="143"/>
      <c r="I13" s="144"/>
      <c r="XFD13" s="16"/>
    </row>
    <row r="14" spans="2:10 16384:16384" s="12" customFormat="1" ht="33" customHeight="1">
      <c r="B14" s="21">
        <v>7</v>
      </c>
      <c r="C14" s="23" t="s">
        <v>159</v>
      </c>
      <c r="D14" s="28" t="s">
        <v>160</v>
      </c>
      <c r="E14" s="28" t="s">
        <v>161</v>
      </c>
      <c r="F14" s="24" t="s">
        <v>155</v>
      </c>
      <c r="G14" s="26">
        <f>G8</f>
        <v>1</v>
      </c>
      <c r="H14" s="143"/>
      <c r="I14" s="144"/>
      <c r="XFD14" s="16"/>
    </row>
    <row r="15" spans="2:10 16384:16384" s="12" customFormat="1" ht="33" customHeight="1">
      <c r="B15" s="31">
        <v>8</v>
      </c>
      <c r="C15" s="32" t="s">
        <v>162</v>
      </c>
      <c r="D15" s="33" t="s">
        <v>163</v>
      </c>
      <c r="E15" s="33" t="s">
        <v>161</v>
      </c>
      <c r="F15" s="34" t="s">
        <v>155</v>
      </c>
      <c r="G15" s="35">
        <f>G8</f>
        <v>1</v>
      </c>
      <c r="H15" s="145"/>
      <c r="I15" s="146"/>
      <c r="XFD15" s="16"/>
    </row>
    <row r="16" spans="2:10 16384:16384" s="12" customFormat="1" ht="24" customHeight="1">
      <c r="B16" s="169" t="s">
        <v>164</v>
      </c>
      <c r="C16" s="170"/>
      <c r="D16" s="170"/>
      <c r="E16" s="170"/>
      <c r="F16" s="170"/>
      <c r="G16" s="170"/>
      <c r="H16" s="171"/>
      <c r="I16" s="172"/>
      <c r="XFD16" s="16"/>
    </row>
    <row r="17" spans="2:9 16384:16384" s="12" customFormat="1" ht="24" customHeight="1">
      <c r="B17" s="19" t="s">
        <v>136</v>
      </c>
      <c r="C17" s="20" t="s">
        <v>9</v>
      </c>
      <c r="D17" s="20" t="s">
        <v>137</v>
      </c>
      <c r="E17" s="20" t="s">
        <v>138</v>
      </c>
      <c r="F17" s="20" t="s">
        <v>60</v>
      </c>
      <c r="G17" s="20" t="s">
        <v>13</v>
      </c>
      <c r="H17" s="36" t="s">
        <v>12</v>
      </c>
      <c r="I17" s="54" t="s">
        <v>14</v>
      </c>
      <c r="XFD17" s="16"/>
    </row>
    <row r="18" spans="2:9 16384:16384" s="12" customFormat="1" ht="116">
      <c r="B18" s="37">
        <v>1</v>
      </c>
      <c r="C18" s="32" t="s">
        <v>165</v>
      </c>
      <c r="D18" s="32" t="s">
        <v>166</v>
      </c>
      <c r="E18" s="32" t="s">
        <v>167</v>
      </c>
      <c r="F18" s="34" t="s">
        <v>168</v>
      </c>
      <c r="G18" s="38">
        <v>120</v>
      </c>
      <c r="H18" s="39">
        <v>120</v>
      </c>
      <c r="I18" s="55">
        <f>G18*H18</f>
        <v>14400</v>
      </c>
      <c r="XFD18" s="16"/>
    </row>
    <row r="19" spans="2:9 16384:16384" s="12" customFormat="1" ht="24" customHeight="1">
      <c r="B19" s="169" t="s">
        <v>169</v>
      </c>
      <c r="C19" s="170"/>
      <c r="D19" s="170"/>
      <c r="E19" s="170"/>
      <c r="F19" s="170"/>
      <c r="G19" s="170"/>
      <c r="H19" s="171"/>
      <c r="I19" s="172"/>
      <c r="XFD19" s="16"/>
    </row>
    <row r="20" spans="2:9 16384:16384" s="12" customFormat="1" ht="24" customHeight="1">
      <c r="B20" s="19" t="s">
        <v>136</v>
      </c>
      <c r="C20" s="20" t="s">
        <v>9</v>
      </c>
      <c r="D20" s="20" t="s">
        <v>137</v>
      </c>
      <c r="E20" s="20" t="s">
        <v>138</v>
      </c>
      <c r="F20" s="20" t="s">
        <v>60</v>
      </c>
      <c r="G20" s="20" t="s">
        <v>13</v>
      </c>
      <c r="H20" s="36" t="s">
        <v>12</v>
      </c>
      <c r="I20" s="54" t="s">
        <v>14</v>
      </c>
      <c r="XFD20" s="16"/>
    </row>
    <row r="21" spans="2:9 16384:16384" s="12" customFormat="1" ht="29">
      <c r="B21" s="21">
        <v>1</v>
      </c>
      <c r="C21" s="23" t="s">
        <v>170</v>
      </c>
      <c r="D21" s="23" t="s">
        <v>171</v>
      </c>
      <c r="E21" s="40" t="s">
        <v>172</v>
      </c>
      <c r="F21" s="24" t="s">
        <v>142</v>
      </c>
      <c r="G21" s="25"/>
      <c r="H21" s="41">
        <v>4000</v>
      </c>
      <c r="I21" s="56">
        <f t="shared" ref="I21:I27" si="0">H21*G21</f>
        <v>0</v>
      </c>
    </row>
    <row r="22" spans="2:9 16384:16384" s="12" customFormat="1" ht="29">
      <c r="B22" s="21">
        <v>2</v>
      </c>
      <c r="C22" s="23" t="s">
        <v>173</v>
      </c>
      <c r="D22" s="23" t="s">
        <v>174</v>
      </c>
      <c r="E22" s="23" t="s">
        <v>175</v>
      </c>
      <c r="F22" s="24" t="s">
        <v>142</v>
      </c>
      <c r="G22" s="25"/>
      <c r="H22" s="41">
        <v>388</v>
      </c>
      <c r="I22" s="56">
        <f t="shared" si="0"/>
        <v>0</v>
      </c>
    </row>
    <row r="23" spans="2:9 16384:16384" s="12" customFormat="1" ht="29">
      <c r="B23" s="21">
        <v>3</v>
      </c>
      <c r="C23" s="23" t="s">
        <v>176</v>
      </c>
      <c r="D23" s="23" t="s">
        <v>177</v>
      </c>
      <c r="E23" s="23" t="s">
        <v>178</v>
      </c>
      <c r="F23" s="24" t="s">
        <v>142</v>
      </c>
      <c r="G23" s="25"/>
      <c r="H23" s="41">
        <v>1350</v>
      </c>
      <c r="I23" s="56">
        <f t="shared" si="0"/>
        <v>0</v>
      </c>
    </row>
    <row r="24" spans="2:9 16384:16384" s="12" customFormat="1" ht="29">
      <c r="B24" s="21">
        <v>4</v>
      </c>
      <c r="C24" s="23" t="s">
        <v>179</v>
      </c>
      <c r="D24" s="42" t="s">
        <v>180</v>
      </c>
      <c r="E24" s="43" t="s">
        <v>181</v>
      </c>
      <c r="F24" s="24" t="s">
        <v>182</v>
      </c>
      <c r="G24" s="25"/>
      <c r="H24" s="41">
        <v>100</v>
      </c>
      <c r="I24" s="56">
        <f t="shared" si="0"/>
        <v>0</v>
      </c>
    </row>
    <row r="25" spans="2:9 16384:16384" s="12" customFormat="1" ht="29">
      <c r="B25" s="21">
        <v>5</v>
      </c>
      <c r="C25" s="23" t="s">
        <v>183</v>
      </c>
      <c r="D25" s="42" t="s">
        <v>180</v>
      </c>
      <c r="E25" s="43" t="s">
        <v>181</v>
      </c>
      <c r="F25" s="24" t="s">
        <v>168</v>
      </c>
      <c r="G25" s="25"/>
      <c r="H25" s="41">
        <v>400</v>
      </c>
      <c r="I25" s="56">
        <f t="shared" si="0"/>
        <v>0</v>
      </c>
    </row>
    <row r="26" spans="2:9 16384:16384" s="12" customFormat="1" ht="29">
      <c r="B26" s="21">
        <v>6</v>
      </c>
      <c r="C26" s="23" t="s">
        <v>184</v>
      </c>
      <c r="D26" s="23" t="s">
        <v>185</v>
      </c>
      <c r="E26" s="23" t="s">
        <v>186</v>
      </c>
      <c r="F26" s="24" t="s">
        <v>168</v>
      </c>
      <c r="G26" s="25"/>
      <c r="H26" s="41">
        <v>150</v>
      </c>
      <c r="I26" s="56">
        <f t="shared" si="0"/>
        <v>0</v>
      </c>
    </row>
    <row r="27" spans="2:9 16384:16384" s="12" customFormat="1" ht="33" customHeight="1">
      <c r="B27" s="21">
        <v>7</v>
      </c>
      <c r="C27" s="23" t="s">
        <v>187</v>
      </c>
      <c r="D27" s="23" t="s">
        <v>185</v>
      </c>
      <c r="E27" s="23" t="s">
        <v>188</v>
      </c>
      <c r="F27" s="24" t="s">
        <v>168</v>
      </c>
      <c r="G27" s="25"/>
      <c r="H27" s="41">
        <v>190</v>
      </c>
      <c r="I27" s="56">
        <f t="shared" si="0"/>
        <v>0</v>
      </c>
    </row>
    <row r="28" spans="2:9 16384:16384" s="12" customFormat="1" ht="23" customHeight="1">
      <c r="B28" s="44"/>
      <c r="C28" s="45"/>
      <c r="D28" s="45"/>
      <c r="E28" s="45"/>
      <c r="F28" s="46"/>
      <c r="G28" s="46"/>
      <c r="H28" s="47"/>
      <c r="I28" s="57"/>
    </row>
    <row r="29" spans="2:9 16384:16384" s="12" customFormat="1" ht="33" customHeight="1">
      <c r="B29" s="173" t="s">
        <v>189</v>
      </c>
      <c r="C29" s="174"/>
      <c r="D29" s="174"/>
      <c r="E29" s="174"/>
      <c r="F29" s="48" t="s">
        <v>190</v>
      </c>
      <c r="G29" s="48" t="s">
        <v>190</v>
      </c>
      <c r="H29" s="175">
        <f>H8+I18+SUM(I21:I28)</f>
        <v>98399</v>
      </c>
      <c r="I29" s="176"/>
      <c r="XFD29" s="16"/>
    </row>
    <row r="30" spans="2:9 16384:16384" s="12" customFormat="1" ht="33" customHeight="1">
      <c r="B30" s="151" t="s">
        <v>191</v>
      </c>
      <c r="C30" s="152"/>
      <c r="D30" s="152"/>
      <c r="E30" s="152"/>
      <c r="F30" s="49" t="s">
        <v>192</v>
      </c>
      <c r="G30" s="50"/>
      <c r="H30" s="153">
        <f>H29*G30</f>
        <v>0</v>
      </c>
      <c r="I30" s="154"/>
      <c r="XFD30" s="16"/>
    </row>
    <row r="31" spans="2:9 16384:16384" s="12" customFormat="1" ht="24" customHeight="1">
      <c r="B31" s="155" t="s">
        <v>193</v>
      </c>
      <c r="C31" s="156"/>
      <c r="D31" s="156"/>
      <c r="E31" s="156"/>
      <c r="F31" s="156"/>
      <c r="G31" s="156"/>
      <c r="H31" s="157"/>
      <c r="I31" s="158"/>
    </row>
    <row r="32" spans="2:9 16384:16384" s="12" customFormat="1" ht="24" customHeight="1">
      <c r="B32" s="19" t="s">
        <v>136</v>
      </c>
      <c r="C32" s="20" t="s">
        <v>194</v>
      </c>
      <c r="D32" s="159" t="s">
        <v>195</v>
      </c>
      <c r="E32" s="160"/>
      <c r="F32" s="20" t="s">
        <v>60</v>
      </c>
      <c r="G32" s="20" t="s">
        <v>13</v>
      </c>
      <c r="H32" s="161" t="s">
        <v>196</v>
      </c>
      <c r="I32" s="162"/>
      <c r="XFD32" s="16"/>
    </row>
    <row r="33" spans="2:9 16384:16384" s="12" customFormat="1" ht="23" customHeight="1">
      <c r="B33" s="21">
        <v>1</v>
      </c>
      <c r="C33" s="40" t="s">
        <v>197</v>
      </c>
      <c r="D33" s="147" t="s">
        <v>198</v>
      </c>
      <c r="E33" s="148"/>
      <c r="F33" s="24" t="s">
        <v>192</v>
      </c>
      <c r="G33" s="24">
        <v>1</v>
      </c>
      <c r="H33" s="149">
        <f>H30</f>
        <v>0</v>
      </c>
      <c r="I33" s="150"/>
      <c r="XFD33" s="16"/>
    </row>
    <row r="34" spans="2:9 16384:16384" s="12" customFormat="1" ht="23" customHeight="1">
      <c r="B34" s="21">
        <v>2</v>
      </c>
      <c r="C34" s="40" t="s">
        <v>199</v>
      </c>
      <c r="D34" s="147" t="s">
        <v>200</v>
      </c>
      <c r="E34" s="148"/>
      <c r="F34" s="24" t="s">
        <v>192</v>
      </c>
      <c r="G34" s="24">
        <v>1</v>
      </c>
      <c r="H34" s="149">
        <f>G8*1000</f>
        <v>1000</v>
      </c>
      <c r="I34" s="150"/>
      <c r="XFD34" s="16"/>
    </row>
    <row r="35" spans="2:9 16384:16384" s="12" customFormat="1" ht="23" customHeight="1">
      <c r="B35" s="21">
        <v>3</v>
      </c>
      <c r="C35" s="40"/>
      <c r="D35" s="147"/>
      <c r="E35" s="148"/>
      <c r="F35" s="24"/>
      <c r="G35" s="24"/>
      <c r="H35" s="149"/>
      <c r="I35" s="150"/>
      <c r="XFD35" s="16"/>
    </row>
    <row r="36" spans="2:9 16384:16384" s="12" customFormat="1" ht="33" customHeight="1">
      <c r="B36" s="130" t="s">
        <v>201</v>
      </c>
      <c r="C36" s="131"/>
      <c r="D36" s="131"/>
      <c r="E36" s="131"/>
      <c r="F36" s="97" t="s">
        <v>190</v>
      </c>
      <c r="G36" s="97" t="s">
        <v>190</v>
      </c>
      <c r="H36" s="132">
        <f>SUM(H33:I35)</f>
        <v>1000</v>
      </c>
      <c r="I36" s="133"/>
      <c r="XFD36" s="16"/>
    </row>
    <row r="37" spans="2:9 16384:16384" s="12" customFormat="1" ht="33" customHeight="1">
      <c r="B37" s="134" t="s">
        <v>202</v>
      </c>
      <c r="C37" s="135"/>
      <c r="D37" s="136"/>
      <c r="E37" s="137">
        <f>H29+H30-H36</f>
        <v>97399</v>
      </c>
      <c r="F37" s="138"/>
      <c r="G37" s="138"/>
      <c r="H37" s="139"/>
      <c r="I37" s="140"/>
      <c r="XFD37" s="16"/>
    </row>
    <row r="38" spans="2:9 16384:16384" s="13" customFormat="1">
      <c r="B38" s="13" t="s">
        <v>203</v>
      </c>
      <c r="H38" s="51"/>
      <c r="I38" s="51"/>
    </row>
    <row r="39" spans="2:9 16384:16384" s="13" customFormat="1">
      <c r="B39" s="13" t="s">
        <v>204</v>
      </c>
      <c r="H39" s="51"/>
      <c r="I39" s="51"/>
    </row>
    <row r="40" spans="2:9 16384:16384" s="13" customFormat="1">
      <c r="B40" s="13" t="s">
        <v>205</v>
      </c>
      <c r="H40" s="51"/>
      <c r="I40" s="51"/>
    </row>
    <row r="41" spans="2:9 16384:16384" s="13" customFormat="1">
      <c r="H41" s="51"/>
      <c r="I41" s="51"/>
    </row>
    <row r="42" spans="2:9 16384:16384" s="14" customFormat="1">
      <c r="H42" s="52"/>
      <c r="I42" s="52"/>
    </row>
    <row r="43" spans="2:9 16384:16384" s="12" customFormat="1">
      <c r="B43" s="13"/>
      <c r="H43" s="15"/>
      <c r="I43" s="15"/>
      <c r="XFD43" s="16"/>
    </row>
    <row r="44" spans="2:9 16384:16384" s="13" customFormat="1">
      <c r="H44" s="51"/>
      <c r="I44" s="51"/>
    </row>
    <row r="45" spans="2:9 16384:16384" s="13" customFormat="1">
      <c r="H45" s="51"/>
      <c r="I45" s="51"/>
    </row>
    <row r="46" spans="2:9 16384:16384" s="13" customFormat="1">
      <c r="H46" s="51"/>
      <c r="I46" s="51"/>
    </row>
    <row r="47" spans="2:9 16384:16384" s="13" customFormat="1">
      <c r="H47" s="51"/>
      <c r="I47" s="51"/>
    </row>
    <row r="48" spans="2:9 16384:16384" s="13" customFormat="1">
      <c r="H48" s="51"/>
      <c r="I48" s="51"/>
    </row>
    <row r="49" spans="8:9" s="12" customFormat="1">
      <c r="H49" s="15"/>
      <c r="I49" s="15"/>
    </row>
  </sheetData>
  <mergeCells count="29">
    <mergeCell ref="B2:I2"/>
    <mergeCell ref="B3:C3"/>
    <mergeCell ref="D3:E3"/>
    <mergeCell ref="F3:I3"/>
    <mergeCell ref="B4:C4"/>
    <mergeCell ref="D4:E4"/>
    <mergeCell ref="F4:I4"/>
    <mergeCell ref="B6:I6"/>
    <mergeCell ref="H7:I7"/>
    <mergeCell ref="B16:I16"/>
    <mergeCell ref="B19:I19"/>
    <mergeCell ref="B29:E29"/>
    <mergeCell ref="H29:I29"/>
    <mergeCell ref="B36:E36"/>
    <mergeCell ref="H36:I36"/>
    <mergeCell ref="B37:D37"/>
    <mergeCell ref="E37:I37"/>
    <mergeCell ref="H8:I15"/>
    <mergeCell ref="D33:E33"/>
    <mergeCell ref="H33:I33"/>
    <mergeCell ref="D34:E34"/>
    <mergeCell ref="H34:I34"/>
    <mergeCell ref="D35:E35"/>
    <mergeCell ref="H35:I35"/>
    <mergeCell ref="B30:E30"/>
    <mergeCell ref="H30:I30"/>
    <mergeCell ref="B31:I31"/>
    <mergeCell ref="D32:E32"/>
    <mergeCell ref="H32:I32"/>
  </mergeCells>
  <phoneticPr fontId="36" type="noConversion"/>
  <conditionalFormatting sqref="G18">
    <cfRule type="expression" dxfId="0" priority="1" stopIfTrue="1">
      <formula>AND($G$18&lt;60,$G$18&lt;&gt;0)</formula>
    </cfRule>
  </conditionalFormatting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FA7"/>
  <sheetViews>
    <sheetView topLeftCell="A4" workbookViewId="0">
      <selection activeCell="E5" sqref="E5"/>
    </sheetView>
  </sheetViews>
  <sheetFormatPr defaultColWidth="9" defaultRowHeight="16.5"/>
  <cols>
    <col min="1" max="1" width="10.26953125" style="1" customWidth="1"/>
    <col min="2" max="2" width="18.453125" style="1" customWidth="1"/>
    <col min="3" max="3" width="19.453125" style="2" customWidth="1"/>
    <col min="4" max="4" width="24.08984375" style="2" customWidth="1"/>
    <col min="5" max="5" width="26.6328125" style="2" customWidth="1"/>
    <col min="6" max="16381" width="9" style="1"/>
    <col min="16382" max="16384" width="9" style="3"/>
  </cols>
  <sheetData>
    <row r="1" spans="1:5" s="1" customFormat="1" ht="57" customHeight="1">
      <c r="A1" s="181" t="s">
        <v>206</v>
      </c>
      <c r="B1" s="182"/>
      <c r="C1" s="182"/>
      <c r="D1" s="182"/>
      <c r="E1" s="182"/>
    </row>
    <row r="2" spans="1:5" s="1" customFormat="1" ht="54" customHeight="1">
      <c r="A2" s="4" t="s">
        <v>136</v>
      </c>
      <c r="B2" s="5" t="s">
        <v>207</v>
      </c>
      <c r="C2" s="5" t="s">
        <v>52</v>
      </c>
      <c r="D2" s="5" t="s">
        <v>208</v>
      </c>
      <c r="E2" s="5" t="s">
        <v>215</v>
      </c>
    </row>
    <row r="3" spans="1:5" s="1" customFormat="1" ht="54" customHeight="1">
      <c r="A3" s="6">
        <v>1</v>
      </c>
      <c r="B3" s="7" t="s">
        <v>209</v>
      </c>
      <c r="C3" s="7" t="s">
        <v>210</v>
      </c>
      <c r="D3" s="8">
        <f>智能!J24</f>
        <v>31076.400000000001</v>
      </c>
      <c r="E3" s="8">
        <f>D3*0.65</f>
        <v>20199.66</v>
      </c>
    </row>
    <row r="4" spans="1:5" s="1" customFormat="1" ht="54" customHeight="1">
      <c r="A4" s="6">
        <v>2</v>
      </c>
      <c r="B4" s="8" t="s">
        <v>211</v>
      </c>
      <c r="C4" s="9" t="s">
        <v>212</v>
      </c>
      <c r="D4" s="8">
        <f>灯光!Q51</f>
        <v>28336.799999999999</v>
      </c>
      <c r="E4" s="8">
        <f>D4*0.6</f>
        <v>17002.080000000002</v>
      </c>
    </row>
    <row r="5" spans="1:5" s="1" customFormat="1" ht="54" customHeight="1">
      <c r="A5" s="6">
        <v>3</v>
      </c>
      <c r="B5" s="8" t="s">
        <v>213</v>
      </c>
      <c r="C5" s="8" t="s">
        <v>118</v>
      </c>
      <c r="D5" s="8">
        <f>插座!G11</f>
        <v>2580</v>
      </c>
      <c r="E5" s="8">
        <f>D5*0.85</f>
        <v>2193</v>
      </c>
    </row>
    <row r="6" spans="1:5" s="1" customFormat="1" ht="54" customHeight="1">
      <c r="A6" s="6">
        <v>4</v>
      </c>
      <c r="B6" s="8" t="s">
        <v>214</v>
      </c>
      <c r="C6" s="10" t="s">
        <v>210</v>
      </c>
      <c r="D6" s="8">
        <f>'两联供（空调+地暖）'!E37</f>
        <v>97399</v>
      </c>
      <c r="E6" s="8">
        <f>D6</f>
        <v>97399</v>
      </c>
    </row>
    <row r="7" spans="1:5" s="1" customFormat="1" ht="45" customHeight="1">
      <c r="A7" s="6">
        <v>5</v>
      </c>
      <c r="B7" s="183" t="s">
        <v>14</v>
      </c>
      <c r="C7" s="184"/>
      <c r="D7" s="11">
        <f>SUM(D3:D6)</f>
        <v>159392.20000000001</v>
      </c>
      <c r="E7" s="11">
        <f>SUM(E3:E6)</f>
        <v>136793.74</v>
      </c>
    </row>
  </sheetData>
  <mergeCells count="2">
    <mergeCell ref="A1:E1"/>
    <mergeCell ref="B7:C7"/>
  </mergeCells>
  <phoneticPr fontId="36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智能</vt:lpstr>
      <vt:lpstr>灯光</vt:lpstr>
      <vt:lpstr>暖风机</vt:lpstr>
      <vt:lpstr>插座</vt:lpstr>
      <vt:lpstr>两联供（空调+地暖）</vt:lpstr>
      <vt:lpstr>总和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营 赵</cp:lastModifiedBy>
  <dcterms:created xsi:type="dcterms:W3CDTF">2025-01-19T06:11:00Z</dcterms:created>
  <dcterms:modified xsi:type="dcterms:W3CDTF">2025-02-10T10:38:40Z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CB03683B6BF74DACA7A8A93E1029676A_11</vt:lpwstr>
  </property>
  <property fmtid="{D5CDD505-2E9C-101B-9397-08002B2CF9AE}" pid="3" name="KSOProductBuildVer">
    <vt:lpwstr>2052-12.1.0.19770</vt:lpwstr>
  </property>
</Properties>
</file>