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sll\Downloads\"/>
    </mc:Choice>
  </mc:AlternateContent>
  <bookViews>
    <workbookView xWindow="930" yWindow="0" windowWidth="19560" windowHeight="8235"/>
  </bookViews>
  <sheets>
    <sheet name="PROBABILIDADE x IMPACTO" sheetId="1" r:id="rId1"/>
  </sheets>
  <definedNames>
    <definedName name="_xlnm.Print_Area" localSheetId="0">'PROBABILIDADE x IMPACTO'!$A$1:$AL$51</definedName>
  </definedNames>
  <calcPr calcId="162913" iterateDelta="1E-4"/>
</workbook>
</file>

<file path=xl/calcChain.xml><?xml version="1.0" encoding="utf-8"?>
<calcChain xmlns="http://schemas.openxmlformats.org/spreadsheetml/2006/main">
  <c r="M35" i="1" l="1"/>
  <c r="D41" i="1" l="1"/>
  <c r="D39" i="1"/>
  <c r="D37" i="1"/>
  <c r="O37" i="1" s="1"/>
  <c r="D35" i="1"/>
  <c r="D33" i="1"/>
  <c r="W32" i="1"/>
  <c r="W33" i="1" s="1"/>
  <c r="U32" i="1"/>
  <c r="U37" i="1" s="1"/>
  <c r="S32" i="1"/>
  <c r="Q32" i="1"/>
  <c r="Q33" i="1" s="1"/>
  <c r="O32" i="1"/>
  <c r="M32" i="1"/>
  <c r="M37" i="1" s="1"/>
  <c r="K32" i="1"/>
  <c r="I32" i="1"/>
  <c r="G32" i="1"/>
  <c r="E32" i="1"/>
  <c r="E37" i="1" s="1"/>
  <c r="AQ34" i="1"/>
  <c r="AP34" i="1"/>
  <c r="AO34" i="1"/>
  <c r="AQ33" i="1"/>
  <c r="AP33" i="1"/>
  <c r="AO33" i="1"/>
  <c r="AQ32" i="1"/>
  <c r="AP32" i="1"/>
  <c r="AR32" i="1" s="1"/>
  <c r="AO32" i="1"/>
  <c r="AQ31" i="1"/>
  <c r="AP31" i="1"/>
  <c r="AO31" i="1"/>
  <c r="AQ30" i="1"/>
  <c r="AP30" i="1"/>
  <c r="AO30" i="1"/>
  <c r="AQ29" i="1"/>
  <c r="AP29" i="1"/>
  <c r="AO29" i="1"/>
  <c r="AQ28" i="1"/>
  <c r="AP28" i="1"/>
  <c r="AO28" i="1"/>
  <c r="AQ27" i="1"/>
  <c r="AP27" i="1"/>
  <c r="AO27" i="1"/>
  <c r="AQ26" i="1"/>
  <c r="AP26" i="1"/>
  <c r="AO26" i="1"/>
  <c r="AQ25" i="1"/>
  <c r="AP25" i="1"/>
  <c r="AO25" i="1"/>
  <c r="AQ24" i="1"/>
  <c r="AP24" i="1"/>
  <c r="AO24" i="1"/>
  <c r="AQ23" i="1"/>
  <c r="AP23" i="1"/>
  <c r="AO23" i="1"/>
  <c r="AQ22" i="1"/>
  <c r="AP22" i="1"/>
  <c r="AO22" i="1"/>
  <c r="AQ21" i="1"/>
  <c r="AP21" i="1"/>
  <c r="AO21" i="1"/>
  <c r="AQ20" i="1"/>
  <c r="AP20" i="1"/>
  <c r="AO20" i="1"/>
  <c r="AQ19" i="1"/>
  <c r="AP19" i="1"/>
  <c r="AO19" i="1"/>
  <c r="AQ18" i="1"/>
  <c r="AP18" i="1"/>
  <c r="AO18" i="1"/>
  <c r="AQ17" i="1"/>
  <c r="AP17" i="1"/>
  <c r="AO17" i="1"/>
  <c r="AQ16" i="1"/>
  <c r="AP16" i="1"/>
  <c r="AO16" i="1"/>
  <c r="AR34" i="1"/>
  <c r="I33" i="1"/>
  <c r="I41" i="1"/>
  <c r="E33" i="1"/>
  <c r="U39" i="1"/>
  <c r="E41" i="1"/>
  <c r="Q35" i="1"/>
  <c r="I35" i="1"/>
  <c r="S35" i="1"/>
  <c r="K35" i="1"/>
  <c r="O39" i="1"/>
  <c r="K33" i="1"/>
  <c r="O33" i="1"/>
  <c r="S33" i="1"/>
  <c r="K37" i="1"/>
  <c r="K41" i="1"/>
  <c r="S41" i="1"/>
  <c r="AR24" i="1" l="1"/>
  <c r="S37" i="1"/>
  <c r="U35" i="1"/>
  <c r="I37" i="1"/>
  <c r="E35" i="1"/>
  <c r="U41" i="1"/>
  <c r="M33" i="1"/>
  <c r="M39" i="1"/>
  <c r="M41" i="1"/>
  <c r="U33" i="1"/>
  <c r="AR16" i="1"/>
  <c r="O38" i="1" s="1"/>
  <c r="G35" i="1"/>
  <c r="O35" i="1"/>
  <c r="AR30" i="1"/>
  <c r="AR17" i="1"/>
  <c r="G39" i="1"/>
  <c r="O41" i="1"/>
  <c r="I39" i="1"/>
  <c r="K39" i="1"/>
  <c r="G37" i="1"/>
  <c r="W37" i="1"/>
  <c r="AR29" i="1"/>
  <c r="AR31" i="1"/>
  <c r="AR33" i="1"/>
  <c r="E39" i="1"/>
  <c r="G33" i="1"/>
  <c r="G41" i="1"/>
  <c r="S39" i="1"/>
  <c r="W35" i="1"/>
  <c r="Q39" i="1"/>
  <c r="W39" i="1"/>
  <c r="Q41" i="1"/>
  <c r="W41" i="1"/>
  <c r="Q37" i="1"/>
  <c r="AR28" i="1"/>
  <c r="AR27" i="1"/>
  <c r="AR26" i="1"/>
  <c r="AR25" i="1"/>
  <c r="AR23" i="1"/>
  <c r="AR22" i="1"/>
  <c r="AR21" i="1"/>
  <c r="AR20" i="1"/>
  <c r="AR19" i="1"/>
  <c r="AR18" i="1"/>
  <c r="O42" i="1" l="1"/>
  <c r="S38" i="1"/>
  <c r="K42" i="1"/>
  <c r="Q42" i="1"/>
  <c r="G42" i="1"/>
  <c r="Q38" i="1"/>
  <c r="Q40" i="1"/>
  <c r="K40" i="1"/>
  <c r="U38" i="1"/>
  <c r="I42" i="1"/>
  <c r="U40" i="1"/>
  <c r="M38" i="1"/>
  <c r="O40" i="1"/>
  <c r="AF33" i="1" s="1"/>
  <c r="G38" i="1"/>
  <c r="I38" i="1"/>
  <c r="E40" i="1"/>
  <c r="S42" i="1"/>
  <c r="S40" i="1"/>
  <c r="I40" i="1"/>
  <c r="AC39" i="1" s="1"/>
  <c r="E38" i="1"/>
  <c r="W40" i="1"/>
  <c r="U42" i="1"/>
  <c r="W38" i="1"/>
  <c r="M40" i="1"/>
  <c r="AG39" i="1"/>
  <c r="AD33" i="1" l="1"/>
  <c r="AA41" i="1"/>
  <c r="AI41" i="1"/>
</calcChain>
</file>

<file path=xl/sharedStrings.xml><?xml version="1.0" encoding="utf-8"?>
<sst xmlns="http://schemas.openxmlformats.org/spreadsheetml/2006/main" count="159" uniqueCount="87">
  <si>
    <t>PROJETO:</t>
  </si>
  <si>
    <t>Alvo Certo</t>
  </si>
  <si>
    <t>PROBABILIDADE
X
IMPACTO</t>
  </si>
  <si>
    <t>Positivo</t>
  </si>
  <si>
    <t>Desprezível</t>
  </si>
  <si>
    <t>Aceitar</t>
  </si>
  <si>
    <t>Negativo</t>
  </si>
  <si>
    <t>Baixo</t>
  </si>
  <si>
    <t>Mitigar</t>
  </si>
  <si>
    <t>Moderado</t>
  </si>
  <si>
    <t>Eliminar</t>
  </si>
  <si>
    <t>DEFINA COMO SERÃO PONTUADOS OS DADOS DA MATRIZ</t>
  </si>
  <si>
    <t>PROBABILIDADE</t>
  </si>
  <si>
    <t>MUTO BAIXO</t>
  </si>
  <si>
    <t>BAIXO</t>
  </si>
  <si>
    <t>MODERADO</t>
  </si>
  <si>
    <t>ALTO</t>
  </si>
  <si>
    <t>MUITO ALTO</t>
  </si>
  <si>
    <t>IMPACTO</t>
  </si>
  <si>
    <t>Cód</t>
  </si>
  <si>
    <t>DESCRIÇÃO DO RISCO</t>
  </si>
  <si>
    <t>TIPO</t>
  </si>
  <si>
    <t>AÇÃO</t>
  </si>
  <si>
    <t>RESPONSÁVEL</t>
  </si>
  <si>
    <t>T</t>
  </si>
  <si>
    <t>P</t>
  </si>
  <si>
    <t>I</t>
  </si>
  <si>
    <t>PxI</t>
  </si>
  <si>
    <t>Mudança de coloborador por afastamento temporário ou desligamento</t>
  </si>
  <si>
    <t>Atraso na demanda</t>
  </si>
  <si>
    <t xml:space="preserve">Verificar folga no projeto para o não atraso, inclusão de profissional capacitado. </t>
  </si>
  <si>
    <t>Retrabalho em tarefas do projeto</t>
  </si>
  <si>
    <t>Tempo de conclusão do projeto maior que o previsto</t>
  </si>
  <si>
    <t>Treinamento sobre técnicas adotadas, monitoramento diário de acompanhamento da qualidade</t>
  </si>
  <si>
    <t>Inexperiência de Integrantes da Equipe</t>
  </si>
  <si>
    <t xml:space="preserve">
Entregas fora do prazo 
</t>
  </si>
  <si>
    <t>Nivelamento do conhecimento da equipe.</t>
  </si>
  <si>
    <t>Prazo de entrega (Não Cumprimento)</t>
  </si>
  <si>
    <t>Gastos reais acima do planejado.</t>
  </si>
  <si>
    <t>Dissolver o atraso no andamento do projeto.</t>
  </si>
  <si>
    <t>Atraso na entrega de materiais e recursos necessários</t>
  </si>
  <si>
    <t>Atraso na demanda, maior custo</t>
  </si>
  <si>
    <t>Encontrar uma parceiro que possa prover a falta no atraso das entregas</t>
  </si>
  <si>
    <t>Dificuldade de comunicação devido a distribuição geográfica da equipe.</t>
  </si>
  <si>
    <t>Não entendimento devido a regionalização ou idioma</t>
  </si>
  <si>
    <t>Garantir a boa qualidade das ferramentas de comunicação e da comunicação entre a equipe.</t>
  </si>
  <si>
    <t>Falha no planejamento do orçamento</t>
  </si>
  <si>
    <t>Melhor análise no planejamento</t>
  </si>
  <si>
    <t>Falta de dedicação e desmotivação dos colaboradores envolvidos</t>
  </si>
  <si>
    <t>RH, atuando no sentido de motivar a equipe.</t>
  </si>
  <si>
    <t>Aumento das atividades desempenhadas pelos colaboradores</t>
  </si>
  <si>
    <t>Fazer uma análise de como serão aumentadas as atividades dos funcionários e comunicá-los antes, fazendo também uma redistribuição das atividades, se necessário.</t>
  </si>
  <si>
    <t>Danos causados nos equipamentos</t>
  </si>
  <si>
    <t>Atraso no projeto</t>
  </si>
  <si>
    <t>Providenciar novos equipamentos</t>
  </si>
  <si>
    <t>Falta de difinição nos requisitos.</t>
  </si>
  <si>
    <t>Definição clara da documentação</t>
  </si>
  <si>
    <t>Implantação de ferramentas desnecessárias para a equipe</t>
  </si>
  <si>
    <t xml:space="preserve">Garantir que sejam implantados apenas os módulos e ferramentas realmente necessários. </t>
  </si>
  <si>
    <t>Falha na qualidade dos testes</t>
  </si>
  <si>
    <t>Insatisfação do cliente, envio ao cliente com erro, aumento no custo.</t>
  </si>
  <si>
    <t>Planejamento detalhado dos testes, monitoramento e acompanhamento da qualidade.</t>
  </si>
  <si>
    <t>AMEAÇAS</t>
  </si>
  <si>
    <t>OPORTUNIDADES</t>
  </si>
  <si>
    <t>MAPA DE RISCO</t>
  </si>
  <si>
    <t>Matheus Pimenta</t>
  </si>
  <si>
    <t>Matheus Pimenta, Beatriz Nogueira</t>
  </si>
  <si>
    <t>Beatriz Nogueira</t>
  </si>
  <si>
    <t xml:space="preserve">Matheus Pimenta, Gilmar ( Patrocinador)
</t>
  </si>
  <si>
    <t xml:space="preserve">Keslley Lima, Antonio Arlis e Mathues Pimenta
</t>
  </si>
  <si>
    <t>Antonio Arlis, Keslley Liima</t>
  </si>
  <si>
    <t>Probabilidade </t>
  </si>
  <si>
    <t>5 </t>
  </si>
  <si>
    <t>10 </t>
  </si>
  <si>
    <t>15 </t>
  </si>
  <si>
    <t>20 </t>
  </si>
  <si>
    <t>25 </t>
  </si>
  <si>
    <t>4 </t>
  </si>
  <si>
    <t>8 </t>
  </si>
  <si>
    <t>12 </t>
  </si>
  <si>
    <t>16 </t>
  </si>
  <si>
    <t>3 </t>
  </si>
  <si>
    <t>6 </t>
  </si>
  <si>
    <t>9 </t>
  </si>
  <si>
    <t>2 </t>
  </si>
  <si>
    <t>1 </t>
  </si>
  <si>
    <t>Impacto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</si>
</sst>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00"/>
  </numFmts>
  <fonts count="26" x14ac:knownFonts="1">
    <font>
      <sz val="11"/>
      <color rgb="FF000000"/>
      <name val="Calibri"/>
      <family val="2"/>
      <charset val="1"/>
    </font>
    <font>
      <b/>
      <sz val="15"/>
      <color rgb="FF404040"/>
      <name val="Calibri"/>
      <family val="2"/>
      <charset val="1"/>
    </font>
    <font>
      <b/>
      <sz val="13.5"/>
      <color rgb="FF40404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0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9"/>
      <color rgb="FF404040"/>
      <name val="Calibri"/>
      <family val="2"/>
      <charset val="1"/>
    </font>
    <font>
      <b/>
      <sz val="9"/>
      <name val="Calibri"/>
      <family val="2"/>
      <charset val="1"/>
    </font>
    <font>
      <b/>
      <sz val="14"/>
      <name val="Calibri"/>
      <family val="2"/>
      <charset val="1"/>
    </font>
    <font>
      <b/>
      <sz val="20"/>
      <color rgb="FF404040"/>
      <name val="Calibri"/>
      <family val="2"/>
      <charset val="1"/>
    </font>
    <font>
      <sz val="9"/>
      <color rgb="FF404040"/>
      <name val="Calibri"/>
      <family val="2"/>
      <charset val="1"/>
    </font>
    <font>
      <sz val="8"/>
      <color rgb="FF262626"/>
      <name val="Calibri"/>
      <family val="2"/>
      <charset val="1"/>
    </font>
    <font>
      <sz val="9"/>
      <color rgb="FF262626"/>
      <name val="Calibri"/>
      <family val="2"/>
      <charset val="1"/>
    </font>
    <font>
      <b/>
      <sz val="15"/>
      <color rgb="FFFFFFFF"/>
      <name val="Calibri"/>
      <family val="2"/>
      <charset val="1"/>
    </font>
    <font>
      <sz val="7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name val="Calibri"/>
      <family val="2"/>
      <charset val="1"/>
    </font>
    <font>
      <sz val="8"/>
      <color rgb="FFFFFFFF"/>
      <name val="Calibri"/>
      <family val="2"/>
      <charset val="1"/>
    </font>
    <font>
      <b/>
      <sz val="15"/>
      <name val="Calibri"/>
      <family val="2"/>
      <charset val="1"/>
    </font>
    <font>
      <b/>
      <sz val="1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FFC000"/>
      <name val="Calibri"/>
      <family val="2"/>
      <charset val="1"/>
    </font>
    <font>
      <sz val="6"/>
      <color rgb="FF000000"/>
      <name val="Segoe U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262626"/>
        <bgColor rgb="FF0D0D0D"/>
      </patternFill>
    </fill>
    <fill>
      <patternFill patternType="solid">
        <fgColor rgb="FFBFBFBF"/>
        <bgColor rgb="FFB4C7E7"/>
      </patternFill>
    </fill>
    <fill>
      <patternFill patternType="solid">
        <fgColor rgb="FF898989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2F5597"/>
        <bgColor rgb="FF666699"/>
      </patternFill>
    </fill>
    <fill>
      <patternFill patternType="solid">
        <fgColor rgb="FF0000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404040"/>
        <bgColor rgb="FF385724"/>
      </patternFill>
    </fill>
    <fill>
      <patternFill patternType="solid">
        <fgColor rgb="FFF4B183"/>
        <bgColor rgb="FFF8CBAD"/>
      </patternFill>
    </fill>
    <fill>
      <patternFill patternType="solid">
        <fgColor rgb="FF800000"/>
        <bgColor rgb="FF800000"/>
      </patternFill>
    </fill>
    <fill>
      <patternFill patternType="solid">
        <fgColor rgb="FF385724"/>
        <bgColor rgb="FF404040"/>
      </patternFill>
    </fill>
    <fill>
      <patternFill patternType="solid">
        <fgColor rgb="FF8FAADC"/>
        <bgColor rgb="FFA6A6A6"/>
      </patternFill>
    </fill>
    <fill>
      <patternFill patternType="solid">
        <fgColor rgb="FFF8CBAD"/>
        <bgColor rgb="FFF4B183"/>
      </patternFill>
    </fill>
    <fill>
      <patternFill patternType="solid">
        <fgColor rgb="FFD9D9D9"/>
        <bgColor rgb="FFF8CBAD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D9F1"/>
        <bgColor indexed="64"/>
      </patternFill>
    </fill>
  </fills>
  <borders count="40">
    <border>
      <left/>
      <right/>
      <top/>
      <bottom/>
      <diagonal/>
    </border>
    <border>
      <left style="thin">
        <color rgb="FFA6A6A6"/>
      </left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A6A6A6"/>
      </left>
      <right/>
      <top style="medium">
        <color rgb="FFA6A6A6"/>
      </top>
      <bottom style="thin">
        <color rgb="FFA6A6A6"/>
      </bottom>
      <diagonal/>
    </border>
    <border>
      <left/>
      <right style="thin">
        <color rgb="FFA6A6A6"/>
      </right>
      <top style="medium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>
      <left style="thin">
        <color rgb="FFA6A6A6"/>
      </left>
      <right style="medium">
        <color rgb="FFA6A6A6"/>
      </right>
      <top style="thin">
        <color rgb="FFA6A6A6"/>
      </top>
      <bottom style="thin">
        <color rgb="FFA6A6A6"/>
      </bottom>
      <diagonal/>
    </border>
    <border>
      <left style="medium">
        <color rgb="FFA6A6A6"/>
      </left>
      <right/>
      <top/>
      <bottom style="medium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medium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medium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medium">
        <color rgb="FFA6A6A6"/>
      </bottom>
      <diagonal/>
    </border>
    <border>
      <left style="thin">
        <color rgb="FFA6A6A6"/>
      </left>
      <right style="thin">
        <color rgb="FFA6A6A6"/>
      </right>
      <top/>
      <bottom style="medium">
        <color rgb="FFA6A6A6"/>
      </bottom>
      <diagonal/>
    </border>
    <border>
      <left style="thin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0" fillId="0" borderId="0" applyBorder="0" applyProtection="0"/>
  </cellStyleXfs>
  <cellXfs count="139">
    <xf numFmtId="0" fontId="0" fillId="0" borderId="0" xfId="0"/>
    <xf numFmtId="0" fontId="0" fillId="0" borderId="1" xfId="0" applyBorder="1"/>
    <xf numFmtId="0" fontId="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3" xfId="0" applyBorder="1"/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0" fillId="0" borderId="4" xfId="0" applyBorder="1"/>
    <xf numFmtId="1" fontId="3" fillId="0" borderId="0" xfId="0" applyNumberFormat="1" applyFont="1"/>
    <xf numFmtId="0" fontId="9" fillId="4" borderId="6" xfId="0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/>
    </xf>
    <xf numFmtId="1" fontId="3" fillId="0" borderId="0" xfId="0" applyNumberFormat="1" applyFont="1" applyBorder="1"/>
    <xf numFmtId="0" fontId="0" fillId="0" borderId="0" xfId="0" applyBorder="1"/>
    <xf numFmtId="1" fontId="0" fillId="0" borderId="0" xfId="0" applyNumberFormat="1"/>
    <xf numFmtId="1" fontId="7" fillId="5" borderId="8" xfId="0" applyNumberFormat="1" applyFont="1" applyFill="1" applyBorder="1" applyAlignment="1">
      <alignment vertical="center" textRotation="90"/>
    </xf>
    <xf numFmtId="1" fontId="7" fillId="9" borderId="6" xfId="0" applyNumberFormat="1" applyFont="1" applyFill="1" applyBorder="1" applyAlignment="1">
      <alignment vertical="center" textRotation="90"/>
    </xf>
    <xf numFmtId="0" fontId="0" fillId="15" borderId="5" xfId="0" applyFill="1" applyBorder="1" applyAlignment="1"/>
    <xf numFmtId="1" fontId="18" fillId="16" borderId="15" xfId="0" applyNumberFormat="1" applyFont="1" applyFill="1" applyBorder="1" applyAlignment="1">
      <alignment vertical="center"/>
    </xf>
    <xf numFmtId="1" fontId="13" fillId="6" borderId="16" xfId="0" applyNumberFormat="1" applyFont="1" applyFill="1" applyBorder="1" applyAlignment="1">
      <alignment vertical="center"/>
    </xf>
    <xf numFmtId="0" fontId="3" fillId="17" borderId="17" xfId="0" applyFont="1" applyFill="1" applyBorder="1"/>
    <xf numFmtId="0" fontId="0" fillId="16" borderId="15" xfId="0" applyFill="1" applyBorder="1"/>
    <xf numFmtId="0" fontId="0" fillId="18" borderId="5" xfId="0" applyFill="1" applyBorder="1"/>
    <xf numFmtId="0" fontId="0" fillId="15" borderId="19" xfId="0" applyFill="1" applyBorder="1" applyAlignment="1"/>
    <xf numFmtId="0" fontId="0" fillId="16" borderId="0" xfId="0" applyFill="1" applyBorder="1"/>
    <xf numFmtId="1" fontId="13" fillId="6" borderId="3" xfId="0" applyNumberFormat="1" applyFont="1" applyFill="1" applyBorder="1" applyAlignment="1">
      <alignment vertical="center"/>
    </xf>
    <xf numFmtId="0" fontId="3" fillId="17" borderId="20" xfId="0" applyFont="1" applyFill="1" applyBorder="1"/>
    <xf numFmtId="0" fontId="0" fillId="18" borderId="19" xfId="0" applyFill="1" applyBorder="1"/>
    <xf numFmtId="0" fontId="0" fillId="6" borderId="1" xfId="0" applyFill="1" applyBorder="1"/>
    <xf numFmtId="0" fontId="0" fillId="6" borderId="4" xfId="0" applyFill="1" applyBorder="1"/>
    <xf numFmtId="0" fontId="0" fillId="17" borderId="1" xfId="0" applyFill="1" applyBorder="1"/>
    <xf numFmtId="0" fontId="0" fillId="17" borderId="4" xfId="0" applyFill="1" applyBorder="1"/>
    <xf numFmtId="0" fontId="0" fillId="15" borderId="1" xfId="0" applyFill="1" applyBorder="1" applyAlignment="1"/>
    <xf numFmtId="0" fontId="0" fillId="15" borderId="17" xfId="0" applyFill="1" applyBorder="1" applyAlignment="1"/>
    <xf numFmtId="0" fontId="0" fillId="18" borderId="16" xfId="0" applyFill="1" applyBorder="1"/>
    <xf numFmtId="0" fontId="0" fillId="18" borderId="4" xfId="0" applyFill="1" applyBorder="1"/>
    <xf numFmtId="0" fontId="0" fillId="15" borderId="4" xfId="0" applyFill="1" applyBorder="1" applyAlignment="1"/>
    <xf numFmtId="0" fontId="0" fillId="6" borderId="3" xfId="0" applyFill="1" applyBorder="1"/>
    <xf numFmtId="0" fontId="0" fillId="17" borderId="20" xfId="0" applyFill="1" applyBorder="1"/>
    <xf numFmtId="0" fontId="0" fillId="18" borderId="1" xfId="0" applyFill="1" applyBorder="1"/>
    <xf numFmtId="0" fontId="0" fillId="6" borderId="19" xfId="0" applyFill="1" applyBorder="1"/>
    <xf numFmtId="0" fontId="0" fillId="17" borderId="19" xfId="0" applyFill="1" applyBorder="1"/>
    <xf numFmtId="0" fontId="0" fillId="6" borderId="13" xfId="0" applyFill="1" applyBorder="1"/>
    <xf numFmtId="0" fontId="0" fillId="17" borderId="13" xfId="0" applyFill="1" applyBorder="1"/>
    <xf numFmtId="0" fontId="0" fillId="15" borderId="15" xfId="0" applyFill="1" applyBorder="1" applyAlignment="1"/>
    <xf numFmtId="0" fontId="0" fillId="16" borderId="4" xfId="0" applyFill="1" applyBorder="1"/>
    <xf numFmtId="0" fontId="0" fillId="16" borderId="1" xfId="0" applyFill="1" applyBorder="1"/>
    <xf numFmtId="0" fontId="0" fillId="18" borderId="16" xfId="0" applyFill="1" applyBorder="1" applyAlignment="1"/>
    <xf numFmtId="0" fontId="0" fillId="18" borderId="15" xfId="0" applyFill="1" applyBorder="1" applyAlignment="1"/>
    <xf numFmtId="0" fontId="0" fillId="15" borderId="2" xfId="0" applyFill="1" applyBorder="1" applyAlignment="1"/>
    <xf numFmtId="0" fontId="0" fillId="15" borderId="20" xfId="0" applyFill="1" applyBorder="1" applyAlignment="1"/>
    <xf numFmtId="0" fontId="0" fillId="16" borderId="20" xfId="0" applyFill="1" applyBorder="1"/>
    <xf numFmtId="0" fontId="0" fillId="16" borderId="3" xfId="0" applyFill="1" applyBorder="1"/>
    <xf numFmtId="0" fontId="0" fillId="18" borderId="3" xfId="0" applyFill="1" applyBorder="1" applyAlignment="1"/>
    <xf numFmtId="0" fontId="0" fillId="18" borderId="2" xfId="0" applyFill="1" applyBorder="1" applyAlignment="1"/>
    <xf numFmtId="0" fontId="0" fillId="0" borderId="25" xfId="0" applyBorder="1"/>
    <xf numFmtId="0" fontId="23" fillId="19" borderId="25" xfId="0" applyFont="1" applyFill="1" applyBorder="1"/>
    <xf numFmtId="0" fontId="0" fillId="20" borderId="25" xfId="0" applyFill="1" applyBorder="1"/>
    <xf numFmtId="164" fontId="12" fillId="0" borderId="25" xfId="1" applyFont="1" applyBorder="1" applyAlignment="1" applyProtection="1">
      <alignment horizontal="left" vertical="center" indent="1"/>
    </xf>
    <xf numFmtId="1" fontId="7" fillId="0" borderId="0" xfId="0" applyNumberFormat="1" applyFont="1" applyBorder="1" applyAlignment="1">
      <alignment horizontal="center" vertical="top"/>
    </xf>
    <xf numFmtId="2" fontId="16" fillId="14" borderId="5" xfId="0" applyNumberFormat="1" applyFont="1" applyFill="1" applyBorder="1" applyAlignment="1">
      <alignment horizontal="center" vertical="center"/>
    </xf>
    <xf numFmtId="2" fontId="16" fillId="14" borderId="14" xfId="0" applyNumberFormat="1" applyFont="1" applyFill="1" applyBorder="1" applyAlignment="1">
      <alignment horizontal="center" vertical="center"/>
    </xf>
    <xf numFmtId="1" fontId="18" fillId="15" borderId="3" xfId="0" applyNumberFormat="1" applyFont="1" applyFill="1" applyBorder="1" applyAlignment="1">
      <alignment horizontal="center" vertical="center"/>
    </xf>
    <xf numFmtId="1" fontId="18" fillId="18" borderId="20" xfId="0" applyNumberFormat="1" applyFont="1" applyFill="1" applyBorder="1" applyAlignment="1">
      <alignment horizontal="center" vertical="center"/>
    </xf>
    <xf numFmtId="1" fontId="18" fillId="15" borderId="22" xfId="0" applyNumberFormat="1" applyFont="1" applyFill="1" applyBorder="1" applyAlignment="1">
      <alignment horizontal="center" vertical="center"/>
    </xf>
    <xf numFmtId="1" fontId="18" fillId="16" borderId="22" xfId="0" applyNumberFormat="1" applyFont="1" applyFill="1" applyBorder="1" applyAlignment="1">
      <alignment horizontal="center" vertical="center"/>
    </xf>
    <xf numFmtId="1" fontId="18" fillId="18" borderId="22" xfId="0" applyNumberFormat="1" applyFont="1" applyFill="1" applyBorder="1" applyAlignment="1">
      <alignment horizontal="center" vertical="center"/>
    </xf>
    <xf numFmtId="1" fontId="18" fillId="18" borderId="23" xfId="0" applyNumberFormat="1" applyFont="1" applyFill="1" applyBorder="1" applyAlignment="1">
      <alignment horizontal="center" vertical="center"/>
    </xf>
    <xf numFmtId="2" fontId="14" fillId="9" borderId="21" xfId="0" applyNumberFormat="1" applyFont="1" applyFill="1" applyBorder="1" applyAlignment="1">
      <alignment horizontal="center" vertical="center" textRotation="90"/>
    </xf>
    <xf numFmtId="2" fontId="16" fillId="11" borderId="5" xfId="0" applyNumberFormat="1" applyFont="1" applyFill="1" applyBorder="1" applyAlignment="1">
      <alignment horizontal="center" vertical="center"/>
    </xf>
    <xf numFmtId="2" fontId="16" fillId="4" borderId="5" xfId="0" applyNumberFormat="1" applyFont="1" applyFill="1" applyBorder="1" applyAlignment="1">
      <alignment horizontal="center" vertical="center"/>
    </xf>
    <xf numFmtId="1" fontId="19" fillId="16" borderId="0" xfId="0" applyNumberFormat="1" applyFont="1" applyFill="1" applyBorder="1" applyAlignment="1">
      <alignment horizontal="center" vertical="center"/>
    </xf>
    <xf numFmtId="1" fontId="18" fillId="15" borderId="13" xfId="0" applyNumberFormat="1" applyFont="1" applyFill="1" applyBorder="1" applyAlignment="1">
      <alignment horizontal="center" vertical="center"/>
    </xf>
    <xf numFmtId="1" fontId="18" fillId="16" borderId="13" xfId="0" applyNumberFormat="1" applyFont="1" applyFill="1" applyBorder="1" applyAlignment="1">
      <alignment horizontal="center" vertical="center"/>
    </xf>
    <xf numFmtId="1" fontId="13" fillId="6" borderId="13" xfId="0" applyNumberFormat="1" applyFont="1" applyFill="1" applyBorder="1" applyAlignment="1">
      <alignment horizontal="center" vertical="center"/>
    </xf>
    <xf numFmtId="1" fontId="13" fillId="17" borderId="13" xfId="0" applyNumberFormat="1" applyFont="1" applyFill="1" applyBorder="1" applyAlignment="1">
      <alignment horizontal="center" vertical="center"/>
    </xf>
    <xf numFmtId="1" fontId="18" fillId="18" borderId="13" xfId="0" applyNumberFormat="1" applyFont="1" applyFill="1" applyBorder="1" applyAlignment="1">
      <alignment horizontal="center" vertical="center"/>
    </xf>
    <xf numFmtId="1" fontId="18" fillId="18" borderId="18" xfId="0" applyNumberFormat="1" applyFont="1" applyFill="1" applyBorder="1" applyAlignment="1">
      <alignment horizontal="center" vertical="center"/>
    </xf>
    <xf numFmtId="2" fontId="14" fillId="9" borderId="6" xfId="0" applyNumberFormat="1" applyFont="1" applyFill="1" applyBorder="1" applyAlignment="1">
      <alignment horizontal="center" vertical="center" textRotation="90"/>
    </xf>
    <xf numFmtId="2" fontId="17" fillId="12" borderId="5" xfId="0" applyNumberFormat="1" applyFont="1" applyFill="1" applyBorder="1" applyAlignment="1">
      <alignment horizontal="center" vertical="center"/>
    </xf>
    <xf numFmtId="2" fontId="17" fillId="13" borderId="5" xfId="0" applyNumberFormat="1" applyFont="1" applyFill="1" applyBorder="1" applyAlignment="1">
      <alignment horizontal="center" vertical="center"/>
    </xf>
    <xf numFmtId="1" fontId="13" fillId="6" borderId="17" xfId="0" applyNumberFormat="1" applyFont="1" applyFill="1" applyBorder="1" applyAlignment="1">
      <alignment horizontal="center" vertical="center"/>
    </xf>
    <xf numFmtId="1" fontId="13" fillId="17" borderId="16" xfId="0" applyNumberFormat="1" applyFont="1" applyFill="1" applyBorder="1" applyAlignment="1">
      <alignment horizontal="center" vertical="center"/>
    </xf>
    <xf numFmtId="1" fontId="4" fillId="15" borderId="13" xfId="0" applyNumberFormat="1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 textRotation="90"/>
    </xf>
    <xf numFmtId="2" fontId="14" fillId="9" borderId="13" xfId="0" applyNumberFormat="1" applyFont="1" applyFill="1" applyBorder="1" applyAlignment="1">
      <alignment horizontal="center" vertical="center" textRotation="90"/>
    </xf>
    <xf numFmtId="1" fontId="7" fillId="5" borderId="7" xfId="0" applyNumberFormat="1" applyFont="1" applyFill="1" applyBorder="1" applyAlignment="1">
      <alignment horizontal="center" vertical="center" textRotation="90"/>
    </xf>
    <xf numFmtId="1" fontId="13" fillId="6" borderId="9" xfId="0" applyNumberFormat="1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2" fontId="14" fillId="9" borderId="6" xfId="0" applyNumberFormat="1" applyFont="1" applyFill="1" applyBorder="1" applyAlignment="1">
      <alignment horizontal="center" vertical="center"/>
    </xf>
    <xf numFmtId="2" fontId="14" fillId="9" borderId="11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164" fontId="12" fillId="0" borderId="25" xfId="1" applyFont="1" applyBorder="1" applyAlignment="1" applyProtection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164" fontId="12" fillId="0" borderId="25" xfId="1" applyFont="1" applyFill="1" applyBorder="1" applyAlignment="1" applyProtection="1">
      <alignment horizontal="center" vertical="center" wrapText="1"/>
    </xf>
    <xf numFmtId="164" fontId="12" fillId="0" borderId="25" xfId="1" applyFont="1" applyBorder="1" applyAlignment="1" applyProtection="1">
      <alignment horizontal="left" vertical="center" wrapText="1" inden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 applyProtection="1">
      <alignment horizontal="left" vertical="center" indent="1"/>
    </xf>
    <xf numFmtId="0" fontId="6" fillId="4" borderId="25" xfId="0" applyFont="1" applyFill="1" applyBorder="1" applyAlignment="1" applyProtection="1">
      <alignment horizontal="left" vertical="center" indent="1"/>
    </xf>
    <xf numFmtId="0" fontId="6" fillId="4" borderId="25" xfId="0" applyFont="1" applyFill="1" applyBorder="1" applyAlignment="1" applyProtection="1">
      <alignment horizontal="center" vertical="center"/>
    </xf>
    <xf numFmtId="0" fontId="6" fillId="4" borderId="25" xfId="0" applyFont="1" applyFill="1" applyBorder="1" applyAlignment="1" applyProtection="1">
      <alignment horizontal="center" vertical="center" wrapText="1"/>
    </xf>
    <xf numFmtId="0" fontId="10" fillId="0" borderId="25" xfId="0" applyFont="1" applyBorder="1" applyAlignment="1">
      <alignment horizontal="left" vertical="center" wrapText="1" indent="1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24" xfId="0" applyFont="1" applyFill="1" applyBorder="1" applyAlignment="1" applyProtection="1">
      <alignment horizontal="center" vertical="center"/>
    </xf>
    <xf numFmtId="0" fontId="7" fillId="0" borderId="25" xfId="0" applyFont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 applyProtection="1">
      <alignment horizontal="left" vertical="center" indent="1"/>
    </xf>
    <xf numFmtId="0" fontId="24" fillId="0" borderId="26" xfId="0" applyFont="1" applyBorder="1" applyAlignment="1">
      <alignment vertical="top" wrapText="1"/>
    </xf>
    <xf numFmtId="0" fontId="25" fillId="22" borderId="27" xfId="0" applyFont="1" applyFill="1" applyBorder="1" applyAlignment="1">
      <alignment horizontal="left" vertical="center" wrapText="1"/>
    </xf>
    <xf numFmtId="0" fontId="25" fillId="23" borderId="28" xfId="0" applyFont="1" applyFill="1" applyBorder="1" applyAlignment="1">
      <alignment horizontal="left" vertical="center" wrapText="1"/>
    </xf>
    <xf numFmtId="0" fontId="25" fillId="24" borderId="28" xfId="0" applyFont="1" applyFill="1" applyBorder="1" applyAlignment="1">
      <alignment horizontal="left" vertical="center" wrapText="1"/>
    </xf>
    <xf numFmtId="0" fontId="25" fillId="22" borderId="29" xfId="0" applyFont="1" applyFill="1" applyBorder="1" applyAlignment="1">
      <alignment horizontal="left" vertical="center" wrapText="1"/>
    </xf>
    <xf numFmtId="0" fontId="25" fillId="23" borderId="0" xfId="0" applyFont="1" applyFill="1" applyAlignment="1">
      <alignment horizontal="left" vertical="center" wrapText="1"/>
    </xf>
    <xf numFmtId="0" fontId="25" fillId="24" borderId="0" xfId="0" applyFont="1" applyFill="1" applyAlignment="1">
      <alignment horizontal="left" vertical="center" wrapText="1"/>
    </xf>
    <xf numFmtId="0" fontId="25" fillId="22" borderId="0" xfId="0" applyFont="1" applyFill="1" applyAlignment="1">
      <alignment horizontal="left" vertical="center" wrapText="1"/>
    </xf>
    <xf numFmtId="0" fontId="25" fillId="22" borderId="30" xfId="0" applyFont="1" applyFill="1" applyBorder="1" applyAlignment="1">
      <alignment horizontal="left" vertical="center" wrapText="1"/>
    </xf>
    <xf numFmtId="0" fontId="25" fillId="22" borderId="31" xfId="0" applyFont="1" applyFill="1" applyBorder="1" applyAlignment="1">
      <alignment horizontal="left" vertical="center" wrapText="1"/>
    </xf>
    <xf numFmtId="0" fontId="25" fillId="21" borderId="32" xfId="0" applyFont="1" applyFill="1" applyBorder="1" applyAlignment="1">
      <alignment horizontal="left" vertical="center" wrapText="1"/>
    </xf>
    <xf numFmtId="0" fontId="25" fillId="0" borderId="33" xfId="0" applyFont="1" applyBorder="1" applyAlignment="1">
      <alignment horizontal="left" vertical="center" wrapText="1"/>
    </xf>
    <xf numFmtId="0" fontId="25" fillId="24" borderId="34" xfId="0" applyFont="1" applyFill="1" applyBorder="1" applyAlignment="1">
      <alignment horizontal="left" vertical="center" wrapText="1"/>
    </xf>
    <xf numFmtId="0" fontId="25" fillId="24" borderId="35" xfId="0" applyFont="1" applyFill="1" applyBorder="1" applyAlignment="1">
      <alignment horizontal="left" vertical="center" wrapText="1"/>
    </xf>
    <xf numFmtId="0" fontId="25" fillId="23" borderId="35" xfId="0" applyFont="1" applyFill="1" applyBorder="1" applyAlignment="1">
      <alignment horizontal="left" vertical="center" wrapText="1"/>
    </xf>
    <xf numFmtId="0" fontId="25" fillId="22" borderId="36" xfId="0" applyFont="1" applyFill="1" applyBorder="1" applyAlignment="1">
      <alignment horizontal="left" vertical="center" wrapText="1"/>
    </xf>
    <xf numFmtId="0" fontId="25" fillId="25" borderId="37" xfId="0" applyFont="1" applyFill="1" applyBorder="1" applyAlignment="1">
      <alignment horizontal="left" vertical="center" wrapText="1"/>
    </xf>
    <xf numFmtId="0" fontId="25" fillId="0" borderId="38" xfId="0" applyFont="1" applyBorder="1" applyAlignment="1">
      <alignment horizontal="left" vertical="center" wrapText="1"/>
    </xf>
    <xf numFmtId="0" fontId="25" fillId="0" borderId="39" xfId="0" applyFont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548235"/>
      <rgbColor rgb="FF800080"/>
      <rgbColor rgb="FF008080"/>
      <rgbColor rgb="FFBFBFBF"/>
      <rgbColor rgb="FF898989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D0D0D"/>
      <rgbColor rgb="FF404040"/>
      <rgbColor rgb="FF993300"/>
      <rgbColor rgb="FF993366"/>
      <rgbColor rgb="FF2F5597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1048572"/>
  <sheetViews>
    <sheetView showGridLines="0" tabSelected="1" topLeftCell="A34" zoomScaleNormal="100" workbookViewId="0">
      <selection activeCell="W47" sqref="W47"/>
    </sheetView>
  </sheetViews>
  <sheetFormatPr defaultRowHeight="15" x14ac:dyDescent="0.25"/>
  <cols>
    <col min="1" max="1" width="2.5703125" customWidth="1"/>
    <col min="2" max="2" width="4.85546875" customWidth="1"/>
    <col min="3" max="5" width="3.42578125"/>
    <col min="6" max="6" width="3.42578125" customWidth="1"/>
    <col min="7" max="17" width="3.42578125"/>
    <col min="18" max="18" width="4.5703125" customWidth="1"/>
    <col min="19" max="19" width="1.42578125" customWidth="1"/>
    <col min="20" max="20" width="5" customWidth="1"/>
    <col min="21" max="22" width="3.42578125"/>
    <col min="23" max="23" width="13.5703125" customWidth="1"/>
    <col min="24" max="26" width="3.42578125"/>
    <col min="27" max="27" width="14.85546875" customWidth="1"/>
    <col min="28" max="37" width="3.42578125"/>
    <col min="38" max="38" width="2.28515625" customWidth="1"/>
    <col min="39" max="1022" width="0" hidden="1"/>
    <col min="1023" max="1023" width="3" customWidth="1"/>
    <col min="1024" max="1025" width="3.7109375" customWidth="1"/>
  </cols>
  <sheetData>
    <row r="1" spans="2:45" ht="16.5" customHeigh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2:45" ht="16.5" customHeight="1" x14ac:dyDescent="0.25">
      <c r="B2" s="1"/>
      <c r="C2" s="2" t="s">
        <v>0</v>
      </c>
      <c r="D2" s="2"/>
      <c r="E2" s="2"/>
      <c r="F2" s="2" t="s">
        <v>1</v>
      </c>
      <c r="G2" s="2"/>
      <c r="H2" s="2"/>
      <c r="I2" s="2"/>
      <c r="J2" s="2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3"/>
      <c r="X2" s="4"/>
      <c r="Y2" s="4"/>
      <c r="Z2" s="4"/>
      <c r="AA2" s="4"/>
      <c r="AB2" s="5"/>
      <c r="AC2" s="5"/>
      <c r="AD2" s="5"/>
      <c r="AE2" s="5"/>
      <c r="AF2" s="118" t="s">
        <v>2</v>
      </c>
      <c r="AG2" s="118"/>
      <c r="AH2" s="118"/>
      <c r="AI2" s="118"/>
      <c r="AJ2" s="118"/>
      <c r="AK2" s="118"/>
      <c r="AL2" s="4"/>
      <c r="AM2" s="4"/>
      <c r="AN2" s="4"/>
      <c r="AO2" s="4"/>
      <c r="AP2" s="4"/>
      <c r="AQ2" s="4"/>
      <c r="AR2" s="4"/>
      <c r="AS2" s="4"/>
    </row>
    <row r="3" spans="2:45" ht="16.5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118"/>
      <c r="AG3" s="118"/>
      <c r="AH3" s="118"/>
      <c r="AI3" s="118"/>
      <c r="AJ3" s="118"/>
      <c r="AK3" s="118"/>
      <c r="AL3" s="4"/>
      <c r="AM3" s="4"/>
      <c r="AN3" s="4"/>
      <c r="AO3" s="4"/>
      <c r="AP3" s="4"/>
      <c r="AQ3" s="4"/>
      <c r="AR3" s="4"/>
      <c r="AS3" s="4"/>
    </row>
    <row r="4" spans="2:45" ht="16.5" customHeight="1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118"/>
      <c r="AG4" s="118"/>
      <c r="AH4" s="118"/>
      <c r="AI4" s="118"/>
      <c r="AJ4" s="118"/>
      <c r="AK4" s="118"/>
      <c r="AL4" s="4"/>
      <c r="AM4" s="4"/>
      <c r="AN4" s="4"/>
      <c r="AO4" s="4" t="s">
        <v>3</v>
      </c>
      <c r="AP4" s="4" t="s">
        <v>4</v>
      </c>
      <c r="AQ4" s="4" t="s">
        <v>4</v>
      </c>
      <c r="AR4" s="4" t="s">
        <v>5</v>
      </c>
      <c r="AS4" s="4"/>
    </row>
    <row r="5" spans="2:45" ht="16.5" customHeigh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118"/>
      <c r="AG5" s="118"/>
      <c r="AH5" s="118"/>
      <c r="AI5" s="118"/>
      <c r="AJ5" s="118"/>
      <c r="AK5" s="118"/>
      <c r="AL5" s="4"/>
      <c r="AM5" s="4"/>
      <c r="AN5" s="4"/>
      <c r="AO5" s="4" t="s">
        <v>6</v>
      </c>
      <c r="AP5" s="4" t="s">
        <v>7</v>
      </c>
      <c r="AQ5" s="4" t="s">
        <v>7</v>
      </c>
      <c r="AR5" s="4" t="s">
        <v>8</v>
      </c>
      <c r="AS5" s="4"/>
    </row>
    <row r="6" spans="2:45" ht="16.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  <c r="AL6" s="4"/>
      <c r="AM6" s="4"/>
      <c r="AN6" s="4"/>
      <c r="AO6" s="4"/>
      <c r="AP6" s="4" t="s">
        <v>9</v>
      </c>
      <c r="AQ6" s="4" t="s">
        <v>9</v>
      </c>
      <c r="AR6" s="4" t="s">
        <v>10</v>
      </c>
      <c r="AS6" s="4"/>
    </row>
    <row r="7" spans="2:45" ht="16.5" customHeight="1" x14ac:dyDescent="0.25">
      <c r="B7" s="4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9"/>
      <c r="AL7" s="4"/>
      <c r="AM7" s="4"/>
      <c r="AN7" s="4"/>
      <c r="AO7" s="4"/>
      <c r="AP7" s="4"/>
      <c r="AQ7" s="4"/>
      <c r="AR7" s="4"/>
      <c r="AS7" s="4"/>
    </row>
    <row r="8" spans="2:45" ht="16.5" customHeight="1" x14ac:dyDescent="0.25">
      <c r="B8" s="4"/>
      <c r="C8" s="119" t="s">
        <v>11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9"/>
      <c r="AL8" s="4"/>
      <c r="AM8" s="4"/>
      <c r="AN8" s="4"/>
      <c r="AO8" s="4"/>
      <c r="AP8" s="4"/>
      <c r="AQ8" s="4"/>
      <c r="AR8" s="4"/>
      <c r="AS8" s="4"/>
    </row>
    <row r="9" spans="2:45" ht="16.5" customHeight="1" x14ac:dyDescent="0.25">
      <c r="B9" s="4"/>
      <c r="C9" s="115" t="s">
        <v>12</v>
      </c>
      <c r="D9" s="115"/>
      <c r="E9" s="115"/>
      <c r="F9" s="116"/>
      <c r="G9" s="112" t="s">
        <v>13</v>
      </c>
      <c r="H9" s="112"/>
      <c r="I9" s="112"/>
      <c r="J9" s="112"/>
      <c r="K9" s="112"/>
      <c r="L9" s="112"/>
      <c r="M9" s="112" t="s">
        <v>14</v>
      </c>
      <c r="N9" s="112"/>
      <c r="O9" s="112"/>
      <c r="P9" s="112"/>
      <c r="Q9" s="112"/>
      <c r="R9" s="112"/>
      <c r="S9" s="112" t="s">
        <v>15</v>
      </c>
      <c r="T9" s="112"/>
      <c r="U9" s="112"/>
      <c r="V9" s="112"/>
      <c r="W9" s="112"/>
      <c r="X9" s="112"/>
      <c r="Y9" s="112" t="s">
        <v>16</v>
      </c>
      <c r="Z9" s="112"/>
      <c r="AA9" s="112"/>
      <c r="AB9" s="112"/>
      <c r="AC9" s="112"/>
      <c r="AD9" s="112"/>
      <c r="AE9" s="112" t="s">
        <v>17</v>
      </c>
      <c r="AF9" s="112"/>
      <c r="AG9" s="112"/>
      <c r="AH9" s="112"/>
      <c r="AI9" s="112"/>
      <c r="AJ9" s="112"/>
      <c r="AK9" s="9"/>
      <c r="AL9" s="4"/>
      <c r="AM9" s="4"/>
      <c r="AN9" s="4"/>
      <c r="AO9" s="4"/>
      <c r="AP9" s="4"/>
      <c r="AQ9" s="4"/>
      <c r="AR9" s="4"/>
      <c r="AS9" s="4"/>
    </row>
    <row r="10" spans="2:45" ht="16.5" customHeight="1" x14ac:dyDescent="0.25">
      <c r="B10" s="4"/>
      <c r="C10" s="115"/>
      <c r="D10" s="115"/>
      <c r="E10" s="115"/>
      <c r="F10" s="116"/>
      <c r="G10" s="117">
        <v>1</v>
      </c>
      <c r="H10" s="117"/>
      <c r="I10" s="117"/>
      <c r="J10" s="117"/>
      <c r="K10" s="117"/>
      <c r="L10" s="117"/>
      <c r="M10" s="117">
        <v>2</v>
      </c>
      <c r="N10" s="117"/>
      <c r="O10" s="117"/>
      <c r="P10" s="117"/>
      <c r="Q10" s="117"/>
      <c r="R10" s="117"/>
      <c r="S10" s="117">
        <v>3</v>
      </c>
      <c r="T10" s="117"/>
      <c r="U10" s="117"/>
      <c r="V10" s="117"/>
      <c r="W10" s="117"/>
      <c r="X10" s="117"/>
      <c r="Y10" s="117">
        <v>4</v>
      </c>
      <c r="Z10" s="117"/>
      <c r="AA10" s="117"/>
      <c r="AB10" s="117"/>
      <c r="AC10" s="117"/>
      <c r="AD10" s="117"/>
      <c r="AE10" s="117">
        <v>5</v>
      </c>
      <c r="AF10" s="117"/>
      <c r="AG10" s="117"/>
      <c r="AH10" s="117"/>
      <c r="AI10" s="117"/>
      <c r="AJ10" s="117"/>
      <c r="AK10" s="9"/>
      <c r="AL10" s="4"/>
      <c r="AM10" s="4"/>
      <c r="AN10" s="4"/>
      <c r="AO10" s="4"/>
      <c r="AP10" s="4"/>
      <c r="AQ10" s="4"/>
      <c r="AR10" s="4"/>
      <c r="AS10" s="4"/>
    </row>
    <row r="11" spans="2:45" ht="16.5" customHeight="1" x14ac:dyDescent="0.25">
      <c r="B11" s="4"/>
      <c r="C11" s="115" t="s">
        <v>18</v>
      </c>
      <c r="D11" s="115"/>
      <c r="E11" s="115"/>
      <c r="F11" s="116"/>
      <c r="G11" s="112" t="s">
        <v>13</v>
      </c>
      <c r="H11" s="112"/>
      <c r="I11" s="112"/>
      <c r="J11" s="112"/>
      <c r="K11" s="112"/>
      <c r="L11" s="112"/>
      <c r="M11" s="112" t="s">
        <v>14</v>
      </c>
      <c r="N11" s="112"/>
      <c r="O11" s="112"/>
      <c r="P11" s="112"/>
      <c r="Q11" s="112"/>
      <c r="R11" s="112"/>
      <c r="S11" s="112" t="s">
        <v>15</v>
      </c>
      <c r="T11" s="112"/>
      <c r="U11" s="112"/>
      <c r="V11" s="112"/>
      <c r="W11" s="112"/>
      <c r="X11" s="112"/>
      <c r="Y11" s="112" t="s">
        <v>16</v>
      </c>
      <c r="Z11" s="112"/>
      <c r="AA11" s="112"/>
      <c r="AB11" s="112"/>
      <c r="AC11" s="112"/>
      <c r="AD11" s="112"/>
      <c r="AE11" s="112" t="s">
        <v>17</v>
      </c>
      <c r="AF11" s="112"/>
      <c r="AG11" s="112"/>
      <c r="AH11" s="112"/>
      <c r="AI11" s="112"/>
      <c r="AJ11" s="112"/>
      <c r="AK11" s="9"/>
      <c r="AL11" s="4"/>
      <c r="AM11" s="4"/>
      <c r="AN11" s="4"/>
      <c r="AO11" s="4"/>
      <c r="AP11" s="4"/>
      <c r="AQ11" s="4"/>
      <c r="AR11" s="4"/>
      <c r="AS11" s="4"/>
    </row>
    <row r="12" spans="2:45" ht="16.5" customHeight="1" x14ac:dyDescent="0.25">
      <c r="B12" s="4"/>
      <c r="C12" s="115"/>
      <c r="D12" s="115"/>
      <c r="E12" s="115"/>
      <c r="F12" s="116"/>
      <c r="G12" s="117">
        <v>1</v>
      </c>
      <c r="H12" s="117"/>
      <c r="I12" s="117"/>
      <c r="J12" s="117"/>
      <c r="K12" s="117"/>
      <c r="L12" s="117"/>
      <c r="M12" s="117">
        <v>2</v>
      </c>
      <c r="N12" s="117"/>
      <c r="O12" s="117"/>
      <c r="P12" s="117"/>
      <c r="Q12" s="117"/>
      <c r="R12" s="117"/>
      <c r="S12" s="117">
        <v>3</v>
      </c>
      <c r="T12" s="117"/>
      <c r="U12" s="117"/>
      <c r="V12" s="117"/>
      <c r="W12" s="117"/>
      <c r="X12" s="117"/>
      <c r="Y12" s="117">
        <v>4</v>
      </c>
      <c r="Z12" s="117"/>
      <c r="AA12" s="117"/>
      <c r="AB12" s="117"/>
      <c r="AC12" s="117"/>
      <c r="AD12" s="117"/>
      <c r="AE12" s="117">
        <v>5</v>
      </c>
      <c r="AF12" s="117"/>
      <c r="AG12" s="117"/>
      <c r="AH12" s="117"/>
      <c r="AI12" s="117"/>
      <c r="AJ12" s="117"/>
      <c r="AK12" s="9"/>
      <c r="AL12" s="4"/>
      <c r="AM12" s="4"/>
      <c r="AN12" s="4"/>
      <c r="AO12" s="4"/>
      <c r="AP12" s="4"/>
      <c r="AQ12" s="4"/>
      <c r="AR12" s="4"/>
      <c r="AS12" s="4"/>
    </row>
    <row r="13" spans="2:45" ht="16.5" customHeight="1" x14ac:dyDescent="0.25"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9"/>
      <c r="AL13" s="4"/>
      <c r="AM13" s="4"/>
      <c r="AN13" s="4"/>
      <c r="AO13" s="4"/>
      <c r="AP13" s="4"/>
      <c r="AQ13" s="4"/>
      <c r="AR13" s="4"/>
      <c r="AS13" s="4"/>
    </row>
    <row r="14" spans="2:45" ht="27" customHeight="1" x14ac:dyDescent="0.25">
      <c r="B14" s="60"/>
      <c r="C14" s="110" t="s">
        <v>12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9"/>
      <c r="AL14" s="4"/>
      <c r="AM14" s="4"/>
      <c r="AN14" s="4"/>
      <c r="AO14" s="4"/>
      <c r="AP14" s="4"/>
      <c r="AQ14" s="4"/>
      <c r="AR14" s="4"/>
      <c r="AS14" s="4"/>
    </row>
    <row r="15" spans="2:45" ht="27" customHeight="1" x14ac:dyDescent="0.25">
      <c r="B15" s="61" t="s">
        <v>19</v>
      </c>
      <c r="C15" s="111" t="s">
        <v>20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2" t="s">
        <v>21</v>
      </c>
      <c r="N15" s="112"/>
      <c r="O15" s="112"/>
      <c r="P15" s="113" t="s">
        <v>12</v>
      </c>
      <c r="Q15" s="113"/>
      <c r="R15" s="113"/>
      <c r="S15" s="113"/>
      <c r="T15" s="112" t="s">
        <v>18</v>
      </c>
      <c r="U15" s="112"/>
      <c r="V15" s="112"/>
      <c r="W15" s="112"/>
      <c r="X15" s="112" t="s">
        <v>22</v>
      </c>
      <c r="Y15" s="112"/>
      <c r="Z15" s="112"/>
      <c r="AA15" s="112"/>
      <c r="AB15" s="111" t="s">
        <v>23</v>
      </c>
      <c r="AC15" s="111"/>
      <c r="AD15" s="111"/>
      <c r="AE15" s="111"/>
      <c r="AF15" s="111"/>
      <c r="AG15" s="111"/>
      <c r="AH15" s="111"/>
      <c r="AI15" s="111"/>
      <c r="AJ15" s="111"/>
      <c r="AK15" s="9"/>
      <c r="AL15" s="4"/>
      <c r="AM15" s="4"/>
      <c r="AN15" s="4"/>
      <c r="AO15" s="11" t="s">
        <v>24</v>
      </c>
      <c r="AP15" s="11" t="s">
        <v>25</v>
      </c>
      <c r="AQ15" s="11" t="s">
        <v>26</v>
      </c>
      <c r="AR15" s="11" t="s">
        <v>27</v>
      </c>
      <c r="AS15" s="4"/>
    </row>
    <row r="16" spans="2:45" ht="65.25" customHeight="1" x14ac:dyDescent="0.25">
      <c r="B16" s="59">
        <v>1</v>
      </c>
      <c r="C16" s="114" t="s">
        <v>28</v>
      </c>
      <c r="D16" s="114"/>
      <c r="E16" s="114"/>
      <c r="F16" s="114"/>
      <c r="G16" s="114"/>
      <c r="H16" s="114"/>
      <c r="I16" s="114"/>
      <c r="J16" s="114"/>
      <c r="K16" s="114"/>
      <c r="L16" s="114"/>
      <c r="M16" s="98" t="s">
        <v>6</v>
      </c>
      <c r="N16" s="98"/>
      <c r="O16" s="98"/>
      <c r="P16" s="99" t="s">
        <v>9</v>
      </c>
      <c r="Q16" s="99"/>
      <c r="R16" s="99"/>
      <c r="S16" s="99"/>
      <c r="T16" s="100" t="s">
        <v>29</v>
      </c>
      <c r="U16" s="100"/>
      <c r="V16" s="100"/>
      <c r="W16" s="100"/>
      <c r="X16" s="101" t="s">
        <v>30</v>
      </c>
      <c r="Y16" s="101"/>
      <c r="Z16" s="101"/>
      <c r="AA16" s="101"/>
      <c r="AB16" s="62" t="s">
        <v>65</v>
      </c>
      <c r="AC16" s="62"/>
      <c r="AD16" s="62"/>
      <c r="AE16" s="62"/>
      <c r="AF16" s="62"/>
      <c r="AG16" s="62"/>
      <c r="AH16" s="62"/>
      <c r="AI16" s="62"/>
      <c r="AJ16" s="62"/>
      <c r="AK16" s="9"/>
      <c r="AL16" s="4"/>
      <c r="AM16" s="4"/>
      <c r="AN16" s="4"/>
      <c r="AO16" s="12">
        <f t="shared" ref="AO16:AO17" si="0">IF(M16="","",IF(M16="Positivo",1,-1))</f>
        <v>-1</v>
      </c>
      <c r="AP16" s="12">
        <f t="shared" ref="AP16:AP17" si="1">IF(P16="Desprezível",$G$10,IF(P16="Baixo",$M$10,IF(P16="Moderado",$S$10,IF(P16="Alto",$Y$10,IF(P16="Muito Alto",$AE$10,"")))))</f>
        <v>3</v>
      </c>
      <c r="AQ16" s="12" t="str">
        <f t="shared" ref="AQ16:AQ17" si="2">IF(T16="Desprezível",$G$12,IF(T16="Baixo",$M$12,IF(T16="Moderado",$S$12,IF(T16="Alto",$Y$12,IF(T16="Muito Alto",$AE$12,"")))))</f>
        <v/>
      </c>
      <c r="AR16" s="13" t="str">
        <f t="shared" ref="AR16:AR34" si="3">IFERROR(AP16*AQ16*AO16,"")</f>
        <v/>
      </c>
      <c r="AS16" s="14"/>
    </row>
    <row r="17" spans="2:45" ht="63.75" customHeight="1" x14ac:dyDescent="0.25">
      <c r="B17" s="59">
        <v>2</v>
      </c>
      <c r="C17" s="109" t="s">
        <v>31</v>
      </c>
      <c r="D17" s="109"/>
      <c r="E17" s="109"/>
      <c r="F17" s="109"/>
      <c r="G17" s="109"/>
      <c r="H17" s="109"/>
      <c r="I17" s="109"/>
      <c r="J17" s="109"/>
      <c r="K17" s="109"/>
      <c r="L17" s="109"/>
      <c r="M17" s="98" t="s">
        <v>6</v>
      </c>
      <c r="N17" s="98"/>
      <c r="O17" s="98"/>
      <c r="P17" s="99" t="s">
        <v>9</v>
      </c>
      <c r="Q17" s="99"/>
      <c r="R17" s="99"/>
      <c r="S17" s="99"/>
      <c r="T17" s="100" t="s">
        <v>32</v>
      </c>
      <c r="U17" s="100"/>
      <c r="V17" s="100"/>
      <c r="W17" s="100"/>
      <c r="X17" s="101" t="s">
        <v>33</v>
      </c>
      <c r="Y17" s="101"/>
      <c r="Z17" s="101"/>
      <c r="AA17" s="101"/>
      <c r="AB17" s="62" t="s">
        <v>65</v>
      </c>
      <c r="AC17" s="62"/>
      <c r="AD17" s="62"/>
      <c r="AE17" s="62"/>
      <c r="AF17" s="62"/>
      <c r="AG17" s="62"/>
      <c r="AH17" s="62"/>
      <c r="AI17" s="62"/>
      <c r="AJ17" s="62"/>
      <c r="AK17" s="9"/>
      <c r="AL17" s="4"/>
      <c r="AM17" s="4"/>
      <c r="AN17" s="4"/>
      <c r="AO17" s="12">
        <f t="shared" si="0"/>
        <v>-1</v>
      </c>
      <c r="AP17" s="12">
        <f t="shared" si="1"/>
        <v>3</v>
      </c>
      <c r="AQ17" s="12" t="str">
        <f t="shared" si="2"/>
        <v/>
      </c>
      <c r="AR17" s="15" t="str">
        <f t="shared" si="3"/>
        <v/>
      </c>
      <c r="AS17" s="14"/>
    </row>
    <row r="18" spans="2:45" ht="30.75" customHeight="1" x14ac:dyDescent="0.25">
      <c r="B18" s="59">
        <v>3</v>
      </c>
      <c r="C18" s="108" t="s">
        <v>34</v>
      </c>
      <c r="D18" s="108"/>
      <c r="E18" s="108"/>
      <c r="F18" s="108"/>
      <c r="G18" s="108"/>
      <c r="H18" s="108"/>
      <c r="I18" s="108"/>
      <c r="J18" s="108"/>
      <c r="K18" s="108"/>
      <c r="L18" s="108"/>
      <c r="M18" s="98" t="s">
        <v>6</v>
      </c>
      <c r="N18" s="98"/>
      <c r="O18" s="98"/>
      <c r="P18" s="99" t="s">
        <v>9</v>
      </c>
      <c r="Q18" s="99"/>
      <c r="R18" s="99"/>
      <c r="S18" s="99"/>
      <c r="T18" s="99" t="s">
        <v>35</v>
      </c>
      <c r="U18" s="99"/>
      <c r="V18" s="99"/>
      <c r="W18" s="99"/>
      <c r="X18" s="101" t="s">
        <v>36</v>
      </c>
      <c r="Y18" s="101"/>
      <c r="Z18" s="101"/>
      <c r="AA18" s="101"/>
      <c r="AB18" s="62" t="s">
        <v>65</v>
      </c>
      <c r="AC18" s="62"/>
      <c r="AD18" s="62"/>
      <c r="AE18" s="62"/>
      <c r="AF18" s="62"/>
      <c r="AG18" s="62"/>
      <c r="AH18" s="62"/>
      <c r="AI18" s="62"/>
      <c r="AJ18" s="62"/>
      <c r="AK18" s="9"/>
      <c r="AL18" s="4"/>
      <c r="AM18" s="4"/>
      <c r="AN18" s="4"/>
      <c r="AO18" s="12">
        <f t="shared" ref="AO18:AO28" si="4">IF(M18="","",IF(M18="Positivo",1,-1))</f>
        <v>-1</v>
      </c>
      <c r="AP18" s="12">
        <f t="shared" ref="AP18:AP28" si="5">IF(P18="Desprezível",$G$10,IF(P18="Baixo",$M$10,IF(P18="Moderado",$S$10,IF(P18="Alto",$Y$10,IF(P18="Muito Alto",$AE$10,"")))))</f>
        <v>3</v>
      </c>
      <c r="AQ18" s="12" t="str">
        <f t="shared" ref="AQ18:AQ28" si="6">IF(T18="Desprezível",$G$12,IF(T18="Baixo",$M$12,IF(T18="Moderado",$S$12,IF(T18="Alto",$Y$12,IF(T18="Muito Alto",$AE$12,"")))))</f>
        <v/>
      </c>
      <c r="AR18" s="15" t="str">
        <f t="shared" si="3"/>
        <v/>
      </c>
      <c r="AS18" s="14"/>
    </row>
    <row r="19" spans="2:45" ht="30.75" customHeight="1" x14ac:dyDescent="0.25">
      <c r="B19" s="59">
        <v>4</v>
      </c>
      <c r="C19" s="108" t="s">
        <v>37</v>
      </c>
      <c r="D19" s="108"/>
      <c r="E19" s="108"/>
      <c r="F19" s="108"/>
      <c r="G19" s="108"/>
      <c r="H19" s="108"/>
      <c r="I19" s="108"/>
      <c r="J19" s="108"/>
      <c r="K19" s="108"/>
      <c r="L19" s="108"/>
      <c r="M19" s="98" t="s">
        <v>6</v>
      </c>
      <c r="N19" s="98"/>
      <c r="O19" s="98"/>
      <c r="P19" s="99" t="s">
        <v>7</v>
      </c>
      <c r="Q19" s="99"/>
      <c r="R19" s="99"/>
      <c r="S19" s="99"/>
      <c r="T19" s="100" t="s">
        <v>38</v>
      </c>
      <c r="U19" s="100"/>
      <c r="V19" s="100"/>
      <c r="W19" s="100"/>
      <c r="X19" s="101" t="s">
        <v>39</v>
      </c>
      <c r="Y19" s="101"/>
      <c r="Z19" s="101"/>
      <c r="AA19" s="101"/>
      <c r="AB19" s="62" t="s">
        <v>65</v>
      </c>
      <c r="AC19" s="62"/>
      <c r="AD19" s="62"/>
      <c r="AE19" s="62"/>
      <c r="AF19" s="62"/>
      <c r="AG19" s="62"/>
      <c r="AH19" s="62"/>
      <c r="AI19" s="62"/>
      <c r="AJ19" s="62"/>
      <c r="AK19" s="9"/>
      <c r="AL19" s="4"/>
      <c r="AM19" s="4"/>
      <c r="AN19" s="4"/>
      <c r="AO19" s="12">
        <f t="shared" si="4"/>
        <v>-1</v>
      </c>
      <c r="AP19" s="12">
        <f t="shared" si="5"/>
        <v>2</v>
      </c>
      <c r="AQ19" s="12" t="str">
        <f t="shared" si="6"/>
        <v/>
      </c>
      <c r="AR19" s="15" t="str">
        <f t="shared" si="3"/>
        <v/>
      </c>
      <c r="AS19" s="14"/>
    </row>
    <row r="20" spans="2:45" ht="40.5" customHeight="1" x14ac:dyDescent="0.25">
      <c r="B20" s="59">
        <v>5</v>
      </c>
      <c r="C20" s="109" t="s">
        <v>40</v>
      </c>
      <c r="D20" s="109"/>
      <c r="E20" s="109"/>
      <c r="F20" s="109"/>
      <c r="G20" s="109"/>
      <c r="H20" s="109"/>
      <c r="I20" s="109"/>
      <c r="J20" s="109"/>
      <c r="K20" s="109"/>
      <c r="L20" s="109"/>
      <c r="M20" s="98" t="s">
        <v>6</v>
      </c>
      <c r="N20" s="98"/>
      <c r="O20" s="98"/>
      <c r="P20" s="99" t="s">
        <v>7</v>
      </c>
      <c r="Q20" s="99"/>
      <c r="R20" s="99"/>
      <c r="S20" s="99"/>
      <c r="T20" s="100" t="s">
        <v>41</v>
      </c>
      <c r="U20" s="100"/>
      <c r="V20" s="100"/>
      <c r="W20" s="100"/>
      <c r="X20" s="101" t="s">
        <v>42</v>
      </c>
      <c r="Y20" s="101"/>
      <c r="Z20" s="101"/>
      <c r="AA20" s="101"/>
      <c r="AB20" s="62" t="s">
        <v>65</v>
      </c>
      <c r="AC20" s="62"/>
      <c r="AD20" s="62"/>
      <c r="AE20" s="62"/>
      <c r="AF20" s="62"/>
      <c r="AG20" s="62"/>
      <c r="AH20" s="62"/>
      <c r="AI20" s="62"/>
      <c r="AJ20" s="62"/>
      <c r="AK20" s="9"/>
      <c r="AL20" s="4"/>
      <c r="AM20" s="4"/>
      <c r="AN20" s="4"/>
      <c r="AO20" s="12">
        <f t="shared" si="4"/>
        <v>-1</v>
      </c>
      <c r="AP20" s="12">
        <f t="shared" si="5"/>
        <v>2</v>
      </c>
      <c r="AQ20" s="12" t="str">
        <f t="shared" si="6"/>
        <v/>
      </c>
      <c r="AR20" s="15" t="str">
        <f t="shared" si="3"/>
        <v/>
      </c>
      <c r="AS20" s="14"/>
    </row>
    <row r="21" spans="2:45" ht="53.25" customHeight="1" x14ac:dyDescent="0.25">
      <c r="B21" s="59">
        <v>6</v>
      </c>
      <c r="C21" s="108" t="s">
        <v>43</v>
      </c>
      <c r="D21" s="108"/>
      <c r="E21" s="108"/>
      <c r="F21" s="108"/>
      <c r="G21" s="108"/>
      <c r="H21" s="108"/>
      <c r="I21" s="108"/>
      <c r="J21" s="108"/>
      <c r="K21" s="108"/>
      <c r="L21" s="108"/>
      <c r="M21" s="98" t="s">
        <v>6</v>
      </c>
      <c r="N21" s="98"/>
      <c r="O21" s="98"/>
      <c r="P21" s="99" t="s">
        <v>4</v>
      </c>
      <c r="Q21" s="99"/>
      <c r="R21" s="99"/>
      <c r="S21" s="99"/>
      <c r="T21" s="100" t="s">
        <v>44</v>
      </c>
      <c r="U21" s="100"/>
      <c r="V21" s="100"/>
      <c r="W21" s="100"/>
      <c r="X21" s="101" t="s">
        <v>45</v>
      </c>
      <c r="Y21" s="101"/>
      <c r="Z21" s="101"/>
      <c r="AA21" s="101"/>
      <c r="AB21" s="62" t="s">
        <v>65</v>
      </c>
      <c r="AC21" s="62"/>
      <c r="AD21" s="62"/>
      <c r="AE21" s="62"/>
      <c r="AF21" s="62"/>
      <c r="AG21" s="62"/>
      <c r="AH21" s="62"/>
      <c r="AI21" s="62"/>
      <c r="AJ21" s="62"/>
      <c r="AK21" s="9"/>
      <c r="AL21" s="4"/>
      <c r="AM21" s="4"/>
      <c r="AN21" s="4"/>
      <c r="AO21" s="12">
        <f t="shared" si="4"/>
        <v>-1</v>
      </c>
      <c r="AP21" s="12">
        <f t="shared" si="5"/>
        <v>1</v>
      </c>
      <c r="AQ21" s="12" t="str">
        <f t="shared" si="6"/>
        <v/>
      </c>
      <c r="AR21" s="15" t="str">
        <f t="shared" si="3"/>
        <v/>
      </c>
      <c r="AS21" s="14"/>
    </row>
    <row r="22" spans="2:45" ht="30.75" customHeight="1" x14ac:dyDescent="0.25">
      <c r="B22" s="59">
        <v>7</v>
      </c>
      <c r="C22" s="108" t="s">
        <v>46</v>
      </c>
      <c r="D22" s="108"/>
      <c r="E22" s="108"/>
      <c r="F22" s="108"/>
      <c r="G22" s="108"/>
      <c r="H22" s="108"/>
      <c r="I22" s="108"/>
      <c r="J22" s="108"/>
      <c r="K22" s="108"/>
      <c r="L22" s="108"/>
      <c r="M22" s="98" t="s">
        <v>6</v>
      </c>
      <c r="N22" s="98"/>
      <c r="O22" s="98"/>
      <c r="P22" s="99" t="s">
        <v>7</v>
      </c>
      <c r="Q22" s="99"/>
      <c r="R22" s="99"/>
      <c r="S22" s="99"/>
      <c r="T22" s="100" t="s">
        <v>46</v>
      </c>
      <c r="U22" s="100"/>
      <c r="V22" s="100"/>
      <c r="W22" s="100"/>
      <c r="X22" s="101" t="s">
        <v>47</v>
      </c>
      <c r="Y22" s="101"/>
      <c r="Z22" s="101"/>
      <c r="AA22" s="101"/>
      <c r="AB22" s="62" t="s">
        <v>66</v>
      </c>
      <c r="AC22" s="62"/>
      <c r="AD22" s="62"/>
      <c r="AE22" s="62"/>
      <c r="AF22" s="62"/>
      <c r="AG22" s="62"/>
      <c r="AH22" s="62"/>
      <c r="AI22" s="62"/>
      <c r="AJ22" s="62"/>
      <c r="AK22" s="9"/>
      <c r="AL22" s="4"/>
      <c r="AM22" s="4"/>
      <c r="AN22" s="4"/>
      <c r="AO22" s="12">
        <f t="shared" si="4"/>
        <v>-1</v>
      </c>
      <c r="AP22" s="12">
        <f t="shared" si="5"/>
        <v>2</v>
      </c>
      <c r="AQ22" s="12" t="str">
        <f t="shared" si="6"/>
        <v/>
      </c>
      <c r="AR22" s="15" t="str">
        <f t="shared" si="3"/>
        <v/>
      </c>
      <c r="AS22" s="14"/>
    </row>
    <row r="23" spans="2:45" ht="30.75" customHeight="1" x14ac:dyDescent="0.25">
      <c r="B23" s="59">
        <v>8</v>
      </c>
      <c r="C23" s="108" t="s">
        <v>48</v>
      </c>
      <c r="D23" s="108"/>
      <c r="E23" s="108"/>
      <c r="F23" s="108"/>
      <c r="G23" s="108"/>
      <c r="H23" s="108"/>
      <c r="I23" s="108"/>
      <c r="J23" s="108"/>
      <c r="K23" s="108"/>
      <c r="L23" s="108"/>
      <c r="M23" s="98" t="s">
        <v>6</v>
      </c>
      <c r="N23" s="98"/>
      <c r="O23" s="98"/>
      <c r="P23" s="99" t="s">
        <v>7</v>
      </c>
      <c r="Q23" s="99"/>
      <c r="R23" s="99"/>
      <c r="S23" s="99"/>
      <c r="T23" s="99" t="s">
        <v>9</v>
      </c>
      <c r="U23" s="99"/>
      <c r="V23" s="99"/>
      <c r="W23" s="99"/>
      <c r="X23" s="101" t="s">
        <v>49</v>
      </c>
      <c r="Y23" s="101"/>
      <c r="Z23" s="101"/>
      <c r="AA23" s="101"/>
      <c r="AB23" s="62" t="s">
        <v>67</v>
      </c>
      <c r="AC23" s="62"/>
      <c r="AD23" s="62"/>
      <c r="AE23" s="62"/>
      <c r="AF23" s="62"/>
      <c r="AG23" s="62"/>
      <c r="AH23" s="62"/>
      <c r="AI23" s="62"/>
      <c r="AJ23" s="62"/>
      <c r="AK23" s="9"/>
      <c r="AL23" s="4"/>
      <c r="AM23" s="4"/>
      <c r="AN23" s="4"/>
      <c r="AO23" s="12">
        <f t="shared" si="4"/>
        <v>-1</v>
      </c>
      <c r="AP23" s="12">
        <f t="shared" si="5"/>
        <v>2</v>
      </c>
      <c r="AQ23" s="12">
        <f t="shared" si="6"/>
        <v>3</v>
      </c>
      <c r="AR23" s="15">
        <f t="shared" si="3"/>
        <v>-6</v>
      </c>
      <c r="AS23" s="14"/>
    </row>
    <row r="24" spans="2:45" ht="90" customHeight="1" x14ac:dyDescent="0.25">
      <c r="B24" s="59">
        <v>9</v>
      </c>
      <c r="C24" s="102" t="s">
        <v>50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3" t="s">
        <v>6</v>
      </c>
      <c r="N24" s="103"/>
      <c r="O24" s="103"/>
      <c r="P24" s="104" t="s">
        <v>9</v>
      </c>
      <c r="Q24" s="104"/>
      <c r="R24" s="104"/>
      <c r="S24" s="104"/>
      <c r="T24" s="104" t="s">
        <v>9</v>
      </c>
      <c r="U24" s="104"/>
      <c r="V24" s="104"/>
      <c r="W24" s="104"/>
      <c r="X24" s="105" t="s">
        <v>51</v>
      </c>
      <c r="Y24" s="105"/>
      <c r="Z24" s="105"/>
      <c r="AA24" s="105"/>
      <c r="AB24" s="62" t="s">
        <v>65</v>
      </c>
      <c r="AC24" s="62"/>
      <c r="AD24" s="62"/>
      <c r="AE24" s="62"/>
      <c r="AF24" s="62"/>
      <c r="AG24" s="62"/>
      <c r="AH24" s="62"/>
      <c r="AI24" s="62"/>
      <c r="AJ24" s="62"/>
      <c r="AK24" s="9"/>
      <c r="AL24" s="4"/>
      <c r="AM24" s="4"/>
      <c r="AN24" s="4"/>
      <c r="AO24" s="12">
        <f t="shared" si="4"/>
        <v>-1</v>
      </c>
      <c r="AP24" s="12">
        <f t="shared" si="5"/>
        <v>3</v>
      </c>
      <c r="AQ24" s="12">
        <f t="shared" si="6"/>
        <v>3</v>
      </c>
      <c r="AR24" s="15">
        <f t="shared" si="3"/>
        <v>-9</v>
      </c>
      <c r="AS24" s="14"/>
    </row>
    <row r="25" spans="2:45" ht="45" customHeight="1" x14ac:dyDescent="0.25">
      <c r="B25" s="59">
        <v>10</v>
      </c>
      <c r="C25" s="107" t="s">
        <v>52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3" t="s">
        <v>6</v>
      </c>
      <c r="N25" s="103"/>
      <c r="O25" s="103"/>
      <c r="P25" s="104" t="s">
        <v>7</v>
      </c>
      <c r="Q25" s="104"/>
      <c r="R25" s="104"/>
      <c r="S25" s="104"/>
      <c r="T25" s="104" t="s">
        <v>53</v>
      </c>
      <c r="U25" s="104"/>
      <c r="V25" s="104"/>
      <c r="W25" s="104"/>
      <c r="X25" s="105" t="s">
        <v>54</v>
      </c>
      <c r="Y25" s="105"/>
      <c r="Z25" s="105"/>
      <c r="AA25" s="105"/>
      <c r="AB25" s="106" t="s">
        <v>68</v>
      </c>
      <c r="AC25" s="62"/>
      <c r="AD25" s="62"/>
      <c r="AE25" s="62"/>
      <c r="AF25" s="62"/>
      <c r="AG25" s="62"/>
      <c r="AH25" s="62"/>
      <c r="AI25" s="62"/>
      <c r="AJ25" s="62"/>
      <c r="AK25" s="9"/>
      <c r="AL25" s="4"/>
      <c r="AM25" s="4"/>
      <c r="AN25" s="4"/>
      <c r="AO25" s="12">
        <f t="shared" si="4"/>
        <v>-1</v>
      </c>
      <c r="AP25" s="12">
        <f t="shared" si="5"/>
        <v>2</v>
      </c>
      <c r="AQ25" s="12" t="str">
        <f t="shared" si="6"/>
        <v/>
      </c>
      <c r="AR25" s="15" t="str">
        <f t="shared" si="3"/>
        <v/>
      </c>
      <c r="AS25" s="14"/>
    </row>
    <row r="26" spans="2:45" ht="29.25" customHeight="1" x14ac:dyDescent="0.25">
      <c r="B26" s="59">
        <v>11</v>
      </c>
      <c r="C26" s="102" t="s">
        <v>55</v>
      </c>
      <c r="D26" s="102"/>
      <c r="E26" s="102"/>
      <c r="F26" s="102"/>
      <c r="G26" s="102"/>
      <c r="H26" s="102"/>
      <c r="I26" s="102"/>
      <c r="J26" s="102"/>
      <c r="K26" s="102"/>
      <c r="L26" s="102"/>
      <c r="M26" s="103" t="s">
        <v>6</v>
      </c>
      <c r="N26" s="103"/>
      <c r="O26" s="103"/>
      <c r="P26" s="104" t="s">
        <v>7</v>
      </c>
      <c r="Q26" s="104"/>
      <c r="R26" s="104"/>
      <c r="S26" s="104"/>
      <c r="T26" s="104" t="s">
        <v>53</v>
      </c>
      <c r="U26" s="104"/>
      <c r="V26" s="104"/>
      <c r="W26" s="104"/>
      <c r="X26" s="105" t="s">
        <v>56</v>
      </c>
      <c r="Y26" s="105"/>
      <c r="Z26" s="105"/>
      <c r="AA26" s="105"/>
      <c r="AB26" s="62"/>
      <c r="AC26" s="62"/>
      <c r="AD26" s="62"/>
      <c r="AE26" s="62"/>
      <c r="AF26" s="62"/>
      <c r="AG26" s="62"/>
      <c r="AH26" s="62"/>
      <c r="AI26" s="62"/>
      <c r="AJ26" s="62"/>
      <c r="AK26" s="9"/>
      <c r="AL26" s="4"/>
      <c r="AM26" s="4"/>
      <c r="AN26" s="4"/>
      <c r="AO26" s="12">
        <f t="shared" si="4"/>
        <v>-1</v>
      </c>
      <c r="AP26" s="12">
        <f t="shared" si="5"/>
        <v>2</v>
      </c>
      <c r="AQ26" s="12" t="str">
        <f t="shared" si="6"/>
        <v/>
      </c>
      <c r="AR26" s="15" t="str">
        <f t="shared" si="3"/>
        <v/>
      </c>
      <c r="AS26" s="14"/>
    </row>
    <row r="27" spans="2:45" ht="70.5" customHeight="1" x14ac:dyDescent="0.25">
      <c r="B27" s="59">
        <v>12</v>
      </c>
      <c r="C27" s="102" t="s">
        <v>57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3" t="s">
        <v>6</v>
      </c>
      <c r="N27" s="103"/>
      <c r="O27" s="103"/>
      <c r="P27" s="104" t="s">
        <v>7</v>
      </c>
      <c r="Q27" s="104"/>
      <c r="R27" s="104"/>
      <c r="S27" s="104"/>
      <c r="T27" s="104" t="s">
        <v>9</v>
      </c>
      <c r="U27" s="104"/>
      <c r="V27" s="104"/>
      <c r="W27" s="104"/>
      <c r="X27" s="105" t="s">
        <v>58</v>
      </c>
      <c r="Y27" s="105"/>
      <c r="Z27" s="105"/>
      <c r="AA27" s="105"/>
      <c r="AB27" s="106" t="s">
        <v>69</v>
      </c>
      <c r="AC27" s="62"/>
      <c r="AD27" s="62"/>
      <c r="AE27" s="62"/>
      <c r="AF27" s="62"/>
      <c r="AG27" s="62"/>
      <c r="AH27" s="62"/>
      <c r="AI27" s="62"/>
      <c r="AJ27" s="62"/>
      <c r="AK27" s="9"/>
      <c r="AL27" s="4"/>
      <c r="AM27" s="4"/>
      <c r="AN27" s="4"/>
      <c r="AO27" s="12">
        <f t="shared" si="4"/>
        <v>-1</v>
      </c>
      <c r="AP27" s="12">
        <f t="shared" si="5"/>
        <v>2</v>
      </c>
      <c r="AQ27" s="12">
        <f t="shared" si="6"/>
        <v>3</v>
      </c>
      <c r="AR27" s="15">
        <f t="shared" si="3"/>
        <v>-6</v>
      </c>
      <c r="AS27" s="14"/>
    </row>
    <row r="28" spans="2:45" ht="59.25" customHeight="1" x14ac:dyDescent="0.25">
      <c r="B28" s="59">
        <v>13</v>
      </c>
      <c r="C28" s="97" t="s">
        <v>59</v>
      </c>
      <c r="D28" s="97"/>
      <c r="E28" s="97"/>
      <c r="F28" s="97"/>
      <c r="G28" s="97"/>
      <c r="H28" s="97"/>
      <c r="I28" s="97"/>
      <c r="J28" s="97"/>
      <c r="K28" s="97"/>
      <c r="L28" s="97"/>
      <c r="M28" s="98" t="s">
        <v>6</v>
      </c>
      <c r="N28" s="98"/>
      <c r="O28" s="98"/>
      <c r="P28" s="99" t="s">
        <v>7</v>
      </c>
      <c r="Q28" s="99"/>
      <c r="R28" s="99"/>
      <c r="S28" s="99"/>
      <c r="T28" s="100" t="s">
        <v>60</v>
      </c>
      <c r="U28" s="100"/>
      <c r="V28" s="100"/>
      <c r="W28" s="100"/>
      <c r="X28" s="101" t="s">
        <v>61</v>
      </c>
      <c r="Y28" s="101"/>
      <c r="Z28" s="101"/>
      <c r="AA28" s="101"/>
      <c r="AB28" s="62" t="s">
        <v>70</v>
      </c>
      <c r="AC28" s="62"/>
      <c r="AD28" s="62"/>
      <c r="AE28" s="62"/>
      <c r="AF28" s="62"/>
      <c r="AG28" s="62"/>
      <c r="AH28" s="62"/>
      <c r="AI28" s="62"/>
      <c r="AJ28" s="62"/>
      <c r="AK28" s="9"/>
      <c r="AL28" s="4"/>
      <c r="AM28" s="4"/>
      <c r="AN28" s="4"/>
      <c r="AO28" s="12">
        <f t="shared" si="4"/>
        <v>-1</v>
      </c>
      <c r="AP28" s="12">
        <f t="shared" si="5"/>
        <v>2</v>
      </c>
      <c r="AQ28" s="12" t="str">
        <f t="shared" si="6"/>
        <v/>
      </c>
      <c r="AR28" s="15" t="str">
        <f t="shared" si="3"/>
        <v/>
      </c>
      <c r="AS28" s="14"/>
    </row>
    <row r="29" spans="2:45" ht="30.75" customHeight="1" x14ac:dyDescent="0.25"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9"/>
      <c r="AL29" s="4"/>
      <c r="AM29" s="4"/>
      <c r="AN29" s="4"/>
      <c r="AO29" s="12" t="e">
        <f>IF(#REF!="","",IF(#REF!="Positivo",1,-1))</f>
        <v>#REF!</v>
      </c>
      <c r="AP29" s="12" t="e">
        <f>IF(#REF!="Desprezível",$G$10,IF(#REF!="Baixo",$M$10,IF(#REF!="Moderado",$S$10,IF(#REF!="Alto",$Y$10,IF(#REF!="Muito Alto",$AE$10,"")))))</f>
        <v>#REF!</v>
      </c>
      <c r="AQ29" s="12" t="e">
        <f>IF(#REF!="Desprezível",$G$12,IF(#REF!="Baixo",$M$12,IF(#REF!="Moderado",$S$12,IF(#REF!="Alto",$Y$12,IF(#REF!="Muito Alto",$AE$12,"")))))</f>
        <v>#REF!</v>
      </c>
      <c r="AR29" s="15" t="str">
        <f t="shared" si="3"/>
        <v/>
      </c>
      <c r="AS29" s="14"/>
    </row>
    <row r="30" spans="2:45" ht="30.75" customHeight="1" thickBot="1" x14ac:dyDescent="0.3">
      <c r="B30" s="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9"/>
      <c r="AL30" s="4"/>
      <c r="AM30" s="4"/>
      <c r="AN30" s="4"/>
      <c r="AO30" s="12" t="e">
        <f>IF(#REF!="","",IF(#REF!="Positivo",1,-1))</f>
        <v>#REF!</v>
      </c>
      <c r="AP30" s="12" t="e">
        <f>IF(#REF!="Desprezível",$G$10,IF(#REF!="Baixo",$M$10,IF(#REF!="Moderado",$S$10,IF(#REF!="Alto",$Y$10,IF(#REF!="Muito Alto",$AE$10,"")))))</f>
        <v>#REF!</v>
      </c>
      <c r="AQ30" s="12" t="e">
        <f>IF(#REF!="Desprezível",$G$12,IF(#REF!="Baixo",$M$12,IF(#REF!="Moderado",$S$12,IF(#REF!="Alto",$Y$12,IF(#REF!="Muito Alto",$AE$12,"")))))</f>
        <v>#REF!</v>
      </c>
      <c r="AR30" s="15" t="str">
        <f t="shared" si="3"/>
        <v/>
      </c>
      <c r="AS30" s="14"/>
    </row>
    <row r="31" spans="2:45" ht="30.75" customHeight="1" thickBot="1" x14ac:dyDescent="0.3">
      <c r="B31" s="4"/>
      <c r="C31" s="90"/>
      <c r="D31" s="19"/>
      <c r="E31" s="91" t="s">
        <v>62</v>
      </c>
      <c r="F31" s="91"/>
      <c r="G31" s="91"/>
      <c r="H31" s="91"/>
      <c r="I31" s="91"/>
      <c r="J31" s="91"/>
      <c r="K31" s="91"/>
      <c r="L31" s="91"/>
      <c r="M31" s="91"/>
      <c r="N31" s="91"/>
      <c r="O31" s="92" t="s">
        <v>63</v>
      </c>
      <c r="P31" s="92"/>
      <c r="Q31" s="92"/>
      <c r="R31" s="92"/>
      <c r="S31" s="92"/>
      <c r="T31" s="92"/>
      <c r="U31" s="92"/>
      <c r="V31" s="92"/>
      <c r="W31" s="92"/>
      <c r="X31" s="92"/>
      <c r="Y31" s="17"/>
      <c r="Z31" s="17"/>
      <c r="AA31" s="93" t="s">
        <v>64</v>
      </c>
      <c r="AB31" s="93"/>
      <c r="AC31" s="93"/>
      <c r="AD31" s="93"/>
      <c r="AE31" s="93"/>
      <c r="AF31" s="93"/>
      <c r="AG31" s="93"/>
      <c r="AH31" s="93"/>
      <c r="AI31" s="93"/>
      <c r="AJ31" s="93"/>
      <c r="AK31" s="9"/>
      <c r="AL31" s="4"/>
      <c r="AM31" s="4"/>
      <c r="AN31" s="4"/>
      <c r="AO31" s="12" t="e">
        <f>IF(#REF!="","",IF(#REF!="Positivo",1,-1))</f>
        <v>#REF!</v>
      </c>
      <c r="AP31" s="12" t="e">
        <f>IF(#REF!="Desprezível",$G$10,IF(#REF!="Baixo",$M$10,IF(#REF!="Moderado",$S$10,IF(#REF!="Alto",$Y$10,IF(#REF!="Muito Alto",$AE$10,"")))))</f>
        <v>#REF!</v>
      </c>
      <c r="AQ31" s="12" t="e">
        <f>IF(#REF!="Desprezível",$G$12,IF(#REF!="Baixo",$M$12,IF(#REF!="Moderado",$S$12,IF(#REF!="Alto",$Y$12,IF(#REF!="Muito Alto",$AE$12,"")))))</f>
        <v>#REF!</v>
      </c>
      <c r="AR31" s="15" t="str">
        <f t="shared" si="3"/>
        <v/>
      </c>
      <c r="AS31" s="14"/>
    </row>
    <row r="32" spans="2:45" ht="30.75" customHeight="1" x14ac:dyDescent="0.25">
      <c r="B32" s="4"/>
      <c r="C32" s="90"/>
      <c r="D32" s="20"/>
      <c r="E32" s="94">
        <f>-G12</f>
        <v>-1</v>
      </c>
      <c r="F32" s="94"/>
      <c r="G32" s="94">
        <f>-M12</f>
        <v>-2</v>
      </c>
      <c r="H32" s="94"/>
      <c r="I32" s="94">
        <f>-S12</f>
        <v>-3</v>
      </c>
      <c r="J32" s="94"/>
      <c r="K32" s="94">
        <f>-Y12</f>
        <v>-4</v>
      </c>
      <c r="L32" s="94"/>
      <c r="M32" s="94">
        <f>-AE12</f>
        <v>-5</v>
      </c>
      <c r="N32" s="94"/>
      <c r="O32" s="94">
        <f>AE12</f>
        <v>5</v>
      </c>
      <c r="P32" s="94"/>
      <c r="Q32" s="94">
        <f>Y12</f>
        <v>4</v>
      </c>
      <c r="R32" s="94"/>
      <c r="S32" s="94">
        <f>S12</f>
        <v>3</v>
      </c>
      <c r="T32" s="94"/>
      <c r="U32" s="94">
        <f>M12</f>
        <v>2</v>
      </c>
      <c r="V32" s="94"/>
      <c r="W32" s="95">
        <f>G12</f>
        <v>1</v>
      </c>
      <c r="X32" s="95"/>
      <c r="Y32" s="17"/>
      <c r="Z32" s="17"/>
      <c r="AA32" s="96" t="s">
        <v>62</v>
      </c>
      <c r="AB32" s="96"/>
      <c r="AC32" s="96"/>
      <c r="AD32" s="96"/>
      <c r="AE32" s="96"/>
      <c r="AF32" s="96" t="s">
        <v>63</v>
      </c>
      <c r="AG32" s="96"/>
      <c r="AH32" s="96"/>
      <c r="AI32" s="96"/>
      <c r="AJ32" s="96"/>
      <c r="AK32" s="9"/>
      <c r="AL32" s="4"/>
      <c r="AM32" s="4"/>
      <c r="AN32" s="4"/>
      <c r="AO32" s="12" t="e">
        <f>IF(#REF!="","",IF(#REF!="Positivo",1,-1))</f>
        <v>#REF!</v>
      </c>
      <c r="AP32" s="12" t="e">
        <f>IF(#REF!="Desprezível",$G$10,IF(#REF!="Baixo",$M$10,IF(#REF!="Moderado",$S$10,IF(#REF!="Alto",$Y$10,IF(#REF!="Muito Alto",$AE$10,"")))))</f>
        <v>#REF!</v>
      </c>
      <c r="AQ32" s="12" t="e">
        <f>IF(#REF!="Desprezível",$G$12,IF(#REF!="Baixo",$M$12,IF(#REF!="Moderado",$S$12,IF(#REF!="Alto",$Y$12,IF(#REF!="Muito Alto",$AE$12,"")))))</f>
        <v>#REF!</v>
      </c>
      <c r="AR32" s="15" t="str">
        <f t="shared" si="3"/>
        <v/>
      </c>
      <c r="AS32" s="14"/>
    </row>
    <row r="33" spans="2:45" ht="30.75" customHeight="1" thickBot="1" x14ac:dyDescent="0.3">
      <c r="B33" s="4"/>
      <c r="C33" s="88" t="s">
        <v>12</v>
      </c>
      <c r="D33" s="89">
        <f>AE10</f>
        <v>5</v>
      </c>
      <c r="E33" s="73">
        <f>$D33*E$32</f>
        <v>-5</v>
      </c>
      <c r="F33" s="73"/>
      <c r="G33" s="74">
        <f>$D33*G$32</f>
        <v>-10</v>
      </c>
      <c r="H33" s="74"/>
      <c r="I33" s="83">
        <f>$D33*I$32</f>
        <v>-15</v>
      </c>
      <c r="J33" s="83"/>
      <c r="K33" s="83">
        <f>$D33*K$32</f>
        <v>-20</v>
      </c>
      <c r="L33" s="83"/>
      <c r="M33" s="83">
        <f>$D33*M$32</f>
        <v>-25</v>
      </c>
      <c r="N33" s="83"/>
      <c r="O33" s="84">
        <f>$D33*O$32</f>
        <v>25</v>
      </c>
      <c r="P33" s="84"/>
      <c r="Q33" s="84">
        <f>$D33*Q$32</f>
        <v>20</v>
      </c>
      <c r="R33" s="84"/>
      <c r="S33" s="84">
        <f>$D33*S$32</f>
        <v>15</v>
      </c>
      <c r="T33" s="84"/>
      <c r="U33" s="74">
        <f>$D33*U$32</f>
        <v>10</v>
      </c>
      <c r="V33" s="74"/>
      <c r="W33" s="65">
        <f>$D33*W$32</f>
        <v>5</v>
      </c>
      <c r="X33" s="65"/>
      <c r="Y33" s="17"/>
      <c r="Z33" s="17"/>
      <c r="AA33" s="21"/>
      <c r="AB33" s="22"/>
      <c r="AC33" s="23"/>
      <c r="AD33" s="85">
        <f>SUM(M34,K34,I34,K36,M36,M38,K38,M40)</f>
        <v>6</v>
      </c>
      <c r="AE33" s="85"/>
      <c r="AF33" s="86">
        <f>SUM(O34,S34,Q34,Q36,O36,O38,Q38,O40)</f>
        <v>0</v>
      </c>
      <c r="AG33" s="86"/>
      <c r="AH33" s="24"/>
      <c r="AI33" s="25"/>
      <c r="AJ33" s="26"/>
      <c r="AK33" s="9"/>
      <c r="AL33" s="4"/>
      <c r="AM33" s="4"/>
      <c r="AN33" s="4"/>
      <c r="AO33" s="12" t="e">
        <f>IF(#REF!="","",IF(#REF!="Positivo",1,-1))</f>
        <v>#REF!</v>
      </c>
      <c r="AP33" s="12" t="e">
        <f>IF(#REF!="Desprezível",$G$10,IF(#REF!="Baixo",$M$10,IF(#REF!="Moderado",$S$10,IF(#REF!="Alto",$Y$10,IF(#REF!="Muito Alto",$AE$10,"")))))</f>
        <v>#REF!</v>
      </c>
      <c r="AQ33" s="12" t="e">
        <f>IF(#REF!="Desprezível",$G$12,IF(#REF!="Baixo",$M$12,IF(#REF!="Moderado",$S$12,IF(#REF!="Alto",$Y$12,IF(#REF!="Muito Alto",$AE$12,"")))))</f>
        <v>#REF!</v>
      </c>
      <c r="AR33" s="15" t="str">
        <f t="shared" si="3"/>
        <v/>
      </c>
      <c r="AS33" s="14"/>
    </row>
    <row r="34" spans="2:45" ht="30.75" customHeight="1" thickBot="1" x14ac:dyDescent="0.3">
      <c r="B34" s="4"/>
      <c r="C34" s="88"/>
      <c r="D34" s="89"/>
      <c r="E34" s="87"/>
      <c r="F34" s="87"/>
      <c r="G34" s="77"/>
      <c r="H34" s="77"/>
      <c r="I34" s="78"/>
      <c r="J34" s="78"/>
      <c r="K34" s="78"/>
      <c r="L34" s="78"/>
      <c r="M34" s="78">
        <v>5</v>
      </c>
      <c r="N34" s="78"/>
      <c r="O34" s="79"/>
      <c r="P34" s="79"/>
      <c r="Q34" s="79"/>
      <c r="R34" s="79"/>
      <c r="S34" s="79"/>
      <c r="T34" s="79"/>
      <c r="U34" s="77"/>
      <c r="V34" s="77"/>
      <c r="W34" s="81"/>
      <c r="X34" s="81"/>
      <c r="Y34" s="17"/>
      <c r="Z34" s="17"/>
      <c r="AA34" s="27"/>
      <c r="AB34" s="28"/>
      <c r="AC34" s="29"/>
      <c r="AD34" s="85"/>
      <c r="AE34" s="85"/>
      <c r="AF34" s="86"/>
      <c r="AG34" s="86"/>
      <c r="AH34" s="30"/>
      <c r="AI34" s="28"/>
      <c r="AJ34" s="31"/>
      <c r="AK34" s="9"/>
      <c r="AL34" s="4"/>
      <c r="AM34" s="4"/>
      <c r="AN34" s="4"/>
      <c r="AO34" s="12" t="e">
        <f>IF(#REF!="","",IF(#REF!="Positivo",1,-1))</f>
        <v>#REF!</v>
      </c>
      <c r="AP34" s="12" t="e">
        <f>IF(#REF!="Desprezível",$G$10,IF(#REF!="Baixo",$M$10,IF(#REF!="Moderado",$S$10,IF(#REF!="Alto",$Y$10,IF(#REF!="Muito Alto",$AE$10,"")))))</f>
        <v>#REF!</v>
      </c>
      <c r="AQ34" s="12" t="e">
        <f>IF(#REF!="Desprezível",$G$12,IF(#REF!="Baixo",$M$12,IF(#REF!="Moderado",$S$12,IF(#REF!="Alto",$Y$12,IF(#REF!="Muito Alto",$AE$12,"")))))</f>
        <v>#REF!</v>
      </c>
      <c r="AR34" s="15" t="str">
        <f t="shared" si="3"/>
        <v/>
      </c>
      <c r="AS34" s="14"/>
    </row>
    <row r="35" spans="2:45" ht="16.5" customHeight="1" thickBot="1" x14ac:dyDescent="0.3">
      <c r="B35" s="4"/>
      <c r="C35" s="88"/>
      <c r="D35" s="82">
        <f>Y10</f>
        <v>4</v>
      </c>
      <c r="E35" s="73">
        <f>$D35*E$32</f>
        <v>-4</v>
      </c>
      <c r="F35" s="73"/>
      <c r="G35" s="74">
        <f>$D35*G$32</f>
        <v>-8</v>
      </c>
      <c r="H35" s="74"/>
      <c r="I35" s="74">
        <f>$D35*I$32</f>
        <v>-12</v>
      </c>
      <c r="J35" s="74"/>
      <c r="K35" s="83">
        <f>$D35*K$32</f>
        <v>-16</v>
      </c>
      <c r="L35" s="83"/>
      <c r="M35" s="83">
        <f>$D35*M$32</f>
        <v>-20</v>
      </c>
      <c r="N35" s="83"/>
      <c r="O35" s="84">
        <f>$D35*O$32</f>
        <v>20</v>
      </c>
      <c r="P35" s="84"/>
      <c r="Q35" s="84">
        <f>$D35*Q$32</f>
        <v>16</v>
      </c>
      <c r="R35" s="84"/>
      <c r="S35" s="74">
        <f>$D35*S$32</f>
        <v>12</v>
      </c>
      <c r="T35" s="74"/>
      <c r="U35" s="74">
        <f>$D35*U$32</f>
        <v>8</v>
      </c>
      <c r="V35" s="74"/>
      <c r="W35" s="65">
        <f>$D35*W$32</f>
        <v>4</v>
      </c>
      <c r="X35" s="65"/>
      <c r="Y35" s="17"/>
      <c r="Z35" s="17"/>
      <c r="AA35" s="27"/>
      <c r="AB35" s="28"/>
      <c r="AC35" s="28"/>
      <c r="AD35" s="32"/>
      <c r="AE35" s="33"/>
      <c r="AF35" s="34"/>
      <c r="AG35" s="35"/>
      <c r="AH35" s="28"/>
      <c r="AI35" s="28"/>
      <c r="AJ35" s="31"/>
      <c r="AK35" s="9"/>
      <c r="AL35" s="4"/>
      <c r="AM35" s="4"/>
      <c r="AN35" s="4"/>
      <c r="AO35" s="18"/>
      <c r="AP35" s="4"/>
      <c r="AQ35" s="4"/>
      <c r="AR35" s="4"/>
      <c r="AS35" s="4"/>
    </row>
    <row r="36" spans="2:45" ht="16.5" customHeight="1" thickBot="1" x14ac:dyDescent="0.3">
      <c r="B36" s="4"/>
      <c r="C36" s="88"/>
      <c r="D36" s="82"/>
      <c r="E36" s="76"/>
      <c r="F36" s="76"/>
      <c r="G36" s="77"/>
      <c r="H36" s="77"/>
      <c r="I36" s="77"/>
      <c r="J36" s="77"/>
      <c r="K36" s="78"/>
      <c r="L36" s="78"/>
      <c r="M36" s="78"/>
      <c r="N36" s="78"/>
      <c r="O36" s="79"/>
      <c r="P36" s="79"/>
      <c r="Q36" s="79"/>
      <c r="R36" s="79"/>
      <c r="S36" s="77"/>
      <c r="T36" s="77"/>
      <c r="U36" s="77"/>
      <c r="V36" s="77"/>
      <c r="W36" s="81"/>
      <c r="X36" s="81"/>
      <c r="Y36" s="17"/>
      <c r="Z36" s="17"/>
      <c r="AA36" s="27"/>
      <c r="AB36" s="28"/>
      <c r="AC36" s="28"/>
      <c r="AD36" s="32"/>
      <c r="AE36" s="33"/>
      <c r="AF36" s="34"/>
      <c r="AG36" s="35"/>
      <c r="AH36" s="28"/>
      <c r="AI36" s="28"/>
      <c r="AJ36" s="31"/>
      <c r="AK36" s="9"/>
      <c r="AL36" s="4"/>
      <c r="AM36" s="4"/>
      <c r="AN36" s="4"/>
      <c r="AO36" s="4"/>
      <c r="AP36" s="4"/>
      <c r="AQ36" s="4"/>
      <c r="AR36" s="4"/>
      <c r="AS36" s="4"/>
    </row>
    <row r="37" spans="2:45" ht="27" customHeight="1" thickBot="1" x14ac:dyDescent="0.3">
      <c r="B37" s="4"/>
      <c r="C37" s="88"/>
      <c r="D37" s="82">
        <f>S10</f>
        <v>3</v>
      </c>
      <c r="E37" s="73">
        <f>$D37*E$32</f>
        <v>-3</v>
      </c>
      <c r="F37" s="73"/>
      <c r="G37" s="73">
        <f>$D37*G$32</f>
        <v>-6</v>
      </c>
      <c r="H37" s="73"/>
      <c r="I37" s="74">
        <f>$D37*I$32</f>
        <v>-9</v>
      </c>
      <c r="J37" s="74"/>
      <c r="K37" s="83">
        <f>$D37*K$32</f>
        <v>-12</v>
      </c>
      <c r="L37" s="83"/>
      <c r="M37" s="83">
        <f>$D37*M$32</f>
        <v>-15</v>
      </c>
      <c r="N37" s="83"/>
      <c r="O37" s="84">
        <f>$D37*O$32</f>
        <v>15</v>
      </c>
      <c r="P37" s="84"/>
      <c r="Q37" s="84">
        <f>$D37*Q$32</f>
        <v>12</v>
      </c>
      <c r="R37" s="84"/>
      <c r="S37" s="74">
        <f>$D37*S$32</f>
        <v>9</v>
      </c>
      <c r="T37" s="74"/>
      <c r="U37" s="64">
        <f>$D37*U$32</f>
        <v>6</v>
      </c>
      <c r="V37" s="64"/>
      <c r="W37" s="65">
        <f>$D37*W$32</f>
        <v>3</v>
      </c>
      <c r="X37" s="65"/>
      <c r="Y37" s="17"/>
      <c r="Z37" s="17"/>
      <c r="AA37" s="36"/>
      <c r="AB37" s="37"/>
      <c r="AC37" s="28"/>
      <c r="AD37" s="32"/>
      <c r="AE37" s="33"/>
      <c r="AF37" s="34"/>
      <c r="AG37" s="35"/>
      <c r="AH37" s="28"/>
      <c r="AI37" s="38"/>
      <c r="AJ37" s="39"/>
      <c r="AK37" s="9"/>
      <c r="AL37" s="4"/>
      <c r="AM37" s="4"/>
      <c r="AN37" s="4"/>
      <c r="AO37" s="4"/>
      <c r="AP37" s="4"/>
      <c r="AQ37" s="4"/>
      <c r="AR37" s="4"/>
      <c r="AS37" s="4"/>
    </row>
    <row r="38" spans="2:45" ht="20.25" thickBot="1" x14ac:dyDescent="0.3">
      <c r="B38" s="4"/>
      <c r="C38" s="88"/>
      <c r="D38" s="82"/>
      <c r="E38" s="76" t="str">
        <f>IF(COUNTIF($AR$16:$AR$34,E37)=0,"",COUNTIF($AR$16:$AR$34,E37))</f>
        <v/>
      </c>
      <c r="F38" s="76"/>
      <c r="G38" s="76">
        <f>IF(COUNTIF($AR$16:$AR$34,G37)=0,"",COUNTIF($AR$16:$AR$34,G37))</f>
        <v>2</v>
      </c>
      <c r="H38" s="76"/>
      <c r="I38" s="77">
        <f>IF(COUNTIF($AR$16:$AR$34,I37)=0,"",COUNTIF($AR$16:$AR$34,I37))</f>
        <v>1</v>
      </c>
      <c r="J38" s="77"/>
      <c r="K38" s="78">
        <v>1</v>
      </c>
      <c r="L38" s="78"/>
      <c r="M38" s="78" t="str">
        <f>IF(COUNTIF($AR$16:$AR$34,M37)=0,"",COUNTIF($AR$16:$AR$34,M37))</f>
        <v/>
      </c>
      <c r="N38" s="78"/>
      <c r="O38" s="79" t="str">
        <f>IF(COUNTIF($AR$7:$AR$18,O37)=0,"",COUNTIF($AR$7:$AR$18,O37))</f>
        <v/>
      </c>
      <c r="P38" s="79"/>
      <c r="Q38" s="79" t="str">
        <f>IF(COUNTIF($AR$16:$AR$34,Q37)=0,"",COUNTIF($AR$16:$AR$34,Q37))</f>
        <v/>
      </c>
      <c r="R38" s="79"/>
      <c r="S38" s="77" t="str">
        <f>IF(COUNTIF($AR$16:$AR$34,S37)=0,"",COUNTIF($AR$16:$AR$34,S37))</f>
        <v/>
      </c>
      <c r="T38" s="77"/>
      <c r="U38" s="80" t="str">
        <f>IF(COUNTIF($AR$16:$AR$34,U37)=0,"",COUNTIF($AR$16:$AR$34,U37))</f>
        <v/>
      </c>
      <c r="V38" s="80"/>
      <c r="W38" s="81" t="str">
        <f>IF(COUNTIF($AR$16:$AR$34,W37)=0,"",COUNTIF($AR$16:$AR$34,W37))</f>
        <v/>
      </c>
      <c r="X38" s="81"/>
      <c r="Y38" s="17"/>
      <c r="Z38" s="17"/>
      <c r="AA38" s="36"/>
      <c r="AB38" s="40"/>
      <c r="AC38" s="28"/>
      <c r="AD38" s="41"/>
      <c r="AE38" s="33"/>
      <c r="AF38" s="34"/>
      <c r="AG38" s="42"/>
      <c r="AH38" s="28"/>
      <c r="AI38" s="43"/>
      <c r="AJ38" s="39"/>
      <c r="AK38" s="9"/>
      <c r="AL38" s="4"/>
      <c r="AM38" s="4"/>
      <c r="AN38" s="4"/>
      <c r="AO38" s="4"/>
      <c r="AP38" s="4"/>
      <c r="AQ38" s="4"/>
      <c r="AR38" s="4"/>
      <c r="AS38" s="4"/>
    </row>
    <row r="39" spans="2:45" ht="14.25" customHeight="1" thickBot="1" x14ac:dyDescent="0.3">
      <c r="B39" s="4"/>
      <c r="C39" s="88"/>
      <c r="D39" s="82">
        <f>M10</f>
        <v>2</v>
      </c>
      <c r="E39" s="73">
        <f>$D39*E$32</f>
        <v>-2</v>
      </c>
      <c r="F39" s="73"/>
      <c r="G39" s="73">
        <f>$D39*G$32</f>
        <v>-4</v>
      </c>
      <c r="H39" s="73"/>
      <c r="I39" s="74">
        <f>$D39*I$32</f>
        <v>-6</v>
      </c>
      <c r="J39" s="74"/>
      <c r="K39" s="74">
        <f>$D39*K$32</f>
        <v>-8</v>
      </c>
      <c r="L39" s="74"/>
      <c r="M39" s="83">
        <f>$D39*M$32</f>
        <v>-10</v>
      </c>
      <c r="N39" s="83"/>
      <c r="O39" s="84">
        <f>$D39*O$32</f>
        <v>10</v>
      </c>
      <c r="P39" s="84"/>
      <c r="Q39" s="74">
        <f>$D39*Q$32</f>
        <v>8</v>
      </c>
      <c r="R39" s="74"/>
      <c r="S39" s="74">
        <f>$D39*S$32</f>
        <v>6</v>
      </c>
      <c r="T39" s="74"/>
      <c r="U39" s="64">
        <f>$D39*U$32</f>
        <v>4</v>
      </c>
      <c r="V39" s="64"/>
      <c r="W39" s="65">
        <f>$D39*W$32</f>
        <v>2</v>
      </c>
      <c r="X39" s="65"/>
      <c r="Y39" s="17"/>
      <c r="Z39" s="17"/>
      <c r="AA39" s="36"/>
      <c r="AB39" s="40"/>
      <c r="AC39" s="75">
        <f>SUM(M42,K40,I40,I38,I36,G36,G34)</f>
        <v>3</v>
      </c>
      <c r="AD39" s="75"/>
      <c r="AE39" s="44"/>
      <c r="AF39" s="45"/>
      <c r="AG39" s="75">
        <f>SUM(O42,Q40,S40,S38,S36,U36,U34)</f>
        <v>0</v>
      </c>
      <c r="AH39" s="75"/>
      <c r="AI39" s="43"/>
      <c r="AJ39" s="39"/>
      <c r="AK39" s="9"/>
      <c r="AL39" s="4"/>
      <c r="AM39" s="4"/>
      <c r="AN39" s="4"/>
      <c r="AO39" s="4"/>
      <c r="AP39" s="4"/>
      <c r="AQ39" s="4"/>
      <c r="AR39" s="4"/>
      <c r="AS39" s="4"/>
    </row>
    <row r="40" spans="2:45" ht="27" customHeight="1" thickBot="1" x14ac:dyDescent="0.3">
      <c r="B40" s="4"/>
      <c r="C40" s="88"/>
      <c r="D40" s="82"/>
      <c r="E40" s="76" t="str">
        <f>IF(COUNTIF($AR$16:$AR$34,E39)=0,"",COUNTIF($AR$16:$AR$34,E39))</f>
        <v/>
      </c>
      <c r="F40" s="76"/>
      <c r="G40" s="76">
        <v>1</v>
      </c>
      <c r="H40" s="76"/>
      <c r="I40" s="77">
        <f>IF(COUNTIF($AR$16:$AR$34,I39)=0,"",COUNTIF($AR$16:$AR$34,I39))</f>
        <v>2</v>
      </c>
      <c r="J40" s="77"/>
      <c r="K40" s="77" t="str">
        <f>IF(COUNTIF($AR$16:$AR$34,K39)=0,"",COUNTIF($AR$16:$AR$34,K39))</f>
        <v/>
      </c>
      <c r="L40" s="77"/>
      <c r="M40" s="78" t="str">
        <f>IF(COUNTIF($AR$16:$AR$34,M39)=0,"",COUNTIF($AR$16:$AR$34,M39))</f>
        <v/>
      </c>
      <c r="N40" s="78"/>
      <c r="O40" s="79" t="str">
        <f>IF(COUNTIF($AR$7:$AR$18,O39)=0,"",COUNTIF($AR$7:$AR$18,O39))</f>
        <v/>
      </c>
      <c r="P40" s="79"/>
      <c r="Q40" s="77" t="str">
        <f>IF(COUNTIF($AR$16:$AR$34,Q39)=0,"",COUNTIF($AR$16:$AR$34,Q39))</f>
        <v/>
      </c>
      <c r="R40" s="77"/>
      <c r="S40" s="77" t="str">
        <f>IF(COUNTIF($AR$16:$AR$34,S39)=0,"",COUNTIF($AR$16:$AR$34,S39))</f>
        <v/>
      </c>
      <c r="T40" s="77"/>
      <c r="U40" s="80" t="str">
        <f>IF(COUNTIF($AR$16:$AR$34,U39)=0,"",COUNTIF($AR$16:$AR$34,U39))</f>
        <v/>
      </c>
      <c r="V40" s="80"/>
      <c r="W40" s="81" t="str">
        <f>IF(COUNTIF($AR$16:$AR$34,W39)=0,"",COUNTIF($AR$16:$AR$34,W39))</f>
        <v/>
      </c>
      <c r="X40" s="81"/>
      <c r="Y40" s="17"/>
      <c r="Z40" s="17"/>
      <c r="AA40" s="36"/>
      <c r="AB40" s="40"/>
      <c r="AC40" s="75"/>
      <c r="AD40" s="75"/>
      <c r="AE40" s="46"/>
      <c r="AF40" s="47"/>
      <c r="AG40" s="75"/>
      <c r="AH40" s="75"/>
      <c r="AI40" s="43"/>
      <c r="AJ40" s="39"/>
      <c r="AK40" s="9"/>
      <c r="AL40" s="4"/>
      <c r="AM40" s="4"/>
      <c r="AN40" s="4"/>
      <c r="AO40" s="4"/>
      <c r="AP40" s="4"/>
      <c r="AQ40" s="4"/>
      <c r="AR40" s="4"/>
      <c r="AS40" s="4"/>
    </row>
    <row r="41" spans="2:45" ht="14.25" customHeight="1" thickBot="1" x14ac:dyDescent="0.3">
      <c r="B41" s="4"/>
      <c r="C41" s="88"/>
      <c r="D41" s="72">
        <f>G10</f>
        <v>1</v>
      </c>
      <c r="E41" s="73">
        <f>$D41*E$32</f>
        <v>-1</v>
      </c>
      <c r="F41" s="73"/>
      <c r="G41" s="73">
        <f>$D41*G$32</f>
        <v>-2</v>
      </c>
      <c r="H41" s="73"/>
      <c r="I41" s="73">
        <f>$D41*I$32</f>
        <v>-3</v>
      </c>
      <c r="J41" s="73"/>
      <c r="K41" s="73">
        <f>$D41*K$32</f>
        <v>-4</v>
      </c>
      <c r="L41" s="73"/>
      <c r="M41" s="74">
        <f>$D41*M$32</f>
        <v>-5</v>
      </c>
      <c r="N41" s="74"/>
      <c r="O41" s="74">
        <f>$D41*O$32</f>
        <v>5</v>
      </c>
      <c r="P41" s="74"/>
      <c r="Q41" s="64">
        <f>$D41*Q$32</f>
        <v>4</v>
      </c>
      <c r="R41" s="64"/>
      <c r="S41" s="64">
        <f>$D41*S$32</f>
        <v>3</v>
      </c>
      <c r="T41" s="64"/>
      <c r="U41" s="64">
        <f>$D41*U$32</f>
        <v>2</v>
      </c>
      <c r="V41" s="64"/>
      <c r="W41" s="65">
        <f>$D41*W$32</f>
        <v>1</v>
      </c>
      <c r="X41" s="65"/>
      <c r="Y41" s="17"/>
      <c r="Z41" s="17"/>
      <c r="AA41" s="66">
        <f>SUM(K42,I42,G42,E42,G40,E40,G38,E38,E36,E34)</f>
        <v>3</v>
      </c>
      <c r="AB41" s="66"/>
      <c r="AC41" s="48"/>
      <c r="AD41" s="37"/>
      <c r="AE41" s="49"/>
      <c r="AF41" s="50"/>
      <c r="AG41" s="51"/>
      <c r="AH41" s="52"/>
      <c r="AI41" s="67">
        <f>SUM(W42,U42,S42,Q42,W40,U40,U38,W38,W36,W34)</f>
        <v>0</v>
      </c>
      <c r="AJ41" s="67"/>
      <c r="AK41" s="9"/>
      <c r="AL41" s="4"/>
      <c r="AM41" s="4"/>
      <c r="AN41" s="4"/>
      <c r="AO41" s="4"/>
      <c r="AP41" s="4"/>
      <c r="AQ41" s="4"/>
      <c r="AR41" s="4"/>
      <c r="AS41" s="4"/>
    </row>
    <row r="42" spans="2:45" ht="27" customHeight="1" thickBot="1" x14ac:dyDescent="0.3">
      <c r="C42" s="88"/>
      <c r="D42" s="72"/>
      <c r="E42" s="68"/>
      <c r="F42" s="68"/>
      <c r="G42" s="68" t="str">
        <f>IF(COUNTIF($AR$16:$AR$34,G41)=0,"",COUNTIF($AR$16:$AR$34,G41))</f>
        <v/>
      </c>
      <c r="H42" s="68"/>
      <c r="I42" s="68" t="str">
        <f>IF(COUNTIF($AR$16:$AR$34,I41)=0,"",COUNTIF($AR$16:$AR$34,I41))</f>
        <v/>
      </c>
      <c r="J42" s="68"/>
      <c r="K42" s="68" t="str">
        <f>IF(COUNTIF($AR$16:$AR$34,K41)=0,"",COUNTIF($AR$16:$AR$34,K41))</f>
        <v/>
      </c>
      <c r="L42" s="68"/>
      <c r="M42" s="69"/>
      <c r="N42" s="69"/>
      <c r="O42" s="69" t="str">
        <f>IF(COUNTIF($AR$16:$AR$34,O41)=0,"",COUNTIF($AR$16:$AR$34,O41))</f>
        <v/>
      </c>
      <c r="P42" s="69"/>
      <c r="Q42" s="70" t="str">
        <f>IF(COUNTIF($AR$16:$AR$34,Q41)=0,"",COUNTIF($AR$16:$AR$34,Q41))</f>
        <v/>
      </c>
      <c r="R42" s="70"/>
      <c r="S42" s="70" t="str">
        <f>IF(COUNTIF($AR$16:$AR$34,S41)=0,"",COUNTIF($AR$16:$AR$34,S41))</f>
        <v/>
      </c>
      <c r="T42" s="70"/>
      <c r="U42" s="70" t="str">
        <f>IF(COUNTIF($AR$16:$AR$34,U41)=0,"",COUNTIF($AR$16:$AR$34,U41))</f>
        <v/>
      </c>
      <c r="V42" s="70"/>
      <c r="W42" s="71"/>
      <c r="X42" s="71"/>
      <c r="Y42" s="17"/>
      <c r="Z42" s="17"/>
      <c r="AA42" s="66"/>
      <c r="AB42" s="66"/>
      <c r="AC42" s="53"/>
      <c r="AD42" s="54"/>
      <c r="AE42" s="55"/>
      <c r="AF42" s="56"/>
      <c r="AG42" s="57"/>
      <c r="AH42" s="58"/>
      <c r="AI42" s="67"/>
      <c r="AJ42" s="67"/>
      <c r="AK42" s="9"/>
      <c r="AL42" s="4"/>
      <c r="AM42" s="4"/>
      <c r="AN42" s="4"/>
      <c r="AO42" s="4"/>
      <c r="AP42" s="4"/>
      <c r="AQ42" s="4"/>
      <c r="AR42" s="4"/>
      <c r="AS42" s="4"/>
    </row>
    <row r="43" spans="2:45" ht="14.25" customHeight="1" x14ac:dyDescent="0.25">
      <c r="C43" s="63"/>
      <c r="D43" s="6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17"/>
      <c r="Z43" s="17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9"/>
      <c r="AL43" s="4"/>
      <c r="AM43" s="4"/>
      <c r="AN43" s="4"/>
      <c r="AO43" s="4"/>
      <c r="AP43" s="4"/>
      <c r="AQ43" s="4"/>
      <c r="AR43" s="4"/>
      <c r="AS43" s="4"/>
    </row>
    <row r="44" spans="2:45" ht="27" customHeight="1" thickBot="1" x14ac:dyDescent="0.3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30" t="s">
        <v>71</v>
      </c>
      <c r="AB44" s="120"/>
      <c r="AC44" s="120"/>
      <c r="AD44" s="120"/>
      <c r="AE44" s="120"/>
      <c r="AF44" s="120"/>
      <c r="AG44" s="17"/>
      <c r="AH44" s="17"/>
      <c r="AI44" s="17"/>
      <c r="AJ44" s="17"/>
      <c r="AK44" s="9"/>
      <c r="AL44" s="4"/>
      <c r="AM44" s="4"/>
      <c r="AN44" s="4"/>
      <c r="AO44" s="4"/>
      <c r="AP44" s="4"/>
      <c r="AQ44" s="4"/>
      <c r="AR44" s="4"/>
      <c r="AS44" s="4"/>
    </row>
    <row r="45" spans="2:45" ht="14.25" customHeight="1" thickBot="1" x14ac:dyDescent="0.3">
      <c r="F45" s="4"/>
      <c r="G45" s="4"/>
      <c r="H45" s="4"/>
      <c r="I45" s="4"/>
      <c r="J45" s="4"/>
      <c r="K45" s="4"/>
      <c r="AA45" s="131" t="s">
        <v>72</v>
      </c>
      <c r="AB45" s="121" t="s">
        <v>72</v>
      </c>
      <c r="AC45" s="122" t="s">
        <v>73</v>
      </c>
      <c r="AD45" s="123" t="s">
        <v>74</v>
      </c>
      <c r="AE45" s="123" t="s">
        <v>75</v>
      </c>
      <c r="AF45" s="132" t="s">
        <v>76</v>
      </c>
      <c r="AK45" s="9"/>
      <c r="AL45" s="4"/>
      <c r="AM45" s="4"/>
      <c r="AN45" s="4"/>
      <c r="AO45" s="4"/>
      <c r="AP45" s="4"/>
      <c r="AQ45" s="4"/>
      <c r="AR45" s="4"/>
      <c r="AS45" s="4"/>
    </row>
    <row r="46" spans="2:45" ht="27" customHeight="1" thickBot="1" x14ac:dyDescent="0.3">
      <c r="F46" s="4"/>
      <c r="G46" s="4"/>
      <c r="H46" s="4"/>
      <c r="I46" s="4"/>
      <c r="J46" s="4"/>
      <c r="K46" s="4"/>
      <c r="AA46" s="131" t="s">
        <v>77</v>
      </c>
      <c r="AB46" s="124" t="s">
        <v>77</v>
      </c>
      <c r="AC46" s="125" t="s">
        <v>78</v>
      </c>
      <c r="AD46" s="125" t="s">
        <v>79</v>
      </c>
      <c r="AE46" s="126" t="s">
        <v>80</v>
      </c>
      <c r="AF46" s="133" t="s">
        <v>75</v>
      </c>
      <c r="AK46" s="9"/>
      <c r="AL46" s="4"/>
      <c r="AM46" s="4"/>
      <c r="AN46" s="4"/>
      <c r="AO46" s="4"/>
      <c r="AP46" s="4"/>
      <c r="AQ46" s="4"/>
      <c r="AR46" s="4"/>
      <c r="AS46" s="4"/>
    </row>
    <row r="47" spans="2:45" ht="14.25" customHeight="1" thickBot="1" x14ac:dyDescent="0.3">
      <c r="F47" s="4"/>
      <c r="G47" s="4"/>
      <c r="H47" s="4"/>
      <c r="I47" s="4"/>
      <c r="J47" s="4"/>
      <c r="K47" s="4"/>
      <c r="AA47" s="131" t="s">
        <v>81</v>
      </c>
      <c r="AB47" s="124" t="s">
        <v>81</v>
      </c>
      <c r="AC47" s="125" t="s">
        <v>82</v>
      </c>
      <c r="AD47" s="125" t="s">
        <v>83</v>
      </c>
      <c r="AE47" s="125" t="s">
        <v>79</v>
      </c>
      <c r="AF47" s="133" t="s">
        <v>74</v>
      </c>
      <c r="AK47" s="9"/>
      <c r="AL47" s="4"/>
      <c r="AM47" s="4"/>
      <c r="AN47" s="4"/>
      <c r="AO47" s="4"/>
      <c r="AP47" s="4"/>
      <c r="AQ47" s="4"/>
      <c r="AR47" s="4"/>
      <c r="AS47" s="4"/>
    </row>
    <row r="48" spans="2:45" ht="27" customHeight="1" thickBot="1" x14ac:dyDescent="0.3">
      <c r="F48" s="4"/>
      <c r="G48" s="4"/>
      <c r="H48" s="4"/>
      <c r="I48" s="4"/>
      <c r="J48" s="4"/>
      <c r="K48" s="4"/>
      <c r="AA48" s="131" t="s">
        <v>84</v>
      </c>
      <c r="AB48" s="124" t="s">
        <v>84</v>
      </c>
      <c r="AC48" s="127" t="s">
        <v>77</v>
      </c>
      <c r="AD48" s="125" t="s">
        <v>82</v>
      </c>
      <c r="AE48" s="125" t="s">
        <v>78</v>
      </c>
      <c r="AF48" s="134" t="s">
        <v>73</v>
      </c>
      <c r="AK48" s="9"/>
    </row>
    <row r="49" spans="27:37" ht="15.75" thickBot="1" x14ac:dyDescent="0.3">
      <c r="AA49" s="131" t="s">
        <v>85</v>
      </c>
      <c r="AB49" s="128" t="s">
        <v>85</v>
      </c>
      <c r="AC49" s="129" t="s">
        <v>84</v>
      </c>
      <c r="AD49" s="129" t="s">
        <v>81</v>
      </c>
      <c r="AE49" s="129" t="s">
        <v>77</v>
      </c>
      <c r="AF49" s="135" t="s">
        <v>72</v>
      </c>
      <c r="AK49" s="9"/>
    </row>
    <row r="50" spans="27:37" ht="16.5" customHeight="1" x14ac:dyDescent="0.25">
      <c r="AA50" s="136" t="s">
        <v>86</v>
      </c>
      <c r="AB50" s="137" t="s">
        <v>85</v>
      </c>
      <c r="AC50" s="137" t="s">
        <v>84</v>
      </c>
      <c r="AD50" s="137" t="s">
        <v>81</v>
      </c>
      <c r="AE50" s="137" t="s">
        <v>77</v>
      </c>
      <c r="AF50" s="138" t="s">
        <v>72</v>
      </c>
      <c r="AK50" s="9"/>
    </row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</sheetData>
  <mergeCells count="238">
    <mergeCell ref="AF2:AK5"/>
    <mergeCell ref="C8:AJ8"/>
    <mergeCell ref="C9:F10"/>
    <mergeCell ref="G9:L9"/>
    <mergeCell ref="M9:R9"/>
    <mergeCell ref="S9:X9"/>
    <mergeCell ref="Y9:AD9"/>
    <mergeCell ref="AE9:AJ9"/>
    <mergeCell ref="G10:L10"/>
    <mergeCell ref="M10:R10"/>
    <mergeCell ref="S10:X10"/>
    <mergeCell ref="Y10:AD10"/>
    <mergeCell ref="AE10:AJ10"/>
    <mergeCell ref="C11:F12"/>
    <mergeCell ref="G11:L11"/>
    <mergeCell ref="M11:R11"/>
    <mergeCell ref="S11:X11"/>
    <mergeCell ref="Y11:AD11"/>
    <mergeCell ref="AE11:AJ11"/>
    <mergeCell ref="G12:L12"/>
    <mergeCell ref="M12:R12"/>
    <mergeCell ref="S12:X12"/>
    <mergeCell ref="Y12:AD12"/>
    <mergeCell ref="AE12:AJ12"/>
    <mergeCell ref="AB19:AJ19"/>
    <mergeCell ref="C17:L17"/>
    <mergeCell ref="M17:O17"/>
    <mergeCell ref="P17:S17"/>
    <mergeCell ref="T17:W17"/>
    <mergeCell ref="X17:AA17"/>
    <mergeCell ref="AB17:AJ17"/>
    <mergeCell ref="C14:AJ14"/>
    <mergeCell ref="C15:L15"/>
    <mergeCell ref="M15:O15"/>
    <mergeCell ref="P15:S15"/>
    <mergeCell ref="T15:W15"/>
    <mergeCell ref="X15:AA15"/>
    <mergeCell ref="AB15:AJ15"/>
    <mergeCell ref="C16:L16"/>
    <mergeCell ref="M16:O16"/>
    <mergeCell ref="P16:S16"/>
    <mergeCell ref="T16:W16"/>
    <mergeCell ref="X16:AA16"/>
    <mergeCell ref="AB16:AJ16"/>
    <mergeCell ref="C18:L18"/>
    <mergeCell ref="M18:O18"/>
    <mergeCell ref="P18:S18"/>
    <mergeCell ref="T18:W18"/>
    <mergeCell ref="X18:AA18"/>
    <mergeCell ref="C19:L19"/>
    <mergeCell ref="M19:O19"/>
    <mergeCell ref="P19:S19"/>
    <mergeCell ref="T19:W19"/>
    <mergeCell ref="X19:AA19"/>
    <mergeCell ref="C20:L20"/>
    <mergeCell ref="M20:O20"/>
    <mergeCell ref="P20:S20"/>
    <mergeCell ref="T20:W20"/>
    <mergeCell ref="X20:AA20"/>
    <mergeCell ref="AB20:AJ20"/>
    <mergeCell ref="C21:L21"/>
    <mergeCell ref="M21:O21"/>
    <mergeCell ref="P21:S21"/>
    <mergeCell ref="T21:W21"/>
    <mergeCell ref="X21:AA21"/>
    <mergeCell ref="AB21:AJ21"/>
    <mergeCell ref="C22:L22"/>
    <mergeCell ref="M22:O22"/>
    <mergeCell ref="P22:S22"/>
    <mergeCell ref="T22:W22"/>
    <mergeCell ref="X22:AA22"/>
    <mergeCell ref="AB22:AJ22"/>
    <mergeCell ref="C23:L23"/>
    <mergeCell ref="M23:O23"/>
    <mergeCell ref="P23:S23"/>
    <mergeCell ref="T23:W23"/>
    <mergeCell ref="X23:AA23"/>
    <mergeCell ref="AB23:AJ23"/>
    <mergeCell ref="C24:L24"/>
    <mergeCell ref="M24:O24"/>
    <mergeCell ref="P24:S24"/>
    <mergeCell ref="T24:W24"/>
    <mergeCell ref="X24:AA24"/>
    <mergeCell ref="AB24:AJ24"/>
    <mergeCell ref="C25:L25"/>
    <mergeCell ref="M25:O25"/>
    <mergeCell ref="P25:S25"/>
    <mergeCell ref="T25:W25"/>
    <mergeCell ref="X25:AA25"/>
    <mergeCell ref="AB25:AJ25"/>
    <mergeCell ref="C28:L28"/>
    <mergeCell ref="M28:O28"/>
    <mergeCell ref="P28:S28"/>
    <mergeCell ref="T28:W28"/>
    <mergeCell ref="X28:AA28"/>
    <mergeCell ref="AB28:AJ28"/>
    <mergeCell ref="C26:L26"/>
    <mergeCell ref="M26:O26"/>
    <mergeCell ref="P26:S26"/>
    <mergeCell ref="T26:W26"/>
    <mergeCell ref="X26:AA26"/>
    <mergeCell ref="AB26:AJ26"/>
    <mergeCell ref="C27:L27"/>
    <mergeCell ref="M27:O27"/>
    <mergeCell ref="P27:S27"/>
    <mergeCell ref="T27:W27"/>
    <mergeCell ref="X27:AA27"/>
    <mergeCell ref="AB27:AJ27"/>
    <mergeCell ref="C31:C32"/>
    <mergeCell ref="E31:N31"/>
    <mergeCell ref="O31:X31"/>
    <mergeCell ref="AA31:AJ31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AA32:AE32"/>
    <mergeCell ref="AF32:AJ32"/>
    <mergeCell ref="C33:C42"/>
    <mergeCell ref="D33:D34"/>
    <mergeCell ref="E33:F33"/>
    <mergeCell ref="G33:H33"/>
    <mergeCell ref="I33:J33"/>
    <mergeCell ref="K33:L33"/>
    <mergeCell ref="M33:N33"/>
    <mergeCell ref="O33:P33"/>
    <mergeCell ref="Q33:R33"/>
    <mergeCell ref="D35:D36"/>
    <mergeCell ref="E35:F35"/>
    <mergeCell ref="G35:H35"/>
    <mergeCell ref="I35:J35"/>
    <mergeCell ref="K35:L35"/>
    <mergeCell ref="M35:N35"/>
    <mergeCell ref="O35:P35"/>
    <mergeCell ref="Q35:R35"/>
    <mergeCell ref="D37:D38"/>
    <mergeCell ref="E37:F37"/>
    <mergeCell ref="G37:H37"/>
    <mergeCell ref="I37:J37"/>
    <mergeCell ref="K37:L37"/>
    <mergeCell ref="M37:N37"/>
    <mergeCell ref="O37:P37"/>
    <mergeCell ref="S33:T33"/>
    <mergeCell ref="U33:V33"/>
    <mergeCell ref="W33:X33"/>
    <mergeCell ref="AD33:AE34"/>
    <mergeCell ref="AF33:AG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S35:T35"/>
    <mergeCell ref="U35:V35"/>
    <mergeCell ref="W35:X35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Q37:R37"/>
    <mergeCell ref="S37:T37"/>
    <mergeCell ref="U37:V37"/>
    <mergeCell ref="W37:X37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D39:D40"/>
    <mergeCell ref="E39:F39"/>
    <mergeCell ref="G39:H39"/>
    <mergeCell ref="I39:J39"/>
    <mergeCell ref="K39:L39"/>
    <mergeCell ref="M39:N39"/>
    <mergeCell ref="O39:P39"/>
    <mergeCell ref="Q39:R39"/>
    <mergeCell ref="S39:T39"/>
    <mergeCell ref="S41:T41"/>
    <mergeCell ref="U39:V39"/>
    <mergeCell ref="W39:X39"/>
    <mergeCell ref="AC39:AD40"/>
    <mergeCell ref="AG39:AH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AB18:AJ18"/>
    <mergeCell ref="C43:D43"/>
    <mergeCell ref="U41:V41"/>
    <mergeCell ref="W41:X41"/>
    <mergeCell ref="AA41:AB42"/>
    <mergeCell ref="AI41:AJ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D41:D42"/>
    <mergeCell ref="E41:F41"/>
    <mergeCell ref="G41:H41"/>
    <mergeCell ref="I41:J41"/>
    <mergeCell ref="K41:L41"/>
    <mergeCell ref="M41:N41"/>
    <mergeCell ref="O41:P41"/>
    <mergeCell ref="Q41:R41"/>
  </mergeCells>
  <dataValidations count="4">
    <dataValidation type="list" allowBlank="1" showInputMessage="1" showErrorMessage="1" sqref="M16:O28">
      <formula1>$AO$4:$AO$5</formula1>
      <formula2>0</formula2>
    </dataValidation>
    <dataValidation type="list" allowBlank="1" showInputMessage="1" showErrorMessage="1" sqref="P16:S28">
      <formula1>$AP$4:$AP$6</formula1>
      <formula2>0</formula2>
    </dataValidation>
    <dataValidation type="list" allowBlank="1" showInputMessage="1" showErrorMessage="1" sqref="T16:W28">
      <formula1>$AQ$4:$AQ$6</formula1>
      <formula2>0</formula2>
    </dataValidation>
    <dataValidation type="list" allowBlank="1" showInputMessage="1" showErrorMessage="1" sqref="X16:AA28">
      <formula1>$AR$4:$AR$6</formula1>
      <formula2>0</formula2>
    </dataValidation>
  </dataValidations>
  <pageMargins left="0.25" right="0.25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PROBABILIDADE x IMPACTO</vt:lpstr>
      <vt:lpstr>'PROBABILIDADE x IMPACTO'!Area_de_impressao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Alcides Luiz Neto</dc:creator>
  <cp:keywords/>
  <dc:description/>
  <cp:lastModifiedBy>Keslley Lima da Silva</cp:lastModifiedBy>
  <cp:revision>1</cp:revision>
  <dcterms:created xsi:type="dcterms:W3CDTF">2013-04-30T01:08:41Z</dcterms:created>
  <dcterms:modified xsi:type="dcterms:W3CDTF">2017-06-08T20:14:06Z</dcterms:modified>
  <cp:category/>
  <cp:contentStatus/>
</cp:coreProperties>
</file>